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<sst xmlns="http://schemas.openxmlformats.org/spreadsheetml/2006/main" count="8225" uniqueCount="1023">
  <si>
    <t>File opened</t>
  </si>
  <si>
    <t>2025-09-21 19:48:08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</si>
  <si>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</si>
  <si>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</si>
  <si>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</si>
  <si>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</si>
  <si>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</si>
  <si>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</si>
  <si>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</si>
  <si>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</si>
  <si>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</si>
  <si>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</si>
  <si>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</si>
  <si>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{"h2oaspan2": "0", "h2obspan2": "0", "ssa_ref": "45138", "tbzero": "0.339216", "ssb_ref": "50169", "co2bspan2": "-0.0354637", "h2oazero": "1.10043", "co2bspan2a": "0.300636", "co2bzero": "0.901409", "co2bspan1": "1.00051", "h2oaspan1": "1.01062", "flowazero": "0.29401", "h2oaspanconc1": "11.69", "co2aspan2": "-0.0352407", "h2obspan2b": "0.0654872", "h2oaspan2a": "0.0642495", "h2obspanconc2": "0", "tazero": "0.20418", "co2aspanconc1": "2473", "flowbzero": "0.28105", "co2aspanconc2": "301.4", "flowmeterzero": "2.49091", "chamberpressurezero": "2.62959", "oxygen": "21", "co2aspan2b": "0.297984", "co2bspanconc2": "301.4", "h2obspan2a": "0.0647193", "h2obspan1": "1.01187", "co2bspanconc1": "2473", "co2bspan2b": "0.297586", "co2aspan2a": "0.300986", "co2azero": "0.900515", "h2obspanconc1": "11.69", "co2aspan1": "1.00063", "h2oaspanconc2": "0", "h2oaspan2b": "0.0649319", "h2obzero": "1.10982"}</t>
  </si>
  <si>
    <t>Factory cal date</t>
  </si>
  <si>
    <t>19 Oct 2023</t>
  </si>
  <si>
    <t>CO2 rangematch</t>
  </si>
  <si>
    <t>Sun Sep 21 09:30</t>
  </si>
  <si>
    <t>H2O rangematch</t>
  </si>
  <si>
    <t>Sun Sep 21 09:36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</si>
  <si>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</si>
  <si>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</si>
  <si>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</si>
  <si>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</si>
  <si>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</si>
  <si>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</si>
  <si>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</si>
  <si>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</si>
  <si>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</si>
  <si>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19:48:08</t>
  </si>
  <si>
    <t>Stability Definition:	ΔCO2 (Meas2): Slp&lt;0.5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</si>
  <si>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</si>
  <si>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</si>
  <si>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</si>
  <si>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</si>
  <si>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</si>
  <si>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</si>
  <si>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</si>
  <si>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</si>
  <si>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</si>
  <si>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</si>
  <si>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</si>
  <si>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</si>
  <si>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</si>
  <si>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</si>
  <si>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</si>
  <si>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</si>
  <si>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</si>
  <si>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</si>
  <si>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</si>
  <si>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</si>
  <si>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</si>
  <si>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</si>
  <si>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</si>
  <si>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</si>
  <si>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</si>
  <si>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</si>
  <si>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</si>
  <si>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</si>
  <si>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</si>
  <si>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</si>
  <si>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</si>
  <si>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</si>
  <si>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</si>
  <si>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</si>
  <si>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</si>
  <si>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</si>
  <si>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</si>
  <si>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</si>
  <si>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</si>
  <si>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</si>
  <si>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</si>
  <si>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</si>
  <si>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</si>
  <si>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</si>
  <si>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</si>
  <si>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</si>
  <si>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</si>
  <si>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</si>
  <si>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</si>
  <si>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</si>
  <si>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</si>
  <si>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4.81418 177.197 362.925 651.365 881.965 1086.33 1260 1410.84</t>
  </si>
  <si>
    <t>Fs_true</t>
  </si>
  <si>
    <t>-0.400937 204.421 383.246 623.555 800.978 1007.54 1200.81 1400.16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</si>
  <si>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</si>
  <si>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</si>
  <si>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</si>
  <si>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</si>
  <si>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</si>
  <si>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</si>
  <si>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</si>
  <si>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</si>
  <si>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</si>
  <si>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</si>
  <si>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</si>
  <si>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</si>
  <si>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</si>
  <si>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</si>
  <si>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</si>
  <si>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</si>
  <si>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</si>
  <si>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</si>
  <si>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</si>
  <si>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</si>
  <si>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</si>
  <si>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</si>
  <si>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</si>
  <si>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</si>
  <si>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</si>
  <si>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</si>
  <si>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</si>
  <si>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</si>
  <si>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</si>
  <si>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</si>
  <si>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</si>
  <si>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</si>
  <si>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</si>
  <si>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</si>
  <si>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</si>
  <si>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</si>
  <si>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</si>
  <si>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</si>
  <si>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</si>
  <si>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</si>
  <si>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</si>
  <si>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</si>
  <si>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</si>
  <si>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</si>
  <si>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</si>
  <si>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</si>
  <si>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</si>
  <si>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</si>
  <si>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</si>
  <si>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</si>
  <si>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</si>
  <si>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</si>
  <si>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</si>
  <si>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</si>
  <si>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</si>
  <si>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</si>
  <si>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</si>
  <si>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</si>
  <si>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</si>
  <si>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</si>
  <si>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</si>
  <si>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</si>
  <si>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</si>
  <si>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</si>
  <si>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</si>
  <si>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</si>
  <si>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</si>
  <si>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</si>
  <si>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</si>
  <si>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</si>
  <si>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</si>
  <si>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</si>
  <si>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</si>
  <si>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</si>
  <si>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</si>
  <si>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</si>
  <si>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</si>
  <si>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</si>
  <si>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</si>
  <si>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</si>
  <si>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</si>
  <si>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</si>
  <si>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</si>
  <si>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</si>
  <si>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</si>
  <si>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</si>
  <si>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</si>
  <si>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</si>
  <si>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</si>
  <si>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</si>
  <si>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</si>
  <si>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</si>
  <si>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</si>
  <si>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</si>
  <si>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</si>
  <si>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</si>
  <si>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</si>
  <si>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</si>
  <si>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</si>
  <si>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</si>
  <si>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</si>
  <si>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</si>
  <si>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</si>
  <si>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</si>
  <si>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</si>
  <si>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</si>
  <si>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</si>
  <si>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</si>
  <si>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</si>
  <si>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</si>
  <si>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</si>
  <si>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</si>
  <si>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</si>
  <si>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</si>
  <si>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</si>
  <si>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</si>
  <si>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</si>
  <si>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</si>
  <si>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</si>
  <si>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</si>
  <si>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</si>
  <si>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</si>
  <si>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</si>
  <si>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</si>
  <si>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</si>
  <si>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</si>
  <si>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</si>
  <si>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</si>
  <si>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</si>
  <si>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</si>
  <si>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</si>
  <si>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</si>
  <si>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</si>
  <si>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</si>
  <si>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</si>
  <si>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</si>
  <si>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</si>
  <si>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</si>
  <si>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</si>
  <si>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</si>
  <si>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</si>
  <si>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</si>
  <si>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</si>
  <si>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</si>
  <si>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</si>
  <si>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</si>
  <si>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</si>
  <si>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</si>
  <si>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</si>
  <si>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</si>
  <si>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</si>
  <si>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</si>
  <si>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</si>
  <si>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</si>
  <si>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</si>
  <si>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</si>
  <si>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</si>
  <si>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</si>
  <si>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</si>
  <si>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</si>
  <si>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</si>
  <si>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</si>
  <si>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</si>
  <si>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</si>
  <si>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</si>
  <si>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</si>
  <si>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</si>
  <si>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</si>
  <si>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</si>
  <si>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</si>
  <si>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</si>
  <si>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</si>
  <si>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</si>
  <si>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</si>
  <si>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</si>
  <si>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</si>
  <si>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</si>
  <si>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</si>
  <si>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</si>
  <si>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</si>
  <si>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</si>
  <si>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</si>
  <si>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</si>
  <si>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</si>
  <si>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</si>
  <si>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</si>
  <si>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</si>
  <si>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</si>
  <si>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</si>
  <si>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</si>
  <si>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</si>
  <si>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</si>
  <si>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</si>
  <si>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</si>
  <si>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</si>
  <si>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</si>
  <si>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</si>
  <si>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</si>
  <si>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</si>
  <si>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</si>
  <si>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</si>
  <si>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</si>
  <si>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</si>
  <si>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</si>
  <si>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</si>
  <si>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</si>
  <si>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</si>
  <si>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</si>
  <si>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</si>
  <si>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</si>
  <si>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</si>
  <si>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</si>
  <si>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</si>
  <si>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</si>
  <si>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</si>
  <si>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</si>
  <si>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</si>
  <si>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</si>
  <si>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</si>
  <si>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</si>
  <si>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</si>
  <si>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</si>
  <si>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</si>
  <si>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</si>
  <si>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</si>
  <si>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</si>
  <si>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</si>
  <si>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</si>
  <si>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</si>
  <si>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</si>
  <si>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</si>
  <si>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</si>
  <si>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</si>
  <si>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</si>
  <si>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</si>
  <si>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</si>
  <si>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</si>
  <si>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</si>
  <si>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</si>
  <si>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</si>
  <si>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</si>
  <si>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</si>
  <si>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</si>
  <si>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</si>
  <si>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</si>
  <si>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</si>
  <si>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</si>
  <si>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</si>
  <si>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</si>
  <si>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</si>
  <si>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</si>
  <si>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</si>
  <si>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</si>
  <si>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</si>
  <si>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</si>
  <si>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</si>
  <si>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</si>
  <si>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</si>
  <si>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</si>
  <si>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</si>
  <si>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</si>
  <si>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</si>
  <si>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</si>
  <si>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</si>
  <si>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</si>
  <si>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</si>
  <si>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</si>
  <si>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</si>
  <si>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</si>
  <si>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</si>
  <si>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</si>
  <si>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</si>
  <si>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</si>
  <si>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</si>
  <si>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</si>
  <si>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</si>
  <si>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</si>
  <si>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</si>
  <si>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</si>
  <si>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</si>
  <si>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</si>
  <si>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</si>
  <si>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</si>
  <si>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</si>
  <si>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</si>
  <si>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</si>
  <si>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</si>
  <si>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</si>
  <si>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</si>
  <si>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</si>
  <si>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</si>
  <si>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</si>
  <si>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</si>
  <si>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</si>
  <si>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</si>
  <si>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</si>
  <si>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</si>
  <si>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</si>
  <si>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</si>
  <si>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</si>
  <si>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</si>
  <si>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</si>
  <si>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</si>
  <si>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</si>
  <si>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</si>
  <si>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</si>
  <si>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</si>
  <si>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</si>
  <si>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</si>
  <si>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</si>
  <si>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</si>
  <si>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</si>
  <si>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</si>
  <si>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</si>
  <si>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</si>
  <si>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</si>
  <si>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</si>
  <si>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</si>
  <si>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</si>
  <si>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</si>
  <si>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</si>
  <si>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</si>
  <si>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</si>
  <si>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</si>
  <si>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</si>
  <si>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</si>
  <si>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</si>
  <si>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</si>
  <si>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</si>
  <si>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</si>
  <si>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</si>
  <si>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</si>
  <si>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20250921 20:03:48</t>
  </si>
  <si>
    <t>20:03:48</t>
  </si>
  <si>
    <t>ozzie</t>
  </si>
  <si>
    <t>296</t>
  </si>
  <si>
    <t>rd</t>
  </si>
  <si>
    <t>-</t>
  </si>
  <si>
    <t>0: Broadleaf</t>
  </si>
  <si>
    <t>--:--:--</t>
  </si>
  <si>
    <t>2/2</t>
  </si>
  <si>
    <t>11111111</t>
  </si>
  <si>
    <t>oooooooo</t>
  </si>
  <si>
    <t>off</t>
  </si>
  <si>
    <t>20250921 20:03:51</t>
  </si>
  <si>
    <t>20:03:51</t>
  </si>
  <si>
    <t>20250921 20:03:53</t>
  </si>
  <si>
    <t>20:03:53</t>
  </si>
  <si>
    <t>20250921 20:03:55</t>
  </si>
  <si>
    <t>20:03:55</t>
  </si>
  <si>
    <t>20250921 20:03:57</t>
  </si>
  <si>
    <t>20:03:57</t>
  </si>
  <si>
    <t>20250921 20:03:59</t>
  </si>
  <si>
    <t>20:03:59</t>
  </si>
  <si>
    <t>20250921 20:04:01</t>
  </si>
  <si>
    <t>20:04:01</t>
  </si>
  <si>
    <t>20250921 20:04:03</t>
  </si>
  <si>
    <t>20:04:03</t>
  </si>
  <si>
    <t>20250921 20:04:05</t>
  </si>
  <si>
    <t>20:04:05</t>
  </si>
  <si>
    <t>20250921 20:04:07</t>
  </si>
  <si>
    <t>20:04:07</t>
  </si>
  <si>
    <t>20250921 20:04:09</t>
  </si>
  <si>
    <t>20:04:09</t>
  </si>
  <si>
    <t>1/2</t>
  </si>
  <si>
    <t>20250921 20:04:11</t>
  </si>
  <si>
    <t>20:04:11</t>
  </si>
  <si>
    <t>20250921 20:04:14</t>
  </si>
  <si>
    <t>20:04:14</t>
  </si>
  <si>
    <t>20250921 20:04:16</t>
  </si>
  <si>
    <t>20:04:16</t>
  </si>
  <si>
    <t>20250921 20:04:18</t>
  </si>
  <si>
    <t>20:04:18</t>
  </si>
  <si>
    <t>20250921 20:04:20</t>
  </si>
  <si>
    <t>20:04:20</t>
  </si>
  <si>
    <t>20250921 20:04:22</t>
  </si>
  <si>
    <t>20:04:22</t>
  </si>
  <si>
    <t>20250921 20:04:24</t>
  </si>
  <si>
    <t>20:04:24</t>
  </si>
  <si>
    <t>20250921 20:04:26</t>
  </si>
  <si>
    <t>20:04:26</t>
  </si>
  <si>
    <t>20250921 20:04:28</t>
  </si>
  <si>
    <t>20:04:28</t>
  </si>
  <si>
    <t>20250921 20:04:30</t>
  </si>
  <si>
    <t>20:04:30</t>
  </si>
  <si>
    <t>20250921 20:04:32</t>
  </si>
  <si>
    <t>20:04:32</t>
  </si>
  <si>
    <t>20250921 20:04:34</t>
  </si>
  <si>
    <t>20:04:34</t>
  </si>
  <si>
    <t>20250921 20:04:36</t>
  </si>
  <si>
    <t>20:04:36</t>
  </si>
  <si>
    <t>20250921 20:04:38</t>
  </si>
  <si>
    <t>20:04:38</t>
  </si>
  <si>
    <t>20250921 20:04:40</t>
  </si>
  <si>
    <t>20:04:40</t>
  </si>
  <si>
    <t>20250921 20:04:42</t>
  </si>
  <si>
    <t>20:04:42</t>
  </si>
  <si>
    <t>20250921 20:04:44</t>
  </si>
  <si>
    <t>20:04:44</t>
  </si>
  <si>
    <t>20250921 20:04:46</t>
  </si>
  <si>
    <t>20:04:46</t>
  </si>
  <si>
    <t>20250921 20:15:36</t>
  </si>
  <si>
    <t>20:15:36</t>
  </si>
  <si>
    <t>20250921 20:15:38</t>
  </si>
  <si>
    <t>20:15:38</t>
  </si>
  <si>
    <t>20250921 20:15:40</t>
  </si>
  <si>
    <t>20:15:40</t>
  </si>
  <si>
    <t>20250921 20:15:42</t>
  </si>
  <si>
    <t>20:15:42</t>
  </si>
  <si>
    <t>20250921 20:15:44</t>
  </si>
  <si>
    <t>20:15:44</t>
  </si>
  <si>
    <t>20250921 20:15:46</t>
  </si>
  <si>
    <t>20:15:46</t>
  </si>
  <si>
    <t>20250921 20:15:48</t>
  </si>
  <si>
    <t>20:15:48</t>
  </si>
  <si>
    <t>20250921 20:15:50</t>
  </si>
  <si>
    <t>20:15:50</t>
  </si>
  <si>
    <t>20250921 20:15:52</t>
  </si>
  <si>
    <t>20:15:52</t>
  </si>
  <si>
    <t>20250921 20:15:54</t>
  </si>
  <si>
    <t>20:15:54</t>
  </si>
  <si>
    <t>20250921 20:15:56</t>
  </si>
  <si>
    <t>20:15:56</t>
  </si>
  <si>
    <t>20250921 20:15:58</t>
  </si>
  <si>
    <t>20:15:58</t>
  </si>
  <si>
    <t>20250921 20:16:00</t>
  </si>
  <si>
    <t>20:16:00</t>
  </si>
  <si>
    <t>20250921 20:16:02</t>
  </si>
  <si>
    <t>20:16:02</t>
  </si>
  <si>
    <t>20250921 20:16:04</t>
  </si>
  <si>
    <t>20:16:04</t>
  </si>
  <si>
    <t>20250921 20:16:06</t>
  </si>
  <si>
    <t>20:16:06</t>
  </si>
  <si>
    <t>20250921 20:16:08</t>
  </si>
  <si>
    <t>20:16:08</t>
  </si>
  <si>
    <t>20250921 20:16:10</t>
  </si>
  <si>
    <t>20:16:10</t>
  </si>
  <si>
    <t>20250921 20:16:12</t>
  </si>
  <si>
    <t>20:16:12</t>
  </si>
  <si>
    <t>20250921 20:16:14</t>
  </si>
  <si>
    <t>20:16:14</t>
  </si>
  <si>
    <t>20250921 20:16:16</t>
  </si>
  <si>
    <t>20:16:16</t>
  </si>
  <si>
    <t>20250921 20:16:18</t>
  </si>
  <si>
    <t>20:16:18</t>
  </si>
  <si>
    <t>20250921 20:16:20</t>
  </si>
  <si>
    <t>20:16:20</t>
  </si>
  <si>
    <t>20250921 20:16:22</t>
  </si>
  <si>
    <t>20:16:22</t>
  </si>
  <si>
    <t>20250921 20:16:24</t>
  </si>
  <si>
    <t>20:16:24</t>
  </si>
  <si>
    <t>20250921 20:16:26</t>
  </si>
  <si>
    <t>20:16:26</t>
  </si>
  <si>
    <t>20250921 20:16:28</t>
  </si>
  <si>
    <t>20:16:28</t>
  </si>
  <si>
    <t>20250921 20:16:30</t>
  </si>
  <si>
    <t>20:16:30</t>
  </si>
  <si>
    <t>20250921 20:16:32</t>
  </si>
  <si>
    <t>20:16:32</t>
  </si>
  <si>
    <t>20250921 20:16:34</t>
  </si>
  <si>
    <t>20:16:34</t>
  </si>
  <si>
    <t>20250921 20:23:49</t>
  </si>
  <si>
    <t>20:23:49</t>
  </si>
  <si>
    <t>299</t>
  </si>
  <si>
    <t>20250921 20:23:51</t>
  </si>
  <si>
    <t>20:23:51</t>
  </si>
  <si>
    <t>20250921 20:23:53</t>
  </si>
  <si>
    <t>20:23:53</t>
  </si>
  <si>
    <t>20250921 20:23:55</t>
  </si>
  <si>
    <t>20:23:55</t>
  </si>
  <si>
    <t>20250921 20:23:57</t>
  </si>
  <si>
    <t>20:23:57</t>
  </si>
  <si>
    <t>20250921 20:23:59</t>
  </si>
  <si>
    <t>20:23:59</t>
  </si>
  <si>
    <t>20250921 20:24:01</t>
  </si>
  <si>
    <t>20:24:01</t>
  </si>
  <si>
    <t>20250921 20:24:03</t>
  </si>
  <si>
    <t>20:24:03</t>
  </si>
  <si>
    <t>20250921 20:24:05</t>
  </si>
  <si>
    <t>20:24:05</t>
  </si>
  <si>
    <t>20250921 20:24:07</t>
  </si>
  <si>
    <t>20:24:07</t>
  </si>
  <si>
    <t>20250921 20:24:09</t>
  </si>
  <si>
    <t>20:24:09</t>
  </si>
  <si>
    <t>20250921 20:24:11</t>
  </si>
  <si>
    <t>20:24:11</t>
  </si>
  <si>
    <t>20250921 20:24:13</t>
  </si>
  <si>
    <t>20:24:13</t>
  </si>
  <si>
    <t>20250921 20:24:15</t>
  </si>
  <si>
    <t>20:24:15</t>
  </si>
  <si>
    <t>20250921 20:24:17</t>
  </si>
  <si>
    <t>20:24:17</t>
  </si>
  <si>
    <t>20250921 20:24:19</t>
  </si>
  <si>
    <t>20:24:19</t>
  </si>
  <si>
    <t>20250921 20:24:21</t>
  </si>
  <si>
    <t>20:24:21</t>
  </si>
  <si>
    <t>20250921 20:24:23</t>
  </si>
  <si>
    <t>20:24:23</t>
  </si>
  <si>
    <t>20250921 20:24:25</t>
  </si>
  <si>
    <t>20:24:25</t>
  </si>
  <si>
    <t>20250921 20:24:27</t>
  </si>
  <si>
    <t>20:24:27</t>
  </si>
  <si>
    <t>20250921 20:24:29</t>
  </si>
  <si>
    <t>20:24:29</t>
  </si>
  <si>
    <t>20250921 20:24:31</t>
  </si>
  <si>
    <t>20:24:31</t>
  </si>
  <si>
    <t>20250921 20:24:33</t>
  </si>
  <si>
    <t>20:24:33</t>
  </si>
  <si>
    <t>20250921 20:24:35</t>
  </si>
  <si>
    <t>20:24:35</t>
  </si>
  <si>
    <t>20250921 20:24:37</t>
  </si>
  <si>
    <t>20:24:37</t>
  </si>
  <si>
    <t>20250921 20:24:39</t>
  </si>
  <si>
    <t>20:24:39</t>
  </si>
  <si>
    <t>20250921 20:24:41</t>
  </si>
  <si>
    <t>20:24:41</t>
  </si>
  <si>
    <t>20250921 20:24:43</t>
  </si>
  <si>
    <t>20:24:43</t>
  </si>
  <si>
    <t>20250921 20:24:45</t>
  </si>
  <si>
    <t>20:24:45</t>
  </si>
  <si>
    <t>20250921 20:24:47</t>
  </si>
  <si>
    <t>20:24:47</t>
  </si>
  <si>
    <t>20250921 20:33:23</t>
  </si>
  <si>
    <t>20:33:23</t>
  </si>
  <si>
    <t>20250921 20:33:25</t>
  </si>
  <si>
    <t>20:33:25</t>
  </si>
  <si>
    <t>20250921 20:33:27</t>
  </si>
  <si>
    <t>20:33:27</t>
  </si>
  <si>
    <t>20250921 20:33:29</t>
  </si>
  <si>
    <t>20:33:29</t>
  </si>
  <si>
    <t>20250921 20:33:31</t>
  </si>
  <si>
    <t>20:33:31</t>
  </si>
  <si>
    <t>20250921 20:33:33</t>
  </si>
  <si>
    <t>20:33:33</t>
  </si>
  <si>
    <t>20250921 20:33:35</t>
  </si>
  <si>
    <t>20:33:35</t>
  </si>
  <si>
    <t>20250921 20:33:37</t>
  </si>
  <si>
    <t>20:33:37</t>
  </si>
  <si>
    <t>20250921 20:33:39</t>
  </si>
  <si>
    <t>20:33:39</t>
  </si>
  <si>
    <t>20250921 20:33:41</t>
  </si>
  <si>
    <t>20:33:41</t>
  </si>
  <si>
    <t>20250921 20:33:43</t>
  </si>
  <si>
    <t>20:33:43</t>
  </si>
  <si>
    <t>20250921 20:33:45</t>
  </si>
  <si>
    <t>20:33:45</t>
  </si>
  <si>
    <t>20250921 20:33:47</t>
  </si>
  <si>
    <t>20:33:47</t>
  </si>
  <si>
    <t>20250921 20:33:49</t>
  </si>
  <si>
    <t>20:33:49</t>
  </si>
  <si>
    <t>20250921 20:33:51</t>
  </si>
  <si>
    <t>20:33:51</t>
  </si>
  <si>
    <t>20250921 20:33:53</t>
  </si>
  <si>
    <t>20:33:53</t>
  </si>
  <si>
    <t>20250921 20:33:55</t>
  </si>
  <si>
    <t>20:33:55</t>
  </si>
  <si>
    <t>20250921 20:33:57</t>
  </si>
  <si>
    <t>20:33:57</t>
  </si>
  <si>
    <t>20250921 20:33:59</t>
  </si>
  <si>
    <t>20:33:59</t>
  </si>
  <si>
    <t>20250921 20:34:01</t>
  </si>
  <si>
    <t>20:34:01</t>
  </si>
  <si>
    <t>20250921 20:34:03</t>
  </si>
  <si>
    <t>20:34:03</t>
  </si>
  <si>
    <t>20250921 20:34:05</t>
  </si>
  <si>
    <t>20:34:05</t>
  </si>
  <si>
    <t>20250921 20:34:07</t>
  </si>
  <si>
    <t>20:34:07</t>
  </si>
  <si>
    <t>20250921 20:34:09</t>
  </si>
  <si>
    <t>20:34:09</t>
  </si>
  <si>
    <t>20250921 20:34:11</t>
  </si>
  <si>
    <t>20:34:11</t>
  </si>
  <si>
    <t>20250921 20:34:13</t>
  </si>
  <si>
    <t>20:34:13</t>
  </si>
  <si>
    <t>20250921 20:34:15</t>
  </si>
  <si>
    <t>20:34:15</t>
  </si>
  <si>
    <t>20250921 20:34:17</t>
  </si>
  <si>
    <t>20:34:17</t>
  </si>
  <si>
    <t>20250921 20:34:19</t>
  </si>
  <si>
    <t>20:34:19</t>
  </si>
  <si>
    <t>20250921 20:34:21</t>
  </si>
  <si>
    <t>20:34:21</t>
  </si>
  <si>
    <t>20250921 20:41:49</t>
  </si>
  <si>
    <t>20:41:49</t>
  </si>
  <si>
    <t>20250921 20:41:51</t>
  </si>
  <si>
    <t>20:41:51</t>
  </si>
  <si>
    <t>20250921 20:41:53</t>
  </si>
  <si>
    <t>20:41:53</t>
  </si>
  <si>
    <t>20250921 20:41:55</t>
  </si>
  <si>
    <t>20:41:55</t>
  </si>
  <si>
    <t>20250921 20:41:57</t>
  </si>
  <si>
    <t>20:41:57</t>
  </si>
  <si>
    <t>20250921 20:41:59</t>
  </si>
  <si>
    <t>20:41:59</t>
  </si>
  <si>
    <t>20250921 20:42:01</t>
  </si>
  <si>
    <t>20:42:01</t>
  </si>
  <si>
    <t>20250921 20:42:03</t>
  </si>
  <si>
    <t>20:42:03</t>
  </si>
  <si>
    <t>20250921 20:42:05</t>
  </si>
  <si>
    <t>20:42:05</t>
  </si>
  <si>
    <t>20250921 20:42:07</t>
  </si>
  <si>
    <t>20:42:07</t>
  </si>
  <si>
    <t>20250921 20:42:09</t>
  </si>
  <si>
    <t>20:42:09</t>
  </si>
  <si>
    <t>20250921 20:42:11</t>
  </si>
  <si>
    <t>20:42:11</t>
  </si>
  <si>
    <t>20250921 20:42:13</t>
  </si>
  <si>
    <t>20:42:13</t>
  </si>
  <si>
    <t>20250921 20:42:15</t>
  </si>
  <si>
    <t>20:42:15</t>
  </si>
  <si>
    <t>20250921 20:42:17</t>
  </si>
  <si>
    <t>20:42:17</t>
  </si>
  <si>
    <t>20250921 20:42:19</t>
  </si>
  <si>
    <t>20:42:19</t>
  </si>
  <si>
    <t>20250921 20:42:21</t>
  </si>
  <si>
    <t>20:42:21</t>
  </si>
  <si>
    <t>20250921 20:42:23</t>
  </si>
  <si>
    <t>20:42:23</t>
  </si>
  <si>
    <t>20250921 20:42:25</t>
  </si>
  <si>
    <t>20:42:25</t>
  </si>
  <si>
    <t>20250921 20:42:27</t>
  </si>
  <si>
    <t>20:42:27</t>
  </si>
  <si>
    <t>20250921 20:42:29</t>
  </si>
  <si>
    <t>20:42:29</t>
  </si>
  <si>
    <t>20250921 20:42:31</t>
  </si>
  <si>
    <t>20:42:31</t>
  </si>
  <si>
    <t>20250921 20:42:33</t>
  </si>
  <si>
    <t>20:42:33</t>
  </si>
  <si>
    <t>20250921 20:42:35</t>
  </si>
  <si>
    <t>20:42:35</t>
  </si>
  <si>
    <t>20250921 20:42:37</t>
  </si>
  <si>
    <t>20:42:37</t>
  </si>
  <si>
    <t>20250921 20:42:39</t>
  </si>
  <si>
    <t>20:42:39</t>
  </si>
  <si>
    <t>20250921 20:42:41</t>
  </si>
  <si>
    <t>20:42:41</t>
  </si>
  <si>
    <t>20250921 20:42:43</t>
  </si>
  <si>
    <t>20:42:43</t>
  </si>
  <si>
    <t>20250921 20:42:45</t>
  </si>
  <si>
    <t>20:42:45</t>
  </si>
  <si>
    <t>20250921 20:42:47</t>
  </si>
  <si>
    <t>20:42:47</t>
  </si>
  <si>
    <t>20250921 20:48:47</t>
  </si>
  <si>
    <t>20:48:47</t>
  </si>
  <si>
    <t>303</t>
  </si>
  <si>
    <t>20250921 20:48:50</t>
  </si>
  <si>
    <t>20:48:50</t>
  </si>
  <si>
    <t>20250921 20:48:52</t>
  </si>
  <si>
    <t>20:48:52</t>
  </si>
  <si>
    <t>20250921 20:48:55</t>
  </si>
  <si>
    <t>20:48:55</t>
  </si>
  <si>
    <t>20250921 20:48:58</t>
  </si>
  <si>
    <t>20:48:58</t>
  </si>
  <si>
    <t>20250921 20:49:00</t>
  </si>
  <si>
    <t>20:49:00</t>
  </si>
  <si>
    <t>20250921 20:49:02</t>
  </si>
  <si>
    <t>20:49:02</t>
  </si>
  <si>
    <t>20250921 20:49:04</t>
  </si>
  <si>
    <t>20:49:04</t>
  </si>
  <si>
    <t>20250921 20:49:06</t>
  </si>
  <si>
    <t>20:49:06</t>
  </si>
  <si>
    <t>20250921 20:49:08</t>
  </si>
  <si>
    <t>20:49:08</t>
  </si>
  <si>
    <t>20250921 20:49:11</t>
  </si>
  <si>
    <t>20:49:11</t>
  </si>
  <si>
    <t>20250921 20:49:13</t>
  </si>
  <si>
    <t>20:49:13</t>
  </si>
  <si>
    <t>20250921 20:49:15</t>
  </si>
  <si>
    <t>20:49:15</t>
  </si>
  <si>
    <t>20250921 20:49:17</t>
  </si>
  <si>
    <t>20:49:17</t>
  </si>
  <si>
    <t>20250921 20:49:20</t>
  </si>
  <si>
    <t>20:49:20</t>
  </si>
  <si>
    <t>20250921 20:49:22</t>
  </si>
  <si>
    <t>20:49:22</t>
  </si>
  <si>
    <t>20250921 20:49:24</t>
  </si>
  <si>
    <t>20:49:24</t>
  </si>
  <si>
    <t>20250921 20:49:26</t>
  </si>
  <si>
    <t>20:49:26</t>
  </si>
  <si>
    <t>20250921 20:49:28</t>
  </si>
  <si>
    <t>20:49:28</t>
  </si>
  <si>
    <t>20250921 20:49:30</t>
  </si>
  <si>
    <t>20:49:30</t>
  </si>
  <si>
    <t>20250921 20:49:32</t>
  </si>
  <si>
    <t>20:49:32</t>
  </si>
  <si>
    <t>20250921 20:49:34</t>
  </si>
  <si>
    <t>20:49:34</t>
  </si>
  <si>
    <t>20250921 20:49:36</t>
  </si>
  <si>
    <t>20:49:36</t>
  </si>
  <si>
    <t>20250921 20:49:38</t>
  </si>
  <si>
    <t>20:49:38</t>
  </si>
  <si>
    <t>20250921 20:49:40</t>
  </si>
  <si>
    <t>20:49:40</t>
  </si>
  <si>
    <t>20250921 20:49:42</t>
  </si>
  <si>
    <t>20:49:42</t>
  </si>
  <si>
    <t>20250921 20:49:44</t>
  </si>
  <si>
    <t>20:49:44</t>
  </si>
  <si>
    <t>20250921 20:49:46</t>
  </si>
  <si>
    <t>20:49:46</t>
  </si>
  <si>
    <t>20250921 20:58:07</t>
  </si>
  <si>
    <t>20:58:07</t>
  </si>
  <si>
    <t>305</t>
  </si>
  <si>
    <t>20250921 20:58:09</t>
  </si>
  <si>
    <t>20:58:09</t>
  </si>
  <si>
    <t>20250921 20:58:11</t>
  </si>
  <si>
    <t>20:58:11</t>
  </si>
  <si>
    <t>20250921 20:58:13</t>
  </si>
  <si>
    <t>20:58:13</t>
  </si>
  <si>
    <t>20250921 20:58:15</t>
  </si>
  <si>
    <t>20:58:15</t>
  </si>
  <si>
    <t>20250921 20:58:17</t>
  </si>
  <si>
    <t>20:58:17</t>
  </si>
  <si>
    <t>20250921 20:58:19</t>
  </si>
  <si>
    <t>20:58:19</t>
  </si>
  <si>
    <t>20250921 20:58:21</t>
  </si>
  <si>
    <t>20:58:21</t>
  </si>
  <si>
    <t>20250921 20:58:23</t>
  </si>
  <si>
    <t>20:58:23</t>
  </si>
  <si>
    <t>20250921 20:58:25</t>
  </si>
  <si>
    <t>20:58:25</t>
  </si>
  <si>
    <t>20250921 20:58:27</t>
  </si>
  <si>
    <t>20:58:27</t>
  </si>
  <si>
    <t>20250921 20:58:29</t>
  </si>
  <si>
    <t>20:58:29</t>
  </si>
  <si>
    <t>20250921 20:58:31</t>
  </si>
  <si>
    <t>20:58:31</t>
  </si>
  <si>
    <t>20250921 20:58:33</t>
  </si>
  <si>
    <t>20:58:33</t>
  </si>
  <si>
    <t>20250921 20:58:35</t>
  </si>
  <si>
    <t>20:58:35</t>
  </si>
  <si>
    <t>20250921 20:58:37</t>
  </si>
  <si>
    <t>20:58:37</t>
  </si>
  <si>
    <t>20250921 20:58:39</t>
  </si>
  <si>
    <t>20:58:39</t>
  </si>
  <si>
    <t>20250921 20:58:41</t>
  </si>
  <si>
    <t>20:58:41</t>
  </si>
  <si>
    <t>20250921 20:58:43</t>
  </si>
  <si>
    <t>20:58:43</t>
  </si>
  <si>
    <t>20250921 20:58:45</t>
  </si>
  <si>
    <t>20:58:45</t>
  </si>
  <si>
    <t>20250921 20:58:47</t>
  </si>
  <si>
    <t>20:58:47</t>
  </si>
  <si>
    <t>20250921 20:58:49</t>
  </si>
  <si>
    <t>20:58:49</t>
  </si>
  <si>
    <t>20250921 20:58:51</t>
  </si>
  <si>
    <t>20:58:51</t>
  </si>
  <si>
    <t>20250921 20:58:53</t>
  </si>
  <si>
    <t>20:58:53</t>
  </si>
  <si>
    <t>20250921 20:58:55</t>
  </si>
  <si>
    <t>20:58:55</t>
  </si>
  <si>
    <t>20250921 20:58:57</t>
  </si>
  <si>
    <t>20:58:57</t>
  </si>
  <si>
    <t>20250921 20:58:59</t>
  </si>
  <si>
    <t>20:58:59</t>
  </si>
  <si>
    <t>20250921 20:59:01</t>
  </si>
  <si>
    <t>20:59:01</t>
  </si>
  <si>
    <t>20250921 20:59:03</t>
  </si>
  <si>
    <t>20:59:03</t>
  </si>
  <si>
    <t>20250921 20:59:05</t>
  </si>
  <si>
    <t>20:59:05</t>
  </si>
  <si>
    <t>20250921 21:00:38</t>
  </si>
  <si>
    <t>21:00:38</t>
  </si>
  <si>
    <t>20250921 21:00:40</t>
  </si>
  <si>
    <t>21:00:40</t>
  </si>
  <si>
    <t>20250921 21:00:42</t>
  </si>
  <si>
    <t>21:00:42</t>
  </si>
  <si>
    <t>20250921 21:00:45</t>
  </si>
  <si>
    <t>21:00:45</t>
  </si>
  <si>
    <t>20250921 21:00:47</t>
  </si>
  <si>
    <t>21:00:47</t>
  </si>
  <si>
    <t>20250921 21:00:49</t>
  </si>
  <si>
    <t>21:00:49</t>
  </si>
  <si>
    <t>20250921 21:00:51</t>
  </si>
  <si>
    <t>21:00:51</t>
  </si>
  <si>
    <t>20250921 21:00:53</t>
  </si>
  <si>
    <t>21:00:53</t>
  </si>
  <si>
    <t>20250921 21:00:55</t>
  </si>
  <si>
    <t>21:00:55</t>
  </si>
  <si>
    <t>20250921 21:00:57</t>
  </si>
  <si>
    <t>21:00:57</t>
  </si>
  <si>
    <t>20250921 21:00:59</t>
  </si>
  <si>
    <t>21:00:59</t>
  </si>
  <si>
    <t>20250921 21:01:01</t>
  </si>
  <si>
    <t>21:01:01</t>
  </si>
  <si>
    <t>20250921 21:01:03</t>
  </si>
  <si>
    <t>21:01:03</t>
  </si>
  <si>
    <t>20250921 21:01:05</t>
  </si>
  <si>
    <t>21:01:05</t>
  </si>
  <si>
    <t>20250921 21:01:07</t>
  </si>
  <si>
    <t>21:01:07</t>
  </si>
  <si>
    <t>20250921 21:01:09</t>
  </si>
  <si>
    <t>21:01:09</t>
  </si>
  <si>
    <t>20250921 21:01:11</t>
  </si>
  <si>
    <t>21:01:11</t>
  </si>
  <si>
    <t>20250921 21:01:14</t>
  </si>
  <si>
    <t>21:01:14</t>
  </si>
  <si>
    <t>20250921 21:01:16</t>
  </si>
  <si>
    <t>21:01:16</t>
  </si>
  <si>
    <t>20250921 21:01:18</t>
  </si>
  <si>
    <t>21:01:18</t>
  </si>
  <si>
    <t>20250921 21:01:20</t>
  </si>
  <si>
    <t>21:01:20</t>
  </si>
  <si>
    <t>20250921 21:01:23</t>
  </si>
  <si>
    <t>21:01:23</t>
  </si>
  <si>
    <t>20250921 21:01:25</t>
  </si>
  <si>
    <t>21:01:25</t>
  </si>
  <si>
    <t>20250921 21:01:27</t>
  </si>
  <si>
    <t>21:01:27</t>
  </si>
  <si>
    <t>20250921 21:01:30</t>
  </si>
  <si>
    <t>21:01:30</t>
  </si>
  <si>
    <t>20250921 21:01:32</t>
  </si>
  <si>
    <t>21:01:32</t>
  </si>
  <si>
    <t>20250921 21:01:34</t>
  </si>
  <si>
    <t>21:01:34</t>
  </si>
  <si>
    <t>20250921 21:01:37</t>
  </si>
  <si>
    <t>21:01:37</t>
  </si>
  <si>
    <t>20250921 21:08:32</t>
  </si>
  <si>
    <t>21:08:32</t>
  </si>
  <si>
    <t>271</t>
  </si>
  <si>
    <t>20250921 21:08:35</t>
  </si>
  <si>
    <t>21:08:35</t>
  </si>
  <si>
    <t>20250921 21:08:37</t>
  </si>
  <si>
    <t>21:08:37</t>
  </si>
  <si>
    <t>20250921 21:08:39</t>
  </si>
  <si>
    <t>21:08:39</t>
  </si>
  <si>
    <t>20250921 21:08:41</t>
  </si>
  <si>
    <t>21:08:41</t>
  </si>
  <si>
    <t>20250921 21:08:43</t>
  </si>
  <si>
    <t>21:08:43</t>
  </si>
  <si>
    <t>20250921 21:08:45</t>
  </si>
  <si>
    <t>21:08:45</t>
  </si>
  <si>
    <t>20250921 21:08:47</t>
  </si>
  <si>
    <t>21:08:47</t>
  </si>
  <si>
    <t>20250921 21:08:49</t>
  </si>
  <si>
    <t>21:08:49</t>
  </si>
  <si>
    <t>20250921 21:08:51</t>
  </si>
  <si>
    <t>21:08:51</t>
  </si>
  <si>
    <t>20250921 21:08:53</t>
  </si>
  <si>
    <t>21:08:53</t>
  </si>
  <si>
    <t>20250921 21:08:55</t>
  </si>
  <si>
    <t>21:08:55</t>
  </si>
  <si>
    <t>20250921 21:08:57</t>
  </si>
  <si>
    <t>21:08:57</t>
  </si>
  <si>
    <t>20250921 21:08:59</t>
  </si>
  <si>
    <t>21:08:59</t>
  </si>
  <si>
    <t>20250921 21:09:01</t>
  </si>
  <si>
    <t>21:09:01</t>
  </si>
  <si>
    <t>20250921 21:09:03</t>
  </si>
  <si>
    <t>21:09:03</t>
  </si>
  <si>
    <t>20250921 21:09:05</t>
  </si>
  <si>
    <t>21:09:05</t>
  </si>
  <si>
    <t>20250921 21:09:07</t>
  </si>
  <si>
    <t>21:09:07</t>
  </si>
  <si>
    <t>20250921 21:09:09</t>
  </si>
  <si>
    <t>21:09:09</t>
  </si>
  <si>
    <t>20250921 21:09:11</t>
  </si>
  <si>
    <t>21:09:11</t>
  </si>
  <si>
    <t>20250921 21:09:13</t>
  </si>
  <si>
    <t>21:09:13</t>
  </si>
  <si>
    <t>20250921 21:09:15</t>
  </si>
  <si>
    <t>21:09:15</t>
  </si>
  <si>
    <t>20250921 21:09:17</t>
  </si>
  <si>
    <t>21:09:17</t>
  </si>
  <si>
    <t>20250921 21:09:19</t>
  </si>
  <si>
    <t>21:09:19</t>
  </si>
  <si>
    <t>20250921 21:09:21</t>
  </si>
  <si>
    <t>21:09:21</t>
  </si>
  <si>
    <t>20250921 21:09:23</t>
  </si>
  <si>
    <t>21:09:23</t>
  </si>
  <si>
    <t>20250921 21:09:25</t>
  </si>
  <si>
    <t>21:09:25</t>
  </si>
  <si>
    <t>20250921 21:09:27</t>
  </si>
  <si>
    <t>21:09:27</t>
  </si>
  <si>
    <t>20250921 21:09:29</t>
  </si>
  <si>
    <t>21:09:29</t>
  </si>
  <si>
    <t>20250921 21:09:31</t>
  </si>
  <si>
    <t>21:09:31</t>
  </si>
  <si>
    <t>20250921 21:18:06</t>
  </si>
  <si>
    <t>21:18:06</t>
  </si>
  <si>
    <t>315</t>
  </si>
  <si>
    <t>20250921 21:18:08</t>
  </si>
  <si>
    <t>21:18:08</t>
  </si>
  <si>
    <t>20250921 21:18:11</t>
  </si>
  <si>
    <t>21:18:11</t>
  </si>
  <si>
    <t>20250921 21:18:13</t>
  </si>
  <si>
    <t>21:18:13</t>
  </si>
  <si>
    <t>20250921 21:18:15</t>
  </si>
  <si>
    <t>21:18:15</t>
  </si>
  <si>
    <t>20250921 21:18:17</t>
  </si>
  <si>
    <t>21:18:17</t>
  </si>
  <si>
    <t>20250921 21:18:19</t>
  </si>
  <si>
    <t>21:18:19</t>
  </si>
  <si>
    <t>20250921 21:18:21</t>
  </si>
  <si>
    <t>21:18:21</t>
  </si>
  <si>
    <t>20250921 21:18:23</t>
  </si>
  <si>
    <t>21:18:23</t>
  </si>
  <si>
    <t>20250921 21:18:25</t>
  </si>
  <si>
    <t>21:18:25</t>
  </si>
  <si>
    <t>20250921 21:18:27</t>
  </si>
  <si>
    <t>21:18:27</t>
  </si>
  <si>
    <t>20250921 21:18:29</t>
  </si>
  <si>
    <t>21:18:29</t>
  </si>
  <si>
    <t>20250921 21:18:31</t>
  </si>
  <si>
    <t>21:18:31</t>
  </si>
  <si>
    <t>20250921 21:18:33</t>
  </si>
  <si>
    <t>21:18:33</t>
  </si>
  <si>
    <t>20250921 21:18:35</t>
  </si>
  <si>
    <t>21:18:35</t>
  </si>
  <si>
    <t>20250921 21:18:37</t>
  </si>
  <si>
    <t>21:18:37</t>
  </si>
  <si>
    <t>20250921 21:18:39</t>
  </si>
  <si>
    <t>21:18:39</t>
  </si>
  <si>
    <t>20250921 21:18:41</t>
  </si>
  <si>
    <t>21:18:41</t>
  </si>
  <si>
    <t>20250921 21:18:43</t>
  </si>
  <si>
    <t>21:18:43</t>
  </si>
  <si>
    <t>20250921 21:18:45</t>
  </si>
  <si>
    <t>21:18:45</t>
  </si>
  <si>
    <t>20250921 21:18:47</t>
  </si>
  <si>
    <t>21:18:47</t>
  </si>
  <si>
    <t>20250921 21:18:49</t>
  </si>
  <si>
    <t>21:18:49</t>
  </si>
  <si>
    <t>20250921 21:18:51</t>
  </si>
  <si>
    <t>21:18:51</t>
  </si>
  <si>
    <t>20250921 21:18:53</t>
  </si>
  <si>
    <t>21:18:53</t>
  </si>
  <si>
    <t>20250921 21:18:55</t>
  </si>
  <si>
    <t>21:18:55</t>
  </si>
  <si>
    <t>20250921 21:18:57</t>
  </si>
  <si>
    <t>21:18:57</t>
  </si>
  <si>
    <t>20250921 21:18:59</t>
  </si>
  <si>
    <t>21:18:59</t>
  </si>
  <si>
    <t>20250921 21:19:01</t>
  </si>
  <si>
    <t>21:19:01</t>
  </si>
  <si>
    <t>20250921 21:19:03</t>
  </si>
  <si>
    <t>21:19:03</t>
  </si>
  <si>
    <t>20250921 21:19:05</t>
  </si>
  <si>
    <t>21:19:05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</si>
</sst>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Y311"/>
  <sheetViews>
    <sheetView tabSelected="1" workbookViewId="0"/>
  </sheetViews>
  <sheetFormatPr defaultRowHeight="15"/>
  <sheetData>
    <row r="2" spans="1:285">
      <c r="A2" t="s">
        <v>31</v>
      </c>
      <c r="B2" t="s">
        <v>32</v>
      </c>
      <c r="C2" t="s">
        <v>33</v>
      </c>
    </row>
    <row r="3" spans="1:285">
      <c r="B3">
        <v>4</v>
      </c>
      <c r="C3">
        <v>21</v>
      </c>
    </row>
    <row r="4" spans="1:285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5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5">
      <c r="B7">
        <v>0</v>
      </c>
      <c r="C7">
        <v>0</v>
      </c>
      <c r="D7">
        <v>0</v>
      </c>
      <c r="E7">
        <v>1</v>
      </c>
    </row>
    <row r="8" spans="1:28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5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5">
      <c r="B11">
        <v>0</v>
      </c>
      <c r="C11">
        <v>0</v>
      </c>
      <c r="D11">
        <v>0</v>
      </c>
      <c r="E11">
        <v>0</v>
      </c>
      <c r="F11">
        <v>1</v>
      </c>
    </row>
    <row r="12" spans="1:28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5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  <c r="JY14" t="s">
        <v>106</v>
      </c>
    </row>
    <row r="15" spans="1:285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89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172</v>
      </c>
      <c r="CK15" t="s">
        <v>193</v>
      </c>
      <c r="CL15" t="s">
        <v>194</v>
      </c>
      <c r="CM15" t="s">
        <v>195</v>
      </c>
      <c r="CN15" t="s">
        <v>146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211</v>
      </c>
      <c r="DE15" t="s">
        <v>116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108</v>
      </c>
      <c r="FE15" t="s">
        <v>111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</row>
    <row r="16" spans="1:285">
      <c r="B16" t="s">
        <v>386</v>
      </c>
      <c r="C16" t="s">
        <v>386</v>
      </c>
      <c r="F16" t="s">
        <v>386</v>
      </c>
      <c r="J16" t="s">
        <v>386</v>
      </c>
      <c r="K16" t="s">
        <v>387</v>
      </c>
      <c r="L16" t="s">
        <v>388</v>
      </c>
      <c r="M16" t="s">
        <v>389</v>
      </c>
      <c r="N16" t="s">
        <v>390</v>
      </c>
      <c r="O16" t="s">
        <v>390</v>
      </c>
      <c r="P16" t="s">
        <v>219</v>
      </c>
      <c r="Q16" t="s">
        <v>219</v>
      </c>
      <c r="R16" t="s">
        <v>387</v>
      </c>
      <c r="S16" t="s">
        <v>387</v>
      </c>
      <c r="T16" t="s">
        <v>387</v>
      </c>
      <c r="U16" t="s">
        <v>387</v>
      </c>
      <c r="V16" t="s">
        <v>391</v>
      </c>
      <c r="W16" t="s">
        <v>392</v>
      </c>
      <c r="X16" t="s">
        <v>392</v>
      </c>
      <c r="Y16" t="s">
        <v>393</v>
      </c>
      <c r="Z16" t="s">
        <v>394</v>
      </c>
      <c r="AA16" t="s">
        <v>393</v>
      </c>
      <c r="AB16" t="s">
        <v>393</v>
      </c>
      <c r="AC16" t="s">
        <v>393</v>
      </c>
      <c r="AD16" t="s">
        <v>391</v>
      </c>
      <c r="AE16" t="s">
        <v>391</v>
      </c>
      <c r="AF16" t="s">
        <v>391</v>
      </c>
      <c r="AG16" t="s">
        <v>391</v>
      </c>
      <c r="AH16" t="s">
        <v>395</v>
      </c>
      <c r="AI16" t="s">
        <v>394</v>
      </c>
      <c r="AK16" t="s">
        <v>394</v>
      </c>
      <c r="AL16" t="s">
        <v>395</v>
      </c>
      <c r="AR16" t="s">
        <v>389</v>
      </c>
      <c r="AY16" t="s">
        <v>389</v>
      </c>
      <c r="AZ16" t="s">
        <v>389</v>
      </c>
      <c r="BA16" t="s">
        <v>389</v>
      </c>
      <c r="BB16" t="s">
        <v>396</v>
      </c>
      <c r="BP16" t="s">
        <v>397</v>
      </c>
      <c r="BR16" t="s">
        <v>397</v>
      </c>
      <c r="BS16" t="s">
        <v>389</v>
      </c>
      <c r="BV16" t="s">
        <v>397</v>
      </c>
      <c r="BW16" t="s">
        <v>394</v>
      </c>
      <c r="BZ16" t="s">
        <v>398</v>
      </c>
      <c r="CA16" t="s">
        <v>398</v>
      </c>
      <c r="CC16" t="s">
        <v>399</v>
      </c>
      <c r="CD16" t="s">
        <v>397</v>
      </c>
      <c r="CF16" t="s">
        <v>397</v>
      </c>
      <c r="CG16" t="s">
        <v>389</v>
      </c>
      <c r="CK16" t="s">
        <v>397</v>
      </c>
      <c r="CM16" t="s">
        <v>400</v>
      </c>
      <c r="CP16" t="s">
        <v>397</v>
      </c>
      <c r="CQ16" t="s">
        <v>397</v>
      </c>
      <c r="CS16" t="s">
        <v>397</v>
      </c>
      <c r="CU16" t="s">
        <v>397</v>
      </c>
      <c r="CW16" t="s">
        <v>389</v>
      </c>
      <c r="CX16" t="s">
        <v>389</v>
      </c>
      <c r="CZ16" t="s">
        <v>401</v>
      </c>
      <c r="DA16" t="s">
        <v>402</v>
      </c>
      <c r="DD16" t="s">
        <v>387</v>
      </c>
      <c r="DE16" t="s">
        <v>386</v>
      </c>
      <c r="DF16" t="s">
        <v>390</v>
      </c>
      <c r="DG16" t="s">
        <v>390</v>
      </c>
      <c r="DH16" t="s">
        <v>403</v>
      </c>
      <c r="DI16" t="s">
        <v>403</v>
      </c>
      <c r="DJ16" t="s">
        <v>390</v>
      </c>
      <c r="DK16" t="s">
        <v>403</v>
      </c>
      <c r="DL16" t="s">
        <v>395</v>
      </c>
      <c r="DM16" t="s">
        <v>393</v>
      </c>
      <c r="DN16" t="s">
        <v>393</v>
      </c>
      <c r="DO16" t="s">
        <v>392</v>
      </c>
      <c r="DP16" t="s">
        <v>392</v>
      </c>
      <c r="DQ16" t="s">
        <v>392</v>
      </c>
      <c r="DR16" t="s">
        <v>392</v>
      </c>
      <c r="DS16" t="s">
        <v>392</v>
      </c>
      <c r="DT16" t="s">
        <v>404</v>
      </c>
      <c r="DU16" t="s">
        <v>389</v>
      </c>
      <c r="DV16" t="s">
        <v>389</v>
      </c>
      <c r="DW16" t="s">
        <v>390</v>
      </c>
      <c r="DX16" t="s">
        <v>390</v>
      </c>
      <c r="DY16" t="s">
        <v>390</v>
      </c>
      <c r="DZ16" t="s">
        <v>403</v>
      </c>
      <c r="EA16" t="s">
        <v>390</v>
      </c>
      <c r="EB16" t="s">
        <v>403</v>
      </c>
      <c r="EC16" t="s">
        <v>393</v>
      </c>
      <c r="ED16" t="s">
        <v>393</v>
      </c>
      <c r="EE16" t="s">
        <v>392</v>
      </c>
      <c r="EF16" t="s">
        <v>392</v>
      </c>
      <c r="EG16" t="s">
        <v>389</v>
      </c>
      <c r="EL16" t="s">
        <v>389</v>
      </c>
      <c r="EO16" t="s">
        <v>392</v>
      </c>
      <c r="EP16" t="s">
        <v>392</v>
      </c>
      <c r="EQ16" t="s">
        <v>392</v>
      </c>
      <c r="ER16" t="s">
        <v>392</v>
      </c>
      <c r="ES16" t="s">
        <v>392</v>
      </c>
      <c r="ET16" t="s">
        <v>389</v>
      </c>
      <c r="EU16" t="s">
        <v>389</v>
      </c>
      <c r="EV16" t="s">
        <v>389</v>
      </c>
      <c r="EW16" t="s">
        <v>386</v>
      </c>
      <c r="EZ16" t="s">
        <v>405</v>
      </c>
      <c r="FA16" t="s">
        <v>405</v>
      </c>
      <c r="FC16" t="s">
        <v>386</v>
      </c>
      <c r="FD16" t="s">
        <v>406</v>
      </c>
      <c r="FF16" t="s">
        <v>386</v>
      </c>
      <c r="FG16" t="s">
        <v>386</v>
      </c>
      <c r="FI16" t="s">
        <v>407</v>
      </c>
      <c r="FJ16" t="s">
        <v>408</v>
      </c>
      <c r="FK16" t="s">
        <v>407</v>
      </c>
      <c r="FL16" t="s">
        <v>408</v>
      </c>
      <c r="FM16" t="s">
        <v>407</v>
      </c>
      <c r="FN16" t="s">
        <v>408</v>
      </c>
      <c r="FO16" t="s">
        <v>394</v>
      </c>
      <c r="FP16" t="s">
        <v>394</v>
      </c>
      <c r="FQ16" t="s">
        <v>390</v>
      </c>
      <c r="FR16" t="s">
        <v>409</v>
      </c>
      <c r="FS16" t="s">
        <v>390</v>
      </c>
      <c r="FV16" t="s">
        <v>410</v>
      </c>
      <c r="FY16" t="s">
        <v>403</v>
      </c>
      <c r="FZ16" t="s">
        <v>411</v>
      </c>
      <c r="GA16" t="s">
        <v>403</v>
      </c>
      <c r="GF16" t="s">
        <v>412</v>
      </c>
      <c r="GG16" t="s">
        <v>412</v>
      </c>
      <c r="GT16" t="s">
        <v>412</v>
      </c>
      <c r="GU16" t="s">
        <v>412</v>
      </c>
      <c r="GV16" t="s">
        <v>413</v>
      </c>
      <c r="GW16" t="s">
        <v>413</v>
      </c>
      <c r="GX16" t="s">
        <v>392</v>
      </c>
      <c r="GY16" t="s">
        <v>392</v>
      </c>
      <c r="GZ16" t="s">
        <v>394</v>
      </c>
      <c r="HA16" t="s">
        <v>392</v>
      </c>
      <c r="HB16" t="s">
        <v>403</v>
      </c>
      <c r="HC16" t="s">
        <v>394</v>
      </c>
      <c r="HD16" t="s">
        <v>394</v>
      </c>
      <c r="HF16" t="s">
        <v>412</v>
      </c>
      <c r="HG16" t="s">
        <v>412</v>
      </c>
      <c r="HH16" t="s">
        <v>412</v>
      </c>
      <c r="HI16" t="s">
        <v>412</v>
      </c>
      <c r="HJ16" t="s">
        <v>412</v>
      </c>
      <c r="HK16" t="s">
        <v>412</v>
      </c>
      <c r="HL16" t="s">
        <v>412</v>
      </c>
      <c r="HM16" t="s">
        <v>414</v>
      </c>
      <c r="HN16" t="s">
        <v>414</v>
      </c>
      <c r="HO16" t="s">
        <v>414</v>
      </c>
      <c r="HP16" t="s">
        <v>415</v>
      </c>
      <c r="HQ16" t="s">
        <v>412</v>
      </c>
      <c r="HR16" t="s">
        <v>412</v>
      </c>
      <c r="HS16" t="s">
        <v>412</v>
      </c>
      <c r="HT16" t="s">
        <v>412</v>
      </c>
      <c r="HU16" t="s">
        <v>412</v>
      </c>
      <c r="HV16" t="s">
        <v>412</v>
      </c>
      <c r="HW16" t="s">
        <v>412</v>
      </c>
      <c r="HX16" t="s">
        <v>412</v>
      </c>
      <c r="HY16" t="s">
        <v>412</v>
      </c>
      <c r="HZ16" t="s">
        <v>412</v>
      </c>
      <c r="IA16" t="s">
        <v>412</v>
      </c>
      <c r="IB16" t="s">
        <v>412</v>
      </c>
      <c r="II16" t="s">
        <v>412</v>
      </c>
      <c r="IJ16" t="s">
        <v>394</v>
      </c>
      <c r="IK16" t="s">
        <v>394</v>
      </c>
      <c r="IL16" t="s">
        <v>407</v>
      </c>
      <c r="IM16" t="s">
        <v>408</v>
      </c>
      <c r="IN16" t="s">
        <v>407</v>
      </c>
      <c r="IR16" t="s">
        <v>408</v>
      </c>
      <c r="IV16" t="s">
        <v>390</v>
      </c>
      <c r="IW16" t="s">
        <v>390</v>
      </c>
      <c r="IX16" t="s">
        <v>403</v>
      </c>
      <c r="IY16" t="s">
        <v>403</v>
      </c>
      <c r="IZ16" t="s">
        <v>416</v>
      </c>
      <c r="JA16" t="s">
        <v>416</v>
      </c>
      <c r="JB16" t="s">
        <v>412</v>
      </c>
      <c r="JC16" t="s">
        <v>412</v>
      </c>
      <c r="JD16" t="s">
        <v>412</v>
      </c>
      <c r="JE16" t="s">
        <v>412</v>
      </c>
      <c r="JF16" t="s">
        <v>412</v>
      </c>
      <c r="JG16" t="s">
        <v>412</v>
      </c>
      <c r="JH16" t="s">
        <v>392</v>
      </c>
      <c r="JI16" t="s">
        <v>412</v>
      </c>
      <c r="JK16" t="s">
        <v>395</v>
      </c>
      <c r="JL16" t="s">
        <v>395</v>
      </c>
      <c r="JM16" t="s">
        <v>392</v>
      </c>
      <c r="JN16" t="s">
        <v>392</v>
      </c>
      <c r="JO16" t="s">
        <v>392</v>
      </c>
      <c r="JP16" t="s">
        <v>392</v>
      </c>
      <c r="JQ16" t="s">
        <v>392</v>
      </c>
      <c r="JR16" t="s">
        <v>394</v>
      </c>
      <c r="JS16" t="s">
        <v>394</v>
      </c>
      <c r="JT16" t="s">
        <v>394</v>
      </c>
      <c r="JU16" t="s">
        <v>392</v>
      </c>
      <c r="JV16" t="s">
        <v>390</v>
      </c>
      <c r="JW16" t="s">
        <v>403</v>
      </c>
      <c r="JX16" t="s">
        <v>394</v>
      </c>
      <c r="JY16" t="s">
        <v>394</v>
      </c>
    </row>
    <row r="17" spans="1:285">
      <c r="A17">
        <v>1</v>
      </c>
      <c r="B17">
        <v>1758503028</v>
      </c>
      <c r="C17">
        <v>0</v>
      </c>
      <c r="D17" t="s">
        <v>417</v>
      </c>
      <c r="E17" t="s">
        <v>418</v>
      </c>
      <c r="F17">
        <v>5</v>
      </c>
      <c r="G17" t="s">
        <v>419</v>
      </c>
      <c r="H17" t="s">
        <v>420</v>
      </c>
      <c r="I17" t="s">
        <v>421</v>
      </c>
      <c r="J17">
        <v>1758503024.5</v>
      </c>
      <c r="K17">
        <f>(L17)/1000</f>
        <v>0</v>
      </c>
      <c r="L17">
        <f>1000*DL17*AJ17*(DH17-DI17)/(100*DA17*(1000-AJ17*DH17))</f>
        <v>0</v>
      </c>
      <c r="M17">
        <f>DL17*AJ17*(DG17-DF17*(1000-AJ17*DI17)/(1000-AJ17*DH17))/(100*DA17)</f>
        <v>0</v>
      </c>
      <c r="N17">
        <f>DF17 - IF(AJ17&gt;1, M17*DA17*100.0/(AL17), 0)</f>
        <v>0</v>
      </c>
      <c r="O17">
        <f>((U17-K17/2)*N17-M17)/(U17+K17/2)</f>
        <v>0</v>
      </c>
      <c r="P17">
        <f>O17*(DM17+DN17)/1000.0</f>
        <v>0</v>
      </c>
      <c r="Q17">
        <f>(DF17 - IF(AJ17&gt;1, M17*DA17*100.0/(AL17), 0))*(DM17+DN17)/1000.0</f>
        <v>0</v>
      </c>
      <c r="R17">
        <f>2.0/((1/T17-1/S17)+SIGN(T17)*SQRT((1/T17-1/S17)*(1/T17-1/S17) + 4*DB17/((DB17+1)*(DB17+1))*(2*1/T17*1/S17-1/S17*1/S17)))</f>
        <v>0</v>
      </c>
      <c r="S17">
        <f>IF(LEFT(DC17,1)&lt;&gt;"0",IF(LEFT(DC17,1)="1",3.0,DD17),$D$5+$E$5*(DT17*DM17/($K$5*1000))+$F$5*(DT17*DM17/($K$5*1000))*MAX(MIN(DA17,$J$5),$I$5)*MAX(MIN(DA17,$J$5),$I$5)+$G$5*MAX(MIN(DA17,$J$5),$I$5)*(DT17*DM17/($K$5*1000))+$H$5*(DT17*DM17/($K$5*1000))*(DT17*DM17/($K$5*1000)))</f>
        <v>0</v>
      </c>
      <c r="T17">
        <f>K17*(1000-(1000*0.61365*exp(17.502*X17/(240.97+X17))/(DM17+DN17)+DH17)/2)/(1000*0.61365*exp(17.502*X17/(240.97+X17))/(DM17+DN17)-DH17)</f>
        <v>0</v>
      </c>
      <c r="U17">
        <f>1/((DB17+1)/(R17/1.6)+1/(S17/1.37)) + DB17/((DB17+1)/(R17/1.6) + DB17/(S17/1.37))</f>
        <v>0</v>
      </c>
      <c r="V17">
        <f>(CW17*CZ17)</f>
        <v>0</v>
      </c>
      <c r="W17">
        <f>(DO17+(V17+2*0.95*5.67E-8*(((DO17+$B$7)+273)^4-(DO17+273)^4)-44100*K17)/(1.84*29.3*S17+8*0.95*5.67E-8*(DO17+273)^3))</f>
        <v>0</v>
      </c>
      <c r="X17">
        <f>($C$7*DP17+$D$7*DQ17+$E$7*W17)</f>
        <v>0</v>
      </c>
      <c r="Y17">
        <f>0.61365*exp(17.502*X17/(240.97+X17))</f>
        <v>0</v>
      </c>
      <c r="Z17">
        <f>(AA17/AB17*100)</f>
        <v>0</v>
      </c>
      <c r="AA17">
        <f>DH17*(DM17+DN17)/1000</f>
        <v>0</v>
      </c>
      <c r="AB17">
        <f>0.61365*exp(17.502*DO17/(240.97+DO17))</f>
        <v>0</v>
      </c>
      <c r="AC17">
        <f>(Y17-DH17*(DM17+DN17)/1000)</f>
        <v>0</v>
      </c>
      <c r="AD17">
        <f>(-K17*44100)</f>
        <v>0</v>
      </c>
      <c r="AE17">
        <f>2*29.3*S17*0.92*(DO17-X17)</f>
        <v>0</v>
      </c>
      <c r="AF17">
        <f>2*0.95*5.67E-8*(((DO17+$B$7)+273)^4-(X17+273)^4)</f>
        <v>0</v>
      </c>
      <c r="AG17">
        <f>V17+AF17+AD17+AE17</f>
        <v>0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MAX(0,($B$13+$C$13*DT17)/(1+$D$13*DT17)*DM17/(DO17+273)*$E$13)</f>
        <v>0</v>
      </c>
      <c r="AM17" t="s">
        <v>422</v>
      </c>
      <c r="AN17" t="s">
        <v>422</v>
      </c>
      <c r="AO17">
        <v>0</v>
      </c>
      <c r="AP17">
        <v>0</v>
      </c>
      <c r="AQ17">
        <f>1-AO17/AP17</f>
        <v>0</v>
      </c>
      <c r="AR17">
        <v>0</v>
      </c>
      <c r="AS17" t="s">
        <v>422</v>
      </c>
      <c r="AT17" t="s">
        <v>422</v>
      </c>
      <c r="AU17">
        <v>0</v>
      </c>
      <c r="AV17">
        <v>0</v>
      </c>
      <c r="AW17">
        <f>1-AU17/AV17</f>
        <v>0</v>
      </c>
      <c r="AX17">
        <v>0.5</v>
      </c>
      <c r="AY17">
        <f>CX17</f>
        <v>0</v>
      </c>
      <c r="AZ17">
        <f>M17</f>
        <v>0</v>
      </c>
      <c r="BA17">
        <f>AW17*AX17*AY17</f>
        <v>0</v>
      </c>
      <c r="BB17">
        <f>(AZ17-AR17)/AY17</f>
        <v>0</v>
      </c>
      <c r="BC17">
        <f>(AP17-AV17)/AV17</f>
        <v>0</v>
      </c>
      <c r="BD17">
        <f>AO17/(AQ17+AO17/AV17)</f>
        <v>0</v>
      </c>
      <c r="BE17" t="s">
        <v>422</v>
      </c>
      <c r="BF17">
        <v>0</v>
      </c>
      <c r="BG17">
        <f>IF(BF17&lt;&gt;0, BF17, BD17)</f>
        <v>0</v>
      </c>
      <c r="BH17">
        <f>1-BG17/AV17</f>
        <v>0</v>
      </c>
      <c r="BI17">
        <f>(AV17-AU17)/(AV17-BG17)</f>
        <v>0</v>
      </c>
      <c r="BJ17">
        <f>(AP17-AV17)/(AP17-BG17)</f>
        <v>0</v>
      </c>
      <c r="BK17">
        <f>(AV17-AU17)/(AV17-AO17)</f>
        <v>0</v>
      </c>
      <c r="BL17">
        <f>(AP17-AV17)/(AP17-AO17)</f>
        <v>0</v>
      </c>
      <c r="BM17">
        <f>(BI17*BG17/AU17)</f>
        <v>0</v>
      </c>
      <c r="BN17">
        <f>(1-BM17)</f>
        <v>0</v>
      </c>
      <c r="CW17">
        <f>$B$11*DU17+$C$11*DV17+$F$11*EG17*(1-EJ17)</f>
        <v>0</v>
      </c>
      <c r="CX17">
        <f>CW17*CY17</f>
        <v>0</v>
      </c>
      <c r="CY17">
        <f>($B$11*$D$9+$C$11*$D$9+$F$11*((ET17+EL17)/MAX(ET17+EL17+EU17, 0.1)*$I$9+EU17/MAX(ET17+EL17+EU17, 0.1)*$J$9))/($B$11+$C$11+$F$11)</f>
        <v>0</v>
      </c>
      <c r="CZ17">
        <f>($B$11*$K$9+$C$11*$K$9+$F$11*((ET17+EL17)/MAX(ET17+EL17+EU17, 0.1)*$P$9+EU17/MAX(ET17+EL17+EU17, 0.1)*$Q$9))/($B$11+$C$11+$F$11)</f>
        <v>0</v>
      </c>
      <c r="DA17">
        <v>3.7</v>
      </c>
      <c r="DB17">
        <v>0.5</v>
      </c>
      <c r="DC17" t="s">
        <v>423</v>
      </c>
      <c r="DD17">
        <v>2</v>
      </c>
      <c r="DE17">
        <v>1758503024.5</v>
      </c>
      <c r="DF17">
        <v>420.367333333333</v>
      </c>
      <c r="DG17">
        <v>419.939166666667</v>
      </c>
      <c r="DH17">
        <v>24.2306833333333</v>
      </c>
      <c r="DI17">
        <v>24.1567</v>
      </c>
      <c r="DJ17">
        <v>418.313666666667</v>
      </c>
      <c r="DK17">
        <v>23.8782</v>
      </c>
      <c r="DL17">
        <v>500.022833333333</v>
      </c>
      <c r="DM17">
        <v>89.7800666666667</v>
      </c>
      <c r="DN17">
        <v>0.03730595</v>
      </c>
      <c r="DO17">
        <v>30.4048833333333</v>
      </c>
      <c r="DP17">
        <v>30.0009333333333</v>
      </c>
      <c r="DQ17">
        <v>999.9</v>
      </c>
      <c r="DR17">
        <v>0</v>
      </c>
      <c r="DS17">
        <v>0</v>
      </c>
      <c r="DT17">
        <v>10022.1833333333</v>
      </c>
      <c r="DU17">
        <v>0</v>
      </c>
      <c r="DV17">
        <v>0.330984</v>
      </c>
      <c r="DW17">
        <v>0.428100666666667</v>
      </c>
      <c r="DX17">
        <v>430.806</v>
      </c>
      <c r="DY17">
        <v>430.3345</v>
      </c>
      <c r="DZ17">
        <v>0.0739873333333333</v>
      </c>
      <c r="EA17">
        <v>419.939166666667</v>
      </c>
      <c r="EB17">
        <v>24.1567</v>
      </c>
      <c r="EC17">
        <v>2.17543166666667</v>
      </c>
      <c r="ED17">
        <v>2.16879</v>
      </c>
      <c r="EE17">
        <v>18.7825166666667</v>
      </c>
      <c r="EF17">
        <v>18.7336166666667</v>
      </c>
      <c r="EG17">
        <v>0.00500059</v>
      </c>
      <c r="EH17">
        <v>0</v>
      </c>
      <c r="EI17">
        <v>0</v>
      </c>
      <c r="EJ17">
        <v>0</v>
      </c>
      <c r="EK17">
        <v>434.816666666667</v>
      </c>
      <c r="EL17">
        <v>0.00500059</v>
      </c>
      <c r="EM17">
        <v>-10.95</v>
      </c>
      <c r="EN17">
        <v>-0.716666666666667</v>
      </c>
      <c r="EO17">
        <v>35.3645</v>
      </c>
      <c r="EP17">
        <v>38.3016666666667</v>
      </c>
      <c r="EQ17">
        <v>36.5935</v>
      </c>
      <c r="ER17">
        <v>38.062</v>
      </c>
      <c r="ES17">
        <v>37.5103333333333</v>
      </c>
      <c r="ET17">
        <v>0</v>
      </c>
      <c r="EU17">
        <v>0</v>
      </c>
      <c r="EV17">
        <v>0</v>
      </c>
      <c r="EW17">
        <v>1758503028.3</v>
      </c>
      <c r="EX17">
        <v>0</v>
      </c>
      <c r="EY17">
        <v>437.184</v>
      </c>
      <c r="EZ17">
        <v>-34.0230768381724</v>
      </c>
      <c r="FA17">
        <v>10.8153846618927</v>
      </c>
      <c r="FB17">
        <v>-11.848</v>
      </c>
      <c r="FC17">
        <v>15</v>
      </c>
      <c r="FD17">
        <v>0</v>
      </c>
      <c r="FE17" t="s">
        <v>424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0.344340047619048</v>
      </c>
      <c r="FR17">
        <v>0.214766415584416</v>
      </c>
      <c r="FS17">
        <v>0.0538696305612657</v>
      </c>
      <c r="FT17">
        <v>1</v>
      </c>
      <c r="FU17">
        <v>437.558823529412</v>
      </c>
      <c r="FV17">
        <v>3.15355241255076</v>
      </c>
      <c r="FW17">
        <v>5.57093917771495</v>
      </c>
      <c r="FX17">
        <v>-1</v>
      </c>
      <c r="FY17">
        <v>0.0806804857142857</v>
      </c>
      <c r="FZ17">
        <v>-0.0985582207792207</v>
      </c>
      <c r="GA17">
        <v>0.0123442749861466</v>
      </c>
      <c r="GB17">
        <v>1</v>
      </c>
      <c r="GC17">
        <v>2</v>
      </c>
      <c r="GD17">
        <v>2</v>
      </c>
      <c r="GE17" t="s">
        <v>425</v>
      </c>
      <c r="GF17">
        <v>3.13305</v>
      </c>
      <c r="GG17">
        <v>2.71539</v>
      </c>
      <c r="GH17">
        <v>0.0886754</v>
      </c>
      <c r="GI17">
        <v>0.0890756</v>
      </c>
      <c r="GJ17">
        <v>0.102794</v>
      </c>
      <c r="GK17">
        <v>0.103199</v>
      </c>
      <c r="GL17">
        <v>34284.9</v>
      </c>
      <c r="GM17">
        <v>36677.9</v>
      </c>
      <c r="GN17">
        <v>34042.6</v>
      </c>
      <c r="GO17">
        <v>36461.1</v>
      </c>
      <c r="GP17">
        <v>43155.1</v>
      </c>
      <c r="GQ17">
        <v>46943.3</v>
      </c>
      <c r="GR17">
        <v>53127.4</v>
      </c>
      <c r="GS17">
        <v>58278.1</v>
      </c>
      <c r="GT17">
        <v>1.94412</v>
      </c>
      <c r="GU17">
        <v>1.66435</v>
      </c>
      <c r="GV17">
        <v>0.0798851</v>
      </c>
      <c r="GW17">
        <v>0</v>
      </c>
      <c r="GX17">
        <v>28.7001</v>
      </c>
      <c r="GY17">
        <v>999.9</v>
      </c>
      <c r="GZ17">
        <v>60.487</v>
      </c>
      <c r="HA17">
        <v>30.081</v>
      </c>
      <c r="HB17">
        <v>28.8386</v>
      </c>
      <c r="HC17">
        <v>54.28</v>
      </c>
      <c r="HD17">
        <v>47.1154</v>
      </c>
      <c r="HE17">
        <v>1</v>
      </c>
      <c r="HF17">
        <v>0.13656</v>
      </c>
      <c r="HG17">
        <v>-1.32052</v>
      </c>
      <c r="HH17">
        <v>20.1273</v>
      </c>
      <c r="HI17">
        <v>5.19857</v>
      </c>
      <c r="HJ17">
        <v>12.0049</v>
      </c>
      <c r="HK17">
        <v>4.97545</v>
      </c>
      <c r="HL17">
        <v>3.294</v>
      </c>
      <c r="HM17">
        <v>9999</v>
      </c>
      <c r="HN17">
        <v>9999</v>
      </c>
      <c r="HO17">
        <v>9999</v>
      </c>
      <c r="HP17">
        <v>999.9</v>
      </c>
      <c r="HQ17">
        <v>1.86325</v>
      </c>
      <c r="HR17">
        <v>1.86813</v>
      </c>
      <c r="HS17">
        <v>1.86783</v>
      </c>
      <c r="HT17">
        <v>1.86905</v>
      </c>
      <c r="HU17">
        <v>1.86986</v>
      </c>
      <c r="HV17">
        <v>1.86596</v>
      </c>
      <c r="HW17">
        <v>1.86696</v>
      </c>
      <c r="HX17">
        <v>1.86838</v>
      </c>
      <c r="HY17">
        <v>5</v>
      </c>
      <c r="HZ17">
        <v>0</v>
      </c>
      <c r="IA17">
        <v>0</v>
      </c>
      <c r="IB17">
        <v>0</v>
      </c>
      <c r="IC17" t="s">
        <v>426</v>
      </c>
      <c r="ID17" t="s">
        <v>427</v>
      </c>
      <c r="IE17" t="s">
        <v>428</v>
      </c>
      <c r="IF17" t="s">
        <v>428</v>
      </c>
      <c r="IG17" t="s">
        <v>428</v>
      </c>
      <c r="IH17" t="s">
        <v>428</v>
      </c>
      <c r="II17">
        <v>0</v>
      </c>
      <c r="IJ17">
        <v>100</v>
      </c>
      <c r="IK17">
        <v>100</v>
      </c>
      <c r="IL17">
        <v>2.053</v>
      </c>
      <c r="IM17">
        <v>0.3526</v>
      </c>
      <c r="IN17">
        <v>0.625846538382723</v>
      </c>
      <c r="IO17">
        <v>0.00365734689822481</v>
      </c>
      <c r="IP17">
        <v>-6.82403095585571e-07</v>
      </c>
      <c r="IQ17">
        <v>2.34579755332527e-10</v>
      </c>
      <c r="IR17">
        <v>-0.0964157226560202</v>
      </c>
      <c r="IS17">
        <v>-0.0183575705514064</v>
      </c>
      <c r="IT17">
        <v>0.00210061426533654</v>
      </c>
      <c r="IU17">
        <v>-2.28055882586626e-05</v>
      </c>
      <c r="IV17">
        <v>4</v>
      </c>
      <c r="IW17">
        <v>2464</v>
      </c>
      <c r="IX17">
        <v>0</v>
      </c>
      <c r="IY17">
        <v>27</v>
      </c>
      <c r="IZ17">
        <v>29308383.8</v>
      </c>
      <c r="JA17">
        <v>29308383.8</v>
      </c>
      <c r="JB17">
        <v>0.95459</v>
      </c>
      <c r="JC17">
        <v>2.62085</v>
      </c>
      <c r="JD17">
        <v>1.54785</v>
      </c>
      <c r="JE17">
        <v>2.31445</v>
      </c>
      <c r="JF17">
        <v>1.64673</v>
      </c>
      <c r="JG17">
        <v>2.32178</v>
      </c>
      <c r="JH17">
        <v>33.8057</v>
      </c>
      <c r="JI17">
        <v>24.2188</v>
      </c>
      <c r="JJ17">
        <v>18</v>
      </c>
      <c r="JK17">
        <v>505.889</v>
      </c>
      <c r="JL17">
        <v>339.787</v>
      </c>
      <c r="JM17">
        <v>31.0206</v>
      </c>
      <c r="JN17">
        <v>29.1235</v>
      </c>
      <c r="JO17">
        <v>30.0001</v>
      </c>
      <c r="JP17">
        <v>29.1138</v>
      </c>
      <c r="JQ17">
        <v>29.0688</v>
      </c>
      <c r="JR17">
        <v>19.1253</v>
      </c>
      <c r="JS17">
        <v>23.3827</v>
      </c>
      <c r="JT17">
        <v>80.6799</v>
      </c>
      <c r="JU17">
        <v>31.0181</v>
      </c>
      <c r="JV17">
        <v>420</v>
      </c>
      <c r="JW17">
        <v>24.2133</v>
      </c>
      <c r="JX17">
        <v>96.5594</v>
      </c>
      <c r="JY17">
        <v>94.42</v>
      </c>
    </row>
    <row r="18" spans="1:285">
      <c r="A18">
        <v>2</v>
      </c>
      <c r="B18">
        <v>1758503031</v>
      </c>
      <c r="C18">
        <v>3</v>
      </c>
      <c r="D18" t="s">
        <v>429</v>
      </c>
      <c r="E18" t="s">
        <v>430</v>
      </c>
      <c r="F18">
        <v>5</v>
      </c>
      <c r="G18" t="s">
        <v>419</v>
      </c>
      <c r="H18" t="s">
        <v>420</v>
      </c>
      <c r="I18" t="s">
        <v>421</v>
      </c>
      <c r="J18">
        <v>1758503027.4</v>
      </c>
      <c r="K18">
        <f>(L18)/1000</f>
        <v>0</v>
      </c>
      <c r="L18">
        <f>1000*DL18*AJ18*(DH18-DI18)/(100*DA18*(1000-AJ18*DH18))</f>
        <v>0</v>
      </c>
      <c r="M18">
        <f>DL18*AJ18*(DG18-DF18*(1000-AJ18*DI18)/(1000-AJ18*DH18))/(100*DA18)</f>
        <v>0</v>
      </c>
      <c r="N18">
        <f>DF18 - IF(AJ18&gt;1, M18*DA18*100.0/(AL18), 0)</f>
        <v>0</v>
      </c>
      <c r="O18">
        <f>((U18-K18/2)*N18-M18)/(U18+K18/2)</f>
        <v>0</v>
      </c>
      <c r="P18">
        <f>O18*(DM18+DN18)/1000.0</f>
        <v>0</v>
      </c>
      <c r="Q18">
        <f>(DF18 - IF(AJ18&gt;1, M18*DA18*100.0/(AL18), 0))*(DM18+DN18)/1000.0</f>
        <v>0</v>
      </c>
      <c r="R18">
        <f>2.0/((1/T18-1/S18)+SIGN(T18)*SQRT((1/T18-1/S18)*(1/T18-1/S18) + 4*DB18/((DB18+1)*(DB18+1))*(2*1/T18*1/S18-1/S18*1/S18)))</f>
        <v>0</v>
      </c>
      <c r="S18">
        <f>IF(LEFT(DC18,1)&lt;&gt;"0",IF(LEFT(DC18,1)="1",3.0,DD18),$D$5+$E$5*(DT18*DM18/($K$5*1000))+$F$5*(DT18*DM18/($K$5*1000))*MAX(MIN(DA18,$J$5),$I$5)*MAX(MIN(DA18,$J$5),$I$5)+$G$5*MAX(MIN(DA18,$J$5),$I$5)*(DT18*DM18/($K$5*1000))+$H$5*(DT18*DM18/($K$5*1000))*(DT18*DM18/($K$5*1000)))</f>
        <v>0</v>
      </c>
      <c r="T18">
        <f>K18*(1000-(1000*0.61365*exp(17.502*X18/(240.97+X18))/(DM18+DN18)+DH18)/2)/(1000*0.61365*exp(17.502*X18/(240.97+X18))/(DM18+DN18)-DH18)</f>
        <v>0</v>
      </c>
      <c r="U18">
        <f>1/((DB18+1)/(R18/1.6)+1/(S18/1.37)) + DB18/((DB18+1)/(R18/1.6) + DB18/(S18/1.37))</f>
        <v>0</v>
      </c>
      <c r="V18">
        <f>(CW18*CZ18)</f>
        <v>0</v>
      </c>
      <c r="W18">
        <f>(DO18+(V18+2*0.95*5.67E-8*(((DO18+$B$7)+273)^4-(DO18+273)^4)-44100*K18)/(1.84*29.3*S18+8*0.95*5.67E-8*(DO18+273)^3))</f>
        <v>0</v>
      </c>
      <c r="X18">
        <f>($C$7*DP18+$D$7*DQ18+$E$7*W18)</f>
        <v>0</v>
      </c>
      <c r="Y18">
        <f>0.61365*exp(17.502*X18/(240.97+X18))</f>
        <v>0</v>
      </c>
      <c r="Z18">
        <f>(AA18/AB18*100)</f>
        <v>0</v>
      </c>
      <c r="AA18">
        <f>DH18*(DM18+DN18)/1000</f>
        <v>0</v>
      </c>
      <c r="AB18">
        <f>0.61365*exp(17.502*DO18/(240.97+DO18))</f>
        <v>0</v>
      </c>
      <c r="AC18">
        <f>(Y18-DH18*(DM18+DN18)/1000)</f>
        <v>0</v>
      </c>
      <c r="AD18">
        <f>(-K18*44100)</f>
        <v>0</v>
      </c>
      <c r="AE18">
        <f>2*29.3*S18*0.92*(DO18-X18)</f>
        <v>0</v>
      </c>
      <c r="AF18">
        <f>2*0.95*5.67E-8*(((DO18+$B$7)+273)^4-(X18+273)^4)</f>
        <v>0</v>
      </c>
      <c r="AG18">
        <f>V18+AF18+AD18+AE18</f>
        <v>0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MAX(0,($B$13+$C$13*DT18)/(1+$D$13*DT18)*DM18/(DO18+273)*$E$13)</f>
        <v>0</v>
      </c>
      <c r="AM18" t="s">
        <v>422</v>
      </c>
      <c r="AN18" t="s">
        <v>422</v>
      </c>
      <c r="AO18">
        <v>0</v>
      </c>
      <c r="AP18">
        <v>0</v>
      </c>
      <c r="AQ18">
        <f>1-AO18/AP18</f>
        <v>0</v>
      </c>
      <c r="AR18">
        <v>0</v>
      </c>
      <c r="AS18" t="s">
        <v>422</v>
      </c>
      <c r="AT18" t="s">
        <v>422</v>
      </c>
      <c r="AU18">
        <v>0</v>
      </c>
      <c r="AV18">
        <v>0</v>
      </c>
      <c r="AW18">
        <f>1-AU18/AV18</f>
        <v>0</v>
      </c>
      <c r="AX18">
        <v>0.5</v>
      </c>
      <c r="AY18">
        <f>CX18</f>
        <v>0</v>
      </c>
      <c r="AZ18">
        <f>M18</f>
        <v>0</v>
      </c>
      <c r="BA18">
        <f>AW18*AX18*AY18</f>
        <v>0</v>
      </c>
      <c r="BB18">
        <f>(AZ18-AR18)/AY18</f>
        <v>0</v>
      </c>
      <c r="BC18">
        <f>(AP18-AV18)/AV18</f>
        <v>0</v>
      </c>
      <c r="BD18">
        <f>AO18/(AQ18+AO18/AV18)</f>
        <v>0</v>
      </c>
      <c r="BE18" t="s">
        <v>422</v>
      </c>
      <c r="BF18">
        <v>0</v>
      </c>
      <c r="BG18">
        <f>IF(BF18&lt;&gt;0, BF18, BD18)</f>
        <v>0</v>
      </c>
      <c r="BH18">
        <f>1-BG18/AV18</f>
        <v>0</v>
      </c>
      <c r="BI18">
        <f>(AV18-AU18)/(AV18-BG18)</f>
        <v>0</v>
      </c>
      <c r="BJ18">
        <f>(AP18-AV18)/(AP18-BG18)</f>
        <v>0</v>
      </c>
      <c r="BK18">
        <f>(AV18-AU18)/(AV18-AO18)</f>
        <v>0</v>
      </c>
      <c r="BL18">
        <f>(AP18-AV18)/(AP18-AO18)</f>
        <v>0</v>
      </c>
      <c r="BM18">
        <f>(BI18*BG18/AU18)</f>
        <v>0</v>
      </c>
      <c r="BN18">
        <f>(1-BM18)</f>
        <v>0</v>
      </c>
      <c r="CW18">
        <f>$B$11*DU18+$C$11*DV18+$F$11*EG18*(1-EJ18)</f>
        <v>0</v>
      </c>
      <c r="CX18">
        <f>CW18*CY18</f>
        <v>0</v>
      </c>
      <c r="CY18">
        <f>($B$11*$D$9+$C$11*$D$9+$F$11*((ET18+EL18)/MAX(ET18+EL18+EU18, 0.1)*$I$9+EU18/MAX(ET18+EL18+EU18, 0.1)*$J$9))/($B$11+$C$11+$F$11)</f>
        <v>0</v>
      </c>
      <c r="CZ18">
        <f>($B$11*$K$9+$C$11*$K$9+$F$11*((ET18+EL18)/MAX(ET18+EL18+EU18, 0.1)*$P$9+EU18/MAX(ET18+EL18+EU18, 0.1)*$Q$9))/($B$11+$C$11+$F$11)</f>
        <v>0</v>
      </c>
      <c r="DA18">
        <v>3.7</v>
      </c>
      <c r="DB18">
        <v>0.5</v>
      </c>
      <c r="DC18" t="s">
        <v>423</v>
      </c>
      <c r="DD18">
        <v>2</v>
      </c>
      <c r="DE18">
        <v>1758503027.4</v>
      </c>
      <c r="DF18">
        <v>420.342</v>
      </c>
      <c r="DG18">
        <v>419.9234</v>
      </c>
      <c r="DH18">
        <v>24.23458</v>
      </c>
      <c r="DI18">
        <v>24.15568</v>
      </c>
      <c r="DJ18">
        <v>418.2886</v>
      </c>
      <c r="DK18">
        <v>23.88194</v>
      </c>
      <c r="DL18">
        <v>500.0612</v>
      </c>
      <c r="DM18">
        <v>89.78126</v>
      </c>
      <c r="DN18">
        <v>0.03736578</v>
      </c>
      <c r="DO18">
        <v>30.4056</v>
      </c>
      <c r="DP18">
        <v>30.0004</v>
      </c>
      <c r="DQ18">
        <v>999.9</v>
      </c>
      <c r="DR18">
        <v>0</v>
      </c>
      <c r="DS18">
        <v>0</v>
      </c>
      <c r="DT18">
        <v>10003.496</v>
      </c>
      <c r="DU18">
        <v>0</v>
      </c>
      <c r="DV18">
        <v>0.330984</v>
      </c>
      <c r="DW18">
        <v>0.4187562</v>
      </c>
      <c r="DX18">
        <v>430.7818</v>
      </c>
      <c r="DY18">
        <v>430.3178</v>
      </c>
      <c r="DZ18">
        <v>0.07890854</v>
      </c>
      <c r="EA18">
        <v>419.9234</v>
      </c>
      <c r="EB18">
        <v>24.15568</v>
      </c>
      <c r="EC18">
        <v>2.17581</v>
      </c>
      <c r="ED18">
        <v>2.168726</v>
      </c>
      <c r="EE18">
        <v>18.7853</v>
      </c>
      <c r="EF18">
        <v>18.73316</v>
      </c>
      <c r="EG18">
        <v>0.00500059</v>
      </c>
      <c r="EH18">
        <v>0</v>
      </c>
      <c r="EI18">
        <v>0</v>
      </c>
      <c r="EJ18">
        <v>0</v>
      </c>
      <c r="EK18">
        <v>433.04</v>
      </c>
      <c r="EL18">
        <v>0.00500059</v>
      </c>
      <c r="EM18">
        <v>-9.1</v>
      </c>
      <c r="EN18">
        <v>-0.0799999999999999</v>
      </c>
      <c r="EO18">
        <v>35.3372</v>
      </c>
      <c r="EP18">
        <v>38.2996</v>
      </c>
      <c r="EQ18">
        <v>36.562</v>
      </c>
      <c r="ER18">
        <v>38.062</v>
      </c>
      <c r="ES18">
        <v>37.5</v>
      </c>
      <c r="ET18">
        <v>0</v>
      </c>
      <c r="EU18">
        <v>0</v>
      </c>
      <c r="EV18">
        <v>0</v>
      </c>
      <c r="EW18">
        <v>1758503031.3</v>
      </c>
      <c r="EX18">
        <v>0</v>
      </c>
      <c r="EY18">
        <v>436.788461538462</v>
      </c>
      <c r="EZ18">
        <v>-37.0153845842227</v>
      </c>
      <c r="FA18">
        <v>33.8632478640026</v>
      </c>
      <c r="FB18">
        <v>-12.0269230769231</v>
      </c>
      <c r="FC18">
        <v>15</v>
      </c>
      <c r="FD18">
        <v>0</v>
      </c>
      <c r="FE18" t="s">
        <v>424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0.351776142857143</v>
      </c>
      <c r="FR18">
        <v>0.421024363636364</v>
      </c>
      <c r="FS18">
        <v>0.0619715993963484</v>
      </c>
      <c r="FT18">
        <v>1</v>
      </c>
      <c r="FU18">
        <v>437.076470588235</v>
      </c>
      <c r="FV18">
        <v>-14.0595873510138</v>
      </c>
      <c r="FW18">
        <v>5.59038348803126</v>
      </c>
      <c r="FX18">
        <v>-1</v>
      </c>
      <c r="FY18">
        <v>0.0790579666666667</v>
      </c>
      <c r="FZ18">
        <v>-0.0741736441558439</v>
      </c>
      <c r="GA18">
        <v>0.011332963548085</v>
      </c>
      <c r="GB18">
        <v>1</v>
      </c>
      <c r="GC18">
        <v>2</v>
      </c>
      <c r="GD18">
        <v>2</v>
      </c>
      <c r="GE18" t="s">
        <v>425</v>
      </c>
      <c r="GF18">
        <v>3.13289</v>
      </c>
      <c r="GG18">
        <v>2.71556</v>
      </c>
      <c r="GH18">
        <v>0.0886667</v>
      </c>
      <c r="GI18">
        <v>0.0890939</v>
      </c>
      <c r="GJ18">
        <v>0.1028</v>
      </c>
      <c r="GK18">
        <v>0.103192</v>
      </c>
      <c r="GL18">
        <v>34285.2</v>
      </c>
      <c r="GM18">
        <v>36677.4</v>
      </c>
      <c r="GN18">
        <v>34042.5</v>
      </c>
      <c r="GO18">
        <v>36461.3</v>
      </c>
      <c r="GP18">
        <v>43154.8</v>
      </c>
      <c r="GQ18">
        <v>46943.8</v>
      </c>
      <c r="GR18">
        <v>53127.5</v>
      </c>
      <c r="GS18">
        <v>58278.2</v>
      </c>
      <c r="GT18">
        <v>1.9438</v>
      </c>
      <c r="GU18">
        <v>1.6644</v>
      </c>
      <c r="GV18">
        <v>0.0797436</v>
      </c>
      <c r="GW18">
        <v>0</v>
      </c>
      <c r="GX18">
        <v>28.701</v>
      </c>
      <c r="GY18">
        <v>999.9</v>
      </c>
      <c r="GZ18">
        <v>60.463</v>
      </c>
      <c r="HA18">
        <v>30.071</v>
      </c>
      <c r="HB18">
        <v>28.8107</v>
      </c>
      <c r="HC18">
        <v>54.43</v>
      </c>
      <c r="HD18">
        <v>47.2837</v>
      </c>
      <c r="HE18">
        <v>1</v>
      </c>
      <c r="HF18">
        <v>0.136156</v>
      </c>
      <c r="HG18">
        <v>-1.31774</v>
      </c>
      <c r="HH18">
        <v>20.1272</v>
      </c>
      <c r="HI18">
        <v>5.19857</v>
      </c>
      <c r="HJ18">
        <v>12.0044</v>
      </c>
      <c r="HK18">
        <v>4.97555</v>
      </c>
      <c r="HL18">
        <v>3.294</v>
      </c>
      <c r="HM18">
        <v>9999</v>
      </c>
      <c r="HN18">
        <v>9999</v>
      </c>
      <c r="HO18">
        <v>9999</v>
      </c>
      <c r="HP18">
        <v>999.9</v>
      </c>
      <c r="HQ18">
        <v>1.86325</v>
      </c>
      <c r="HR18">
        <v>1.86813</v>
      </c>
      <c r="HS18">
        <v>1.86784</v>
      </c>
      <c r="HT18">
        <v>1.86905</v>
      </c>
      <c r="HU18">
        <v>1.86988</v>
      </c>
      <c r="HV18">
        <v>1.86594</v>
      </c>
      <c r="HW18">
        <v>1.86698</v>
      </c>
      <c r="HX18">
        <v>1.86842</v>
      </c>
      <c r="HY18">
        <v>5</v>
      </c>
      <c r="HZ18">
        <v>0</v>
      </c>
      <c r="IA18">
        <v>0</v>
      </c>
      <c r="IB18">
        <v>0</v>
      </c>
      <c r="IC18" t="s">
        <v>426</v>
      </c>
      <c r="ID18" t="s">
        <v>427</v>
      </c>
      <c r="IE18" t="s">
        <v>428</v>
      </c>
      <c r="IF18" t="s">
        <v>428</v>
      </c>
      <c r="IG18" t="s">
        <v>428</v>
      </c>
      <c r="IH18" t="s">
        <v>428</v>
      </c>
      <c r="II18">
        <v>0</v>
      </c>
      <c r="IJ18">
        <v>100</v>
      </c>
      <c r="IK18">
        <v>100</v>
      </c>
      <c r="IL18">
        <v>2.054</v>
      </c>
      <c r="IM18">
        <v>0.3527</v>
      </c>
      <c r="IN18">
        <v>0.625846538382723</v>
      </c>
      <c r="IO18">
        <v>0.00365734689822481</v>
      </c>
      <c r="IP18">
        <v>-6.82403095585571e-07</v>
      </c>
      <c r="IQ18">
        <v>2.34579755332527e-10</v>
      </c>
      <c r="IR18">
        <v>-0.0964157226560202</v>
      </c>
      <c r="IS18">
        <v>-0.0183575705514064</v>
      </c>
      <c r="IT18">
        <v>0.00210061426533654</v>
      </c>
      <c r="IU18">
        <v>-2.28055882586626e-05</v>
      </c>
      <c r="IV18">
        <v>4</v>
      </c>
      <c r="IW18">
        <v>2464</v>
      </c>
      <c r="IX18">
        <v>0</v>
      </c>
      <c r="IY18">
        <v>27</v>
      </c>
      <c r="IZ18">
        <v>29308383.9</v>
      </c>
      <c r="JA18">
        <v>29308383.9</v>
      </c>
      <c r="JB18">
        <v>0.95459</v>
      </c>
      <c r="JC18">
        <v>2.6123</v>
      </c>
      <c r="JD18">
        <v>1.54785</v>
      </c>
      <c r="JE18">
        <v>2.31445</v>
      </c>
      <c r="JF18">
        <v>1.64673</v>
      </c>
      <c r="JG18">
        <v>2.33521</v>
      </c>
      <c r="JH18">
        <v>33.8057</v>
      </c>
      <c r="JI18">
        <v>24.2188</v>
      </c>
      <c r="JJ18">
        <v>18</v>
      </c>
      <c r="JK18">
        <v>505.673</v>
      </c>
      <c r="JL18">
        <v>339.811</v>
      </c>
      <c r="JM18">
        <v>31.0193</v>
      </c>
      <c r="JN18">
        <v>29.1235</v>
      </c>
      <c r="JO18">
        <v>30</v>
      </c>
      <c r="JP18">
        <v>29.1138</v>
      </c>
      <c r="JQ18">
        <v>29.0688</v>
      </c>
      <c r="JR18">
        <v>19.1218</v>
      </c>
      <c r="JS18">
        <v>23.3827</v>
      </c>
      <c r="JT18">
        <v>80.6799</v>
      </c>
      <c r="JU18">
        <v>31.0181</v>
      </c>
      <c r="JV18">
        <v>420</v>
      </c>
      <c r="JW18">
        <v>24.2133</v>
      </c>
      <c r="JX18">
        <v>96.5595</v>
      </c>
      <c r="JY18">
        <v>94.4204</v>
      </c>
    </row>
    <row r="19" spans="1:285">
      <c r="A19">
        <v>3</v>
      </c>
      <c r="B19">
        <v>1758503033</v>
      </c>
      <c r="C19">
        <v>5</v>
      </c>
      <c r="D19" t="s">
        <v>431</v>
      </c>
      <c r="E19" t="s">
        <v>432</v>
      </c>
      <c r="F19">
        <v>5</v>
      </c>
      <c r="G19" t="s">
        <v>419</v>
      </c>
      <c r="H19" t="s">
        <v>420</v>
      </c>
      <c r="I19" t="s">
        <v>421</v>
      </c>
      <c r="J19">
        <v>1758503030.33333</v>
      </c>
      <c r="K19">
        <f>(L19)/1000</f>
        <v>0</v>
      </c>
      <c r="L19">
        <f>1000*DL19*AJ19*(DH19-DI19)/(100*DA19*(1000-AJ19*DH19))</f>
        <v>0</v>
      </c>
      <c r="M19">
        <f>DL19*AJ19*(DG19-DF19*(1000-AJ19*DI19)/(1000-AJ19*DH19))/(100*DA19)</f>
        <v>0</v>
      </c>
      <c r="N19">
        <f>DF19 - IF(AJ19&gt;1, M19*DA19*100.0/(AL19), 0)</f>
        <v>0</v>
      </c>
      <c r="O19">
        <f>((U19-K19/2)*N19-M19)/(U19+K19/2)</f>
        <v>0</v>
      </c>
      <c r="P19">
        <f>O19*(DM19+DN19)/1000.0</f>
        <v>0</v>
      </c>
      <c r="Q19">
        <f>(DF19 - IF(AJ19&gt;1, M19*DA19*100.0/(AL19), 0))*(DM19+DN19)/1000.0</f>
        <v>0</v>
      </c>
      <c r="R19">
        <f>2.0/((1/T19-1/S19)+SIGN(T19)*SQRT((1/T19-1/S19)*(1/T19-1/S19) + 4*DB19/((DB19+1)*(DB19+1))*(2*1/T19*1/S19-1/S19*1/S19)))</f>
        <v>0</v>
      </c>
      <c r="S19">
        <f>IF(LEFT(DC19,1)&lt;&gt;"0",IF(LEFT(DC19,1)="1",3.0,DD19),$D$5+$E$5*(DT19*DM19/($K$5*1000))+$F$5*(DT19*DM19/($K$5*1000))*MAX(MIN(DA19,$J$5),$I$5)*MAX(MIN(DA19,$J$5),$I$5)+$G$5*MAX(MIN(DA19,$J$5),$I$5)*(DT19*DM19/($K$5*1000))+$H$5*(DT19*DM19/($K$5*1000))*(DT19*DM19/($K$5*1000)))</f>
        <v>0</v>
      </c>
      <c r="T19">
        <f>K19*(1000-(1000*0.61365*exp(17.502*X19/(240.97+X19))/(DM19+DN19)+DH19)/2)/(1000*0.61365*exp(17.502*X19/(240.97+X19))/(DM19+DN19)-DH19)</f>
        <v>0</v>
      </c>
      <c r="U19">
        <f>1/((DB19+1)/(R19/1.6)+1/(S19/1.37)) + DB19/((DB19+1)/(R19/1.6) + DB19/(S19/1.37))</f>
        <v>0</v>
      </c>
      <c r="V19">
        <f>(CW19*CZ19)</f>
        <v>0</v>
      </c>
      <c r="W19">
        <f>(DO19+(V19+2*0.95*5.67E-8*(((DO19+$B$7)+273)^4-(DO19+273)^4)-44100*K19)/(1.84*29.3*S19+8*0.95*5.67E-8*(DO19+273)^3))</f>
        <v>0</v>
      </c>
      <c r="X19">
        <f>($C$7*DP19+$D$7*DQ19+$E$7*W19)</f>
        <v>0</v>
      </c>
      <c r="Y19">
        <f>0.61365*exp(17.502*X19/(240.97+X19))</f>
        <v>0</v>
      </c>
      <c r="Z19">
        <f>(AA19/AB19*100)</f>
        <v>0</v>
      </c>
      <c r="AA19">
        <f>DH19*(DM19+DN19)/1000</f>
        <v>0</v>
      </c>
      <c r="AB19">
        <f>0.61365*exp(17.502*DO19/(240.97+DO19))</f>
        <v>0</v>
      </c>
      <c r="AC19">
        <f>(Y19-DH19*(DM19+DN19)/1000)</f>
        <v>0</v>
      </c>
      <c r="AD19">
        <f>(-K19*44100)</f>
        <v>0</v>
      </c>
      <c r="AE19">
        <f>2*29.3*S19*0.92*(DO19-X19)</f>
        <v>0</v>
      </c>
      <c r="AF19">
        <f>2*0.95*5.67E-8*(((DO19+$B$7)+273)^4-(X19+273)^4)</f>
        <v>0</v>
      </c>
      <c r="AG19">
        <f>V19+AF19+AD19+AE19</f>
        <v>0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MAX(0,($B$13+$C$13*DT19)/(1+$D$13*DT19)*DM19/(DO19+273)*$E$13)</f>
        <v>0</v>
      </c>
      <c r="AM19" t="s">
        <v>422</v>
      </c>
      <c r="AN19" t="s">
        <v>422</v>
      </c>
      <c r="AO19">
        <v>0</v>
      </c>
      <c r="AP19">
        <v>0</v>
      </c>
      <c r="AQ19">
        <f>1-AO19/AP19</f>
        <v>0</v>
      </c>
      <c r="AR19">
        <v>0</v>
      </c>
      <c r="AS19" t="s">
        <v>422</v>
      </c>
      <c r="AT19" t="s">
        <v>422</v>
      </c>
      <c r="AU19">
        <v>0</v>
      </c>
      <c r="AV19">
        <v>0</v>
      </c>
      <c r="AW19">
        <f>1-AU19/AV19</f>
        <v>0</v>
      </c>
      <c r="AX19">
        <v>0.5</v>
      </c>
      <c r="AY19">
        <f>CX19</f>
        <v>0</v>
      </c>
      <c r="AZ19">
        <f>M19</f>
        <v>0</v>
      </c>
      <c r="BA19">
        <f>AW19*AX19*AY19</f>
        <v>0</v>
      </c>
      <c r="BB19">
        <f>(AZ19-AR19)/AY19</f>
        <v>0</v>
      </c>
      <c r="BC19">
        <f>(AP19-AV19)/AV19</f>
        <v>0</v>
      </c>
      <c r="BD19">
        <f>AO19/(AQ19+AO19/AV19)</f>
        <v>0</v>
      </c>
      <c r="BE19" t="s">
        <v>422</v>
      </c>
      <c r="BF19">
        <v>0</v>
      </c>
      <c r="BG19">
        <f>IF(BF19&lt;&gt;0, BF19, BD19)</f>
        <v>0</v>
      </c>
      <c r="BH19">
        <f>1-BG19/AV19</f>
        <v>0</v>
      </c>
      <c r="BI19">
        <f>(AV19-AU19)/(AV19-BG19)</f>
        <v>0</v>
      </c>
      <c r="BJ19">
        <f>(AP19-AV19)/(AP19-BG19)</f>
        <v>0</v>
      </c>
      <c r="BK19">
        <f>(AV19-AU19)/(AV19-AO19)</f>
        <v>0</v>
      </c>
      <c r="BL19">
        <f>(AP19-AV19)/(AP19-AO19)</f>
        <v>0</v>
      </c>
      <c r="BM19">
        <f>(BI19*BG19/AU19)</f>
        <v>0</v>
      </c>
      <c r="BN19">
        <f>(1-BM19)</f>
        <v>0</v>
      </c>
      <c r="CW19">
        <f>$B$11*DU19+$C$11*DV19+$F$11*EG19*(1-EJ19)</f>
        <v>0</v>
      </c>
      <c r="CX19">
        <f>CW19*CY19</f>
        <v>0</v>
      </c>
      <c r="CY19">
        <f>($B$11*$D$9+$C$11*$D$9+$F$11*((ET19+EL19)/MAX(ET19+EL19+EU19, 0.1)*$I$9+EU19/MAX(ET19+EL19+EU19, 0.1)*$J$9))/($B$11+$C$11+$F$11)</f>
        <v>0</v>
      </c>
      <c r="CZ19">
        <f>($B$11*$K$9+$C$11*$K$9+$F$11*((ET19+EL19)/MAX(ET19+EL19+EU19, 0.1)*$P$9+EU19/MAX(ET19+EL19+EU19, 0.1)*$Q$9))/($B$11+$C$11+$F$11)</f>
        <v>0</v>
      </c>
      <c r="DA19">
        <v>3.7</v>
      </c>
      <c r="DB19">
        <v>0.5</v>
      </c>
      <c r="DC19" t="s">
        <v>423</v>
      </c>
      <c r="DD19">
        <v>2</v>
      </c>
      <c r="DE19">
        <v>1758503030.33333</v>
      </c>
      <c r="DF19">
        <v>420.314666666667</v>
      </c>
      <c r="DG19">
        <v>419.969</v>
      </c>
      <c r="DH19">
        <v>24.2373333333333</v>
      </c>
      <c r="DI19">
        <v>24.1545</v>
      </c>
      <c r="DJ19">
        <v>418.261333333333</v>
      </c>
      <c r="DK19">
        <v>23.8846</v>
      </c>
      <c r="DL19">
        <v>500.007666666667</v>
      </c>
      <c r="DM19">
        <v>89.7810333333333</v>
      </c>
      <c r="DN19">
        <v>0.0375920666666667</v>
      </c>
      <c r="DO19">
        <v>30.4069333333333</v>
      </c>
      <c r="DP19">
        <v>29.9981666666667</v>
      </c>
      <c r="DQ19">
        <v>999.9</v>
      </c>
      <c r="DR19">
        <v>0</v>
      </c>
      <c r="DS19">
        <v>0</v>
      </c>
      <c r="DT19">
        <v>9982.5</v>
      </c>
      <c r="DU19">
        <v>0</v>
      </c>
      <c r="DV19">
        <v>0.330984</v>
      </c>
      <c r="DW19">
        <v>0.345835333333333</v>
      </c>
      <c r="DX19">
        <v>430.755333333333</v>
      </c>
      <c r="DY19">
        <v>430.364333333333</v>
      </c>
      <c r="DZ19">
        <v>0.0828622333333333</v>
      </c>
      <c r="EA19">
        <v>419.969</v>
      </c>
      <c r="EB19">
        <v>24.1545</v>
      </c>
      <c r="EC19">
        <v>2.17605333333333</v>
      </c>
      <c r="ED19">
        <v>2.16861666666667</v>
      </c>
      <c r="EE19">
        <v>18.7871</v>
      </c>
      <c r="EF19">
        <v>18.7323666666667</v>
      </c>
      <c r="EG19">
        <v>0.00500059</v>
      </c>
      <c r="EH19">
        <v>0</v>
      </c>
      <c r="EI19">
        <v>0</v>
      </c>
      <c r="EJ19">
        <v>0</v>
      </c>
      <c r="EK19">
        <v>436.766666666667</v>
      </c>
      <c r="EL19">
        <v>0.00500059</v>
      </c>
      <c r="EM19">
        <v>-10.8333333333333</v>
      </c>
      <c r="EN19">
        <v>-0.5</v>
      </c>
      <c r="EO19">
        <v>35.312</v>
      </c>
      <c r="EP19">
        <v>38.2913333333333</v>
      </c>
      <c r="EQ19">
        <v>36.562</v>
      </c>
      <c r="ER19">
        <v>38.062</v>
      </c>
      <c r="ES19">
        <v>37.5</v>
      </c>
      <c r="ET19">
        <v>0</v>
      </c>
      <c r="EU19">
        <v>0</v>
      </c>
      <c r="EV19">
        <v>0</v>
      </c>
      <c r="EW19">
        <v>1758503033.1</v>
      </c>
      <c r="EX19">
        <v>0</v>
      </c>
      <c r="EY19">
        <v>436.092</v>
      </c>
      <c r="EZ19">
        <v>-25.5538460149338</v>
      </c>
      <c r="FA19">
        <v>7.06153826243306</v>
      </c>
      <c r="FB19">
        <v>-11.58</v>
      </c>
      <c r="FC19">
        <v>15</v>
      </c>
      <c r="FD19">
        <v>0</v>
      </c>
      <c r="FE19" t="s">
        <v>424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0.3549042</v>
      </c>
      <c r="FR19">
        <v>0.403303127819549</v>
      </c>
      <c r="FS19">
        <v>0.0658713154769206</v>
      </c>
      <c r="FT19">
        <v>1</v>
      </c>
      <c r="FU19">
        <v>436.447058823529</v>
      </c>
      <c r="FV19">
        <v>-11.6363635479808</v>
      </c>
      <c r="FW19">
        <v>5.44578818873263</v>
      </c>
      <c r="FX19">
        <v>-1</v>
      </c>
      <c r="FY19">
        <v>0.07660246</v>
      </c>
      <c r="FZ19">
        <v>-0.011790577443609</v>
      </c>
      <c r="GA19">
        <v>0.00927837194578877</v>
      </c>
      <c r="GB19">
        <v>1</v>
      </c>
      <c r="GC19">
        <v>2</v>
      </c>
      <c r="GD19">
        <v>2</v>
      </c>
      <c r="GE19" t="s">
        <v>425</v>
      </c>
      <c r="GF19">
        <v>3.13298</v>
      </c>
      <c r="GG19">
        <v>2.71545</v>
      </c>
      <c r="GH19">
        <v>0.0886681</v>
      </c>
      <c r="GI19">
        <v>0.0890903</v>
      </c>
      <c r="GJ19">
        <v>0.102802</v>
      </c>
      <c r="GK19">
        <v>0.103189</v>
      </c>
      <c r="GL19">
        <v>34285.2</v>
      </c>
      <c r="GM19">
        <v>36677.4</v>
      </c>
      <c r="GN19">
        <v>34042.6</v>
      </c>
      <c r="GO19">
        <v>36461.2</v>
      </c>
      <c r="GP19">
        <v>43154.9</v>
      </c>
      <c r="GQ19">
        <v>46944</v>
      </c>
      <c r="GR19">
        <v>53127.6</v>
      </c>
      <c r="GS19">
        <v>58278.2</v>
      </c>
      <c r="GT19">
        <v>1.94375</v>
      </c>
      <c r="GU19">
        <v>1.66427</v>
      </c>
      <c r="GV19">
        <v>0.0801533</v>
      </c>
      <c r="GW19">
        <v>0</v>
      </c>
      <c r="GX19">
        <v>28.7024</v>
      </c>
      <c r="GY19">
        <v>999.9</v>
      </c>
      <c r="GZ19">
        <v>60.463</v>
      </c>
      <c r="HA19">
        <v>30.081</v>
      </c>
      <c r="HB19">
        <v>28.8243</v>
      </c>
      <c r="HC19">
        <v>54.41</v>
      </c>
      <c r="HD19">
        <v>47.1755</v>
      </c>
      <c r="HE19">
        <v>1</v>
      </c>
      <c r="HF19">
        <v>0.136253</v>
      </c>
      <c r="HG19">
        <v>-1.32234</v>
      </c>
      <c r="HH19">
        <v>20.1271</v>
      </c>
      <c r="HI19">
        <v>5.19857</v>
      </c>
      <c r="HJ19">
        <v>12.0043</v>
      </c>
      <c r="HK19">
        <v>4.97555</v>
      </c>
      <c r="HL19">
        <v>3.294</v>
      </c>
      <c r="HM19">
        <v>9999</v>
      </c>
      <c r="HN19">
        <v>9999</v>
      </c>
      <c r="HO19">
        <v>9999</v>
      </c>
      <c r="HP19">
        <v>999.9</v>
      </c>
      <c r="HQ19">
        <v>1.86325</v>
      </c>
      <c r="HR19">
        <v>1.86812</v>
      </c>
      <c r="HS19">
        <v>1.86783</v>
      </c>
      <c r="HT19">
        <v>1.86905</v>
      </c>
      <c r="HU19">
        <v>1.86987</v>
      </c>
      <c r="HV19">
        <v>1.86594</v>
      </c>
      <c r="HW19">
        <v>1.86697</v>
      </c>
      <c r="HX19">
        <v>1.86842</v>
      </c>
      <c r="HY19">
        <v>5</v>
      </c>
      <c r="HZ19">
        <v>0</v>
      </c>
      <c r="IA19">
        <v>0</v>
      </c>
      <c r="IB19">
        <v>0</v>
      </c>
      <c r="IC19" t="s">
        <v>426</v>
      </c>
      <c r="ID19" t="s">
        <v>427</v>
      </c>
      <c r="IE19" t="s">
        <v>428</v>
      </c>
      <c r="IF19" t="s">
        <v>428</v>
      </c>
      <c r="IG19" t="s">
        <v>428</v>
      </c>
      <c r="IH19" t="s">
        <v>428</v>
      </c>
      <c r="II19">
        <v>0</v>
      </c>
      <c r="IJ19">
        <v>100</v>
      </c>
      <c r="IK19">
        <v>100</v>
      </c>
      <c r="IL19">
        <v>2.054</v>
      </c>
      <c r="IM19">
        <v>0.3528</v>
      </c>
      <c r="IN19">
        <v>0.625846538382723</v>
      </c>
      <c r="IO19">
        <v>0.00365734689822481</v>
      </c>
      <c r="IP19">
        <v>-6.82403095585571e-07</v>
      </c>
      <c r="IQ19">
        <v>2.34579755332527e-10</v>
      </c>
      <c r="IR19">
        <v>-0.0964157226560202</v>
      </c>
      <c r="IS19">
        <v>-0.0183575705514064</v>
      </c>
      <c r="IT19">
        <v>0.00210061426533654</v>
      </c>
      <c r="IU19">
        <v>-2.28055882586626e-05</v>
      </c>
      <c r="IV19">
        <v>4</v>
      </c>
      <c r="IW19">
        <v>2464</v>
      </c>
      <c r="IX19">
        <v>0</v>
      </c>
      <c r="IY19">
        <v>27</v>
      </c>
      <c r="IZ19">
        <v>29308383.9</v>
      </c>
      <c r="JA19">
        <v>29308383.9</v>
      </c>
      <c r="JB19">
        <v>0.95459</v>
      </c>
      <c r="JC19">
        <v>2.62329</v>
      </c>
      <c r="JD19">
        <v>1.54785</v>
      </c>
      <c r="JE19">
        <v>2.31567</v>
      </c>
      <c r="JF19">
        <v>1.64673</v>
      </c>
      <c r="JG19">
        <v>2.22168</v>
      </c>
      <c r="JH19">
        <v>33.8057</v>
      </c>
      <c r="JI19">
        <v>24.2101</v>
      </c>
      <c r="JJ19">
        <v>18</v>
      </c>
      <c r="JK19">
        <v>505.64</v>
      </c>
      <c r="JL19">
        <v>339.75</v>
      </c>
      <c r="JM19">
        <v>31.0185</v>
      </c>
      <c r="JN19">
        <v>29.1235</v>
      </c>
      <c r="JO19">
        <v>30.0001</v>
      </c>
      <c r="JP19">
        <v>29.1138</v>
      </c>
      <c r="JQ19">
        <v>29.0688</v>
      </c>
      <c r="JR19">
        <v>19.125</v>
      </c>
      <c r="JS19">
        <v>23.3827</v>
      </c>
      <c r="JT19">
        <v>80.6799</v>
      </c>
      <c r="JU19">
        <v>31.0201</v>
      </c>
      <c r="JV19">
        <v>420</v>
      </c>
      <c r="JW19">
        <v>24.2134</v>
      </c>
      <c r="JX19">
        <v>96.5597</v>
      </c>
      <c r="JY19">
        <v>94.4203</v>
      </c>
    </row>
    <row r="20" spans="1:285">
      <c r="A20">
        <v>4</v>
      </c>
      <c r="B20">
        <v>1758503035</v>
      </c>
      <c r="C20">
        <v>7</v>
      </c>
      <c r="D20" t="s">
        <v>433</v>
      </c>
      <c r="E20" t="s">
        <v>434</v>
      </c>
      <c r="F20">
        <v>5</v>
      </c>
      <c r="G20" t="s">
        <v>419</v>
      </c>
      <c r="H20" t="s">
        <v>420</v>
      </c>
      <c r="I20" t="s">
        <v>421</v>
      </c>
      <c r="J20">
        <v>1758503031.25</v>
      </c>
      <c r="K20">
        <f>(L20)/1000</f>
        <v>0</v>
      </c>
      <c r="L20">
        <f>1000*DL20*AJ20*(DH20-DI20)/(100*DA20*(1000-AJ20*DH20))</f>
        <v>0</v>
      </c>
      <c r="M20">
        <f>DL20*AJ20*(DG20-DF20*(1000-AJ20*DI20)/(1000-AJ20*DH20))/(100*DA20)</f>
        <v>0</v>
      </c>
      <c r="N20">
        <f>DF20 - IF(AJ20&gt;1, M20*DA20*100.0/(AL20), 0)</f>
        <v>0</v>
      </c>
      <c r="O20">
        <f>((U20-K20/2)*N20-M20)/(U20+K20/2)</f>
        <v>0</v>
      </c>
      <c r="P20">
        <f>O20*(DM20+DN20)/1000.0</f>
        <v>0</v>
      </c>
      <c r="Q20">
        <f>(DF20 - IF(AJ20&gt;1, M20*DA20*100.0/(AL20), 0))*(DM20+DN20)/1000.0</f>
        <v>0</v>
      </c>
      <c r="R20">
        <f>2.0/((1/T20-1/S20)+SIGN(T20)*SQRT((1/T20-1/S20)*(1/T20-1/S20) + 4*DB20/((DB20+1)*(DB20+1))*(2*1/T20*1/S20-1/S20*1/S20)))</f>
        <v>0</v>
      </c>
      <c r="S20">
        <f>IF(LEFT(DC20,1)&lt;&gt;"0",IF(LEFT(DC20,1)="1",3.0,DD20),$D$5+$E$5*(DT20*DM20/($K$5*1000))+$F$5*(DT20*DM20/($K$5*1000))*MAX(MIN(DA20,$J$5),$I$5)*MAX(MIN(DA20,$J$5),$I$5)+$G$5*MAX(MIN(DA20,$J$5),$I$5)*(DT20*DM20/($K$5*1000))+$H$5*(DT20*DM20/($K$5*1000))*(DT20*DM20/($K$5*1000)))</f>
        <v>0</v>
      </c>
      <c r="T20">
        <f>K20*(1000-(1000*0.61365*exp(17.502*X20/(240.97+X20))/(DM20+DN20)+DH20)/2)/(1000*0.61365*exp(17.502*X20/(240.97+X20))/(DM20+DN20)-DH20)</f>
        <v>0</v>
      </c>
      <c r="U20">
        <f>1/((DB20+1)/(R20/1.6)+1/(S20/1.37)) + DB20/((DB20+1)/(R20/1.6) + DB20/(S20/1.37))</f>
        <v>0</v>
      </c>
      <c r="V20">
        <f>(CW20*CZ20)</f>
        <v>0</v>
      </c>
      <c r="W20">
        <f>(DO20+(V20+2*0.95*5.67E-8*(((DO20+$B$7)+273)^4-(DO20+273)^4)-44100*K20)/(1.84*29.3*S20+8*0.95*5.67E-8*(DO20+273)^3))</f>
        <v>0</v>
      </c>
      <c r="X20">
        <f>($C$7*DP20+$D$7*DQ20+$E$7*W20)</f>
        <v>0</v>
      </c>
      <c r="Y20">
        <f>0.61365*exp(17.502*X20/(240.97+X20))</f>
        <v>0</v>
      </c>
      <c r="Z20">
        <f>(AA20/AB20*100)</f>
        <v>0</v>
      </c>
      <c r="AA20">
        <f>DH20*(DM20+DN20)/1000</f>
        <v>0</v>
      </c>
      <c r="AB20">
        <f>0.61365*exp(17.502*DO20/(240.97+DO20))</f>
        <v>0</v>
      </c>
      <c r="AC20">
        <f>(Y20-DH20*(DM20+DN20)/1000)</f>
        <v>0</v>
      </c>
      <c r="AD20">
        <f>(-K20*44100)</f>
        <v>0</v>
      </c>
      <c r="AE20">
        <f>2*29.3*S20*0.92*(DO20-X20)</f>
        <v>0</v>
      </c>
      <c r="AF20">
        <f>2*0.95*5.67E-8*(((DO20+$B$7)+273)^4-(X20+273)^4)</f>
        <v>0</v>
      </c>
      <c r="AG20">
        <f>V20+AF20+AD20+AE20</f>
        <v>0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MAX(0,($B$13+$C$13*DT20)/(1+$D$13*DT20)*DM20/(DO20+273)*$E$13)</f>
        <v>0</v>
      </c>
      <c r="AM20" t="s">
        <v>422</v>
      </c>
      <c r="AN20" t="s">
        <v>422</v>
      </c>
      <c r="AO20">
        <v>0</v>
      </c>
      <c r="AP20">
        <v>0</v>
      </c>
      <c r="AQ20">
        <f>1-AO20/AP20</f>
        <v>0</v>
      </c>
      <c r="AR20">
        <v>0</v>
      </c>
      <c r="AS20" t="s">
        <v>422</v>
      </c>
      <c r="AT20" t="s">
        <v>422</v>
      </c>
      <c r="AU20">
        <v>0</v>
      </c>
      <c r="AV20">
        <v>0</v>
      </c>
      <c r="AW20">
        <f>1-AU20/AV20</f>
        <v>0</v>
      </c>
      <c r="AX20">
        <v>0.5</v>
      </c>
      <c r="AY20">
        <f>CX20</f>
        <v>0</v>
      </c>
      <c r="AZ20">
        <f>M20</f>
        <v>0</v>
      </c>
      <c r="BA20">
        <f>AW20*AX20*AY20</f>
        <v>0</v>
      </c>
      <c r="BB20">
        <f>(AZ20-AR20)/AY20</f>
        <v>0</v>
      </c>
      <c r="BC20">
        <f>(AP20-AV20)/AV20</f>
        <v>0</v>
      </c>
      <c r="BD20">
        <f>AO20/(AQ20+AO20/AV20)</f>
        <v>0</v>
      </c>
      <c r="BE20" t="s">
        <v>422</v>
      </c>
      <c r="BF20">
        <v>0</v>
      </c>
      <c r="BG20">
        <f>IF(BF20&lt;&gt;0, BF20, BD20)</f>
        <v>0</v>
      </c>
      <c r="BH20">
        <f>1-BG20/AV20</f>
        <v>0</v>
      </c>
      <c r="BI20">
        <f>(AV20-AU20)/(AV20-BG20)</f>
        <v>0</v>
      </c>
      <c r="BJ20">
        <f>(AP20-AV20)/(AP20-BG20)</f>
        <v>0</v>
      </c>
      <c r="BK20">
        <f>(AV20-AU20)/(AV20-AO20)</f>
        <v>0</v>
      </c>
      <c r="BL20">
        <f>(AP20-AV20)/(AP20-AO20)</f>
        <v>0</v>
      </c>
      <c r="BM20">
        <f>(BI20*BG20/AU20)</f>
        <v>0</v>
      </c>
      <c r="BN20">
        <f>(1-BM20)</f>
        <v>0</v>
      </c>
      <c r="CW20">
        <f>$B$11*DU20+$C$11*DV20+$F$11*EG20*(1-EJ20)</f>
        <v>0</v>
      </c>
      <c r="CX20">
        <f>CW20*CY20</f>
        <v>0</v>
      </c>
      <c r="CY20">
        <f>($B$11*$D$9+$C$11*$D$9+$F$11*((ET20+EL20)/MAX(ET20+EL20+EU20, 0.1)*$I$9+EU20/MAX(ET20+EL20+EU20, 0.1)*$J$9))/($B$11+$C$11+$F$11)</f>
        <v>0</v>
      </c>
      <c r="CZ20">
        <f>($B$11*$K$9+$C$11*$K$9+$F$11*((ET20+EL20)/MAX(ET20+EL20+EU20, 0.1)*$P$9+EU20/MAX(ET20+EL20+EU20, 0.1)*$Q$9))/($B$11+$C$11+$F$11)</f>
        <v>0</v>
      </c>
      <c r="DA20">
        <v>3.7</v>
      </c>
      <c r="DB20">
        <v>0.5</v>
      </c>
      <c r="DC20" t="s">
        <v>423</v>
      </c>
      <c r="DD20">
        <v>2</v>
      </c>
      <c r="DE20">
        <v>1758503031.25</v>
      </c>
      <c r="DF20">
        <v>420.31875</v>
      </c>
      <c r="DG20">
        <v>419.97475</v>
      </c>
      <c r="DH20">
        <v>24.237725</v>
      </c>
      <c r="DI20">
        <v>24.1541</v>
      </c>
      <c r="DJ20">
        <v>418.2655</v>
      </c>
      <c r="DK20">
        <v>23.884975</v>
      </c>
      <c r="DL20">
        <v>499.9695</v>
      </c>
      <c r="DM20">
        <v>89.780925</v>
      </c>
      <c r="DN20">
        <v>0.037600925</v>
      </c>
      <c r="DO20">
        <v>30.406925</v>
      </c>
      <c r="DP20">
        <v>30.000925</v>
      </c>
      <c r="DQ20">
        <v>999.9</v>
      </c>
      <c r="DR20">
        <v>0</v>
      </c>
      <c r="DS20">
        <v>0</v>
      </c>
      <c r="DT20">
        <v>9981.5625</v>
      </c>
      <c r="DU20">
        <v>0</v>
      </c>
      <c r="DV20">
        <v>0.330984</v>
      </c>
      <c r="DW20">
        <v>0.34412375</v>
      </c>
      <c r="DX20">
        <v>430.75975</v>
      </c>
      <c r="DY20">
        <v>430.37</v>
      </c>
      <c r="DZ20">
        <v>0.08364725</v>
      </c>
      <c r="EA20">
        <v>419.97475</v>
      </c>
      <c r="EB20">
        <v>24.1541</v>
      </c>
      <c r="EC20">
        <v>2.176085</v>
      </c>
      <c r="ED20">
        <v>2.1685775</v>
      </c>
      <c r="EE20">
        <v>18.78735</v>
      </c>
      <c r="EF20">
        <v>18.732075</v>
      </c>
      <c r="EG20">
        <v>0.00500059</v>
      </c>
      <c r="EH20">
        <v>0</v>
      </c>
      <c r="EI20">
        <v>0</v>
      </c>
      <c r="EJ20">
        <v>0</v>
      </c>
      <c r="EK20">
        <v>438.575</v>
      </c>
      <c r="EL20">
        <v>0.00500059</v>
      </c>
      <c r="EM20">
        <v>-11.2</v>
      </c>
      <c r="EN20">
        <v>-0.275</v>
      </c>
      <c r="EO20">
        <v>35.312</v>
      </c>
      <c r="EP20">
        <v>38.281</v>
      </c>
      <c r="EQ20">
        <v>36.562</v>
      </c>
      <c r="ER20">
        <v>38.0465</v>
      </c>
      <c r="ES20">
        <v>37.5</v>
      </c>
      <c r="ET20">
        <v>0</v>
      </c>
      <c r="EU20">
        <v>0</v>
      </c>
      <c r="EV20">
        <v>0</v>
      </c>
      <c r="EW20">
        <v>1758503035.5</v>
      </c>
      <c r="EX20">
        <v>0</v>
      </c>
      <c r="EY20">
        <v>435.588</v>
      </c>
      <c r="EZ20">
        <v>-7.41538443316375</v>
      </c>
      <c r="FA20">
        <v>7.85384583823548</v>
      </c>
      <c r="FB20">
        <v>-11.54</v>
      </c>
      <c r="FC20">
        <v>15</v>
      </c>
      <c r="FD20">
        <v>0</v>
      </c>
      <c r="FE20" t="s">
        <v>424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0.35474855</v>
      </c>
      <c r="FR20">
        <v>0.205020766917293</v>
      </c>
      <c r="FS20">
        <v>0.0663354323536638</v>
      </c>
      <c r="FT20">
        <v>1</v>
      </c>
      <c r="FU20">
        <v>436.452941176471</v>
      </c>
      <c r="FV20">
        <v>-11.9205499389177</v>
      </c>
      <c r="FW20">
        <v>5.37287497222186</v>
      </c>
      <c r="FX20">
        <v>-1</v>
      </c>
      <c r="FY20">
        <v>0.075836375</v>
      </c>
      <c r="FZ20">
        <v>0.0363329639097745</v>
      </c>
      <c r="GA20">
        <v>0.00810437834154323</v>
      </c>
      <c r="GB20">
        <v>1</v>
      </c>
      <c r="GC20">
        <v>2</v>
      </c>
      <c r="GD20">
        <v>2</v>
      </c>
      <c r="GE20" t="s">
        <v>425</v>
      </c>
      <c r="GF20">
        <v>3.13295</v>
      </c>
      <c r="GG20">
        <v>2.71553</v>
      </c>
      <c r="GH20">
        <v>0.0886706</v>
      </c>
      <c r="GI20">
        <v>0.0890887</v>
      </c>
      <c r="GJ20">
        <v>0.102803</v>
      </c>
      <c r="GK20">
        <v>0.103188</v>
      </c>
      <c r="GL20">
        <v>34285.1</v>
      </c>
      <c r="GM20">
        <v>36677.4</v>
      </c>
      <c r="GN20">
        <v>34042.5</v>
      </c>
      <c r="GO20">
        <v>36461.1</v>
      </c>
      <c r="GP20">
        <v>43154.8</v>
      </c>
      <c r="GQ20">
        <v>46944</v>
      </c>
      <c r="GR20">
        <v>53127.6</v>
      </c>
      <c r="GS20">
        <v>58278.1</v>
      </c>
      <c r="GT20">
        <v>1.9438</v>
      </c>
      <c r="GU20">
        <v>1.66427</v>
      </c>
      <c r="GV20">
        <v>0.079982</v>
      </c>
      <c r="GW20">
        <v>0</v>
      </c>
      <c r="GX20">
        <v>28.704</v>
      </c>
      <c r="GY20">
        <v>999.9</v>
      </c>
      <c r="GZ20">
        <v>60.463</v>
      </c>
      <c r="HA20">
        <v>30.081</v>
      </c>
      <c r="HB20">
        <v>28.8262</v>
      </c>
      <c r="HC20">
        <v>54.24</v>
      </c>
      <c r="HD20">
        <v>47.1474</v>
      </c>
      <c r="HE20">
        <v>1</v>
      </c>
      <c r="HF20">
        <v>0.136293</v>
      </c>
      <c r="HG20">
        <v>-1.32877</v>
      </c>
      <c r="HH20">
        <v>20.1271</v>
      </c>
      <c r="HI20">
        <v>5.19872</v>
      </c>
      <c r="HJ20">
        <v>12.0047</v>
      </c>
      <c r="HK20">
        <v>4.9755</v>
      </c>
      <c r="HL20">
        <v>3.294</v>
      </c>
      <c r="HM20">
        <v>9999</v>
      </c>
      <c r="HN20">
        <v>9999</v>
      </c>
      <c r="HO20">
        <v>9999</v>
      </c>
      <c r="HP20">
        <v>999.9</v>
      </c>
      <c r="HQ20">
        <v>1.86325</v>
      </c>
      <c r="HR20">
        <v>1.8681</v>
      </c>
      <c r="HS20">
        <v>1.86783</v>
      </c>
      <c r="HT20">
        <v>1.86905</v>
      </c>
      <c r="HU20">
        <v>1.86984</v>
      </c>
      <c r="HV20">
        <v>1.86591</v>
      </c>
      <c r="HW20">
        <v>1.86696</v>
      </c>
      <c r="HX20">
        <v>1.86843</v>
      </c>
      <c r="HY20">
        <v>5</v>
      </c>
      <c r="HZ20">
        <v>0</v>
      </c>
      <c r="IA20">
        <v>0</v>
      </c>
      <c r="IB20">
        <v>0</v>
      </c>
      <c r="IC20" t="s">
        <v>426</v>
      </c>
      <c r="ID20" t="s">
        <v>427</v>
      </c>
      <c r="IE20" t="s">
        <v>428</v>
      </c>
      <c r="IF20" t="s">
        <v>428</v>
      </c>
      <c r="IG20" t="s">
        <v>428</v>
      </c>
      <c r="IH20" t="s">
        <v>428</v>
      </c>
      <c r="II20">
        <v>0</v>
      </c>
      <c r="IJ20">
        <v>100</v>
      </c>
      <c r="IK20">
        <v>100</v>
      </c>
      <c r="IL20">
        <v>2.053</v>
      </c>
      <c r="IM20">
        <v>0.3528</v>
      </c>
      <c r="IN20">
        <v>0.625846538382723</v>
      </c>
      <c r="IO20">
        <v>0.00365734689822481</v>
      </c>
      <c r="IP20">
        <v>-6.82403095585571e-07</v>
      </c>
      <c r="IQ20">
        <v>2.34579755332527e-10</v>
      </c>
      <c r="IR20">
        <v>-0.0964157226560202</v>
      </c>
      <c r="IS20">
        <v>-0.0183575705514064</v>
      </c>
      <c r="IT20">
        <v>0.00210061426533654</v>
      </c>
      <c r="IU20">
        <v>-2.28055882586626e-05</v>
      </c>
      <c r="IV20">
        <v>4</v>
      </c>
      <c r="IW20">
        <v>2464</v>
      </c>
      <c r="IX20">
        <v>0</v>
      </c>
      <c r="IY20">
        <v>27</v>
      </c>
      <c r="IZ20">
        <v>29308383.9</v>
      </c>
      <c r="JA20">
        <v>29308383.9</v>
      </c>
      <c r="JB20">
        <v>0.95459</v>
      </c>
      <c r="JC20">
        <v>2.62329</v>
      </c>
      <c r="JD20">
        <v>1.54785</v>
      </c>
      <c r="JE20">
        <v>2.31567</v>
      </c>
      <c r="JF20">
        <v>1.64673</v>
      </c>
      <c r="JG20">
        <v>2.28271</v>
      </c>
      <c r="JH20">
        <v>33.8057</v>
      </c>
      <c r="JI20">
        <v>24.2101</v>
      </c>
      <c r="JJ20">
        <v>18</v>
      </c>
      <c r="JK20">
        <v>505.673</v>
      </c>
      <c r="JL20">
        <v>339.75</v>
      </c>
      <c r="JM20">
        <v>31.0183</v>
      </c>
      <c r="JN20">
        <v>29.1235</v>
      </c>
      <c r="JO20">
        <v>30.0001</v>
      </c>
      <c r="JP20">
        <v>29.1138</v>
      </c>
      <c r="JQ20">
        <v>29.0688</v>
      </c>
      <c r="JR20">
        <v>19.1228</v>
      </c>
      <c r="JS20">
        <v>23.1097</v>
      </c>
      <c r="JT20">
        <v>80.6799</v>
      </c>
      <c r="JU20">
        <v>31.0201</v>
      </c>
      <c r="JV20">
        <v>420</v>
      </c>
      <c r="JW20">
        <v>24.2135</v>
      </c>
      <c r="JX20">
        <v>96.5596</v>
      </c>
      <c r="JY20">
        <v>94.4201</v>
      </c>
    </row>
    <row r="21" spans="1:285">
      <c r="A21">
        <v>5</v>
      </c>
      <c r="B21">
        <v>1758503037</v>
      </c>
      <c r="C21">
        <v>9</v>
      </c>
      <c r="D21" t="s">
        <v>435</v>
      </c>
      <c r="E21" t="s">
        <v>436</v>
      </c>
      <c r="F21">
        <v>5</v>
      </c>
      <c r="G21" t="s">
        <v>419</v>
      </c>
      <c r="H21" t="s">
        <v>420</v>
      </c>
      <c r="I21" t="s">
        <v>421</v>
      </c>
      <c r="J21">
        <v>1758503034</v>
      </c>
      <c r="K21">
        <f>(L21)/1000</f>
        <v>0</v>
      </c>
      <c r="L21">
        <f>1000*DL21*AJ21*(DH21-DI21)/(100*DA21*(1000-AJ21*DH21))</f>
        <v>0</v>
      </c>
      <c r="M21">
        <f>DL21*AJ21*(DG21-DF21*(1000-AJ21*DI21)/(1000-AJ21*DH21))/(100*DA21)</f>
        <v>0</v>
      </c>
      <c r="N21">
        <f>DF21 - IF(AJ21&gt;1, M21*DA21*100.0/(AL21), 0)</f>
        <v>0</v>
      </c>
      <c r="O21">
        <f>((U21-K21/2)*N21-M21)/(U21+K21/2)</f>
        <v>0</v>
      </c>
      <c r="P21">
        <f>O21*(DM21+DN21)/1000.0</f>
        <v>0</v>
      </c>
      <c r="Q21">
        <f>(DF21 - IF(AJ21&gt;1, M21*DA21*100.0/(AL21), 0))*(DM21+DN21)/1000.0</f>
        <v>0</v>
      </c>
      <c r="R21">
        <f>2.0/((1/T21-1/S21)+SIGN(T21)*SQRT((1/T21-1/S21)*(1/T21-1/S21) + 4*DB21/((DB21+1)*(DB21+1))*(2*1/T21*1/S21-1/S21*1/S21)))</f>
        <v>0</v>
      </c>
      <c r="S21">
        <f>IF(LEFT(DC21,1)&lt;&gt;"0",IF(LEFT(DC21,1)="1",3.0,DD21),$D$5+$E$5*(DT21*DM21/($K$5*1000))+$F$5*(DT21*DM21/($K$5*1000))*MAX(MIN(DA21,$J$5),$I$5)*MAX(MIN(DA21,$J$5),$I$5)+$G$5*MAX(MIN(DA21,$J$5),$I$5)*(DT21*DM21/($K$5*1000))+$H$5*(DT21*DM21/($K$5*1000))*(DT21*DM21/($K$5*1000)))</f>
        <v>0</v>
      </c>
      <c r="T21">
        <f>K21*(1000-(1000*0.61365*exp(17.502*X21/(240.97+X21))/(DM21+DN21)+DH21)/2)/(1000*0.61365*exp(17.502*X21/(240.97+X21))/(DM21+DN21)-DH21)</f>
        <v>0</v>
      </c>
      <c r="U21">
        <f>1/((DB21+1)/(R21/1.6)+1/(S21/1.37)) + DB21/((DB21+1)/(R21/1.6) + DB21/(S21/1.37))</f>
        <v>0</v>
      </c>
      <c r="V21">
        <f>(CW21*CZ21)</f>
        <v>0</v>
      </c>
      <c r="W21">
        <f>(DO21+(V21+2*0.95*5.67E-8*(((DO21+$B$7)+273)^4-(DO21+273)^4)-44100*K21)/(1.84*29.3*S21+8*0.95*5.67E-8*(DO21+273)^3))</f>
        <v>0</v>
      </c>
      <c r="X21">
        <f>($C$7*DP21+$D$7*DQ21+$E$7*W21)</f>
        <v>0</v>
      </c>
      <c r="Y21">
        <f>0.61365*exp(17.502*X21/(240.97+X21))</f>
        <v>0</v>
      </c>
      <c r="Z21">
        <f>(AA21/AB21*100)</f>
        <v>0</v>
      </c>
      <c r="AA21">
        <f>DH21*(DM21+DN21)/1000</f>
        <v>0</v>
      </c>
      <c r="AB21">
        <f>0.61365*exp(17.502*DO21/(240.97+DO21))</f>
        <v>0</v>
      </c>
      <c r="AC21">
        <f>(Y21-DH21*(DM21+DN21)/1000)</f>
        <v>0</v>
      </c>
      <c r="AD21">
        <f>(-K21*44100)</f>
        <v>0</v>
      </c>
      <c r="AE21">
        <f>2*29.3*S21*0.92*(DO21-X21)</f>
        <v>0</v>
      </c>
      <c r="AF21">
        <f>2*0.95*5.67E-8*(((DO21+$B$7)+273)^4-(X21+273)^4)</f>
        <v>0</v>
      </c>
      <c r="AG21">
        <f>V21+AF21+AD21+AE21</f>
        <v>0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MAX(0,($B$13+$C$13*DT21)/(1+$D$13*DT21)*DM21/(DO21+273)*$E$13)</f>
        <v>0</v>
      </c>
      <c r="AM21" t="s">
        <v>422</v>
      </c>
      <c r="AN21" t="s">
        <v>422</v>
      </c>
      <c r="AO21">
        <v>0</v>
      </c>
      <c r="AP21">
        <v>0</v>
      </c>
      <c r="AQ21">
        <f>1-AO21/AP21</f>
        <v>0</v>
      </c>
      <c r="AR21">
        <v>0</v>
      </c>
      <c r="AS21" t="s">
        <v>422</v>
      </c>
      <c r="AT21" t="s">
        <v>422</v>
      </c>
      <c r="AU21">
        <v>0</v>
      </c>
      <c r="AV21">
        <v>0</v>
      </c>
      <c r="AW21">
        <f>1-AU21/AV21</f>
        <v>0</v>
      </c>
      <c r="AX21">
        <v>0.5</v>
      </c>
      <c r="AY21">
        <f>CX21</f>
        <v>0</v>
      </c>
      <c r="AZ21">
        <f>M21</f>
        <v>0</v>
      </c>
      <c r="BA21">
        <f>AW21*AX21*AY21</f>
        <v>0</v>
      </c>
      <c r="BB21">
        <f>(AZ21-AR21)/AY21</f>
        <v>0</v>
      </c>
      <c r="BC21">
        <f>(AP21-AV21)/AV21</f>
        <v>0</v>
      </c>
      <c r="BD21">
        <f>AO21/(AQ21+AO21/AV21)</f>
        <v>0</v>
      </c>
      <c r="BE21" t="s">
        <v>422</v>
      </c>
      <c r="BF21">
        <v>0</v>
      </c>
      <c r="BG21">
        <f>IF(BF21&lt;&gt;0, BF21, BD21)</f>
        <v>0</v>
      </c>
      <c r="BH21">
        <f>1-BG21/AV21</f>
        <v>0</v>
      </c>
      <c r="BI21">
        <f>(AV21-AU21)/(AV21-BG21)</f>
        <v>0</v>
      </c>
      <c r="BJ21">
        <f>(AP21-AV21)/(AP21-BG21)</f>
        <v>0</v>
      </c>
      <c r="BK21">
        <f>(AV21-AU21)/(AV21-AO21)</f>
        <v>0</v>
      </c>
      <c r="BL21">
        <f>(AP21-AV21)/(AP21-AO21)</f>
        <v>0</v>
      </c>
      <c r="BM21">
        <f>(BI21*BG21/AU21)</f>
        <v>0</v>
      </c>
      <c r="BN21">
        <f>(1-BM21)</f>
        <v>0</v>
      </c>
      <c r="CW21">
        <f>$B$11*DU21+$C$11*DV21+$F$11*EG21*(1-EJ21)</f>
        <v>0</v>
      </c>
      <c r="CX21">
        <f>CW21*CY21</f>
        <v>0</v>
      </c>
      <c r="CY21">
        <f>($B$11*$D$9+$C$11*$D$9+$F$11*((ET21+EL21)/MAX(ET21+EL21+EU21, 0.1)*$I$9+EU21/MAX(ET21+EL21+EU21, 0.1)*$J$9))/($B$11+$C$11+$F$11)</f>
        <v>0</v>
      </c>
      <c r="CZ21">
        <f>($B$11*$K$9+$C$11*$K$9+$F$11*((ET21+EL21)/MAX(ET21+EL21+EU21, 0.1)*$P$9+EU21/MAX(ET21+EL21+EU21, 0.1)*$Q$9))/($B$11+$C$11+$F$11)</f>
        <v>0</v>
      </c>
      <c r="DA21">
        <v>3.7</v>
      </c>
      <c r="DB21">
        <v>0.5</v>
      </c>
      <c r="DC21" t="s">
        <v>423</v>
      </c>
      <c r="DD21">
        <v>2</v>
      </c>
      <c r="DE21">
        <v>1758503034</v>
      </c>
      <c r="DF21">
        <v>420.319</v>
      </c>
      <c r="DG21">
        <v>419.999666666667</v>
      </c>
      <c r="DH21">
        <v>24.2389</v>
      </c>
      <c r="DI21">
        <v>24.1524</v>
      </c>
      <c r="DJ21">
        <v>418.266</v>
      </c>
      <c r="DK21">
        <v>23.8861</v>
      </c>
      <c r="DL21">
        <v>499.938666666667</v>
      </c>
      <c r="DM21">
        <v>89.7809</v>
      </c>
      <c r="DN21">
        <v>0.0376074333333333</v>
      </c>
      <c r="DO21">
        <v>30.4071666666667</v>
      </c>
      <c r="DP21">
        <v>30.0075666666667</v>
      </c>
      <c r="DQ21">
        <v>999.9</v>
      </c>
      <c r="DR21">
        <v>0</v>
      </c>
      <c r="DS21">
        <v>0</v>
      </c>
      <c r="DT21">
        <v>9988.75666666667</v>
      </c>
      <c r="DU21">
        <v>0</v>
      </c>
      <c r="DV21">
        <v>0.330984</v>
      </c>
      <c r="DW21">
        <v>0.319631</v>
      </c>
      <c r="DX21">
        <v>430.760666666667</v>
      </c>
      <c r="DY21">
        <v>430.394666666667</v>
      </c>
      <c r="DZ21">
        <v>0.0864861666666667</v>
      </c>
      <c r="EA21">
        <v>419.999666666667</v>
      </c>
      <c r="EB21">
        <v>24.1524</v>
      </c>
      <c r="EC21">
        <v>2.17618666666667</v>
      </c>
      <c r="ED21">
        <v>2.16842333333333</v>
      </c>
      <c r="EE21">
        <v>18.7881</v>
      </c>
      <c r="EF21">
        <v>18.7309333333333</v>
      </c>
      <c r="EG21">
        <v>0.00500059</v>
      </c>
      <c r="EH21">
        <v>0</v>
      </c>
      <c r="EI21">
        <v>0</v>
      </c>
      <c r="EJ21">
        <v>0</v>
      </c>
      <c r="EK21">
        <v>438.666666666667</v>
      </c>
      <c r="EL21">
        <v>0.00500059</v>
      </c>
      <c r="EM21">
        <v>-9.9</v>
      </c>
      <c r="EN21">
        <v>-1</v>
      </c>
      <c r="EO21">
        <v>35.312</v>
      </c>
      <c r="EP21">
        <v>38.25</v>
      </c>
      <c r="EQ21">
        <v>36.562</v>
      </c>
      <c r="ER21">
        <v>38.0206666666667</v>
      </c>
      <c r="ES21">
        <v>37.5</v>
      </c>
      <c r="ET21">
        <v>0</v>
      </c>
      <c r="EU21">
        <v>0</v>
      </c>
      <c r="EV21">
        <v>0</v>
      </c>
      <c r="EW21">
        <v>1758503037.3</v>
      </c>
      <c r="EX21">
        <v>0</v>
      </c>
      <c r="EY21">
        <v>435.280769230769</v>
      </c>
      <c r="EZ21">
        <v>1.32307701334376</v>
      </c>
      <c r="FA21">
        <v>8.90940130107763</v>
      </c>
      <c r="FB21">
        <v>-10.4692307692308</v>
      </c>
      <c r="FC21">
        <v>15</v>
      </c>
      <c r="FD21">
        <v>0</v>
      </c>
      <c r="FE21" t="s">
        <v>424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0.3578827</v>
      </c>
      <c r="FR21">
        <v>0.0965416240601499</v>
      </c>
      <c r="FS21">
        <v>0.0648747276804304</v>
      </c>
      <c r="FT21">
        <v>1</v>
      </c>
      <c r="FU21">
        <v>436.882352941176</v>
      </c>
      <c r="FV21">
        <v>-20.6844919250966</v>
      </c>
      <c r="FW21">
        <v>5.64709558811562</v>
      </c>
      <c r="FX21">
        <v>-1</v>
      </c>
      <c r="FY21">
        <v>0.075835035</v>
      </c>
      <c r="FZ21">
        <v>0.0749166992481203</v>
      </c>
      <c r="GA21">
        <v>0.00803926696834201</v>
      </c>
      <c r="GB21">
        <v>1</v>
      </c>
      <c r="GC21">
        <v>2</v>
      </c>
      <c r="GD21">
        <v>2</v>
      </c>
      <c r="GE21" t="s">
        <v>425</v>
      </c>
      <c r="GF21">
        <v>3.13308</v>
      </c>
      <c r="GG21">
        <v>2.7157</v>
      </c>
      <c r="GH21">
        <v>0.0886694</v>
      </c>
      <c r="GI21">
        <v>0.0890965</v>
      </c>
      <c r="GJ21">
        <v>0.102803</v>
      </c>
      <c r="GK21">
        <v>0.103182</v>
      </c>
      <c r="GL21">
        <v>34285.1</v>
      </c>
      <c r="GM21">
        <v>36677</v>
      </c>
      <c r="GN21">
        <v>34042.5</v>
      </c>
      <c r="GO21">
        <v>36461.1</v>
      </c>
      <c r="GP21">
        <v>43154.7</v>
      </c>
      <c r="GQ21">
        <v>46944.2</v>
      </c>
      <c r="GR21">
        <v>53127.6</v>
      </c>
      <c r="GS21">
        <v>58278</v>
      </c>
      <c r="GT21">
        <v>1.9441</v>
      </c>
      <c r="GU21">
        <v>1.66432</v>
      </c>
      <c r="GV21">
        <v>0.0802428</v>
      </c>
      <c r="GW21">
        <v>0</v>
      </c>
      <c r="GX21">
        <v>28.7053</v>
      </c>
      <c r="GY21">
        <v>999.9</v>
      </c>
      <c r="GZ21">
        <v>60.463</v>
      </c>
      <c r="HA21">
        <v>30.071</v>
      </c>
      <c r="HB21">
        <v>28.811</v>
      </c>
      <c r="HC21">
        <v>54.16</v>
      </c>
      <c r="HD21">
        <v>47.1514</v>
      </c>
      <c r="HE21">
        <v>1</v>
      </c>
      <c r="HF21">
        <v>0.136372</v>
      </c>
      <c r="HG21">
        <v>-1.33053</v>
      </c>
      <c r="HH21">
        <v>20.1271</v>
      </c>
      <c r="HI21">
        <v>5.19857</v>
      </c>
      <c r="HJ21">
        <v>12.0055</v>
      </c>
      <c r="HK21">
        <v>4.9754</v>
      </c>
      <c r="HL21">
        <v>3.294</v>
      </c>
      <c r="HM21">
        <v>9999</v>
      </c>
      <c r="HN21">
        <v>9999</v>
      </c>
      <c r="HO21">
        <v>9999</v>
      </c>
      <c r="HP21">
        <v>999.9</v>
      </c>
      <c r="HQ21">
        <v>1.86325</v>
      </c>
      <c r="HR21">
        <v>1.86811</v>
      </c>
      <c r="HS21">
        <v>1.86783</v>
      </c>
      <c r="HT21">
        <v>1.86905</v>
      </c>
      <c r="HU21">
        <v>1.86983</v>
      </c>
      <c r="HV21">
        <v>1.86591</v>
      </c>
      <c r="HW21">
        <v>1.86695</v>
      </c>
      <c r="HX21">
        <v>1.86843</v>
      </c>
      <c r="HY21">
        <v>5</v>
      </c>
      <c r="HZ21">
        <v>0</v>
      </c>
      <c r="IA21">
        <v>0</v>
      </c>
      <c r="IB21">
        <v>0</v>
      </c>
      <c r="IC21" t="s">
        <v>426</v>
      </c>
      <c r="ID21" t="s">
        <v>427</v>
      </c>
      <c r="IE21" t="s">
        <v>428</v>
      </c>
      <c r="IF21" t="s">
        <v>428</v>
      </c>
      <c r="IG21" t="s">
        <v>428</v>
      </c>
      <c r="IH21" t="s">
        <v>428</v>
      </c>
      <c r="II21">
        <v>0</v>
      </c>
      <c r="IJ21">
        <v>100</v>
      </c>
      <c r="IK21">
        <v>100</v>
      </c>
      <c r="IL21">
        <v>2.054</v>
      </c>
      <c r="IM21">
        <v>0.3528</v>
      </c>
      <c r="IN21">
        <v>0.625846538382723</v>
      </c>
      <c r="IO21">
        <v>0.00365734689822481</v>
      </c>
      <c r="IP21">
        <v>-6.82403095585571e-07</v>
      </c>
      <c r="IQ21">
        <v>2.34579755332527e-10</v>
      </c>
      <c r="IR21">
        <v>-0.0964157226560202</v>
      </c>
      <c r="IS21">
        <v>-0.0183575705514064</v>
      </c>
      <c r="IT21">
        <v>0.00210061426533654</v>
      </c>
      <c r="IU21">
        <v>-2.28055882586626e-05</v>
      </c>
      <c r="IV21">
        <v>4</v>
      </c>
      <c r="IW21">
        <v>2464</v>
      </c>
      <c r="IX21">
        <v>0</v>
      </c>
      <c r="IY21">
        <v>27</v>
      </c>
      <c r="IZ21">
        <v>29308383.9</v>
      </c>
      <c r="JA21">
        <v>29308383.9</v>
      </c>
      <c r="JB21">
        <v>0.95459</v>
      </c>
      <c r="JC21">
        <v>2.62207</v>
      </c>
      <c r="JD21">
        <v>1.54785</v>
      </c>
      <c r="JE21">
        <v>2.31445</v>
      </c>
      <c r="JF21">
        <v>1.64551</v>
      </c>
      <c r="JG21">
        <v>2.35352</v>
      </c>
      <c r="JH21">
        <v>33.8057</v>
      </c>
      <c r="JI21">
        <v>24.2188</v>
      </c>
      <c r="JJ21">
        <v>18</v>
      </c>
      <c r="JK21">
        <v>505.872</v>
      </c>
      <c r="JL21">
        <v>339.774</v>
      </c>
      <c r="JM21">
        <v>31.019</v>
      </c>
      <c r="JN21">
        <v>29.1235</v>
      </c>
      <c r="JO21">
        <v>30.0001</v>
      </c>
      <c r="JP21">
        <v>29.1138</v>
      </c>
      <c r="JQ21">
        <v>29.0688</v>
      </c>
      <c r="JR21">
        <v>19.1235</v>
      </c>
      <c r="JS21">
        <v>23.1097</v>
      </c>
      <c r="JT21">
        <v>80.6799</v>
      </c>
      <c r="JU21">
        <v>31.0196</v>
      </c>
      <c r="JV21">
        <v>420</v>
      </c>
      <c r="JW21">
        <v>24.2136</v>
      </c>
      <c r="JX21">
        <v>96.5595</v>
      </c>
      <c r="JY21">
        <v>94.42</v>
      </c>
    </row>
    <row r="22" spans="1:285">
      <c r="A22">
        <v>6</v>
      </c>
      <c r="B22">
        <v>1758503039</v>
      </c>
      <c r="C22">
        <v>11</v>
      </c>
      <c r="D22" t="s">
        <v>437</v>
      </c>
      <c r="E22" t="s">
        <v>438</v>
      </c>
      <c r="F22">
        <v>5</v>
      </c>
      <c r="G22" t="s">
        <v>419</v>
      </c>
      <c r="H22" t="s">
        <v>420</v>
      </c>
      <c r="I22" t="s">
        <v>421</v>
      </c>
      <c r="J22">
        <v>1758503036</v>
      </c>
      <c r="K22">
        <f>(L22)/1000</f>
        <v>0</v>
      </c>
      <c r="L22">
        <f>1000*DL22*AJ22*(DH22-DI22)/(100*DA22*(1000-AJ22*DH22))</f>
        <v>0</v>
      </c>
      <c r="M22">
        <f>DL22*AJ22*(DG22-DF22*(1000-AJ22*DI22)/(1000-AJ22*DH22))/(100*DA22)</f>
        <v>0</v>
      </c>
      <c r="N22">
        <f>DF22 - IF(AJ22&gt;1, M22*DA22*100.0/(AL22), 0)</f>
        <v>0</v>
      </c>
      <c r="O22">
        <f>((U22-K22/2)*N22-M22)/(U22+K22/2)</f>
        <v>0</v>
      </c>
      <c r="P22">
        <f>O22*(DM22+DN22)/1000.0</f>
        <v>0</v>
      </c>
      <c r="Q22">
        <f>(DF22 - IF(AJ22&gt;1, M22*DA22*100.0/(AL22), 0))*(DM22+DN22)/1000.0</f>
        <v>0</v>
      </c>
      <c r="R22">
        <f>2.0/((1/T22-1/S22)+SIGN(T22)*SQRT((1/T22-1/S22)*(1/T22-1/S22) + 4*DB22/((DB22+1)*(DB22+1))*(2*1/T22*1/S22-1/S22*1/S22)))</f>
        <v>0</v>
      </c>
      <c r="S22">
        <f>IF(LEFT(DC22,1)&lt;&gt;"0",IF(LEFT(DC22,1)="1",3.0,DD22),$D$5+$E$5*(DT22*DM22/($K$5*1000))+$F$5*(DT22*DM22/($K$5*1000))*MAX(MIN(DA22,$J$5),$I$5)*MAX(MIN(DA22,$J$5),$I$5)+$G$5*MAX(MIN(DA22,$J$5),$I$5)*(DT22*DM22/($K$5*1000))+$H$5*(DT22*DM22/($K$5*1000))*(DT22*DM22/($K$5*1000)))</f>
        <v>0</v>
      </c>
      <c r="T22">
        <f>K22*(1000-(1000*0.61365*exp(17.502*X22/(240.97+X22))/(DM22+DN22)+DH22)/2)/(1000*0.61365*exp(17.502*X22/(240.97+X22))/(DM22+DN22)-DH22)</f>
        <v>0</v>
      </c>
      <c r="U22">
        <f>1/((DB22+1)/(R22/1.6)+1/(S22/1.37)) + DB22/((DB22+1)/(R22/1.6) + DB22/(S22/1.37))</f>
        <v>0</v>
      </c>
      <c r="V22">
        <f>(CW22*CZ22)</f>
        <v>0</v>
      </c>
      <c r="W22">
        <f>(DO22+(V22+2*0.95*5.67E-8*(((DO22+$B$7)+273)^4-(DO22+273)^4)-44100*K22)/(1.84*29.3*S22+8*0.95*5.67E-8*(DO22+273)^3))</f>
        <v>0</v>
      </c>
      <c r="X22">
        <f>($C$7*DP22+$D$7*DQ22+$E$7*W22)</f>
        <v>0</v>
      </c>
      <c r="Y22">
        <f>0.61365*exp(17.502*X22/(240.97+X22))</f>
        <v>0</v>
      </c>
      <c r="Z22">
        <f>(AA22/AB22*100)</f>
        <v>0</v>
      </c>
      <c r="AA22">
        <f>DH22*(DM22+DN22)/1000</f>
        <v>0</v>
      </c>
      <c r="AB22">
        <f>0.61365*exp(17.502*DO22/(240.97+DO22))</f>
        <v>0</v>
      </c>
      <c r="AC22">
        <f>(Y22-DH22*(DM22+DN22)/1000)</f>
        <v>0</v>
      </c>
      <c r="AD22">
        <f>(-K22*44100)</f>
        <v>0</v>
      </c>
      <c r="AE22">
        <f>2*29.3*S22*0.92*(DO22-X22)</f>
        <v>0</v>
      </c>
      <c r="AF22">
        <f>2*0.95*5.67E-8*(((DO22+$B$7)+273)^4-(X22+273)^4)</f>
        <v>0</v>
      </c>
      <c r="AG22">
        <f>V22+AF22+AD22+AE22</f>
        <v>0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MAX(0,($B$13+$C$13*DT22)/(1+$D$13*DT22)*DM22/(DO22+273)*$E$13)</f>
        <v>0</v>
      </c>
      <c r="AM22" t="s">
        <v>422</v>
      </c>
      <c r="AN22" t="s">
        <v>422</v>
      </c>
      <c r="AO22">
        <v>0</v>
      </c>
      <c r="AP22">
        <v>0</v>
      </c>
      <c r="AQ22">
        <f>1-AO22/AP22</f>
        <v>0</v>
      </c>
      <c r="AR22">
        <v>0</v>
      </c>
      <c r="AS22" t="s">
        <v>422</v>
      </c>
      <c r="AT22" t="s">
        <v>422</v>
      </c>
      <c r="AU22">
        <v>0</v>
      </c>
      <c r="AV22">
        <v>0</v>
      </c>
      <c r="AW22">
        <f>1-AU22/AV22</f>
        <v>0</v>
      </c>
      <c r="AX22">
        <v>0.5</v>
      </c>
      <c r="AY22">
        <f>CX22</f>
        <v>0</v>
      </c>
      <c r="AZ22">
        <f>M22</f>
        <v>0</v>
      </c>
      <c r="BA22">
        <f>AW22*AX22*AY22</f>
        <v>0</v>
      </c>
      <c r="BB22">
        <f>(AZ22-AR22)/AY22</f>
        <v>0</v>
      </c>
      <c r="BC22">
        <f>(AP22-AV22)/AV22</f>
        <v>0</v>
      </c>
      <c r="BD22">
        <f>AO22/(AQ22+AO22/AV22)</f>
        <v>0</v>
      </c>
      <c r="BE22" t="s">
        <v>422</v>
      </c>
      <c r="BF22">
        <v>0</v>
      </c>
      <c r="BG22">
        <f>IF(BF22&lt;&gt;0, BF22, BD22)</f>
        <v>0</v>
      </c>
      <c r="BH22">
        <f>1-BG22/AV22</f>
        <v>0</v>
      </c>
      <c r="BI22">
        <f>(AV22-AU22)/(AV22-BG22)</f>
        <v>0</v>
      </c>
      <c r="BJ22">
        <f>(AP22-AV22)/(AP22-BG22)</f>
        <v>0</v>
      </c>
      <c r="BK22">
        <f>(AV22-AU22)/(AV22-AO22)</f>
        <v>0</v>
      </c>
      <c r="BL22">
        <f>(AP22-AV22)/(AP22-AO22)</f>
        <v>0</v>
      </c>
      <c r="BM22">
        <f>(BI22*BG22/AU22)</f>
        <v>0</v>
      </c>
      <c r="BN22">
        <f>(1-BM22)</f>
        <v>0</v>
      </c>
      <c r="CW22">
        <f>$B$11*DU22+$C$11*DV22+$F$11*EG22*(1-EJ22)</f>
        <v>0</v>
      </c>
      <c r="CX22">
        <f>CW22*CY22</f>
        <v>0</v>
      </c>
      <c r="CY22">
        <f>($B$11*$D$9+$C$11*$D$9+$F$11*((ET22+EL22)/MAX(ET22+EL22+EU22, 0.1)*$I$9+EU22/MAX(ET22+EL22+EU22, 0.1)*$J$9))/($B$11+$C$11+$F$11)</f>
        <v>0</v>
      </c>
      <c r="CZ22">
        <f>($B$11*$K$9+$C$11*$K$9+$F$11*((ET22+EL22)/MAX(ET22+EL22+EU22, 0.1)*$P$9+EU22/MAX(ET22+EL22+EU22, 0.1)*$Q$9))/($B$11+$C$11+$F$11)</f>
        <v>0</v>
      </c>
      <c r="DA22">
        <v>3.7</v>
      </c>
      <c r="DB22">
        <v>0.5</v>
      </c>
      <c r="DC22" t="s">
        <v>423</v>
      </c>
      <c r="DD22">
        <v>2</v>
      </c>
      <c r="DE22">
        <v>1758503036</v>
      </c>
      <c r="DF22">
        <v>420.323</v>
      </c>
      <c r="DG22">
        <v>419.995666666667</v>
      </c>
      <c r="DH22">
        <v>24.2391</v>
      </c>
      <c r="DI22">
        <v>24.1514</v>
      </c>
      <c r="DJ22">
        <v>418.27</v>
      </c>
      <c r="DK22">
        <v>23.8863</v>
      </c>
      <c r="DL22">
        <v>500.018333333333</v>
      </c>
      <c r="DM22">
        <v>89.7808333333333</v>
      </c>
      <c r="DN22">
        <v>0.0375091666666667</v>
      </c>
      <c r="DO22">
        <v>30.4071666666667</v>
      </c>
      <c r="DP22">
        <v>30.0108333333333</v>
      </c>
      <c r="DQ22">
        <v>999.9</v>
      </c>
      <c r="DR22">
        <v>0</v>
      </c>
      <c r="DS22">
        <v>0</v>
      </c>
      <c r="DT22">
        <v>10003.75</v>
      </c>
      <c r="DU22">
        <v>0</v>
      </c>
      <c r="DV22">
        <v>0.330984</v>
      </c>
      <c r="DW22">
        <v>0.327474</v>
      </c>
      <c r="DX22">
        <v>430.764666666667</v>
      </c>
      <c r="DY22">
        <v>430.390333333333</v>
      </c>
      <c r="DZ22">
        <v>0.0876992333333333</v>
      </c>
      <c r="EA22">
        <v>419.995666666667</v>
      </c>
      <c r="EB22">
        <v>24.1514</v>
      </c>
      <c r="EC22">
        <v>2.17620333333333</v>
      </c>
      <c r="ED22">
        <v>2.16833</v>
      </c>
      <c r="EE22">
        <v>18.7882333333333</v>
      </c>
      <c r="EF22">
        <v>18.7302333333333</v>
      </c>
      <c r="EG22">
        <v>0.00500059</v>
      </c>
      <c r="EH22">
        <v>0</v>
      </c>
      <c r="EI22">
        <v>0</v>
      </c>
      <c r="EJ22">
        <v>0</v>
      </c>
      <c r="EK22">
        <v>438.9</v>
      </c>
      <c r="EL22">
        <v>0.00500059</v>
      </c>
      <c r="EM22">
        <v>-7.66666666666667</v>
      </c>
      <c r="EN22">
        <v>0.133333333333333</v>
      </c>
      <c r="EO22">
        <v>35.312</v>
      </c>
      <c r="EP22">
        <v>38.25</v>
      </c>
      <c r="EQ22">
        <v>36.562</v>
      </c>
      <c r="ER22">
        <v>38</v>
      </c>
      <c r="ES22">
        <v>37.5</v>
      </c>
      <c r="ET22">
        <v>0</v>
      </c>
      <c r="EU22">
        <v>0</v>
      </c>
      <c r="EV22">
        <v>0</v>
      </c>
      <c r="EW22">
        <v>1758503039.1</v>
      </c>
      <c r="EX22">
        <v>0</v>
      </c>
      <c r="EY22">
        <v>435.084</v>
      </c>
      <c r="EZ22">
        <v>21.1615386698849</v>
      </c>
      <c r="FA22">
        <v>0.946153424171803</v>
      </c>
      <c r="FB22">
        <v>-10.328</v>
      </c>
      <c r="FC22">
        <v>15</v>
      </c>
      <c r="FD22">
        <v>0</v>
      </c>
      <c r="FE22" t="s">
        <v>424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0.35814365</v>
      </c>
      <c r="FR22">
        <v>-0.0623570075187961</v>
      </c>
      <c r="FS22">
        <v>0.065222261275024</v>
      </c>
      <c r="FT22">
        <v>1</v>
      </c>
      <c r="FU22">
        <v>436.561764705882</v>
      </c>
      <c r="FV22">
        <v>-18.0427806849797</v>
      </c>
      <c r="FW22">
        <v>5.55449021888558</v>
      </c>
      <c r="FX22">
        <v>-1</v>
      </c>
      <c r="FY22">
        <v>0.077495095</v>
      </c>
      <c r="FZ22">
        <v>0.0886176045112782</v>
      </c>
      <c r="GA22">
        <v>0.00868659273561706</v>
      </c>
      <c r="GB22">
        <v>1</v>
      </c>
      <c r="GC22">
        <v>2</v>
      </c>
      <c r="GD22">
        <v>2</v>
      </c>
      <c r="GE22" t="s">
        <v>425</v>
      </c>
      <c r="GF22">
        <v>3.13305</v>
      </c>
      <c r="GG22">
        <v>2.7155</v>
      </c>
      <c r="GH22">
        <v>0.0886692</v>
      </c>
      <c r="GI22">
        <v>0.0890901</v>
      </c>
      <c r="GJ22">
        <v>0.102801</v>
      </c>
      <c r="GK22">
        <v>0.103193</v>
      </c>
      <c r="GL22">
        <v>34285.1</v>
      </c>
      <c r="GM22">
        <v>36677.3</v>
      </c>
      <c r="GN22">
        <v>34042.6</v>
      </c>
      <c r="GO22">
        <v>36461.1</v>
      </c>
      <c r="GP22">
        <v>43154.9</v>
      </c>
      <c r="GQ22">
        <v>46943.7</v>
      </c>
      <c r="GR22">
        <v>53127.6</v>
      </c>
      <c r="GS22">
        <v>58278.1</v>
      </c>
      <c r="GT22">
        <v>1.94418</v>
      </c>
      <c r="GU22">
        <v>1.66422</v>
      </c>
      <c r="GV22">
        <v>0.0803769</v>
      </c>
      <c r="GW22">
        <v>0</v>
      </c>
      <c r="GX22">
        <v>28.7065</v>
      </c>
      <c r="GY22">
        <v>999.9</v>
      </c>
      <c r="GZ22">
        <v>60.463</v>
      </c>
      <c r="HA22">
        <v>30.081</v>
      </c>
      <c r="HB22">
        <v>28.8265</v>
      </c>
      <c r="HC22">
        <v>54.29</v>
      </c>
      <c r="HD22">
        <v>47.1514</v>
      </c>
      <c r="HE22">
        <v>1</v>
      </c>
      <c r="HF22">
        <v>0.13659</v>
      </c>
      <c r="HG22">
        <v>-1.32679</v>
      </c>
      <c r="HH22">
        <v>20.1272</v>
      </c>
      <c r="HI22">
        <v>5.19842</v>
      </c>
      <c r="HJ22">
        <v>12.0053</v>
      </c>
      <c r="HK22">
        <v>4.9754</v>
      </c>
      <c r="HL22">
        <v>3.294</v>
      </c>
      <c r="HM22">
        <v>9999</v>
      </c>
      <c r="HN22">
        <v>9999</v>
      </c>
      <c r="HO22">
        <v>9999</v>
      </c>
      <c r="HP22">
        <v>999.9</v>
      </c>
      <c r="HQ22">
        <v>1.86325</v>
      </c>
      <c r="HR22">
        <v>1.86812</v>
      </c>
      <c r="HS22">
        <v>1.86783</v>
      </c>
      <c r="HT22">
        <v>1.86905</v>
      </c>
      <c r="HU22">
        <v>1.86982</v>
      </c>
      <c r="HV22">
        <v>1.86594</v>
      </c>
      <c r="HW22">
        <v>1.86693</v>
      </c>
      <c r="HX22">
        <v>1.86843</v>
      </c>
      <c r="HY22">
        <v>5</v>
      </c>
      <c r="HZ22">
        <v>0</v>
      </c>
      <c r="IA22">
        <v>0</v>
      </c>
      <c r="IB22">
        <v>0</v>
      </c>
      <c r="IC22" t="s">
        <v>426</v>
      </c>
      <c r="ID22" t="s">
        <v>427</v>
      </c>
      <c r="IE22" t="s">
        <v>428</v>
      </c>
      <c r="IF22" t="s">
        <v>428</v>
      </c>
      <c r="IG22" t="s">
        <v>428</v>
      </c>
      <c r="IH22" t="s">
        <v>428</v>
      </c>
      <c r="II22">
        <v>0</v>
      </c>
      <c r="IJ22">
        <v>100</v>
      </c>
      <c r="IK22">
        <v>100</v>
      </c>
      <c r="IL22">
        <v>2.054</v>
      </c>
      <c r="IM22">
        <v>0.3528</v>
      </c>
      <c r="IN22">
        <v>0.625846538382723</v>
      </c>
      <c r="IO22">
        <v>0.00365734689822481</v>
      </c>
      <c r="IP22">
        <v>-6.82403095585571e-07</v>
      </c>
      <c r="IQ22">
        <v>2.34579755332527e-10</v>
      </c>
      <c r="IR22">
        <v>-0.0964157226560202</v>
      </c>
      <c r="IS22">
        <v>-0.0183575705514064</v>
      </c>
      <c r="IT22">
        <v>0.00210061426533654</v>
      </c>
      <c r="IU22">
        <v>-2.28055882586626e-05</v>
      </c>
      <c r="IV22">
        <v>4</v>
      </c>
      <c r="IW22">
        <v>2464</v>
      </c>
      <c r="IX22">
        <v>0</v>
      </c>
      <c r="IY22">
        <v>27</v>
      </c>
      <c r="IZ22">
        <v>29308384</v>
      </c>
      <c r="JA22">
        <v>29308384</v>
      </c>
      <c r="JB22">
        <v>0.95459</v>
      </c>
      <c r="JC22">
        <v>2.60986</v>
      </c>
      <c r="JD22">
        <v>1.54785</v>
      </c>
      <c r="JE22">
        <v>2.31445</v>
      </c>
      <c r="JF22">
        <v>1.64673</v>
      </c>
      <c r="JG22">
        <v>2.34985</v>
      </c>
      <c r="JH22">
        <v>33.8057</v>
      </c>
      <c r="JI22">
        <v>24.2188</v>
      </c>
      <c r="JJ22">
        <v>18</v>
      </c>
      <c r="JK22">
        <v>505.922</v>
      </c>
      <c r="JL22">
        <v>339.726</v>
      </c>
      <c r="JM22">
        <v>31.0198</v>
      </c>
      <c r="JN22">
        <v>29.1235</v>
      </c>
      <c r="JO22">
        <v>30.0001</v>
      </c>
      <c r="JP22">
        <v>29.1138</v>
      </c>
      <c r="JQ22">
        <v>29.0688</v>
      </c>
      <c r="JR22">
        <v>19.1238</v>
      </c>
      <c r="JS22">
        <v>23.1097</v>
      </c>
      <c r="JT22">
        <v>80.6799</v>
      </c>
      <c r="JU22">
        <v>31.0196</v>
      </c>
      <c r="JV22">
        <v>420</v>
      </c>
      <c r="JW22">
        <v>24.2138</v>
      </c>
      <c r="JX22">
        <v>96.5596</v>
      </c>
      <c r="JY22">
        <v>94.42</v>
      </c>
    </row>
    <row r="23" spans="1:285">
      <c r="A23">
        <v>7</v>
      </c>
      <c r="B23">
        <v>1758503041</v>
      </c>
      <c r="C23">
        <v>13</v>
      </c>
      <c r="D23" t="s">
        <v>439</v>
      </c>
      <c r="E23" t="s">
        <v>440</v>
      </c>
      <c r="F23">
        <v>5</v>
      </c>
      <c r="G23" t="s">
        <v>419</v>
      </c>
      <c r="H23" t="s">
        <v>420</v>
      </c>
      <c r="I23" t="s">
        <v>421</v>
      </c>
      <c r="J23">
        <v>1758503038</v>
      </c>
      <c r="K23">
        <f>(L23)/1000</f>
        <v>0</v>
      </c>
      <c r="L23">
        <f>1000*DL23*AJ23*(DH23-DI23)/(100*DA23*(1000-AJ23*DH23))</f>
        <v>0</v>
      </c>
      <c r="M23">
        <f>DL23*AJ23*(DG23-DF23*(1000-AJ23*DI23)/(1000-AJ23*DH23))/(100*DA23)</f>
        <v>0</v>
      </c>
      <c r="N23">
        <f>DF23 - IF(AJ23&gt;1, M23*DA23*100.0/(AL23), 0)</f>
        <v>0</v>
      </c>
      <c r="O23">
        <f>((U23-K23/2)*N23-M23)/(U23+K23/2)</f>
        <v>0</v>
      </c>
      <c r="P23">
        <f>O23*(DM23+DN23)/1000.0</f>
        <v>0</v>
      </c>
      <c r="Q23">
        <f>(DF23 - IF(AJ23&gt;1, M23*DA23*100.0/(AL23), 0))*(DM23+DN23)/1000.0</f>
        <v>0</v>
      </c>
      <c r="R23">
        <f>2.0/((1/T23-1/S23)+SIGN(T23)*SQRT((1/T23-1/S23)*(1/T23-1/S23) + 4*DB23/((DB23+1)*(DB23+1))*(2*1/T23*1/S23-1/S23*1/S23)))</f>
        <v>0</v>
      </c>
      <c r="S23">
        <f>IF(LEFT(DC23,1)&lt;&gt;"0",IF(LEFT(DC23,1)="1",3.0,DD23),$D$5+$E$5*(DT23*DM23/($K$5*1000))+$F$5*(DT23*DM23/($K$5*1000))*MAX(MIN(DA23,$J$5),$I$5)*MAX(MIN(DA23,$J$5),$I$5)+$G$5*MAX(MIN(DA23,$J$5),$I$5)*(DT23*DM23/($K$5*1000))+$H$5*(DT23*DM23/($K$5*1000))*(DT23*DM23/($K$5*1000)))</f>
        <v>0</v>
      </c>
      <c r="T23">
        <f>K23*(1000-(1000*0.61365*exp(17.502*X23/(240.97+X23))/(DM23+DN23)+DH23)/2)/(1000*0.61365*exp(17.502*X23/(240.97+X23))/(DM23+DN23)-DH23)</f>
        <v>0</v>
      </c>
      <c r="U23">
        <f>1/((DB23+1)/(R23/1.6)+1/(S23/1.37)) + DB23/((DB23+1)/(R23/1.6) + DB23/(S23/1.37))</f>
        <v>0</v>
      </c>
      <c r="V23">
        <f>(CW23*CZ23)</f>
        <v>0</v>
      </c>
      <c r="W23">
        <f>(DO23+(V23+2*0.95*5.67E-8*(((DO23+$B$7)+273)^4-(DO23+273)^4)-44100*K23)/(1.84*29.3*S23+8*0.95*5.67E-8*(DO23+273)^3))</f>
        <v>0</v>
      </c>
      <c r="X23">
        <f>($C$7*DP23+$D$7*DQ23+$E$7*W23)</f>
        <v>0</v>
      </c>
      <c r="Y23">
        <f>0.61365*exp(17.502*X23/(240.97+X23))</f>
        <v>0</v>
      </c>
      <c r="Z23">
        <f>(AA23/AB23*100)</f>
        <v>0</v>
      </c>
      <c r="AA23">
        <f>DH23*(DM23+DN23)/1000</f>
        <v>0</v>
      </c>
      <c r="AB23">
        <f>0.61365*exp(17.502*DO23/(240.97+DO23))</f>
        <v>0</v>
      </c>
      <c r="AC23">
        <f>(Y23-DH23*(DM23+DN23)/1000)</f>
        <v>0</v>
      </c>
      <c r="AD23">
        <f>(-K23*44100)</f>
        <v>0</v>
      </c>
      <c r="AE23">
        <f>2*29.3*S23*0.92*(DO23-X23)</f>
        <v>0</v>
      </c>
      <c r="AF23">
        <f>2*0.95*5.67E-8*(((DO23+$B$7)+273)^4-(X23+273)^4)</f>
        <v>0</v>
      </c>
      <c r="AG23">
        <f>V23+AF23+AD23+AE23</f>
        <v>0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MAX(0,($B$13+$C$13*DT23)/(1+$D$13*DT23)*DM23/(DO23+273)*$E$13)</f>
        <v>0</v>
      </c>
      <c r="AM23" t="s">
        <v>422</v>
      </c>
      <c r="AN23" t="s">
        <v>422</v>
      </c>
      <c r="AO23">
        <v>0</v>
      </c>
      <c r="AP23">
        <v>0</v>
      </c>
      <c r="AQ23">
        <f>1-AO23/AP23</f>
        <v>0</v>
      </c>
      <c r="AR23">
        <v>0</v>
      </c>
      <c r="AS23" t="s">
        <v>422</v>
      </c>
      <c r="AT23" t="s">
        <v>422</v>
      </c>
      <c r="AU23">
        <v>0</v>
      </c>
      <c r="AV23">
        <v>0</v>
      </c>
      <c r="AW23">
        <f>1-AU23/AV23</f>
        <v>0</v>
      </c>
      <c r="AX23">
        <v>0.5</v>
      </c>
      <c r="AY23">
        <f>CX23</f>
        <v>0</v>
      </c>
      <c r="AZ23">
        <f>M23</f>
        <v>0</v>
      </c>
      <c r="BA23">
        <f>AW23*AX23*AY23</f>
        <v>0</v>
      </c>
      <c r="BB23">
        <f>(AZ23-AR23)/AY23</f>
        <v>0</v>
      </c>
      <c r="BC23">
        <f>(AP23-AV23)/AV23</f>
        <v>0</v>
      </c>
      <c r="BD23">
        <f>AO23/(AQ23+AO23/AV23)</f>
        <v>0</v>
      </c>
      <c r="BE23" t="s">
        <v>422</v>
      </c>
      <c r="BF23">
        <v>0</v>
      </c>
      <c r="BG23">
        <f>IF(BF23&lt;&gt;0, BF23, BD23)</f>
        <v>0</v>
      </c>
      <c r="BH23">
        <f>1-BG23/AV23</f>
        <v>0</v>
      </c>
      <c r="BI23">
        <f>(AV23-AU23)/(AV23-BG23)</f>
        <v>0</v>
      </c>
      <c r="BJ23">
        <f>(AP23-AV23)/(AP23-BG23)</f>
        <v>0</v>
      </c>
      <c r="BK23">
        <f>(AV23-AU23)/(AV23-AO23)</f>
        <v>0</v>
      </c>
      <c r="BL23">
        <f>(AP23-AV23)/(AP23-AO23)</f>
        <v>0</v>
      </c>
      <c r="BM23">
        <f>(BI23*BG23/AU23)</f>
        <v>0</v>
      </c>
      <c r="BN23">
        <f>(1-BM23)</f>
        <v>0</v>
      </c>
      <c r="CW23">
        <f>$B$11*DU23+$C$11*DV23+$F$11*EG23*(1-EJ23)</f>
        <v>0</v>
      </c>
      <c r="CX23">
        <f>CW23*CY23</f>
        <v>0</v>
      </c>
      <c r="CY23">
        <f>($B$11*$D$9+$C$11*$D$9+$F$11*((ET23+EL23)/MAX(ET23+EL23+EU23, 0.1)*$I$9+EU23/MAX(ET23+EL23+EU23, 0.1)*$J$9))/($B$11+$C$11+$F$11)</f>
        <v>0</v>
      </c>
      <c r="CZ23">
        <f>($B$11*$K$9+$C$11*$K$9+$F$11*((ET23+EL23)/MAX(ET23+EL23+EU23, 0.1)*$P$9+EU23/MAX(ET23+EL23+EU23, 0.1)*$Q$9))/($B$11+$C$11+$F$11)</f>
        <v>0</v>
      </c>
      <c r="DA23">
        <v>3.7</v>
      </c>
      <c r="DB23">
        <v>0.5</v>
      </c>
      <c r="DC23" t="s">
        <v>423</v>
      </c>
      <c r="DD23">
        <v>2</v>
      </c>
      <c r="DE23">
        <v>1758503038</v>
      </c>
      <c r="DF23">
        <v>420.319</v>
      </c>
      <c r="DG23">
        <v>420.005666666667</v>
      </c>
      <c r="DH23">
        <v>24.2391333333333</v>
      </c>
      <c r="DI23">
        <v>24.1547333333333</v>
      </c>
      <c r="DJ23">
        <v>418.266</v>
      </c>
      <c r="DK23">
        <v>23.8863333333333</v>
      </c>
      <c r="DL23">
        <v>500.071666666667</v>
      </c>
      <c r="DM23">
        <v>89.7803</v>
      </c>
      <c r="DN23">
        <v>0.0374277666666667</v>
      </c>
      <c r="DO23">
        <v>30.4072333333333</v>
      </c>
      <c r="DP23">
        <v>30.0126333333333</v>
      </c>
      <c r="DQ23">
        <v>999.9</v>
      </c>
      <c r="DR23">
        <v>0</v>
      </c>
      <c r="DS23">
        <v>0</v>
      </c>
      <c r="DT23">
        <v>10011.8666666667</v>
      </c>
      <c r="DU23">
        <v>0</v>
      </c>
      <c r="DV23">
        <v>0.330984</v>
      </c>
      <c r="DW23">
        <v>0.313415666666667</v>
      </c>
      <c r="DX23">
        <v>430.760333333333</v>
      </c>
      <c r="DY23">
        <v>430.402333333333</v>
      </c>
      <c r="DZ23">
        <v>0.0843925333333333</v>
      </c>
      <c r="EA23">
        <v>420.005666666667</v>
      </c>
      <c r="EB23">
        <v>24.1547333333333</v>
      </c>
      <c r="EC23">
        <v>2.17619333333333</v>
      </c>
      <c r="ED23">
        <v>2.16861666666667</v>
      </c>
      <c r="EE23">
        <v>18.7881333333333</v>
      </c>
      <c r="EF23">
        <v>18.7323333333333</v>
      </c>
      <c r="EG23">
        <v>0.00500059</v>
      </c>
      <c r="EH23">
        <v>0</v>
      </c>
      <c r="EI23">
        <v>0</v>
      </c>
      <c r="EJ23">
        <v>0</v>
      </c>
      <c r="EK23">
        <v>434.866666666667</v>
      </c>
      <c r="EL23">
        <v>0.00500059</v>
      </c>
      <c r="EM23">
        <v>-8.93333333333333</v>
      </c>
      <c r="EN23">
        <v>-0.5</v>
      </c>
      <c r="EO23">
        <v>35.312</v>
      </c>
      <c r="EP23">
        <v>38.25</v>
      </c>
      <c r="EQ23">
        <v>36.562</v>
      </c>
      <c r="ER23">
        <v>38</v>
      </c>
      <c r="ES23">
        <v>37.5</v>
      </c>
      <c r="ET23">
        <v>0</v>
      </c>
      <c r="EU23">
        <v>0</v>
      </c>
      <c r="EV23">
        <v>0</v>
      </c>
      <c r="EW23">
        <v>1758503041.5</v>
      </c>
      <c r="EX23">
        <v>0</v>
      </c>
      <c r="EY23">
        <v>435.496</v>
      </c>
      <c r="EZ23">
        <v>25.2692309524165</v>
      </c>
      <c r="FA23">
        <v>-22.4230774487499</v>
      </c>
      <c r="FB23">
        <v>-11.172</v>
      </c>
      <c r="FC23">
        <v>15</v>
      </c>
      <c r="FD23">
        <v>0</v>
      </c>
      <c r="FE23" t="s">
        <v>424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0.36009675</v>
      </c>
      <c r="FR23">
        <v>-0.257431714285714</v>
      </c>
      <c r="FS23">
        <v>0.0636831681434545</v>
      </c>
      <c r="FT23">
        <v>1</v>
      </c>
      <c r="FU23">
        <v>435.958823529412</v>
      </c>
      <c r="FV23">
        <v>-1.95874707311346</v>
      </c>
      <c r="FW23">
        <v>4.91445153705219</v>
      </c>
      <c r="FX23">
        <v>-1</v>
      </c>
      <c r="FY23">
        <v>0.07979288</v>
      </c>
      <c r="FZ23">
        <v>0.0761531187969924</v>
      </c>
      <c r="GA23">
        <v>0.00775650229998032</v>
      </c>
      <c r="GB23">
        <v>1</v>
      </c>
      <c r="GC23">
        <v>2</v>
      </c>
      <c r="GD23">
        <v>2</v>
      </c>
      <c r="GE23" t="s">
        <v>425</v>
      </c>
      <c r="GF23">
        <v>3.13291</v>
      </c>
      <c r="GG23">
        <v>2.71539</v>
      </c>
      <c r="GH23">
        <v>0.0886715</v>
      </c>
      <c r="GI23">
        <v>0.0890914</v>
      </c>
      <c r="GJ23">
        <v>0.102802</v>
      </c>
      <c r="GK23">
        <v>0.103252</v>
      </c>
      <c r="GL23">
        <v>34285.2</v>
      </c>
      <c r="GM23">
        <v>36677.2</v>
      </c>
      <c r="GN23">
        <v>34042.7</v>
      </c>
      <c r="GO23">
        <v>36461</v>
      </c>
      <c r="GP23">
        <v>43154.8</v>
      </c>
      <c r="GQ23">
        <v>46940.7</v>
      </c>
      <c r="GR23">
        <v>53127.6</v>
      </c>
      <c r="GS23">
        <v>58278.2</v>
      </c>
      <c r="GT23">
        <v>1.94395</v>
      </c>
      <c r="GU23">
        <v>1.6642</v>
      </c>
      <c r="GV23">
        <v>0.080213</v>
      </c>
      <c r="GW23">
        <v>0</v>
      </c>
      <c r="GX23">
        <v>28.7078</v>
      </c>
      <c r="GY23">
        <v>999.9</v>
      </c>
      <c r="GZ23">
        <v>60.463</v>
      </c>
      <c r="HA23">
        <v>30.081</v>
      </c>
      <c r="HB23">
        <v>28.8254</v>
      </c>
      <c r="HC23">
        <v>54.24</v>
      </c>
      <c r="HD23">
        <v>47.3518</v>
      </c>
      <c r="HE23">
        <v>1</v>
      </c>
      <c r="HF23">
        <v>0.136385</v>
      </c>
      <c r="HG23">
        <v>-1.32437</v>
      </c>
      <c r="HH23">
        <v>20.1272</v>
      </c>
      <c r="HI23">
        <v>5.19857</v>
      </c>
      <c r="HJ23">
        <v>12.0047</v>
      </c>
      <c r="HK23">
        <v>4.9755</v>
      </c>
      <c r="HL23">
        <v>3.294</v>
      </c>
      <c r="HM23">
        <v>9999</v>
      </c>
      <c r="HN23">
        <v>9999</v>
      </c>
      <c r="HO23">
        <v>9999</v>
      </c>
      <c r="HP23">
        <v>999.9</v>
      </c>
      <c r="HQ23">
        <v>1.86325</v>
      </c>
      <c r="HR23">
        <v>1.86812</v>
      </c>
      <c r="HS23">
        <v>1.86783</v>
      </c>
      <c r="HT23">
        <v>1.86905</v>
      </c>
      <c r="HU23">
        <v>1.86983</v>
      </c>
      <c r="HV23">
        <v>1.86593</v>
      </c>
      <c r="HW23">
        <v>1.86694</v>
      </c>
      <c r="HX23">
        <v>1.86842</v>
      </c>
      <c r="HY23">
        <v>5</v>
      </c>
      <c r="HZ23">
        <v>0</v>
      </c>
      <c r="IA23">
        <v>0</v>
      </c>
      <c r="IB23">
        <v>0</v>
      </c>
      <c r="IC23" t="s">
        <v>426</v>
      </c>
      <c r="ID23" t="s">
        <v>427</v>
      </c>
      <c r="IE23" t="s">
        <v>428</v>
      </c>
      <c r="IF23" t="s">
        <v>428</v>
      </c>
      <c r="IG23" t="s">
        <v>428</v>
      </c>
      <c r="IH23" t="s">
        <v>428</v>
      </c>
      <c r="II23">
        <v>0</v>
      </c>
      <c r="IJ23">
        <v>100</v>
      </c>
      <c r="IK23">
        <v>100</v>
      </c>
      <c r="IL23">
        <v>2.053</v>
      </c>
      <c r="IM23">
        <v>0.3528</v>
      </c>
      <c r="IN23">
        <v>0.625846538382723</v>
      </c>
      <c r="IO23">
        <v>0.00365734689822481</v>
      </c>
      <c r="IP23">
        <v>-6.82403095585571e-07</v>
      </c>
      <c r="IQ23">
        <v>2.34579755332527e-10</v>
      </c>
      <c r="IR23">
        <v>-0.0964157226560202</v>
      </c>
      <c r="IS23">
        <v>-0.0183575705514064</v>
      </c>
      <c r="IT23">
        <v>0.00210061426533654</v>
      </c>
      <c r="IU23">
        <v>-2.28055882586626e-05</v>
      </c>
      <c r="IV23">
        <v>4</v>
      </c>
      <c r="IW23">
        <v>2464</v>
      </c>
      <c r="IX23">
        <v>0</v>
      </c>
      <c r="IY23">
        <v>27</v>
      </c>
      <c r="IZ23">
        <v>29308384</v>
      </c>
      <c r="JA23">
        <v>29308384</v>
      </c>
      <c r="JB23">
        <v>0.953369</v>
      </c>
      <c r="JC23">
        <v>2.61963</v>
      </c>
      <c r="JD23">
        <v>1.54785</v>
      </c>
      <c r="JE23">
        <v>2.31567</v>
      </c>
      <c r="JF23">
        <v>1.64551</v>
      </c>
      <c r="JG23">
        <v>2.3291</v>
      </c>
      <c r="JH23">
        <v>33.8057</v>
      </c>
      <c r="JI23">
        <v>24.2188</v>
      </c>
      <c r="JJ23">
        <v>18</v>
      </c>
      <c r="JK23">
        <v>505.767</v>
      </c>
      <c r="JL23">
        <v>339.714</v>
      </c>
      <c r="JM23">
        <v>31.0199</v>
      </c>
      <c r="JN23">
        <v>29.1235</v>
      </c>
      <c r="JO23">
        <v>30</v>
      </c>
      <c r="JP23">
        <v>29.1132</v>
      </c>
      <c r="JQ23">
        <v>29.0688</v>
      </c>
      <c r="JR23">
        <v>19.1234</v>
      </c>
      <c r="JS23">
        <v>23.1097</v>
      </c>
      <c r="JT23">
        <v>80.6799</v>
      </c>
      <c r="JU23">
        <v>31.0196</v>
      </c>
      <c r="JV23">
        <v>420</v>
      </c>
      <c r="JW23">
        <v>24.2138</v>
      </c>
      <c r="JX23">
        <v>96.5598</v>
      </c>
      <c r="JY23">
        <v>94.4202</v>
      </c>
    </row>
    <row r="24" spans="1:285">
      <c r="A24">
        <v>8</v>
      </c>
      <c r="B24">
        <v>1758503043</v>
      </c>
      <c r="C24">
        <v>15</v>
      </c>
      <c r="D24" t="s">
        <v>441</v>
      </c>
      <c r="E24" t="s">
        <v>442</v>
      </c>
      <c r="F24">
        <v>5</v>
      </c>
      <c r="G24" t="s">
        <v>419</v>
      </c>
      <c r="H24" t="s">
        <v>420</v>
      </c>
      <c r="I24" t="s">
        <v>421</v>
      </c>
      <c r="J24">
        <v>1758503040</v>
      </c>
      <c r="K24">
        <f>(L24)/1000</f>
        <v>0</v>
      </c>
      <c r="L24">
        <f>1000*DL24*AJ24*(DH24-DI24)/(100*DA24*(1000-AJ24*DH24))</f>
        <v>0</v>
      </c>
      <c r="M24">
        <f>DL24*AJ24*(DG24-DF24*(1000-AJ24*DI24)/(1000-AJ24*DH24))/(100*DA24)</f>
        <v>0</v>
      </c>
      <c r="N24">
        <f>DF24 - IF(AJ24&gt;1, M24*DA24*100.0/(AL24), 0)</f>
        <v>0</v>
      </c>
      <c r="O24">
        <f>((U24-K24/2)*N24-M24)/(U24+K24/2)</f>
        <v>0</v>
      </c>
      <c r="P24">
        <f>O24*(DM24+DN24)/1000.0</f>
        <v>0</v>
      </c>
      <c r="Q24">
        <f>(DF24 - IF(AJ24&gt;1, M24*DA24*100.0/(AL24), 0))*(DM24+DN24)/1000.0</f>
        <v>0</v>
      </c>
      <c r="R24">
        <f>2.0/((1/T24-1/S24)+SIGN(T24)*SQRT((1/T24-1/S24)*(1/T24-1/S24) + 4*DB24/((DB24+1)*(DB24+1))*(2*1/T24*1/S24-1/S24*1/S24)))</f>
        <v>0</v>
      </c>
      <c r="S24">
        <f>IF(LEFT(DC24,1)&lt;&gt;"0",IF(LEFT(DC24,1)="1",3.0,DD24),$D$5+$E$5*(DT24*DM24/($K$5*1000))+$F$5*(DT24*DM24/($K$5*1000))*MAX(MIN(DA24,$J$5),$I$5)*MAX(MIN(DA24,$J$5),$I$5)+$G$5*MAX(MIN(DA24,$J$5),$I$5)*(DT24*DM24/($K$5*1000))+$H$5*(DT24*DM24/($K$5*1000))*(DT24*DM24/($K$5*1000)))</f>
        <v>0</v>
      </c>
      <c r="T24">
        <f>K24*(1000-(1000*0.61365*exp(17.502*X24/(240.97+X24))/(DM24+DN24)+DH24)/2)/(1000*0.61365*exp(17.502*X24/(240.97+X24))/(DM24+DN24)-DH24)</f>
        <v>0</v>
      </c>
      <c r="U24">
        <f>1/((DB24+1)/(R24/1.6)+1/(S24/1.37)) + DB24/((DB24+1)/(R24/1.6) + DB24/(S24/1.37))</f>
        <v>0</v>
      </c>
      <c r="V24">
        <f>(CW24*CZ24)</f>
        <v>0</v>
      </c>
      <c r="W24">
        <f>(DO24+(V24+2*0.95*5.67E-8*(((DO24+$B$7)+273)^4-(DO24+273)^4)-44100*K24)/(1.84*29.3*S24+8*0.95*5.67E-8*(DO24+273)^3))</f>
        <v>0</v>
      </c>
      <c r="X24">
        <f>($C$7*DP24+$D$7*DQ24+$E$7*W24)</f>
        <v>0</v>
      </c>
      <c r="Y24">
        <f>0.61365*exp(17.502*X24/(240.97+X24))</f>
        <v>0</v>
      </c>
      <c r="Z24">
        <f>(AA24/AB24*100)</f>
        <v>0</v>
      </c>
      <c r="AA24">
        <f>DH24*(DM24+DN24)/1000</f>
        <v>0</v>
      </c>
      <c r="AB24">
        <f>0.61365*exp(17.502*DO24/(240.97+DO24))</f>
        <v>0</v>
      </c>
      <c r="AC24">
        <f>(Y24-DH24*(DM24+DN24)/1000)</f>
        <v>0</v>
      </c>
      <c r="AD24">
        <f>(-K24*44100)</f>
        <v>0</v>
      </c>
      <c r="AE24">
        <f>2*29.3*S24*0.92*(DO24-X24)</f>
        <v>0</v>
      </c>
      <c r="AF24">
        <f>2*0.95*5.67E-8*(((DO24+$B$7)+273)^4-(X24+273)^4)</f>
        <v>0</v>
      </c>
      <c r="AG24">
        <f>V24+AF24+AD24+AE24</f>
        <v>0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MAX(0,($B$13+$C$13*DT24)/(1+$D$13*DT24)*DM24/(DO24+273)*$E$13)</f>
        <v>0</v>
      </c>
      <c r="AM24" t="s">
        <v>422</v>
      </c>
      <c r="AN24" t="s">
        <v>422</v>
      </c>
      <c r="AO24">
        <v>0</v>
      </c>
      <c r="AP24">
        <v>0</v>
      </c>
      <c r="AQ24">
        <f>1-AO24/AP24</f>
        <v>0</v>
      </c>
      <c r="AR24">
        <v>0</v>
      </c>
      <c r="AS24" t="s">
        <v>422</v>
      </c>
      <c r="AT24" t="s">
        <v>422</v>
      </c>
      <c r="AU24">
        <v>0</v>
      </c>
      <c r="AV24">
        <v>0</v>
      </c>
      <c r="AW24">
        <f>1-AU24/AV24</f>
        <v>0</v>
      </c>
      <c r="AX24">
        <v>0.5</v>
      </c>
      <c r="AY24">
        <f>CX24</f>
        <v>0</v>
      </c>
      <c r="AZ24">
        <f>M24</f>
        <v>0</v>
      </c>
      <c r="BA24">
        <f>AW24*AX24*AY24</f>
        <v>0</v>
      </c>
      <c r="BB24">
        <f>(AZ24-AR24)/AY24</f>
        <v>0</v>
      </c>
      <c r="BC24">
        <f>(AP24-AV24)/AV24</f>
        <v>0</v>
      </c>
      <c r="BD24">
        <f>AO24/(AQ24+AO24/AV24)</f>
        <v>0</v>
      </c>
      <c r="BE24" t="s">
        <v>422</v>
      </c>
      <c r="BF24">
        <v>0</v>
      </c>
      <c r="BG24">
        <f>IF(BF24&lt;&gt;0, BF24, BD24)</f>
        <v>0</v>
      </c>
      <c r="BH24">
        <f>1-BG24/AV24</f>
        <v>0</v>
      </c>
      <c r="BI24">
        <f>(AV24-AU24)/(AV24-BG24)</f>
        <v>0</v>
      </c>
      <c r="BJ24">
        <f>(AP24-AV24)/(AP24-BG24)</f>
        <v>0</v>
      </c>
      <c r="BK24">
        <f>(AV24-AU24)/(AV24-AO24)</f>
        <v>0</v>
      </c>
      <c r="BL24">
        <f>(AP24-AV24)/(AP24-AO24)</f>
        <v>0</v>
      </c>
      <c r="BM24">
        <f>(BI24*BG24/AU24)</f>
        <v>0</v>
      </c>
      <c r="BN24">
        <f>(1-BM24)</f>
        <v>0</v>
      </c>
      <c r="CW24">
        <f>$B$11*DU24+$C$11*DV24+$F$11*EG24*(1-EJ24)</f>
        <v>0</v>
      </c>
      <c r="CX24">
        <f>CW24*CY24</f>
        <v>0</v>
      </c>
      <c r="CY24">
        <f>($B$11*$D$9+$C$11*$D$9+$F$11*((ET24+EL24)/MAX(ET24+EL24+EU24, 0.1)*$I$9+EU24/MAX(ET24+EL24+EU24, 0.1)*$J$9))/($B$11+$C$11+$F$11)</f>
        <v>0</v>
      </c>
      <c r="CZ24">
        <f>($B$11*$K$9+$C$11*$K$9+$F$11*((ET24+EL24)/MAX(ET24+EL24+EU24, 0.1)*$P$9+EU24/MAX(ET24+EL24+EU24, 0.1)*$Q$9))/($B$11+$C$11+$F$11)</f>
        <v>0</v>
      </c>
      <c r="DA24">
        <v>3.7</v>
      </c>
      <c r="DB24">
        <v>0.5</v>
      </c>
      <c r="DC24" t="s">
        <v>423</v>
      </c>
      <c r="DD24">
        <v>2</v>
      </c>
      <c r="DE24">
        <v>1758503040</v>
      </c>
      <c r="DF24">
        <v>420.326</v>
      </c>
      <c r="DG24">
        <v>420.014</v>
      </c>
      <c r="DH24">
        <v>24.2399666666667</v>
      </c>
      <c r="DI24">
        <v>24.1664333333333</v>
      </c>
      <c r="DJ24">
        <v>418.273</v>
      </c>
      <c r="DK24">
        <v>23.8871333333333</v>
      </c>
      <c r="DL24">
        <v>500.040333333333</v>
      </c>
      <c r="DM24">
        <v>89.7794333333333</v>
      </c>
      <c r="DN24">
        <v>0.0373342</v>
      </c>
      <c r="DO24">
        <v>30.4078333333333</v>
      </c>
      <c r="DP24">
        <v>30.0147333333333</v>
      </c>
      <c r="DQ24">
        <v>999.9</v>
      </c>
      <c r="DR24">
        <v>0</v>
      </c>
      <c r="DS24">
        <v>0</v>
      </c>
      <c r="DT24">
        <v>10013.7333333333</v>
      </c>
      <c r="DU24">
        <v>0</v>
      </c>
      <c r="DV24">
        <v>0.330984</v>
      </c>
      <c r="DW24">
        <v>0.312022</v>
      </c>
      <c r="DX24">
        <v>430.767666666667</v>
      </c>
      <c r="DY24">
        <v>430.416</v>
      </c>
      <c r="DZ24">
        <v>0.0735435333333333</v>
      </c>
      <c r="EA24">
        <v>420.014</v>
      </c>
      <c r="EB24">
        <v>24.1664333333333</v>
      </c>
      <c r="EC24">
        <v>2.17625</v>
      </c>
      <c r="ED24">
        <v>2.16964666666667</v>
      </c>
      <c r="EE24">
        <v>18.7885333333333</v>
      </c>
      <c r="EF24">
        <v>18.7399333333333</v>
      </c>
      <c r="EG24">
        <v>0.00500059</v>
      </c>
      <c r="EH24">
        <v>0</v>
      </c>
      <c r="EI24">
        <v>0</v>
      </c>
      <c r="EJ24">
        <v>0</v>
      </c>
      <c r="EK24">
        <v>436.733333333333</v>
      </c>
      <c r="EL24">
        <v>0.00500059</v>
      </c>
      <c r="EM24">
        <v>-12.0666666666667</v>
      </c>
      <c r="EN24">
        <v>-0.3</v>
      </c>
      <c r="EO24">
        <v>35.312</v>
      </c>
      <c r="EP24">
        <v>38.25</v>
      </c>
      <c r="EQ24">
        <v>36.562</v>
      </c>
      <c r="ER24">
        <v>38</v>
      </c>
      <c r="ES24">
        <v>37.479</v>
      </c>
      <c r="ET24">
        <v>0</v>
      </c>
      <c r="EU24">
        <v>0</v>
      </c>
      <c r="EV24">
        <v>0</v>
      </c>
      <c r="EW24">
        <v>1758503043.3</v>
      </c>
      <c r="EX24">
        <v>0</v>
      </c>
      <c r="EY24">
        <v>437.034615384615</v>
      </c>
      <c r="EZ24">
        <v>27.456410394427</v>
      </c>
      <c r="FA24">
        <v>-25.9794876570488</v>
      </c>
      <c r="FB24">
        <v>-11.6884615384615</v>
      </c>
      <c r="FC24">
        <v>15</v>
      </c>
      <c r="FD24">
        <v>0</v>
      </c>
      <c r="FE24" t="s">
        <v>424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0.36225585</v>
      </c>
      <c r="FR24">
        <v>-0.463359112781955</v>
      </c>
      <c r="FS24">
        <v>0.0613053169074877</v>
      </c>
      <c r="FT24">
        <v>1</v>
      </c>
      <c r="FU24">
        <v>435.994117647059</v>
      </c>
      <c r="FV24">
        <v>2.23682211934039</v>
      </c>
      <c r="FW24">
        <v>5.10495383262357</v>
      </c>
      <c r="FX24">
        <v>-1</v>
      </c>
      <c r="FY24">
        <v>0.08043308</v>
      </c>
      <c r="FZ24">
        <v>0.0304290135338346</v>
      </c>
      <c r="GA24">
        <v>0.00684736362636015</v>
      </c>
      <c r="GB24">
        <v>1</v>
      </c>
      <c r="GC24">
        <v>2</v>
      </c>
      <c r="GD24">
        <v>2</v>
      </c>
      <c r="GE24" t="s">
        <v>425</v>
      </c>
      <c r="GF24">
        <v>3.13292</v>
      </c>
      <c r="GG24">
        <v>2.71542</v>
      </c>
      <c r="GH24">
        <v>0.0886753</v>
      </c>
      <c r="GI24">
        <v>0.0890884</v>
      </c>
      <c r="GJ24">
        <v>0.102818</v>
      </c>
      <c r="GK24">
        <v>0.103317</v>
      </c>
      <c r="GL24">
        <v>34285.1</v>
      </c>
      <c r="GM24">
        <v>36677.4</v>
      </c>
      <c r="GN24">
        <v>34042.8</v>
      </c>
      <c r="GO24">
        <v>36461.1</v>
      </c>
      <c r="GP24">
        <v>43154</v>
      </c>
      <c r="GQ24">
        <v>46937.4</v>
      </c>
      <c r="GR24">
        <v>53127.5</v>
      </c>
      <c r="GS24">
        <v>58278.5</v>
      </c>
      <c r="GT24">
        <v>1.9438</v>
      </c>
      <c r="GU24">
        <v>1.66432</v>
      </c>
      <c r="GV24">
        <v>0.0799671</v>
      </c>
      <c r="GW24">
        <v>0</v>
      </c>
      <c r="GX24">
        <v>28.709</v>
      </c>
      <c r="GY24">
        <v>999.9</v>
      </c>
      <c r="GZ24">
        <v>60.463</v>
      </c>
      <c r="HA24">
        <v>30.071</v>
      </c>
      <c r="HB24">
        <v>28.811</v>
      </c>
      <c r="HC24">
        <v>54.13</v>
      </c>
      <c r="HD24">
        <v>47.4519</v>
      </c>
      <c r="HE24">
        <v>1</v>
      </c>
      <c r="HF24">
        <v>0.136123</v>
      </c>
      <c r="HG24">
        <v>-1.30685</v>
      </c>
      <c r="HH24">
        <v>20.1273</v>
      </c>
      <c r="HI24">
        <v>5.19842</v>
      </c>
      <c r="HJ24">
        <v>12.0052</v>
      </c>
      <c r="HK24">
        <v>4.9755</v>
      </c>
      <c r="HL24">
        <v>3.294</v>
      </c>
      <c r="HM24">
        <v>9999</v>
      </c>
      <c r="HN24">
        <v>9999</v>
      </c>
      <c r="HO24">
        <v>9999</v>
      </c>
      <c r="HP24">
        <v>999.9</v>
      </c>
      <c r="HQ24">
        <v>1.86325</v>
      </c>
      <c r="HR24">
        <v>1.86812</v>
      </c>
      <c r="HS24">
        <v>1.86783</v>
      </c>
      <c r="HT24">
        <v>1.86905</v>
      </c>
      <c r="HU24">
        <v>1.86985</v>
      </c>
      <c r="HV24">
        <v>1.86592</v>
      </c>
      <c r="HW24">
        <v>1.86697</v>
      </c>
      <c r="HX24">
        <v>1.86842</v>
      </c>
      <c r="HY24">
        <v>5</v>
      </c>
      <c r="HZ24">
        <v>0</v>
      </c>
      <c r="IA24">
        <v>0</v>
      </c>
      <c r="IB24">
        <v>0</v>
      </c>
      <c r="IC24" t="s">
        <v>426</v>
      </c>
      <c r="ID24" t="s">
        <v>427</v>
      </c>
      <c r="IE24" t="s">
        <v>428</v>
      </c>
      <c r="IF24" t="s">
        <v>428</v>
      </c>
      <c r="IG24" t="s">
        <v>428</v>
      </c>
      <c r="IH24" t="s">
        <v>428</v>
      </c>
      <c r="II24">
        <v>0</v>
      </c>
      <c r="IJ24">
        <v>100</v>
      </c>
      <c r="IK24">
        <v>100</v>
      </c>
      <c r="IL24">
        <v>2.053</v>
      </c>
      <c r="IM24">
        <v>0.353</v>
      </c>
      <c r="IN24">
        <v>0.625846538382723</v>
      </c>
      <c r="IO24">
        <v>0.00365734689822481</v>
      </c>
      <c r="IP24">
        <v>-6.82403095585571e-07</v>
      </c>
      <c r="IQ24">
        <v>2.34579755332527e-10</v>
      </c>
      <c r="IR24">
        <v>-0.0964157226560202</v>
      </c>
      <c r="IS24">
        <v>-0.0183575705514064</v>
      </c>
      <c r="IT24">
        <v>0.00210061426533654</v>
      </c>
      <c r="IU24">
        <v>-2.28055882586626e-05</v>
      </c>
      <c r="IV24">
        <v>4</v>
      </c>
      <c r="IW24">
        <v>2464</v>
      </c>
      <c r="IX24">
        <v>0</v>
      </c>
      <c r="IY24">
        <v>27</v>
      </c>
      <c r="IZ24">
        <v>29308384.1</v>
      </c>
      <c r="JA24">
        <v>29308384.1</v>
      </c>
      <c r="JB24">
        <v>0.95459</v>
      </c>
      <c r="JC24">
        <v>2.62695</v>
      </c>
      <c r="JD24">
        <v>1.54785</v>
      </c>
      <c r="JE24">
        <v>2.31567</v>
      </c>
      <c r="JF24">
        <v>1.64673</v>
      </c>
      <c r="JG24">
        <v>2.23633</v>
      </c>
      <c r="JH24">
        <v>33.8057</v>
      </c>
      <c r="JI24">
        <v>24.2101</v>
      </c>
      <c r="JJ24">
        <v>18</v>
      </c>
      <c r="JK24">
        <v>505.668</v>
      </c>
      <c r="JL24">
        <v>339.774</v>
      </c>
      <c r="JM24">
        <v>31.0196</v>
      </c>
      <c r="JN24">
        <v>29.1235</v>
      </c>
      <c r="JO24">
        <v>30</v>
      </c>
      <c r="JP24">
        <v>29.1132</v>
      </c>
      <c r="JQ24">
        <v>29.0688</v>
      </c>
      <c r="JR24">
        <v>19.1243</v>
      </c>
      <c r="JS24">
        <v>23.1097</v>
      </c>
      <c r="JT24">
        <v>80.6799</v>
      </c>
      <c r="JU24">
        <v>31.0047</v>
      </c>
      <c r="JV24">
        <v>420</v>
      </c>
      <c r="JW24">
        <v>24.2138</v>
      </c>
      <c r="JX24">
        <v>96.5598</v>
      </c>
      <c r="JY24">
        <v>94.4205</v>
      </c>
    </row>
    <row r="25" spans="1:285">
      <c r="A25">
        <v>9</v>
      </c>
      <c r="B25">
        <v>1758503045</v>
      </c>
      <c r="C25">
        <v>17</v>
      </c>
      <c r="D25" t="s">
        <v>443</v>
      </c>
      <c r="E25" t="s">
        <v>444</v>
      </c>
      <c r="F25">
        <v>5</v>
      </c>
      <c r="G25" t="s">
        <v>419</v>
      </c>
      <c r="H25" t="s">
        <v>420</v>
      </c>
      <c r="I25" t="s">
        <v>421</v>
      </c>
      <c r="J25">
        <v>1758503042</v>
      </c>
      <c r="K25">
        <f>(L25)/1000</f>
        <v>0</v>
      </c>
      <c r="L25">
        <f>1000*DL25*AJ25*(DH25-DI25)/(100*DA25*(1000-AJ25*DH25))</f>
        <v>0</v>
      </c>
      <c r="M25">
        <f>DL25*AJ25*(DG25-DF25*(1000-AJ25*DI25)/(1000-AJ25*DH25))/(100*DA25)</f>
        <v>0</v>
      </c>
      <c r="N25">
        <f>DF25 - IF(AJ25&gt;1, M25*DA25*100.0/(AL25), 0)</f>
        <v>0</v>
      </c>
      <c r="O25">
        <f>((U25-K25/2)*N25-M25)/(U25+K25/2)</f>
        <v>0</v>
      </c>
      <c r="P25">
        <f>O25*(DM25+DN25)/1000.0</f>
        <v>0</v>
      </c>
      <c r="Q25">
        <f>(DF25 - IF(AJ25&gt;1, M25*DA25*100.0/(AL25), 0))*(DM25+DN25)/1000.0</f>
        <v>0</v>
      </c>
      <c r="R25">
        <f>2.0/((1/T25-1/S25)+SIGN(T25)*SQRT((1/T25-1/S25)*(1/T25-1/S25) + 4*DB25/((DB25+1)*(DB25+1))*(2*1/T25*1/S25-1/S25*1/S25)))</f>
        <v>0</v>
      </c>
      <c r="S25">
        <f>IF(LEFT(DC25,1)&lt;&gt;"0",IF(LEFT(DC25,1)="1",3.0,DD25),$D$5+$E$5*(DT25*DM25/($K$5*1000))+$F$5*(DT25*DM25/($K$5*1000))*MAX(MIN(DA25,$J$5),$I$5)*MAX(MIN(DA25,$J$5),$I$5)+$G$5*MAX(MIN(DA25,$J$5),$I$5)*(DT25*DM25/($K$5*1000))+$H$5*(DT25*DM25/($K$5*1000))*(DT25*DM25/($K$5*1000)))</f>
        <v>0</v>
      </c>
      <c r="T25">
        <f>K25*(1000-(1000*0.61365*exp(17.502*X25/(240.97+X25))/(DM25+DN25)+DH25)/2)/(1000*0.61365*exp(17.502*X25/(240.97+X25))/(DM25+DN25)-DH25)</f>
        <v>0</v>
      </c>
      <c r="U25">
        <f>1/((DB25+1)/(R25/1.6)+1/(S25/1.37)) + DB25/((DB25+1)/(R25/1.6) + DB25/(S25/1.37))</f>
        <v>0</v>
      </c>
      <c r="V25">
        <f>(CW25*CZ25)</f>
        <v>0</v>
      </c>
      <c r="W25">
        <f>(DO25+(V25+2*0.95*5.67E-8*(((DO25+$B$7)+273)^4-(DO25+273)^4)-44100*K25)/(1.84*29.3*S25+8*0.95*5.67E-8*(DO25+273)^3))</f>
        <v>0</v>
      </c>
      <c r="X25">
        <f>($C$7*DP25+$D$7*DQ25+$E$7*W25)</f>
        <v>0</v>
      </c>
      <c r="Y25">
        <f>0.61365*exp(17.502*X25/(240.97+X25))</f>
        <v>0</v>
      </c>
      <c r="Z25">
        <f>(AA25/AB25*100)</f>
        <v>0</v>
      </c>
      <c r="AA25">
        <f>DH25*(DM25+DN25)/1000</f>
        <v>0</v>
      </c>
      <c r="AB25">
        <f>0.61365*exp(17.502*DO25/(240.97+DO25))</f>
        <v>0</v>
      </c>
      <c r="AC25">
        <f>(Y25-DH25*(DM25+DN25)/1000)</f>
        <v>0</v>
      </c>
      <c r="AD25">
        <f>(-K25*44100)</f>
        <v>0</v>
      </c>
      <c r="AE25">
        <f>2*29.3*S25*0.92*(DO25-X25)</f>
        <v>0</v>
      </c>
      <c r="AF25">
        <f>2*0.95*5.67E-8*(((DO25+$B$7)+273)^4-(X25+273)^4)</f>
        <v>0</v>
      </c>
      <c r="AG25">
        <f>V25+AF25+AD25+AE25</f>
        <v>0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MAX(0,($B$13+$C$13*DT25)/(1+$D$13*DT25)*DM25/(DO25+273)*$E$13)</f>
        <v>0</v>
      </c>
      <c r="AM25" t="s">
        <v>422</v>
      </c>
      <c r="AN25" t="s">
        <v>422</v>
      </c>
      <c r="AO25">
        <v>0</v>
      </c>
      <c r="AP25">
        <v>0</v>
      </c>
      <c r="AQ25">
        <f>1-AO25/AP25</f>
        <v>0</v>
      </c>
      <c r="AR25">
        <v>0</v>
      </c>
      <c r="AS25" t="s">
        <v>422</v>
      </c>
      <c r="AT25" t="s">
        <v>422</v>
      </c>
      <c r="AU25">
        <v>0</v>
      </c>
      <c r="AV25">
        <v>0</v>
      </c>
      <c r="AW25">
        <f>1-AU25/AV25</f>
        <v>0</v>
      </c>
      <c r="AX25">
        <v>0.5</v>
      </c>
      <c r="AY25">
        <f>CX25</f>
        <v>0</v>
      </c>
      <c r="AZ25">
        <f>M25</f>
        <v>0</v>
      </c>
      <c r="BA25">
        <f>AW25*AX25*AY25</f>
        <v>0</v>
      </c>
      <c r="BB25">
        <f>(AZ25-AR25)/AY25</f>
        <v>0</v>
      </c>
      <c r="BC25">
        <f>(AP25-AV25)/AV25</f>
        <v>0</v>
      </c>
      <c r="BD25">
        <f>AO25/(AQ25+AO25/AV25)</f>
        <v>0</v>
      </c>
      <c r="BE25" t="s">
        <v>422</v>
      </c>
      <c r="BF25">
        <v>0</v>
      </c>
      <c r="BG25">
        <f>IF(BF25&lt;&gt;0, BF25, BD25)</f>
        <v>0</v>
      </c>
      <c r="BH25">
        <f>1-BG25/AV25</f>
        <v>0</v>
      </c>
      <c r="BI25">
        <f>(AV25-AU25)/(AV25-BG25)</f>
        <v>0</v>
      </c>
      <c r="BJ25">
        <f>(AP25-AV25)/(AP25-BG25)</f>
        <v>0</v>
      </c>
      <c r="BK25">
        <f>(AV25-AU25)/(AV25-AO25)</f>
        <v>0</v>
      </c>
      <c r="BL25">
        <f>(AP25-AV25)/(AP25-AO25)</f>
        <v>0</v>
      </c>
      <c r="BM25">
        <f>(BI25*BG25/AU25)</f>
        <v>0</v>
      </c>
      <c r="BN25">
        <f>(1-BM25)</f>
        <v>0</v>
      </c>
      <c r="CW25">
        <f>$B$11*DU25+$C$11*DV25+$F$11*EG25*(1-EJ25)</f>
        <v>0</v>
      </c>
      <c r="CX25">
        <f>CW25*CY25</f>
        <v>0</v>
      </c>
      <c r="CY25">
        <f>($B$11*$D$9+$C$11*$D$9+$F$11*((ET25+EL25)/MAX(ET25+EL25+EU25, 0.1)*$I$9+EU25/MAX(ET25+EL25+EU25, 0.1)*$J$9))/($B$11+$C$11+$F$11)</f>
        <v>0</v>
      </c>
      <c r="CZ25">
        <f>($B$11*$K$9+$C$11*$K$9+$F$11*((ET25+EL25)/MAX(ET25+EL25+EU25, 0.1)*$P$9+EU25/MAX(ET25+EL25+EU25, 0.1)*$Q$9))/($B$11+$C$11+$F$11)</f>
        <v>0</v>
      </c>
      <c r="DA25">
        <v>3.7</v>
      </c>
      <c r="DB25">
        <v>0.5</v>
      </c>
      <c r="DC25" t="s">
        <v>423</v>
      </c>
      <c r="DD25">
        <v>2</v>
      </c>
      <c r="DE25">
        <v>1758503042</v>
      </c>
      <c r="DF25">
        <v>420.349666666667</v>
      </c>
      <c r="DG25">
        <v>420.001333333333</v>
      </c>
      <c r="DH25">
        <v>24.2432666666667</v>
      </c>
      <c r="DI25">
        <v>24.1834333333333</v>
      </c>
      <c r="DJ25">
        <v>418.296333333333</v>
      </c>
      <c r="DK25">
        <v>23.8903</v>
      </c>
      <c r="DL25">
        <v>499.987666666667</v>
      </c>
      <c r="DM25">
        <v>89.7789666666667</v>
      </c>
      <c r="DN25">
        <v>0.0372652333333333</v>
      </c>
      <c r="DO25">
        <v>30.4089333333333</v>
      </c>
      <c r="DP25">
        <v>30.0140666666667</v>
      </c>
      <c r="DQ25">
        <v>999.9</v>
      </c>
      <c r="DR25">
        <v>0</v>
      </c>
      <c r="DS25">
        <v>0</v>
      </c>
      <c r="DT25">
        <v>10011.2333333333</v>
      </c>
      <c r="DU25">
        <v>0</v>
      </c>
      <c r="DV25">
        <v>0.330984</v>
      </c>
      <c r="DW25">
        <v>0.348154666666667</v>
      </c>
      <c r="DX25">
        <v>430.793333333333</v>
      </c>
      <c r="DY25">
        <v>430.410333333333</v>
      </c>
      <c r="DZ25">
        <v>0.0598220666666667</v>
      </c>
      <c r="EA25">
        <v>420.001333333333</v>
      </c>
      <c r="EB25">
        <v>24.1834333333333</v>
      </c>
      <c r="EC25">
        <v>2.17653333333333</v>
      </c>
      <c r="ED25">
        <v>2.17116333333333</v>
      </c>
      <c r="EE25">
        <v>18.7906333333333</v>
      </c>
      <c r="EF25">
        <v>18.7511</v>
      </c>
      <c r="EG25">
        <v>0.00500059</v>
      </c>
      <c r="EH25">
        <v>0</v>
      </c>
      <c r="EI25">
        <v>0</v>
      </c>
      <c r="EJ25">
        <v>0</v>
      </c>
      <c r="EK25">
        <v>436.5</v>
      </c>
      <c r="EL25">
        <v>0.00500059</v>
      </c>
      <c r="EM25">
        <v>-13.2</v>
      </c>
      <c r="EN25">
        <v>-0.966666666666667</v>
      </c>
      <c r="EO25">
        <v>35.312</v>
      </c>
      <c r="EP25">
        <v>38.229</v>
      </c>
      <c r="EQ25">
        <v>36.5413333333333</v>
      </c>
      <c r="ER25">
        <v>38</v>
      </c>
      <c r="ES25">
        <v>37.458</v>
      </c>
      <c r="ET25">
        <v>0</v>
      </c>
      <c r="EU25">
        <v>0</v>
      </c>
      <c r="EV25">
        <v>0</v>
      </c>
      <c r="EW25">
        <v>1758503045.1</v>
      </c>
      <c r="EX25">
        <v>0</v>
      </c>
      <c r="EY25">
        <v>437.708</v>
      </c>
      <c r="EZ25">
        <v>16.8923079652423</v>
      </c>
      <c r="FA25">
        <v>-1.49230815842306</v>
      </c>
      <c r="FB25">
        <v>-11.776</v>
      </c>
      <c r="FC25">
        <v>15</v>
      </c>
      <c r="FD25">
        <v>0</v>
      </c>
      <c r="FE25" t="s">
        <v>424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0.3590317</v>
      </c>
      <c r="FR25">
        <v>-0.416496812030075</v>
      </c>
      <c r="FS25">
        <v>0.0606506255467328</v>
      </c>
      <c r="FT25">
        <v>1</v>
      </c>
      <c r="FU25">
        <v>436.579411764706</v>
      </c>
      <c r="FV25">
        <v>15.3689839952455</v>
      </c>
      <c r="FW25">
        <v>5.33659835540585</v>
      </c>
      <c r="FX25">
        <v>-1</v>
      </c>
      <c r="FY25">
        <v>0.078718755</v>
      </c>
      <c r="FZ25">
        <v>-0.0365749669172933</v>
      </c>
      <c r="GA25">
        <v>0.0105338268362203</v>
      </c>
      <c r="GB25">
        <v>1</v>
      </c>
      <c r="GC25">
        <v>2</v>
      </c>
      <c r="GD25">
        <v>2</v>
      </c>
      <c r="GE25" t="s">
        <v>425</v>
      </c>
      <c r="GF25">
        <v>3.13309</v>
      </c>
      <c r="GG25">
        <v>2.71532</v>
      </c>
      <c r="GH25">
        <v>0.0886771</v>
      </c>
      <c r="GI25">
        <v>0.0890874</v>
      </c>
      <c r="GJ25">
        <v>0.102844</v>
      </c>
      <c r="GK25">
        <v>0.103343</v>
      </c>
      <c r="GL25">
        <v>34285</v>
      </c>
      <c r="GM25">
        <v>36677.6</v>
      </c>
      <c r="GN25">
        <v>34042.7</v>
      </c>
      <c r="GO25">
        <v>36461.3</v>
      </c>
      <c r="GP25">
        <v>43152.8</v>
      </c>
      <c r="GQ25">
        <v>46936.2</v>
      </c>
      <c r="GR25">
        <v>53127.6</v>
      </c>
      <c r="GS25">
        <v>58278.8</v>
      </c>
      <c r="GT25">
        <v>1.94428</v>
      </c>
      <c r="GU25">
        <v>1.66395</v>
      </c>
      <c r="GV25">
        <v>0.0798702</v>
      </c>
      <c r="GW25">
        <v>0</v>
      </c>
      <c r="GX25">
        <v>28.7102</v>
      </c>
      <c r="GY25">
        <v>999.9</v>
      </c>
      <c r="GZ25">
        <v>60.463</v>
      </c>
      <c r="HA25">
        <v>30.071</v>
      </c>
      <c r="HB25">
        <v>28.8099</v>
      </c>
      <c r="HC25">
        <v>53.99</v>
      </c>
      <c r="HD25">
        <v>47.3317</v>
      </c>
      <c r="HE25">
        <v>1</v>
      </c>
      <c r="HF25">
        <v>0.136227</v>
      </c>
      <c r="HG25">
        <v>-1.2738</v>
      </c>
      <c r="HH25">
        <v>20.1276</v>
      </c>
      <c r="HI25">
        <v>5.19812</v>
      </c>
      <c r="HJ25">
        <v>12.005</v>
      </c>
      <c r="HK25">
        <v>4.9754</v>
      </c>
      <c r="HL25">
        <v>3.294</v>
      </c>
      <c r="HM25">
        <v>9999</v>
      </c>
      <c r="HN25">
        <v>9999</v>
      </c>
      <c r="HO25">
        <v>9999</v>
      </c>
      <c r="HP25">
        <v>999.9</v>
      </c>
      <c r="HQ25">
        <v>1.86325</v>
      </c>
      <c r="HR25">
        <v>1.86812</v>
      </c>
      <c r="HS25">
        <v>1.86783</v>
      </c>
      <c r="HT25">
        <v>1.86904</v>
      </c>
      <c r="HU25">
        <v>1.86986</v>
      </c>
      <c r="HV25">
        <v>1.86593</v>
      </c>
      <c r="HW25">
        <v>1.86697</v>
      </c>
      <c r="HX25">
        <v>1.86842</v>
      </c>
      <c r="HY25">
        <v>5</v>
      </c>
      <c r="HZ25">
        <v>0</v>
      </c>
      <c r="IA25">
        <v>0</v>
      </c>
      <c r="IB25">
        <v>0</v>
      </c>
      <c r="IC25" t="s">
        <v>426</v>
      </c>
      <c r="ID25" t="s">
        <v>427</v>
      </c>
      <c r="IE25" t="s">
        <v>428</v>
      </c>
      <c r="IF25" t="s">
        <v>428</v>
      </c>
      <c r="IG25" t="s">
        <v>428</v>
      </c>
      <c r="IH25" t="s">
        <v>428</v>
      </c>
      <c r="II25">
        <v>0</v>
      </c>
      <c r="IJ25">
        <v>100</v>
      </c>
      <c r="IK25">
        <v>100</v>
      </c>
      <c r="IL25">
        <v>2.054</v>
      </c>
      <c r="IM25">
        <v>0.3534</v>
      </c>
      <c r="IN25">
        <v>0.625846538382723</v>
      </c>
      <c r="IO25">
        <v>0.00365734689822481</v>
      </c>
      <c r="IP25">
        <v>-6.82403095585571e-07</v>
      </c>
      <c r="IQ25">
        <v>2.34579755332527e-10</v>
      </c>
      <c r="IR25">
        <v>-0.0964157226560202</v>
      </c>
      <c r="IS25">
        <v>-0.0183575705514064</v>
      </c>
      <c r="IT25">
        <v>0.00210061426533654</v>
      </c>
      <c r="IU25">
        <v>-2.28055882586626e-05</v>
      </c>
      <c r="IV25">
        <v>4</v>
      </c>
      <c r="IW25">
        <v>2464</v>
      </c>
      <c r="IX25">
        <v>0</v>
      </c>
      <c r="IY25">
        <v>27</v>
      </c>
      <c r="IZ25">
        <v>29308384.1</v>
      </c>
      <c r="JA25">
        <v>29308384.1</v>
      </c>
      <c r="JB25">
        <v>0.95459</v>
      </c>
      <c r="JC25">
        <v>2.62817</v>
      </c>
      <c r="JD25">
        <v>1.54785</v>
      </c>
      <c r="JE25">
        <v>2.31567</v>
      </c>
      <c r="JF25">
        <v>1.64673</v>
      </c>
      <c r="JG25">
        <v>2.29614</v>
      </c>
      <c r="JH25">
        <v>33.8057</v>
      </c>
      <c r="JI25">
        <v>24.2188</v>
      </c>
      <c r="JJ25">
        <v>18</v>
      </c>
      <c r="JK25">
        <v>505.983</v>
      </c>
      <c r="JL25">
        <v>339.592</v>
      </c>
      <c r="JM25">
        <v>31.0169</v>
      </c>
      <c r="JN25">
        <v>29.1235</v>
      </c>
      <c r="JO25">
        <v>30.0001</v>
      </c>
      <c r="JP25">
        <v>29.1132</v>
      </c>
      <c r="JQ25">
        <v>29.0688</v>
      </c>
      <c r="JR25">
        <v>19.1236</v>
      </c>
      <c r="JS25">
        <v>23.1097</v>
      </c>
      <c r="JT25">
        <v>80.6799</v>
      </c>
      <c r="JU25">
        <v>31.0047</v>
      </c>
      <c r="JV25">
        <v>420</v>
      </c>
      <c r="JW25">
        <v>24.2138</v>
      </c>
      <c r="JX25">
        <v>96.5599</v>
      </c>
      <c r="JY25">
        <v>94.4209</v>
      </c>
    </row>
    <row r="26" spans="1:285">
      <c r="A26">
        <v>10</v>
      </c>
      <c r="B26">
        <v>1758503047</v>
      </c>
      <c r="C26">
        <v>19</v>
      </c>
      <c r="D26" t="s">
        <v>445</v>
      </c>
      <c r="E26" t="s">
        <v>446</v>
      </c>
      <c r="F26">
        <v>5</v>
      </c>
      <c r="G26" t="s">
        <v>419</v>
      </c>
      <c r="H26" t="s">
        <v>420</v>
      </c>
      <c r="I26" t="s">
        <v>421</v>
      </c>
      <c r="J26">
        <v>1758503044</v>
      </c>
      <c r="K26">
        <f>(L26)/1000</f>
        <v>0</v>
      </c>
      <c r="L26">
        <f>1000*DL26*AJ26*(DH26-DI26)/(100*DA26*(1000-AJ26*DH26))</f>
        <v>0</v>
      </c>
      <c r="M26">
        <f>DL26*AJ26*(DG26-DF26*(1000-AJ26*DI26)/(1000-AJ26*DH26))/(100*DA26)</f>
        <v>0</v>
      </c>
      <c r="N26">
        <f>DF26 - IF(AJ26&gt;1, M26*DA26*100.0/(AL26), 0)</f>
        <v>0</v>
      </c>
      <c r="O26">
        <f>((U26-K26/2)*N26-M26)/(U26+K26/2)</f>
        <v>0</v>
      </c>
      <c r="P26">
        <f>O26*(DM26+DN26)/1000.0</f>
        <v>0</v>
      </c>
      <c r="Q26">
        <f>(DF26 - IF(AJ26&gt;1, M26*DA26*100.0/(AL26), 0))*(DM26+DN26)/1000.0</f>
        <v>0</v>
      </c>
      <c r="R26">
        <f>2.0/((1/T26-1/S26)+SIGN(T26)*SQRT((1/T26-1/S26)*(1/T26-1/S26) + 4*DB26/((DB26+1)*(DB26+1))*(2*1/T26*1/S26-1/S26*1/S26)))</f>
        <v>0</v>
      </c>
      <c r="S26">
        <f>IF(LEFT(DC26,1)&lt;&gt;"0",IF(LEFT(DC26,1)="1",3.0,DD26),$D$5+$E$5*(DT26*DM26/($K$5*1000))+$F$5*(DT26*DM26/($K$5*1000))*MAX(MIN(DA26,$J$5),$I$5)*MAX(MIN(DA26,$J$5),$I$5)+$G$5*MAX(MIN(DA26,$J$5),$I$5)*(DT26*DM26/($K$5*1000))+$H$5*(DT26*DM26/($K$5*1000))*(DT26*DM26/($K$5*1000)))</f>
        <v>0</v>
      </c>
      <c r="T26">
        <f>K26*(1000-(1000*0.61365*exp(17.502*X26/(240.97+X26))/(DM26+DN26)+DH26)/2)/(1000*0.61365*exp(17.502*X26/(240.97+X26))/(DM26+DN26)-DH26)</f>
        <v>0</v>
      </c>
      <c r="U26">
        <f>1/((DB26+1)/(R26/1.6)+1/(S26/1.37)) + DB26/((DB26+1)/(R26/1.6) + DB26/(S26/1.37))</f>
        <v>0</v>
      </c>
      <c r="V26">
        <f>(CW26*CZ26)</f>
        <v>0</v>
      </c>
      <c r="W26">
        <f>(DO26+(V26+2*0.95*5.67E-8*(((DO26+$B$7)+273)^4-(DO26+273)^4)-44100*K26)/(1.84*29.3*S26+8*0.95*5.67E-8*(DO26+273)^3))</f>
        <v>0</v>
      </c>
      <c r="X26">
        <f>($C$7*DP26+$D$7*DQ26+$E$7*W26)</f>
        <v>0</v>
      </c>
      <c r="Y26">
        <f>0.61365*exp(17.502*X26/(240.97+X26))</f>
        <v>0</v>
      </c>
      <c r="Z26">
        <f>(AA26/AB26*100)</f>
        <v>0</v>
      </c>
      <c r="AA26">
        <f>DH26*(DM26+DN26)/1000</f>
        <v>0</v>
      </c>
      <c r="AB26">
        <f>0.61365*exp(17.502*DO26/(240.97+DO26))</f>
        <v>0</v>
      </c>
      <c r="AC26">
        <f>(Y26-DH26*(DM26+DN26)/1000)</f>
        <v>0</v>
      </c>
      <c r="AD26">
        <f>(-K26*44100)</f>
        <v>0</v>
      </c>
      <c r="AE26">
        <f>2*29.3*S26*0.92*(DO26-X26)</f>
        <v>0</v>
      </c>
      <c r="AF26">
        <f>2*0.95*5.67E-8*(((DO26+$B$7)+273)^4-(X26+273)^4)</f>
        <v>0</v>
      </c>
      <c r="AG26">
        <f>V26+AF26+AD26+AE26</f>
        <v>0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MAX(0,($B$13+$C$13*DT26)/(1+$D$13*DT26)*DM26/(DO26+273)*$E$13)</f>
        <v>0</v>
      </c>
      <c r="AM26" t="s">
        <v>422</v>
      </c>
      <c r="AN26" t="s">
        <v>422</v>
      </c>
      <c r="AO26">
        <v>0</v>
      </c>
      <c r="AP26">
        <v>0</v>
      </c>
      <c r="AQ26">
        <f>1-AO26/AP26</f>
        <v>0</v>
      </c>
      <c r="AR26">
        <v>0</v>
      </c>
      <c r="AS26" t="s">
        <v>422</v>
      </c>
      <c r="AT26" t="s">
        <v>422</v>
      </c>
      <c r="AU26">
        <v>0</v>
      </c>
      <c r="AV26">
        <v>0</v>
      </c>
      <c r="AW26">
        <f>1-AU26/AV26</f>
        <v>0</v>
      </c>
      <c r="AX26">
        <v>0.5</v>
      </c>
      <c r="AY26">
        <f>CX26</f>
        <v>0</v>
      </c>
      <c r="AZ26">
        <f>M26</f>
        <v>0</v>
      </c>
      <c r="BA26">
        <f>AW26*AX26*AY26</f>
        <v>0</v>
      </c>
      <c r="BB26">
        <f>(AZ26-AR26)/AY26</f>
        <v>0</v>
      </c>
      <c r="BC26">
        <f>(AP26-AV26)/AV26</f>
        <v>0</v>
      </c>
      <c r="BD26">
        <f>AO26/(AQ26+AO26/AV26)</f>
        <v>0</v>
      </c>
      <c r="BE26" t="s">
        <v>422</v>
      </c>
      <c r="BF26">
        <v>0</v>
      </c>
      <c r="BG26">
        <f>IF(BF26&lt;&gt;0, BF26, BD26)</f>
        <v>0</v>
      </c>
      <c r="BH26">
        <f>1-BG26/AV26</f>
        <v>0</v>
      </c>
      <c r="BI26">
        <f>(AV26-AU26)/(AV26-BG26)</f>
        <v>0</v>
      </c>
      <c r="BJ26">
        <f>(AP26-AV26)/(AP26-BG26)</f>
        <v>0</v>
      </c>
      <c r="BK26">
        <f>(AV26-AU26)/(AV26-AO26)</f>
        <v>0</v>
      </c>
      <c r="BL26">
        <f>(AP26-AV26)/(AP26-AO26)</f>
        <v>0</v>
      </c>
      <c r="BM26">
        <f>(BI26*BG26/AU26)</f>
        <v>0</v>
      </c>
      <c r="BN26">
        <f>(1-BM26)</f>
        <v>0</v>
      </c>
      <c r="CW26">
        <f>$B$11*DU26+$C$11*DV26+$F$11*EG26*(1-EJ26)</f>
        <v>0</v>
      </c>
      <c r="CX26">
        <f>CW26*CY26</f>
        <v>0</v>
      </c>
      <c r="CY26">
        <f>($B$11*$D$9+$C$11*$D$9+$F$11*((ET26+EL26)/MAX(ET26+EL26+EU26, 0.1)*$I$9+EU26/MAX(ET26+EL26+EU26, 0.1)*$J$9))/($B$11+$C$11+$F$11)</f>
        <v>0</v>
      </c>
      <c r="CZ26">
        <f>($B$11*$K$9+$C$11*$K$9+$F$11*((ET26+EL26)/MAX(ET26+EL26+EU26, 0.1)*$P$9+EU26/MAX(ET26+EL26+EU26, 0.1)*$Q$9))/($B$11+$C$11+$F$11)</f>
        <v>0</v>
      </c>
      <c r="DA26">
        <v>3.7</v>
      </c>
      <c r="DB26">
        <v>0.5</v>
      </c>
      <c r="DC26" t="s">
        <v>423</v>
      </c>
      <c r="DD26">
        <v>2</v>
      </c>
      <c r="DE26">
        <v>1758503044</v>
      </c>
      <c r="DF26">
        <v>420.365666666667</v>
      </c>
      <c r="DG26">
        <v>419.984</v>
      </c>
      <c r="DH26">
        <v>24.2494</v>
      </c>
      <c r="DI26">
        <v>24.1977</v>
      </c>
      <c r="DJ26">
        <v>418.312</v>
      </c>
      <c r="DK26">
        <v>23.8962</v>
      </c>
      <c r="DL26">
        <v>500.038</v>
      </c>
      <c r="DM26">
        <v>89.7794333333333</v>
      </c>
      <c r="DN26">
        <v>0.0372452333333333</v>
      </c>
      <c r="DO26">
        <v>30.4095333333333</v>
      </c>
      <c r="DP26">
        <v>30.0132333333333</v>
      </c>
      <c r="DQ26">
        <v>999.9</v>
      </c>
      <c r="DR26">
        <v>0</v>
      </c>
      <c r="DS26">
        <v>0</v>
      </c>
      <c r="DT26">
        <v>10010.4</v>
      </c>
      <c r="DU26">
        <v>0</v>
      </c>
      <c r="DV26">
        <v>0.330984</v>
      </c>
      <c r="DW26">
        <v>0.381429</v>
      </c>
      <c r="DX26">
        <v>430.812333333333</v>
      </c>
      <c r="DY26">
        <v>430.398666666667</v>
      </c>
      <c r="DZ26">
        <v>0.0517101333333333</v>
      </c>
      <c r="EA26">
        <v>419.984</v>
      </c>
      <c r="EB26">
        <v>24.1977</v>
      </c>
      <c r="EC26">
        <v>2.17709666666667</v>
      </c>
      <c r="ED26">
        <v>2.17245666666667</v>
      </c>
      <c r="EE26">
        <v>18.7947666666667</v>
      </c>
      <c r="EF26">
        <v>18.7606333333333</v>
      </c>
      <c r="EG26">
        <v>0.00500059</v>
      </c>
      <c r="EH26">
        <v>0</v>
      </c>
      <c r="EI26">
        <v>0</v>
      </c>
      <c r="EJ26">
        <v>0</v>
      </c>
      <c r="EK26">
        <v>438.033333333333</v>
      </c>
      <c r="EL26">
        <v>0.00500059</v>
      </c>
      <c r="EM26">
        <v>-10.7666666666667</v>
      </c>
      <c r="EN26">
        <v>-0.833333333333333</v>
      </c>
      <c r="EO26">
        <v>35.2913333333333</v>
      </c>
      <c r="EP26">
        <v>38.208</v>
      </c>
      <c r="EQ26">
        <v>36.5206666666667</v>
      </c>
      <c r="ER26">
        <v>38</v>
      </c>
      <c r="ES26">
        <v>37.437</v>
      </c>
      <c r="ET26">
        <v>0</v>
      </c>
      <c r="EU26">
        <v>0</v>
      </c>
      <c r="EV26">
        <v>0</v>
      </c>
      <c r="EW26">
        <v>1758503047.5</v>
      </c>
      <c r="EX26">
        <v>0</v>
      </c>
      <c r="EY26">
        <v>437.748</v>
      </c>
      <c r="EZ26">
        <v>9.1846156530333</v>
      </c>
      <c r="FA26">
        <v>-10.376923445014</v>
      </c>
      <c r="FB26">
        <v>-11.572</v>
      </c>
      <c r="FC26">
        <v>15</v>
      </c>
      <c r="FD26">
        <v>0</v>
      </c>
      <c r="FE26" t="s">
        <v>424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0.3543884</v>
      </c>
      <c r="FR26">
        <v>-0.169550887218045</v>
      </c>
      <c r="FS26">
        <v>0.0551698957778606</v>
      </c>
      <c r="FT26">
        <v>1</v>
      </c>
      <c r="FU26">
        <v>436.294117647059</v>
      </c>
      <c r="FV26">
        <v>25.4117648491355</v>
      </c>
      <c r="FW26">
        <v>5.18175198491958</v>
      </c>
      <c r="FX26">
        <v>-1</v>
      </c>
      <c r="FY26">
        <v>0.076044175</v>
      </c>
      <c r="FZ26">
        <v>-0.093432897744361</v>
      </c>
      <c r="GA26">
        <v>0.0139609358645785</v>
      </c>
      <c r="GB26">
        <v>1</v>
      </c>
      <c r="GC26">
        <v>2</v>
      </c>
      <c r="GD26">
        <v>2</v>
      </c>
      <c r="GE26" t="s">
        <v>425</v>
      </c>
      <c r="GF26">
        <v>3.13314</v>
      </c>
      <c r="GG26">
        <v>2.7154</v>
      </c>
      <c r="GH26">
        <v>0.0886764</v>
      </c>
      <c r="GI26">
        <v>0.0890906</v>
      </c>
      <c r="GJ26">
        <v>0.10287</v>
      </c>
      <c r="GK26">
        <v>0.103352</v>
      </c>
      <c r="GL26">
        <v>34285</v>
      </c>
      <c r="GM26">
        <v>36677.5</v>
      </c>
      <c r="GN26">
        <v>34042.7</v>
      </c>
      <c r="GO26">
        <v>36461.3</v>
      </c>
      <c r="GP26">
        <v>43151.5</v>
      </c>
      <c r="GQ26">
        <v>46936</v>
      </c>
      <c r="GR26">
        <v>53127.6</v>
      </c>
      <c r="GS26">
        <v>58279</v>
      </c>
      <c r="GT26">
        <v>1.94438</v>
      </c>
      <c r="GU26">
        <v>1.66387</v>
      </c>
      <c r="GV26">
        <v>0.0801608</v>
      </c>
      <c r="GW26">
        <v>0</v>
      </c>
      <c r="GX26">
        <v>28.7115</v>
      </c>
      <c r="GY26">
        <v>999.9</v>
      </c>
      <c r="GZ26">
        <v>60.463</v>
      </c>
      <c r="HA26">
        <v>30.071</v>
      </c>
      <c r="HB26">
        <v>28.8066</v>
      </c>
      <c r="HC26">
        <v>54</v>
      </c>
      <c r="HD26">
        <v>47.1034</v>
      </c>
      <c r="HE26">
        <v>1</v>
      </c>
      <c r="HF26">
        <v>0.136235</v>
      </c>
      <c r="HG26">
        <v>-1.26852</v>
      </c>
      <c r="HH26">
        <v>20.1277</v>
      </c>
      <c r="HI26">
        <v>5.19827</v>
      </c>
      <c r="HJ26">
        <v>12.0043</v>
      </c>
      <c r="HK26">
        <v>4.97545</v>
      </c>
      <c r="HL26">
        <v>3.294</v>
      </c>
      <c r="HM26">
        <v>9999</v>
      </c>
      <c r="HN26">
        <v>9999</v>
      </c>
      <c r="HO26">
        <v>9999</v>
      </c>
      <c r="HP26">
        <v>999.9</v>
      </c>
      <c r="HQ26">
        <v>1.86325</v>
      </c>
      <c r="HR26">
        <v>1.86813</v>
      </c>
      <c r="HS26">
        <v>1.86783</v>
      </c>
      <c r="HT26">
        <v>1.86904</v>
      </c>
      <c r="HU26">
        <v>1.86985</v>
      </c>
      <c r="HV26">
        <v>1.86594</v>
      </c>
      <c r="HW26">
        <v>1.86697</v>
      </c>
      <c r="HX26">
        <v>1.86843</v>
      </c>
      <c r="HY26">
        <v>5</v>
      </c>
      <c r="HZ26">
        <v>0</v>
      </c>
      <c r="IA26">
        <v>0</v>
      </c>
      <c r="IB26">
        <v>0</v>
      </c>
      <c r="IC26" t="s">
        <v>426</v>
      </c>
      <c r="ID26" t="s">
        <v>427</v>
      </c>
      <c r="IE26" t="s">
        <v>428</v>
      </c>
      <c r="IF26" t="s">
        <v>428</v>
      </c>
      <c r="IG26" t="s">
        <v>428</v>
      </c>
      <c r="IH26" t="s">
        <v>428</v>
      </c>
      <c r="II26">
        <v>0</v>
      </c>
      <c r="IJ26">
        <v>100</v>
      </c>
      <c r="IK26">
        <v>100</v>
      </c>
      <c r="IL26">
        <v>2.053</v>
      </c>
      <c r="IM26">
        <v>0.3537</v>
      </c>
      <c r="IN26">
        <v>0.625846538382723</v>
      </c>
      <c r="IO26">
        <v>0.00365734689822481</v>
      </c>
      <c r="IP26">
        <v>-6.82403095585571e-07</v>
      </c>
      <c r="IQ26">
        <v>2.34579755332527e-10</v>
      </c>
      <c r="IR26">
        <v>-0.0964157226560202</v>
      </c>
      <c r="IS26">
        <v>-0.0183575705514064</v>
      </c>
      <c r="IT26">
        <v>0.00210061426533654</v>
      </c>
      <c r="IU26">
        <v>-2.28055882586626e-05</v>
      </c>
      <c r="IV26">
        <v>4</v>
      </c>
      <c r="IW26">
        <v>2464</v>
      </c>
      <c r="IX26">
        <v>0</v>
      </c>
      <c r="IY26">
        <v>27</v>
      </c>
      <c r="IZ26">
        <v>29308384.1</v>
      </c>
      <c r="JA26">
        <v>29308384.1</v>
      </c>
      <c r="JB26">
        <v>0.95459</v>
      </c>
      <c r="JC26">
        <v>2.61841</v>
      </c>
      <c r="JD26">
        <v>1.54785</v>
      </c>
      <c r="JE26">
        <v>2.31445</v>
      </c>
      <c r="JF26">
        <v>1.64673</v>
      </c>
      <c r="JG26">
        <v>2.3584</v>
      </c>
      <c r="JH26">
        <v>33.8057</v>
      </c>
      <c r="JI26">
        <v>24.2188</v>
      </c>
      <c r="JJ26">
        <v>18</v>
      </c>
      <c r="JK26">
        <v>506.048</v>
      </c>
      <c r="JL26">
        <v>339.556</v>
      </c>
      <c r="JM26">
        <v>31.011</v>
      </c>
      <c r="JN26">
        <v>29.1235</v>
      </c>
      <c r="JO26">
        <v>30.0001</v>
      </c>
      <c r="JP26">
        <v>29.113</v>
      </c>
      <c r="JQ26">
        <v>29.0688</v>
      </c>
      <c r="JR26">
        <v>19.1244</v>
      </c>
      <c r="JS26">
        <v>23.1097</v>
      </c>
      <c r="JT26">
        <v>80.6799</v>
      </c>
      <c r="JU26">
        <v>30.9916</v>
      </c>
      <c r="JV26">
        <v>420</v>
      </c>
      <c r="JW26">
        <v>24.2138</v>
      </c>
      <c r="JX26">
        <v>96.5598</v>
      </c>
      <c r="JY26">
        <v>94.4212</v>
      </c>
    </row>
    <row r="27" spans="1:285">
      <c r="A27">
        <v>11</v>
      </c>
      <c r="B27">
        <v>1758503049</v>
      </c>
      <c r="C27">
        <v>21</v>
      </c>
      <c r="D27" t="s">
        <v>447</v>
      </c>
      <c r="E27" t="s">
        <v>448</v>
      </c>
      <c r="F27">
        <v>5</v>
      </c>
      <c r="G27" t="s">
        <v>419</v>
      </c>
      <c r="H27" t="s">
        <v>420</v>
      </c>
      <c r="I27" t="s">
        <v>421</v>
      </c>
      <c r="J27">
        <v>1758503046</v>
      </c>
      <c r="K27">
        <f>(L27)/1000</f>
        <v>0</v>
      </c>
      <c r="L27">
        <f>1000*DL27*AJ27*(DH27-DI27)/(100*DA27*(1000-AJ27*DH27))</f>
        <v>0</v>
      </c>
      <c r="M27">
        <f>DL27*AJ27*(DG27-DF27*(1000-AJ27*DI27)/(1000-AJ27*DH27))/(100*DA27)</f>
        <v>0</v>
      </c>
      <c r="N27">
        <f>DF27 - IF(AJ27&gt;1, M27*DA27*100.0/(AL27), 0)</f>
        <v>0</v>
      </c>
      <c r="O27">
        <f>((U27-K27/2)*N27-M27)/(U27+K27/2)</f>
        <v>0</v>
      </c>
      <c r="P27">
        <f>O27*(DM27+DN27)/1000.0</f>
        <v>0</v>
      </c>
      <c r="Q27">
        <f>(DF27 - IF(AJ27&gt;1, M27*DA27*100.0/(AL27), 0))*(DM27+DN27)/1000.0</f>
        <v>0</v>
      </c>
      <c r="R27">
        <f>2.0/((1/T27-1/S27)+SIGN(T27)*SQRT((1/T27-1/S27)*(1/T27-1/S27) + 4*DB27/((DB27+1)*(DB27+1))*(2*1/T27*1/S27-1/S27*1/S27)))</f>
        <v>0</v>
      </c>
      <c r="S27">
        <f>IF(LEFT(DC27,1)&lt;&gt;"0",IF(LEFT(DC27,1)="1",3.0,DD27),$D$5+$E$5*(DT27*DM27/($K$5*1000))+$F$5*(DT27*DM27/($K$5*1000))*MAX(MIN(DA27,$J$5),$I$5)*MAX(MIN(DA27,$J$5),$I$5)+$G$5*MAX(MIN(DA27,$J$5),$I$5)*(DT27*DM27/($K$5*1000))+$H$5*(DT27*DM27/($K$5*1000))*(DT27*DM27/($K$5*1000)))</f>
        <v>0</v>
      </c>
      <c r="T27">
        <f>K27*(1000-(1000*0.61365*exp(17.502*X27/(240.97+X27))/(DM27+DN27)+DH27)/2)/(1000*0.61365*exp(17.502*X27/(240.97+X27))/(DM27+DN27)-DH27)</f>
        <v>0</v>
      </c>
      <c r="U27">
        <f>1/((DB27+1)/(R27/1.6)+1/(S27/1.37)) + DB27/((DB27+1)/(R27/1.6) + DB27/(S27/1.37))</f>
        <v>0</v>
      </c>
      <c r="V27">
        <f>(CW27*CZ27)</f>
        <v>0</v>
      </c>
      <c r="W27">
        <f>(DO27+(V27+2*0.95*5.67E-8*(((DO27+$B$7)+273)^4-(DO27+273)^4)-44100*K27)/(1.84*29.3*S27+8*0.95*5.67E-8*(DO27+273)^3))</f>
        <v>0</v>
      </c>
      <c r="X27">
        <f>($C$7*DP27+$D$7*DQ27+$E$7*W27)</f>
        <v>0</v>
      </c>
      <c r="Y27">
        <f>0.61365*exp(17.502*X27/(240.97+X27))</f>
        <v>0</v>
      </c>
      <c r="Z27">
        <f>(AA27/AB27*100)</f>
        <v>0</v>
      </c>
      <c r="AA27">
        <f>DH27*(DM27+DN27)/1000</f>
        <v>0</v>
      </c>
      <c r="AB27">
        <f>0.61365*exp(17.502*DO27/(240.97+DO27))</f>
        <v>0</v>
      </c>
      <c r="AC27">
        <f>(Y27-DH27*(DM27+DN27)/1000)</f>
        <v>0</v>
      </c>
      <c r="AD27">
        <f>(-K27*44100)</f>
        <v>0</v>
      </c>
      <c r="AE27">
        <f>2*29.3*S27*0.92*(DO27-X27)</f>
        <v>0</v>
      </c>
      <c r="AF27">
        <f>2*0.95*5.67E-8*(((DO27+$B$7)+273)^4-(X27+273)^4)</f>
        <v>0</v>
      </c>
      <c r="AG27">
        <f>V27+AF27+AD27+AE27</f>
        <v>0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MAX(0,($B$13+$C$13*DT27)/(1+$D$13*DT27)*DM27/(DO27+273)*$E$13)</f>
        <v>0</v>
      </c>
      <c r="AM27" t="s">
        <v>422</v>
      </c>
      <c r="AN27" t="s">
        <v>422</v>
      </c>
      <c r="AO27">
        <v>0</v>
      </c>
      <c r="AP27">
        <v>0</v>
      </c>
      <c r="AQ27">
        <f>1-AO27/AP27</f>
        <v>0</v>
      </c>
      <c r="AR27">
        <v>0</v>
      </c>
      <c r="AS27" t="s">
        <v>422</v>
      </c>
      <c r="AT27" t="s">
        <v>422</v>
      </c>
      <c r="AU27">
        <v>0</v>
      </c>
      <c r="AV27">
        <v>0</v>
      </c>
      <c r="AW27">
        <f>1-AU27/AV27</f>
        <v>0</v>
      </c>
      <c r="AX27">
        <v>0.5</v>
      </c>
      <c r="AY27">
        <f>CX27</f>
        <v>0</v>
      </c>
      <c r="AZ27">
        <f>M27</f>
        <v>0</v>
      </c>
      <c r="BA27">
        <f>AW27*AX27*AY27</f>
        <v>0</v>
      </c>
      <c r="BB27">
        <f>(AZ27-AR27)/AY27</f>
        <v>0</v>
      </c>
      <c r="BC27">
        <f>(AP27-AV27)/AV27</f>
        <v>0</v>
      </c>
      <c r="BD27">
        <f>AO27/(AQ27+AO27/AV27)</f>
        <v>0</v>
      </c>
      <c r="BE27" t="s">
        <v>422</v>
      </c>
      <c r="BF27">
        <v>0</v>
      </c>
      <c r="BG27">
        <f>IF(BF27&lt;&gt;0, BF27, BD27)</f>
        <v>0</v>
      </c>
      <c r="BH27">
        <f>1-BG27/AV27</f>
        <v>0</v>
      </c>
      <c r="BI27">
        <f>(AV27-AU27)/(AV27-BG27)</f>
        <v>0</v>
      </c>
      <c r="BJ27">
        <f>(AP27-AV27)/(AP27-BG27)</f>
        <v>0</v>
      </c>
      <c r="BK27">
        <f>(AV27-AU27)/(AV27-AO27)</f>
        <v>0</v>
      </c>
      <c r="BL27">
        <f>(AP27-AV27)/(AP27-AO27)</f>
        <v>0</v>
      </c>
      <c r="BM27">
        <f>(BI27*BG27/AU27)</f>
        <v>0</v>
      </c>
      <c r="BN27">
        <f>(1-BM27)</f>
        <v>0</v>
      </c>
      <c r="CW27">
        <f>$B$11*DU27+$C$11*DV27+$F$11*EG27*(1-EJ27)</f>
        <v>0</v>
      </c>
      <c r="CX27">
        <f>CW27*CY27</f>
        <v>0</v>
      </c>
      <c r="CY27">
        <f>($B$11*$D$9+$C$11*$D$9+$F$11*((ET27+EL27)/MAX(ET27+EL27+EU27, 0.1)*$I$9+EU27/MAX(ET27+EL27+EU27, 0.1)*$J$9))/($B$11+$C$11+$F$11)</f>
        <v>0</v>
      </c>
      <c r="CZ27">
        <f>($B$11*$K$9+$C$11*$K$9+$F$11*((ET27+EL27)/MAX(ET27+EL27+EU27, 0.1)*$P$9+EU27/MAX(ET27+EL27+EU27, 0.1)*$Q$9))/($B$11+$C$11+$F$11)</f>
        <v>0</v>
      </c>
      <c r="DA27">
        <v>3.7</v>
      </c>
      <c r="DB27">
        <v>0.5</v>
      </c>
      <c r="DC27" t="s">
        <v>423</v>
      </c>
      <c r="DD27">
        <v>2</v>
      </c>
      <c r="DE27">
        <v>1758503046</v>
      </c>
      <c r="DF27">
        <v>420.364333333333</v>
      </c>
      <c r="DG27">
        <v>419.972333333333</v>
      </c>
      <c r="DH27">
        <v>24.2570666666667</v>
      </c>
      <c r="DI27">
        <v>24.2043333333333</v>
      </c>
      <c r="DJ27">
        <v>418.310333333333</v>
      </c>
      <c r="DK27">
        <v>23.9035333333333</v>
      </c>
      <c r="DL27">
        <v>500.092666666667</v>
      </c>
      <c r="DM27">
        <v>89.7802333333333</v>
      </c>
      <c r="DN27">
        <v>0.0372770666666667</v>
      </c>
      <c r="DO27">
        <v>30.4084666666667</v>
      </c>
      <c r="DP27">
        <v>30.0149</v>
      </c>
      <c r="DQ27">
        <v>999.9</v>
      </c>
      <c r="DR27">
        <v>0</v>
      </c>
      <c r="DS27">
        <v>0</v>
      </c>
      <c r="DT27">
        <v>10003.3166666667</v>
      </c>
      <c r="DU27">
        <v>0</v>
      </c>
      <c r="DV27">
        <v>0.330984</v>
      </c>
      <c r="DW27">
        <v>0.391642</v>
      </c>
      <c r="DX27">
        <v>430.814333333333</v>
      </c>
      <c r="DY27">
        <v>430.389666666667</v>
      </c>
      <c r="DZ27">
        <v>0.0527210333333333</v>
      </c>
      <c r="EA27">
        <v>419.972333333333</v>
      </c>
      <c r="EB27">
        <v>24.2043333333333</v>
      </c>
      <c r="EC27">
        <v>2.17780333333333</v>
      </c>
      <c r="ED27">
        <v>2.17307333333333</v>
      </c>
      <c r="EE27">
        <v>18.7999666666667</v>
      </c>
      <c r="EF27">
        <v>18.7651666666667</v>
      </c>
      <c r="EG27">
        <v>0.00500059</v>
      </c>
      <c r="EH27">
        <v>0</v>
      </c>
      <c r="EI27">
        <v>0</v>
      </c>
      <c r="EJ27">
        <v>0</v>
      </c>
      <c r="EK27">
        <v>435.1</v>
      </c>
      <c r="EL27">
        <v>0.00500059</v>
      </c>
      <c r="EM27">
        <v>-9.46666666666667</v>
      </c>
      <c r="EN27">
        <v>-1.46666666666667</v>
      </c>
      <c r="EO27">
        <v>35.2913333333333</v>
      </c>
      <c r="EP27">
        <v>38.187</v>
      </c>
      <c r="EQ27">
        <v>36.5</v>
      </c>
      <c r="ER27">
        <v>38</v>
      </c>
      <c r="ES27">
        <v>37.437</v>
      </c>
      <c r="ET27">
        <v>0</v>
      </c>
      <c r="EU27">
        <v>0</v>
      </c>
      <c r="EV27">
        <v>0</v>
      </c>
      <c r="EW27">
        <v>1758503049.3</v>
      </c>
      <c r="EX27">
        <v>0</v>
      </c>
      <c r="EY27">
        <v>437.4</v>
      </c>
      <c r="EZ27">
        <v>4.34188059774353</v>
      </c>
      <c r="FA27">
        <v>2.63931577302438</v>
      </c>
      <c r="FB27">
        <v>-11.6692307692308</v>
      </c>
      <c r="FC27">
        <v>15</v>
      </c>
      <c r="FD27">
        <v>0</v>
      </c>
      <c r="FE27" t="s">
        <v>424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0.34806055</v>
      </c>
      <c r="FR27">
        <v>0.0580056090225556</v>
      </c>
      <c r="FS27">
        <v>0.0475440221852075</v>
      </c>
      <c r="FT27">
        <v>1</v>
      </c>
      <c r="FU27">
        <v>436.858823529412</v>
      </c>
      <c r="FV27">
        <v>16.996180398324</v>
      </c>
      <c r="FW27">
        <v>5.14204798105253</v>
      </c>
      <c r="FX27">
        <v>-1</v>
      </c>
      <c r="FY27">
        <v>0.07364149</v>
      </c>
      <c r="FZ27">
        <v>-0.128037166917293</v>
      </c>
      <c r="GA27">
        <v>0.0155344936587228</v>
      </c>
      <c r="GB27">
        <v>0</v>
      </c>
      <c r="GC27">
        <v>1</v>
      </c>
      <c r="GD27">
        <v>2</v>
      </c>
      <c r="GE27" t="s">
        <v>449</v>
      </c>
      <c r="GF27">
        <v>3.13294</v>
      </c>
      <c r="GG27">
        <v>2.71535</v>
      </c>
      <c r="GH27">
        <v>0.088674</v>
      </c>
      <c r="GI27">
        <v>0.0890855</v>
      </c>
      <c r="GJ27">
        <v>0.10289</v>
      </c>
      <c r="GK27">
        <v>0.103352</v>
      </c>
      <c r="GL27">
        <v>34285</v>
      </c>
      <c r="GM27">
        <v>36677.7</v>
      </c>
      <c r="GN27">
        <v>34042.6</v>
      </c>
      <c r="GO27">
        <v>36461.3</v>
      </c>
      <c r="GP27">
        <v>43150.4</v>
      </c>
      <c r="GQ27">
        <v>46935.9</v>
      </c>
      <c r="GR27">
        <v>53127.5</v>
      </c>
      <c r="GS27">
        <v>58279</v>
      </c>
      <c r="GT27">
        <v>1.94385</v>
      </c>
      <c r="GU27">
        <v>1.66435</v>
      </c>
      <c r="GV27">
        <v>0.0804365</v>
      </c>
      <c r="GW27">
        <v>0</v>
      </c>
      <c r="GX27">
        <v>28.7124</v>
      </c>
      <c r="GY27">
        <v>999.9</v>
      </c>
      <c r="GZ27">
        <v>60.463</v>
      </c>
      <c r="HA27">
        <v>30.081</v>
      </c>
      <c r="HB27">
        <v>28.8258</v>
      </c>
      <c r="HC27">
        <v>54.4</v>
      </c>
      <c r="HD27">
        <v>47.1755</v>
      </c>
      <c r="HE27">
        <v>1</v>
      </c>
      <c r="HF27">
        <v>0.136242</v>
      </c>
      <c r="HG27">
        <v>-1.2506</v>
      </c>
      <c r="HH27">
        <v>20.1277</v>
      </c>
      <c r="HI27">
        <v>5.19842</v>
      </c>
      <c r="HJ27">
        <v>12.0044</v>
      </c>
      <c r="HK27">
        <v>4.9755</v>
      </c>
      <c r="HL27">
        <v>3.294</v>
      </c>
      <c r="HM27">
        <v>9999</v>
      </c>
      <c r="HN27">
        <v>9999</v>
      </c>
      <c r="HO27">
        <v>9999</v>
      </c>
      <c r="HP27">
        <v>999.9</v>
      </c>
      <c r="HQ27">
        <v>1.86325</v>
      </c>
      <c r="HR27">
        <v>1.86813</v>
      </c>
      <c r="HS27">
        <v>1.86783</v>
      </c>
      <c r="HT27">
        <v>1.86904</v>
      </c>
      <c r="HU27">
        <v>1.86984</v>
      </c>
      <c r="HV27">
        <v>1.86596</v>
      </c>
      <c r="HW27">
        <v>1.86697</v>
      </c>
      <c r="HX27">
        <v>1.86842</v>
      </c>
      <c r="HY27">
        <v>5</v>
      </c>
      <c r="HZ27">
        <v>0</v>
      </c>
      <c r="IA27">
        <v>0</v>
      </c>
      <c r="IB27">
        <v>0</v>
      </c>
      <c r="IC27" t="s">
        <v>426</v>
      </c>
      <c r="ID27" t="s">
        <v>427</v>
      </c>
      <c r="IE27" t="s">
        <v>428</v>
      </c>
      <c r="IF27" t="s">
        <v>428</v>
      </c>
      <c r="IG27" t="s">
        <v>428</v>
      </c>
      <c r="IH27" t="s">
        <v>428</v>
      </c>
      <c r="II27">
        <v>0</v>
      </c>
      <c r="IJ27">
        <v>100</v>
      </c>
      <c r="IK27">
        <v>100</v>
      </c>
      <c r="IL27">
        <v>2.053</v>
      </c>
      <c r="IM27">
        <v>0.354</v>
      </c>
      <c r="IN27">
        <v>0.625846538382723</v>
      </c>
      <c r="IO27">
        <v>0.00365734689822481</v>
      </c>
      <c r="IP27">
        <v>-6.82403095585571e-07</v>
      </c>
      <c r="IQ27">
        <v>2.34579755332527e-10</v>
      </c>
      <c r="IR27">
        <v>-0.0964157226560202</v>
      </c>
      <c r="IS27">
        <v>-0.0183575705514064</v>
      </c>
      <c r="IT27">
        <v>0.00210061426533654</v>
      </c>
      <c r="IU27">
        <v>-2.28055882586626e-05</v>
      </c>
      <c r="IV27">
        <v>4</v>
      </c>
      <c r="IW27">
        <v>2464</v>
      </c>
      <c r="IX27">
        <v>0</v>
      </c>
      <c r="IY27">
        <v>27</v>
      </c>
      <c r="IZ27">
        <v>29308384.1</v>
      </c>
      <c r="JA27">
        <v>29308384.1</v>
      </c>
      <c r="JB27">
        <v>0.953369</v>
      </c>
      <c r="JC27">
        <v>2.61108</v>
      </c>
      <c r="JD27">
        <v>1.54785</v>
      </c>
      <c r="JE27">
        <v>2.31567</v>
      </c>
      <c r="JF27">
        <v>1.64673</v>
      </c>
      <c r="JG27">
        <v>2.34619</v>
      </c>
      <c r="JH27">
        <v>33.8057</v>
      </c>
      <c r="JI27">
        <v>24.2188</v>
      </c>
      <c r="JJ27">
        <v>18</v>
      </c>
      <c r="JK27">
        <v>505.699</v>
      </c>
      <c r="JL27">
        <v>339.787</v>
      </c>
      <c r="JM27">
        <v>31.0057</v>
      </c>
      <c r="JN27">
        <v>29.1235</v>
      </c>
      <c r="JO27">
        <v>30.0001</v>
      </c>
      <c r="JP27">
        <v>29.113</v>
      </c>
      <c r="JQ27">
        <v>29.0688</v>
      </c>
      <c r="JR27">
        <v>19.1263</v>
      </c>
      <c r="JS27">
        <v>23.1097</v>
      </c>
      <c r="JT27">
        <v>80.6799</v>
      </c>
      <c r="JU27">
        <v>30.9916</v>
      </c>
      <c r="JV27">
        <v>420</v>
      </c>
      <c r="JW27">
        <v>24.2138</v>
      </c>
      <c r="JX27">
        <v>96.5595</v>
      </c>
      <c r="JY27">
        <v>94.4212</v>
      </c>
    </row>
    <row r="28" spans="1:285">
      <c r="A28">
        <v>12</v>
      </c>
      <c r="B28">
        <v>1758503051</v>
      </c>
      <c r="C28">
        <v>23</v>
      </c>
      <c r="D28" t="s">
        <v>450</v>
      </c>
      <c r="E28" t="s">
        <v>451</v>
      </c>
      <c r="F28">
        <v>5</v>
      </c>
      <c r="G28" t="s">
        <v>419</v>
      </c>
      <c r="H28" t="s">
        <v>420</v>
      </c>
      <c r="I28" t="s">
        <v>421</v>
      </c>
      <c r="J28">
        <v>1758503048</v>
      </c>
      <c r="K28">
        <f>(L28)/1000</f>
        <v>0</v>
      </c>
      <c r="L28">
        <f>1000*DL28*AJ28*(DH28-DI28)/(100*DA28*(1000-AJ28*DH28))</f>
        <v>0</v>
      </c>
      <c r="M28">
        <f>DL28*AJ28*(DG28-DF28*(1000-AJ28*DI28)/(1000-AJ28*DH28))/(100*DA28)</f>
        <v>0</v>
      </c>
      <c r="N28">
        <f>DF28 - IF(AJ28&gt;1, M28*DA28*100.0/(AL28), 0)</f>
        <v>0</v>
      </c>
      <c r="O28">
        <f>((U28-K28/2)*N28-M28)/(U28+K28/2)</f>
        <v>0</v>
      </c>
      <c r="P28">
        <f>O28*(DM28+DN28)/1000.0</f>
        <v>0</v>
      </c>
      <c r="Q28">
        <f>(DF28 - IF(AJ28&gt;1, M28*DA28*100.0/(AL28), 0))*(DM28+DN28)/1000.0</f>
        <v>0</v>
      </c>
      <c r="R28">
        <f>2.0/((1/T28-1/S28)+SIGN(T28)*SQRT((1/T28-1/S28)*(1/T28-1/S28) + 4*DB28/((DB28+1)*(DB28+1))*(2*1/T28*1/S28-1/S28*1/S28)))</f>
        <v>0</v>
      </c>
      <c r="S28">
        <f>IF(LEFT(DC28,1)&lt;&gt;"0",IF(LEFT(DC28,1)="1",3.0,DD28),$D$5+$E$5*(DT28*DM28/($K$5*1000))+$F$5*(DT28*DM28/($K$5*1000))*MAX(MIN(DA28,$J$5),$I$5)*MAX(MIN(DA28,$J$5),$I$5)+$G$5*MAX(MIN(DA28,$J$5),$I$5)*(DT28*DM28/($K$5*1000))+$H$5*(DT28*DM28/($K$5*1000))*(DT28*DM28/($K$5*1000)))</f>
        <v>0</v>
      </c>
      <c r="T28">
        <f>K28*(1000-(1000*0.61365*exp(17.502*X28/(240.97+X28))/(DM28+DN28)+DH28)/2)/(1000*0.61365*exp(17.502*X28/(240.97+X28))/(DM28+DN28)-DH28)</f>
        <v>0</v>
      </c>
      <c r="U28">
        <f>1/((DB28+1)/(R28/1.6)+1/(S28/1.37)) + DB28/((DB28+1)/(R28/1.6) + DB28/(S28/1.37))</f>
        <v>0</v>
      </c>
      <c r="V28">
        <f>(CW28*CZ28)</f>
        <v>0</v>
      </c>
      <c r="W28">
        <f>(DO28+(V28+2*0.95*5.67E-8*(((DO28+$B$7)+273)^4-(DO28+273)^4)-44100*K28)/(1.84*29.3*S28+8*0.95*5.67E-8*(DO28+273)^3))</f>
        <v>0</v>
      </c>
      <c r="X28">
        <f>($C$7*DP28+$D$7*DQ28+$E$7*W28)</f>
        <v>0</v>
      </c>
      <c r="Y28">
        <f>0.61365*exp(17.502*X28/(240.97+X28))</f>
        <v>0</v>
      </c>
      <c r="Z28">
        <f>(AA28/AB28*100)</f>
        <v>0</v>
      </c>
      <c r="AA28">
        <f>DH28*(DM28+DN28)/1000</f>
        <v>0</v>
      </c>
      <c r="AB28">
        <f>0.61365*exp(17.502*DO28/(240.97+DO28))</f>
        <v>0</v>
      </c>
      <c r="AC28">
        <f>(Y28-DH28*(DM28+DN28)/1000)</f>
        <v>0</v>
      </c>
      <c r="AD28">
        <f>(-K28*44100)</f>
        <v>0</v>
      </c>
      <c r="AE28">
        <f>2*29.3*S28*0.92*(DO28-X28)</f>
        <v>0</v>
      </c>
      <c r="AF28">
        <f>2*0.95*5.67E-8*(((DO28+$B$7)+273)^4-(X28+273)^4)</f>
        <v>0</v>
      </c>
      <c r="AG28">
        <f>V28+AF28+AD28+AE28</f>
        <v>0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MAX(0,($B$13+$C$13*DT28)/(1+$D$13*DT28)*DM28/(DO28+273)*$E$13)</f>
        <v>0</v>
      </c>
      <c r="AM28" t="s">
        <v>422</v>
      </c>
      <c r="AN28" t="s">
        <v>422</v>
      </c>
      <c r="AO28">
        <v>0</v>
      </c>
      <c r="AP28">
        <v>0</v>
      </c>
      <c r="AQ28">
        <f>1-AO28/AP28</f>
        <v>0</v>
      </c>
      <c r="AR28">
        <v>0</v>
      </c>
      <c r="AS28" t="s">
        <v>422</v>
      </c>
      <c r="AT28" t="s">
        <v>422</v>
      </c>
      <c r="AU28">
        <v>0</v>
      </c>
      <c r="AV28">
        <v>0</v>
      </c>
      <c r="AW28">
        <f>1-AU28/AV28</f>
        <v>0</v>
      </c>
      <c r="AX28">
        <v>0.5</v>
      </c>
      <c r="AY28">
        <f>CX28</f>
        <v>0</v>
      </c>
      <c r="AZ28">
        <f>M28</f>
        <v>0</v>
      </c>
      <c r="BA28">
        <f>AW28*AX28*AY28</f>
        <v>0</v>
      </c>
      <c r="BB28">
        <f>(AZ28-AR28)/AY28</f>
        <v>0</v>
      </c>
      <c r="BC28">
        <f>(AP28-AV28)/AV28</f>
        <v>0</v>
      </c>
      <c r="BD28">
        <f>AO28/(AQ28+AO28/AV28)</f>
        <v>0</v>
      </c>
      <c r="BE28" t="s">
        <v>422</v>
      </c>
      <c r="BF28">
        <v>0</v>
      </c>
      <c r="BG28">
        <f>IF(BF28&lt;&gt;0, BF28, BD28)</f>
        <v>0</v>
      </c>
      <c r="BH28">
        <f>1-BG28/AV28</f>
        <v>0</v>
      </c>
      <c r="BI28">
        <f>(AV28-AU28)/(AV28-BG28)</f>
        <v>0</v>
      </c>
      <c r="BJ28">
        <f>(AP28-AV28)/(AP28-BG28)</f>
        <v>0</v>
      </c>
      <c r="BK28">
        <f>(AV28-AU28)/(AV28-AO28)</f>
        <v>0</v>
      </c>
      <c r="BL28">
        <f>(AP28-AV28)/(AP28-AO28)</f>
        <v>0</v>
      </c>
      <c r="BM28">
        <f>(BI28*BG28/AU28)</f>
        <v>0</v>
      </c>
      <c r="BN28">
        <f>(1-BM28)</f>
        <v>0</v>
      </c>
      <c r="CW28">
        <f>$B$11*DU28+$C$11*DV28+$F$11*EG28*(1-EJ28)</f>
        <v>0</v>
      </c>
      <c r="CX28">
        <f>CW28*CY28</f>
        <v>0</v>
      </c>
      <c r="CY28">
        <f>($B$11*$D$9+$C$11*$D$9+$F$11*((ET28+EL28)/MAX(ET28+EL28+EU28, 0.1)*$I$9+EU28/MAX(ET28+EL28+EU28, 0.1)*$J$9))/($B$11+$C$11+$F$11)</f>
        <v>0</v>
      </c>
      <c r="CZ28">
        <f>($B$11*$K$9+$C$11*$K$9+$F$11*((ET28+EL28)/MAX(ET28+EL28+EU28, 0.1)*$P$9+EU28/MAX(ET28+EL28+EU28, 0.1)*$Q$9))/($B$11+$C$11+$F$11)</f>
        <v>0</v>
      </c>
      <c r="DA28">
        <v>3.7</v>
      </c>
      <c r="DB28">
        <v>0.5</v>
      </c>
      <c r="DC28" t="s">
        <v>423</v>
      </c>
      <c r="DD28">
        <v>2</v>
      </c>
      <c r="DE28">
        <v>1758503048</v>
      </c>
      <c r="DF28">
        <v>420.35</v>
      </c>
      <c r="DG28">
        <v>419.969</v>
      </c>
      <c r="DH28">
        <v>24.2638666666667</v>
      </c>
      <c r="DI28">
        <v>24.2057333333333</v>
      </c>
      <c r="DJ28">
        <v>418.296333333333</v>
      </c>
      <c r="DK28">
        <v>23.9100666666667</v>
      </c>
      <c r="DL28">
        <v>500.044333333333</v>
      </c>
      <c r="DM28">
        <v>89.7812666666667</v>
      </c>
      <c r="DN28">
        <v>0.0372365666666667</v>
      </c>
      <c r="DO28">
        <v>30.4066</v>
      </c>
      <c r="DP28">
        <v>30.0172666666667</v>
      </c>
      <c r="DQ28">
        <v>999.9</v>
      </c>
      <c r="DR28">
        <v>0</v>
      </c>
      <c r="DS28">
        <v>0</v>
      </c>
      <c r="DT28">
        <v>10008.3166666667</v>
      </c>
      <c r="DU28">
        <v>0</v>
      </c>
      <c r="DV28">
        <v>0.330984</v>
      </c>
      <c r="DW28">
        <v>0.380961</v>
      </c>
      <c r="DX28">
        <v>430.802666666667</v>
      </c>
      <c r="DY28">
        <v>430.386666666667</v>
      </c>
      <c r="DZ28">
        <v>0.0581150333333333</v>
      </c>
      <c r="EA28">
        <v>419.969</v>
      </c>
      <c r="EB28">
        <v>24.2057333333333</v>
      </c>
      <c r="EC28">
        <v>2.17844</v>
      </c>
      <c r="ED28">
        <v>2.17322666666667</v>
      </c>
      <c r="EE28">
        <v>18.8046333333333</v>
      </c>
      <c r="EF28">
        <v>18.7663</v>
      </c>
      <c r="EG28">
        <v>0.00500059</v>
      </c>
      <c r="EH28">
        <v>0</v>
      </c>
      <c r="EI28">
        <v>0</v>
      </c>
      <c r="EJ28">
        <v>0</v>
      </c>
      <c r="EK28">
        <v>435.366666666667</v>
      </c>
      <c r="EL28">
        <v>0.00500059</v>
      </c>
      <c r="EM28">
        <v>-6.43333333333333</v>
      </c>
      <c r="EN28">
        <v>-0.666666666666667</v>
      </c>
      <c r="EO28">
        <v>35.2706666666667</v>
      </c>
      <c r="EP28">
        <v>38.187</v>
      </c>
      <c r="EQ28">
        <v>36.5</v>
      </c>
      <c r="ER28">
        <v>38</v>
      </c>
      <c r="ES28">
        <v>37.437</v>
      </c>
      <c r="ET28">
        <v>0</v>
      </c>
      <c r="EU28">
        <v>0</v>
      </c>
      <c r="EV28">
        <v>0</v>
      </c>
      <c r="EW28">
        <v>1758503051.1</v>
      </c>
      <c r="EX28">
        <v>0</v>
      </c>
      <c r="EY28">
        <v>438.272</v>
      </c>
      <c r="EZ28">
        <v>4.29230797441291</v>
      </c>
      <c r="FA28">
        <v>6.23846140530922</v>
      </c>
      <c r="FB28">
        <v>-11.804</v>
      </c>
      <c r="FC28">
        <v>15</v>
      </c>
      <c r="FD28">
        <v>0</v>
      </c>
      <c r="FE28" t="s">
        <v>424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0.34188225</v>
      </c>
      <c r="FR28">
        <v>0.288447563909775</v>
      </c>
      <c r="FS28">
        <v>0.0381930515301867</v>
      </c>
      <c r="FT28">
        <v>1</v>
      </c>
      <c r="FU28">
        <v>437.326470588235</v>
      </c>
      <c r="FV28">
        <v>3.34148221044549</v>
      </c>
      <c r="FW28">
        <v>4.81787778661747</v>
      </c>
      <c r="FX28">
        <v>-1</v>
      </c>
      <c r="FY28">
        <v>0.071634105</v>
      </c>
      <c r="FZ28">
        <v>-0.136936993984963</v>
      </c>
      <c r="GA28">
        <v>0.0158584530231191</v>
      </c>
      <c r="GB28">
        <v>0</v>
      </c>
      <c r="GC28">
        <v>1</v>
      </c>
      <c r="GD28">
        <v>2</v>
      </c>
      <c r="GE28" t="s">
        <v>449</v>
      </c>
      <c r="GF28">
        <v>3.13289</v>
      </c>
      <c r="GG28">
        <v>2.71526</v>
      </c>
      <c r="GH28">
        <v>0.088674</v>
      </c>
      <c r="GI28">
        <v>0.0890892</v>
      </c>
      <c r="GJ28">
        <v>0.102901</v>
      </c>
      <c r="GK28">
        <v>0.103347</v>
      </c>
      <c r="GL28">
        <v>34285</v>
      </c>
      <c r="GM28">
        <v>36677.7</v>
      </c>
      <c r="GN28">
        <v>34042.6</v>
      </c>
      <c r="GO28">
        <v>36461.4</v>
      </c>
      <c r="GP28">
        <v>43150</v>
      </c>
      <c r="GQ28">
        <v>46936.1</v>
      </c>
      <c r="GR28">
        <v>53127.6</v>
      </c>
      <c r="GS28">
        <v>58278.9</v>
      </c>
      <c r="GT28">
        <v>1.94372</v>
      </c>
      <c r="GU28">
        <v>1.66425</v>
      </c>
      <c r="GV28">
        <v>0.0797883</v>
      </c>
      <c r="GW28">
        <v>0</v>
      </c>
      <c r="GX28">
        <v>28.7124</v>
      </c>
      <c r="GY28">
        <v>999.9</v>
      </c>
      <c r="GZ28">
        <v>60.463</v>
      </c>
      <c r="HA28">
        <v>30.081</v>
      </c>
      <c r="HB28">
        <v>28.8233</v>
      </c>
      <c r="HC28">
        <v>54.38</v>
      </c>
      <c r="HD28">
        <v>47.3598</v>
      </c>
      <c r="HE28">
        <v>1</v>
      </c>
      <c r="HF28">
        <v>0.136227</v>
      </c>
      <c r="HG28">
        <v>-1.23483</v>
      </c>
      <c r="HH28">
        <v>20.1278</v>
      </c>
      <c r="HI28">
        <v>5.19812</v>
      </c>
      <c r="HJ28">
        <v>12.0047</v>
      </c>
      <c r="HK28">
        <v>4.9753</v>
      </c>
      <c r="HL28">
        <v>3.294</v>
      </c>
      <c r="HM28">
        <v>9999</v>
      </c>
      <c r="HN28">
        <v>9999</v>
      </c>
      <c r="HO28">
        <v>9999</v>
      </c>
      <c r="HP28">
        <v>999.9</v>
      </c>
      <c r="HQ28">
        <v>1.86325</v>
      </c>
      <c r="HR28">
        <v>1.86813</v>
      </c>
      <c r="HS28">
        <v>1.86783</v>
      </c>
      <c r="HT28">
        <v>1.86905</v>
      </c>
      <c r="HU28">
        <v>1.86985</v>
      </c>
      <c r="HV28">
        <v>1.86597</v>
      </c>
      <c r="HW28">
        <v>1.86696</v>
      </c>
      <c r="HX28">
        <v>1.8684</v>
      </c>
      <c r="HY28">
        <v>5</v>
      </c>
      <c r="HZ28">
        <v>0</v>
      </c>
      <c r="IA28">
        <v>0</v>
      </c>
      <c r="IB28">
        <v>0</v>
      </c>
      <c r="IC28" t="s">
        <v>426</v>
      </c>
      <c r="ID28" t="s">
        <v>427</v>
      </c>
      <c r="IE28" t="s">
        <v>428</v>
      </c>
      <c r="IF28" t="s">
        <v>428</v>
      </c>
      <c r="IG28" t="s">
        <v>428</v>
      </c>
      <c r="IH28" t="s">
        <v>428</v>
      </c>
      <c r="II28">
        <v>0</v>
      </c>
      <c r="IJ28">
        <v>100</v>
      </c>
      <c r="IK28">
        <v>100</v>
      </c>
      <c r="IL28">
        <v>2.054</v>
      </c>
      <c r="IM28">
        <v>0.3542</v>
      </c>
      <c r="IN28">
        <v>0.625846538382723</v>
      </c>
      <c r="IO28">
        <v>0.00365734689822481</v>
      </c>
      <c r="IP28">
        <v>-6.82403095585571e-07</v>
      </c>
      <c r="IQ28">
        <v>2.34579755332527e-10</v>
      </c>
      <c r="IR28">
        <v>-0.0964157226560202</v>
      </c>
      <c r="IS28">
        <v>-0.0183575705514064</v>
      </c>
      <c r="IT28">
        <v>0.00210061426533654</v>
      </c>
      <c r="IU28">
        <v>-2.28055882586626e-05</v>
      </c>
      <c r="IV28">
        <v>4</v>
      </c>
      <c r="IW28">
        <v>2464</v>
      </c>
      <c r="IX28">
        <v>0</v>
      </c>
      <c r="IY28">
        <v>27</v>
      </c>
      <c r="IZ28">
        <v>29308384.2</v>
      </c>
      <c r="JA28">
        <v>29308384.2</v>
      </c>
      <c r="JB28">
        <v>0.95459</v>
      </c>
      <c r="JC28">
        <v>2.62207</v>
      </c>
      <c r="JD28">
        <v>1.54785</v>
      </c>
      <c r="JE28">
        <v>2.31567</v>
      </c>
      <c r="JF28">
        <v>1.64551</v>
      </c>
      <c r="JG28">
        <v>2.23755</v>
      </c>
      <c r="JH28">
        <v>33.8283</v>
      </c>
      <c r="JI28">
        <v>24.2188</v>
      </c>
      <c r="JJ28">
        <v>18</v>
      </c>
      <c r="JK28">
        <v>505.607</v>
      </c>
      <c r="JL28">
        <v>339.738</v>
      </c>
      <c r="JM28">
        <v>30.9995</v>
      </c>
      <c r="JN28">
        <v>29.1235</v>
      </c>
      <c r="JO28">
        <v>30.0001</v>
      </c>
      <c r="JP28">
        <v>29.112</v>
      </c>
      <c r="JQ28">
        <v>29.0688</v>
      </c>
      <c r="JR28">
        <v>19.1245</v>
      </c>
      <c r="JS28">
        <v>23.1097</v>
      </c>
      <c r="JT28">
        <v>80.6799</v>
      </c>
      <c r="JU28">
        <v>30.9916</v>
      </c>
      <c r="JV28">
        <v>420</v>
      </c>
      <c r="JW28">
        <v>24.2138</v>
      </c>
      <c r="JX28">
        <v>96.5597</v>
      </c>
      <c r="JY28">
        <v>94.4212</v>
      </c>
    </row>
    <row r="29" spans="1:285">
      <c r="A29">
        <v>13</v>
      </c>
      <c r="B29">
        <v>1758503054</v>
      </c>
      <c r="C29">
        <v>26</v>
      </c>
      <c r="D29" t="s">
        <v>452</v>
      </c>
      <c r="E29" t="s">
        <v>453</v>
      </c>
      <c r="F29">
        <v>5</v>
      </c>
      <c r="G29" t="s">
        <v>419</v>
      </c>
      <c r="H29" t="s">
        <v>420</v>
      </c>
      <c r="I29" t="s">
        <v>421</v>
      </c>
      <c r="J29">
        <v>1758503050.75</v>
      </c>
      <c r="K29">
        <f>(L29)/1000</f>
        <v>0</v>
      </c>
      <c r="L29">
        <f>1000*DL29*AJ29*(DH29-DI29)/(100*DA29*(1000-AJ29*DH29))</f>
        <v>0</v>
      </c>
      <c r="M29">
        <f>DL29*AJ29*(DG29-DF29*(1000-AJ29*DI29)/(1000-AJ29*DH29))/(100*DA29)</f>
        <v>0</v>
      </c>
      <c r="N29">
        <f>DF29 - IF(AJ29&gt;1, M29*DA29*100.0/(AL29), 0)</f>
        <v>0</v>
      </c>
      <c r="O29">
        <f>((U29-K29/2)*N29-M29)/(U29+K29/2)</f>
        <v>0</v>
      </c>
      <c r="P29">
        <f>O29*(DM29+DN29)/1000.0</f>
        <v>0</v>
      </c>
      <c r="Q29">
        <f>(DF29 - IF(AJ29&gt;1, M29*DA29*100.0/(AL29), 0))*(DM29+DN29)/1000.0</f>
        <v>0</v>
      </c>
      <c r="R29">
        <f>2.0/((1/T29-1/S29)+SIGN(T29)*SQRT((1/T29-1/S29)*(1/T29-1/S29) + 4*DB29/((DB29+1)*(DB29+1))*(2*1/T29*1/S29-1/S29*1/S29)))</f>
        <v>0</v>
      </c>
      <c r="S29">
        <f>IF(LEFT(DC29,1)&lt;&gt;"0",IF(LEFT(DC29,1)="1",3.0,DD29),$D$5+$E$5*(DT29*DM29/($K$5*1000))+$F$5*(DT29*DM29/($K$5*1000))*MAX(MIN(DA29,$J$5),$I$5)*MAX(MIN(DA29,$J$5),$I$5)+$G$5*MAX(MIN(DA29,$J$5),$I$5)*(DT29*DM29/($K$5*1000))+$H$5*(DT29*DM29/($K$5*1000))*(DT29*DM29/($K$5*1000)))</f>
        <v>0</v>
      </c>
      <c r="T29">
        <f>K29*(1000-(1000*0.61365*exp(17.502*X29/(240.97+X29))/(DM29+DN29)+DH29)/2)/(1000*0.61365*exp(17.502*X29/(240.97+X29))/(DM29+DN29)-DH29)</f>
        <v>0</v>
      </c>
      <c r="U29">
        <f>1/((DB29+1)/(R29/1.6)+1/(S29/1.37)) + DB29/((DB29+1)/(R29/1.6) + DB29/(S29/1.37))</f>
        <v>0</v>
      </c>
      <c r="V29">
        <f>(CW29*CZ29)</f>
        <v>0</v>
      </c>
      <c r="W29">
        <f>(DO29+(V29+2*0.95*5.67E-8*(((DO29+$B$7)+273)^4-(DO29+273)^4)-44100*K29)/(1.84*29.3*S29+8*0.95*5.67E-8*(DO29+273)^3))</f>
        <v>0</v>
      </c>
      <c r="X29">
        <f>($C$7*DP29+$D$7*DQ29+$E$7*W29)</f>
        <v>0</v>
      </c>
      <c r="Y29">
        <f>0.61365*exp(17.502*X29/(240.97+X29))</f>
        <v>0</v>
      </c>
      <c r="Z29">
        <f>(AA29/AB29*100)</f>
        <v>0</v>
      </c>
      <c r="AA29">
        <f>DH29*(DM29+DN29)/1000</f>
        <v>0</v>
      </c>
      <c r="AB29">
        <f>0.61365*exp(17.502*DO29/(240.97+DO29))</f>
        <v>0</v>
      </c>
      <c r="AC29">
        <f>(Y29-DH29*(DM29+DN29)/1000)</f>
        <v>0</v>
      </c>
      <c r="AD29">
        <f>(-K29*44100)</f>
        <v>0</v>
      </c>
      <c r="AE29">
        <f>2*29.3*S29*0.92*(DO29-X29)</f>
        <v>0</v>
      </c>
      <c r="AF29">
        <f>2*0.95*5.67E-8*(((DO29+$B$7)+273)^4-(X29+273)^4)</f>
        <v>0</v>
      </c>
      <c r="AG29">
        <f>V29+AF29+AD29+AE29</f>
        <v>0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MAX(0,($B$13+$C$13*DT29)/(1+$D$13*DT29)*DM29/(DO29+273)*$E$13)</f>
        <v>0</v>
      </c>
      <c r="AM29" t="s">
        <v>422</v>
      </c>
      <c r="AN29" t="s">
        <v>422</v>
      </c>
      <c r="AO29">
        <v>0</v>
      </c>
      <c r="AP29">
        <v>0</v>
      </c>
      <c r="AQ29">
        <f>1-AO29/AP29</f>
        <v>0</v>
      </c>
      <c r="AR29">
        <v>0</v>
      </c>
      <c r="AS29" t="s">
        <v>422</v>
      </c>
      <c r="AT29" t="s">
        <v>422</v>
      </c>
      <c r="AU29">
        <v>0</v>
      </c>
      <c r="AV29">
        <v>0</v>
      </c>
      <c r="AW29">
        <f>1-AU29/AV29</f>
        <v>0</v>
      </c>
      <c r="AX29">
        <v>0.5</v>
      </c>
      <c r="AY29">
        <f>CX29</f>
        <v>0</v>
      </c>
      <c r="AZ29">
        <f>M29</f>
        <v>0</v>
      </c>
      <c r="BA29">
        <f>AW29*AX29*AY29</f>
        <v>0</v>
      </c>
      <c r="BB29">
        <f>(AZ29-AR29)/AY29</f>
        <v>0</v>
      </c>
      <c r="BC29">
        <f>(AP29-AV29)/AV29</f>
        <v>0</v>
      </c>
      <c r="BD29">
        <f>AO29/(AQ29+AO29/AV29)</f>
        <v>0</v>
      </c>
      <c r="BE29" t="s">
        <v>422</v>
      </c>
      <c r="BF29">
        <v>0</v>
      </c>
      <c r="BG29">
        <f>IF(BF29&lt;&gt;0, BF29, BD29)</f>
        <v>0</v>
      </c>
      <c r="BH29">
        <f>1-BG29/AV29</f>
        <v>0</v>
      </c>
      <c r="BI29">
        <f>(AV29-AU29)/(AV29-BG29)</f>
        <v>0</v>
      </c>
      <c r="BJ29">
        <f>(AP29-AV29)/(AP29-BG29)</f>
        <v>0</v>
      </c>
      <c r="BK29">
        <f>(AV29-AU29)/(AV29-AO29)</f>
        <v>0</v>
      </c>
      <c r="BL29">
        <f>(AP29-AV29)/(AP29-AO29)</f>
        <v>0</v>
      </c>
      <c r="BM29">
        <f>(BI29*BG29/AU29)</f>
        <v>0</v>
      </c>
      <c r="BN29">
        <f>(1-BM29)</f>
        <v>0</v>
      </c>
      <c r="CW29">
        <f>$B$11*DU29+$C$11*DV29+$F$11*EG29*(1-EJ29)</f>
        <v>0</v>
      </c>
      <c r="CX29">
        <f>CW29*CY29</f>
        <v>0</v>
      </c>
      <c r="CY29">
        <f>($B$11*$D$9+$C$11*$D$9+$F$11*((ET29+EL29)/MAX(ET29+EL29+EU29, 0.1)*$I$9+EU29/MAX(ET29+EL29+EU29, 0.1)*$J$9))/($B$11+$C$11+$F$11)</f>
        <v>0</v>
      </c>
      <c r="CZ29">
        <f>($B$11*$K$9+$C$11*$K$9+$F$11*((ET29+EL29)/MAX(ET29+EL29+EU29, 0.1)*$P$9+EU29/MAX(ET29+EL29+EU29, 0.1)*$Q$9))/($B$11+$C$11+$F$11)</f>
        <v>0</v>
      </c>
      <c r="DA29">
        <v>3.7</v>
      </c>
      <c r="DB29">
        <v>0.5</v>
      </c>
      <c r="DC29" t="s">
        <v>423</v>
      </c>
      <c r="DD29">
        <v>2</v>
      </c>
      <c r="DE29">
        <v>1758503050.75</v>
      </c>
      <c r="DF29">
        <v>420.34925</v>
      </c>
      <c r="DG29">
        <v>419.994</v>
      </c>
      <c r="DH29">
        <v>24.2704</v>
      </c>
      <c r="DI29">
        <v>24.205475</v>
      </c>
      <c r="DJ29">
        <v>418.29575</v>
      </c>
      <c r="DK29">
        <v>23.9163</v>
      </c>
      <c r="DL29">
        <v>499.995</v>
      </c>
      <c r="DM29">
        <v>89.78175</v>
      </c>
      <c r="DN29">
        <v>0.03722955</v>
      </c>
      <c r="DO29">
        <v>30.40515</v>
      </c>
      <c r="DP29">
        <v>30.01235</v>
      </c>
      <c r="DQ29">
        <v>999.9</v>
      </c>
      <c r="DR29">
        <v>0</v>
      </c>
      <c r="DS29">
        <v>0</v>
      </c>
      <c r="DT29">
        <v>10008.5875</v>
      </c>
      <c r="DU29">
        <v>0</v>
      </c>
      <c r="DV29">
        <v>0.330984</v>
      </c>
      <c r="DW29">
        <v>0.35532375</v>
      </c>
      <c r="DX29">
        <v>430.805</v>
      </c>
      <c r="DY29">
        <v>430.41225</v>
      </c>
      <c r="DZ29">
        <v>0.064888025</v>
      </c>
      <c r="EA29">
        <v>419.994</v>
      </c>
      <c r="EB29">
        <v>24.205475</v>
      </c>
      <c r="EC29">
        <v>2.17904</v>
      </c>
      <c r="ED29">
        <v>2.173215</v>
      </c>
      <c r="EE29">
        <v>18.809025</v>
      </c>
      <c r="EF29">
        <v>18.7662</v>
      </c>
      <c r="EG29">
        <v>0.00500059</v>
      </c>
      <c r="EH29">
        <v>0</v>
      </c>
      <c r="EI29">
        <v>0</v>
      </c>
      <c r="EJ29">
        <v>0</v>
      </c>
      <c r="EK29">
        <v>438.3</v>
      </c>
      <c r="EL29">
        <v>0.00500059</v>
      </c>
      <c r="EM29">
        <v>-6.65</v>
      </c>
      <c r="EN29">
        <v>0.05</v>
      </c>
      <c r="EO29">
        <v>35.2655</v>
      </c>
      <c r="EP29">
        <v>38.187</v>
      </c>
      <c r="EQ29">
        <v>36.5</v>
      </c>
      <c r="ER29">
        <v>37.98425</v>
      </c>
      <c r="ES29">
        <v>37.437</v>
      </c>
      <c r="ET29">
        <v>0</v>
      </c>
      <c r="EU29">
        <v>0</v>
      </c>
      <c r="EV29">
        <v>0</v>
      </c>
      <c r="EW29">
        <v>1758503054.1</v>
      </c>
      <c r="EX29">
        <v>0</v>
      </c>
      <c r="EY29">
        <v>437.861538461539</v>
      </c>
      <c r="EZ29">
        <v>-10.0444442150028</v>
      </c>
      <c r="FA29">
        <v>22.9025640094748</v>
      </c>
      <c r="FB29">
        <v>-11.8653846153846</v>
      </c>
      <c r="FC29">
        <v>15</v>
      </c>
      <c r="FD29">
        <v>0</v>
      </c>
      <c r="FE29" t="s">
        <v>424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0.3475097</v>
      </c>
      <c r="FR29">
        <v>0.27786577443609</v>
      </c>
      <c r="FS29">
        <v>0.0369903666866118</v>
      </c>
      <c r="FT29">
        <v>1</v>
      </c>
      <c r="FU29">
        <v>437.691176470588</v>
      </c>
      <c r="FV29">
        <v>8.30404903094464</v>
      </c>
      <c r="FW29">
        <v>4.89070953874666</v>
      </c>
      <c r="FX29">
        <v>-1</v>
      </c>
      <c r="FY29">
        <v>0.069778635</v>
      </c>
      <c r="FZ29">
        <v>-0.122851087218045</v>
      </c>
      <c r="GA29">
        <v>0.0154025570335342</v>
      </c>
      <c r="GB29">
        <v>0</v>
      </c>
      <c r="GC29">
        <v>1</v>
      </c>
      <c r="GD29">
        <v>2</v>
      </c>
      <c r="GE29" t="s">
        <v>449</v>
      </c>
      <c r="GF29">
        <v>3.13306</v>
      </c>
      <c r="GG29">
        <v>2.71532</v>
      </c>
      <c r="GH29">
        <v>0.0886781</v>
      </c>
      <c r="GI29">
        <v>0.0890938</v>
      </c>
      <c r="GJ29">
        <v>0.102914</v>
      </c>
      <c r="GK29">
        <v>0.103347</v>
      </c>
      <c r="GL29">
        <v>34284.8</v>
      </c>
      <c r="GM29">
        <v>36677.4</v>
      </c>
      <c r="GN29">
        <v>34042.6</v>
      </c>
      <c r="GO29">
        <v>36461.3</v>
      </c>
      <c r="GP29">
        <v>43149.3</v>
      </c>
      <c r="GQ29">
        <v>46936</v>
      </c>
      <c r="GR29">
        <v>53127.6</v>
      </c>
      <c r="GS29">
        <v>58278.7</v>
      </c>
      <c r="GT29">
        <v>1.944</v>
      </c>
      <c r="GU29">
        <v>1.66395</v>
      </c>
      <c r="GV29">
        <v>0.0792146</v>
      </c>
      <c r="GW29">
        <v>0</v>
      </c>
      <c r="GX29">
        <v>28.7124</v>
      </c>
      <c r="GY29">
        <v>999.9</v>
      </c>
      <c r="GZ29">
        <v>60.463</v>
      </c>
      <c r="HA29">
        <v>30.071</v>
      </c>
      <c r="HB29">
        <v>28.8096</v>
      </c>
      <c r="HC29">
        <v>54.17</v>
      </c>
      <c r="HD29">
        <v>47.3197</v>
      </c>
      <c r="HE29">
        <v>1</v>
      </c>
      <c r="HF29">
        <v>0.136197</v>
      </c>
      <c r="HG29">
        <v>-1.23078</v>
      </c>
      <c r="HH29">
        <v>20.1279</v>
      </c>
      <c r="HI29">
        <v>5.19842</v>
      </c>
      <c r="HJ29">
        <v>12.0047</v>
      </c>
      <c r="HK29">
        <v>4.97535</v>
      </c>
      <c r="HL29">
        <v>3.294</v>
      </c>
      <c r="HM29">
        <v>9999</v>
      </c>
      <c r="HN29">
        <v>9999</v>
      </c>
      <c r="HO29">
        <v>9999</v>
      </c>
      <c r="HP29">
        <v>999.9</v>
      </c>
      <c r="HQ29">
        <v>1.86325</v>
      </c>
      <c r="HR29">
        <v>1.86813</v>
      </c>
      <c r="HS29">
        <v>1.86783</v>
      </c>
      <c r="HT29">
        <v>1.86903</v>
      </c>
      <c r="HU29">
        <v>1.86986</v>
      </c>
      <c r="HV29">
        <v>1.86596</v>
      </c>
      <c r="HW29">
        <v>1.86699</v>
      </c>
      <c r="HX29">
        <v>1.8684</v>
      </c>
      <c r="HY29">
        <v>5</v>
      </c>
      <c r="HZ29">
        <v>0</v>
      </c>
      <c r="IA29">
        <v>0</v>
      </c>
      <c r="IB29">
        <v>0</v>
      </c>
      <c r="IC29" t="s">
        <v>426</v>
      </c>
      <c r="ID29" t="s">
        <v>427</v>
      </c>
      <c r="IE29" t="s">
        <v>428</v>
      </c>
      <c r="IF29" t="s">
        <v>428</v>
      </c>
      <c r="IG29" t="s">
        <v>428</v>
      </c>
      <c r="IH29" t="s">
        <v>428</v>
      </c>
      <c r="II29">
        <v>0</v>
      </c>
      <c r="IJ29">
        <v>100</v>
      </c>
      <c r="IK29">
        <v>100</v>
      </c>
      <c r="IL29">
        <v>2.054</v>
      </c>
      <c r="IM29">
        <v>0.3543</v>
      </c>
      <c r="IN29">
        <v>0.625846538382723</v>
      </c>
      <c r="IO29">
        <v>0.00365734689822481</v>
      </c>
      <c r="IP29">
        <v>-6.82403095585571e-07</v>
      </c>
      <c r="IQ29">
        <v>2.34579755332527e-10</v>
      </c>
      <c r="IR29">
        <v>-0.0964157226560202</v>
      </c>
      <c r="IS29">
        <v>-0.0183575705514064</v>
      </c>
      <c r="IT29">
        <v>0.00210061426533654</v>
      </c>
      <c r="IU29">
        <v>-2.28055882586626e-05</v>
      </c>
      <c r="IV29">
        <v>4</v>
      </c>
      <c r="IW29">
        <v>2464</v>
      </c>
      <c r="IX29">
        <v>0</v>
      </c>
      <c r="IY29">
        <v>27</v>
      </c>
      <c r="IZ29">
        <v>29308384.2</v>
      </c>
      <c r="JA29">
        <v>29308384.2</v>
      </c>
      <c r="JB29">
        <v>0.95459</v>
      </c>
      <c r="JC29">
        <v>2.62085</v>
      </c>
      <c r="JD29">
        <v>1.54785</v>
      </c>
      <c r="JE29">
        <v>2.31445</v>
      </c>
      <c r="JF29">
        <v>1.64673</v>
      </c>
      <c r="JG29">
        <v>2.29004</v>
      </c>
      <c r="JH29">
        <v>33.8283</v>
      </c>
      <c r="JI29">
        <v>24.2188</v>
      </c>
      <c r="JJ29">
        <v>18</v>
      </c>
      <c r="JK29">
        <v>505.785</v>
      </c>
      <c r="JL29">
        <v>339.592</v>
      </c>
      <c r="JM29">
        <v>30.9891</v>
      </c>
      <c r="JN29">
        <v>29.1235</v>
      </c>
      <c r="JO29">
        <v>30.0001</v>
      </c>
      <c r="JP29">
        <v>29.1114</v>
      </c>
      <c r="JQ29">
        <v>29.0688</v>
      </c>
      <c r="JR29">
        <v>19.1251</v>
      </c>
      <c r="JS29">
        <v>23.1097</v>
      </c>
      <c r="JT29">
        <v>80.6799</v>
      </c>
      <c r="JU29">
        <v>30.9753</v>
      </c>
      <c r="JV29">
        <v>420</v>
      </c>
      <c r="JW29">
        <v>24.2138</v>
      </c>
      <c r="JX29">
        <v>96.5597</v>
      </c>
      <c r="JY29">
        <v>94.4208</v>
      </c>
    </row>
    <row r="30" spans="1:285">
      <c r="A30">
        <v>14</v>
      </c>
      <c r="B30">
        <v>1758503056</v>
      </c>
      <c r="C30">
        <v>28</v>
      </c>
      <c r="D30" t="s">
        <v>454</v>
      </c>
      <c r="E30" t="s">
        <v>455</v>
      </c>
      <c r="F30">
        <v>5</v>
      </c>
      <c r="G30" t="s">
        <v>419</v>
      </c>
      <c r="H30" t="s">
        <v>420</v>
      </c>
      <c r="I30" t="s">
        <v>421</v>
      </c>
      <c r="J30">
        <v>1758503053.33333</v>
      </c>
      <c r="K30">
        <f>(L30)/1000</f>
        <v>0</v>
      </c>
      <c r="L30">
        <f>1000*DL30*AJ30*(DH30-DI30)/(100*DA30*(1000-AJ30*DH30))</f>
        <v>0</v>
      </c>
      <c r="M30">
        <f>DL30*AJ30*(DG30-DF30*(1000-AJ30*DI30)/(1000-AJ30*DH30))/(100*DA30)</f>
        <v>0</v>
      </c>
      <c r="N30">
        <f>DF30 - IF(AJ30&gt;1, M30*DA30*100.0/(AL30), 0)</f>
        <v>0</v>
      </c>
      <c r="O30">
        <f>((U30-K30/2)*N30-M30)/(U30+K30/2)</f>
        <v>0</v>
      </c>
      <c r="P30">
        <f>O30*(DM30+DN30)/1000.0</f>
        <v>0</v>
      </c>
      <c r="Q30">
        <f>(DF30 - IF(AJ30&gt;1, M30*DA30*100.0/(AL30), 0))*(DM30+DN30)/1000.0</f>
        <v>0</v>
      </c>
      <c r="R30">
        <f>2.0/((1/T30-1/S30)+SIGN(T30)*SQRT((1/T30-1/S30)*(1/T30-1/S30) + 4*DB30/((DB30+1)*(DB30+1))*(2*1/T30*1/S30-1/S30*1/S30)))</f>
        <v>0</v>
      </c>
      <c r="S30">
        <f>IF(LEFT(DC30,1)&lt;&gt;"0",IF(LEFT(DC30,1)="1",3.0,DD30),$D$5+$E$5*(DT30*DM30/($K$5*1000))+$F$5*(DT30*DM30/($K$5*1000))*MAX(MIN(DA30,$J$5),$I$5)*MAX(MIN(DA30,$J$5),$I$5)+$G$5*MAX(MIN(DA30,$J$5),$I$5)*(DT30*DM30/($K$5*1000))+$H$5*(DT30*DM30/($K$5*1000))*(DT30*DM30/($K$5*1000)))</f>
        <v>0</v>
      </c>
      <c r="T30">
        <f>K30*(1000-(1000*0.61365*exp(17.502*X30/(240.97+X30))/(DM30+DN30)+DH30)/2)/(1000*0.61365*exp(17.502*X30/(240.97+X30))/(DM30+DN30)-DH30)</f>
        <v>0</v>
      </c>
      <c r="U30">
        <f>1/((DB30+1)/(R30/1.6)+1/(S30/1.37)) + DB30/((DB30+1)/(R30/1.6) + DB30/(S30/1.37))</f>
        <v>0</v>
      </c>
      <c r="V30">
        <f>(CW30*CZ30)</f>
        <v>0</v>
      </c>
      <c r="W30">
        <f>(DO30+(V30+2*0.95*5.67E-8*(((DO30+$B$7)+273)^4-(DO30+273)^4)-44100*K30)/(1.84*29.3*S30+8*0.95*5.67E-8*(DO30+273)^3))</f>
        <v>0</v>
      </c>
      <c r="X30">
        <f>($C$7*DP30+$D$7*DQ30+$E$7*W30)</f>
        <v>0</v>
      </c>
      <c r="Y30">
        <f>0.61365*exp(17.502*X30/(240.97+X30))</f>
        <v>0</v>
      </c>
      <c r="Z30">
        <f>(AA30/AB30*100)</f>
        <v>0</v>
      </c>
      <c r="AA30">
        <f>DH30*(DM30+DN30)/1000</f>
        <v>0</v>
      </c>
      <c r="AB30">
        <f>0.61365*exp(17.502*DO30/(240.97+DO30))</f>
        <v>0</v>
      </c>
      <c r="AC30">
        <f>(Y30-DH30*(DM30+DN30)/1000)</f>
        <v>0</v>
      </c>
      <c r="AD30">
        <f>(-K30*44100)</f>
        <v>0</v>
      </c>
      <c r="AE30">
        <f>2*29.3*S30*0.92*(DO30-X30)</f>
        <v>0</v>
      </c>
      <c r="AF30">
        <f>2*0.95*5.67E-8*(((DO30+$B$7)+273)^4-(X30+273)^4)</f>
        <v>0</v>
      </c>
      <c r="AG30">
        <f>V30+AF30+AD30+AE30</f>
        <v>0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MAX(0,($B$13+$C$13*DT30)/(1+$D$13*DT30)*DM30/(DO30+273)*$E$13)</f>
        <v>0</v>
      </c>
      <c r="AM30" t="s">
        <v>422</v>
      </c>
      <c r="AN30" t="s">
        <v>422</v>
      </c>
      <c r="AO30">
        <v>0</v>
      </c>
      <c r="AP30">
        <v>0</v>
      </c>
      <c r="AQ30">
        <f>1-AO30/AP30</f>
        <v>0</v>
      </c>
      <c r="AR30">
        <v>0</v>
      </c>
      <c r="AS30" t="s">
        <v>422</v>
      </c>
      <c r="AT30" t="s">
        <v>422</v>
      </c>
      <c r="AU30">
        <v>0</v>
      </c>
      <c r="AV30">
        <v>0</v>
      </c>
      <c r="AW30">
        <f>1-AU30/AV30</f>
        <v>0</v>
      </c>
      <c r="AX30">
        <v>0.5</v>
      </c>
      <c r="AY30">
        <f>CX30</f>
        <v>0</v>
      </c>
      <c r="AZ30">
        <f>M30</f>
        <v>0</v>
      </c>
      <c r="BA30">
        <f>AW30*AX30*AY30</f>
        <v>0</v>
      </c>
      <c r="BB30">
        <f>(AZ30-AR30)/AY30</f>
        <v>0</v>
      </c>
      <c r="BC30">
        <f>(AP30-AV30)/AV30</f>
        <v>0</v>
      </c>
      <c r="BD30">
        <f>AO30/(AQ30+AO30/AV30)</f>
        <v>0</v>
      </c>
      <c r="BE30" t="s">
        <v>422</v>
      </c>
      <c r="BF30">
        <v>0</v>
      </c>
      <c r="BG30">
        <f>IF(BF30&lt;&gt;0, BF30, BD30)</f>
        <v>0</v>
      </c>
      <c r="BH30">
        <f>1-BG30/AV30</f>
        <v>0</v>
      </c>
      <c r="BI30">
        <f>(AV30-AU30)/(AV30-BG30)</f>
        <v>0</v>
      </c>
      <c r="BJ30">
        <f>(AP30-AV30)/(AP30-BG30)</f>
        <v>0</v>
      </c>
      <c r="BK30">
        <f>(AV30-AU30)/(AV30-AO30)</f>
        <v>0</v>
      </c>
      <c r="BL30">
        <f>(AP30-AV30)/(AP30-AO30)</f>
        <v>0</v>
      </c>
      <c r="BM30">
        <f>(BI30*BG30/AU30)</f>
        <v>0</v>
      </c>
      <c r="BN30">
        <f>(1-BM30)</f>
        <v>0</v>
      </c>
      <c r="CW30">
        <f>$B$11*DU30+$C$11*DV30+$F$11*EG30*(1-EJ30)</f>
        <v>0</v>
      </c>
      <c r="CX30">
        <f>CW30*CY30</f>
        <v>0</v>
      </c>
      <c r="CY30">
        <f>($B$11*$D$9+$C$11*$D$9+$F$11*((ET30+EL30)/MAX(ET30+EL30+EU30, 0.1)*$I$9+EU30/MAX(ET30+EL30+EU30, 0.1)*$J$9))/($B$11+$C$11+$F$11)</f>
        <v>0</v>
      </c>
      <c r="CZ30">
        <f>($B$11*$K$9+$C$11*$K$9+$F$11*((ET30+EL30)/MAX(ET30+EL30+EU30, 0.1)*$P$9+EU30/MAX(ET30+EL30+EU30, 0.1)*$Q$9))/($B$11+$C$11+$F$11)</f>
        <v>0</v>
      </c>
      <c r="DA30">
        <v>3.7</v>
      </c>
      <c r="DB30">
        <v>0.5</v>
      </c>
      <c r="DC30" t="s">
        <v>423</v>
      </c>
      <c r="DD30">
        <v>2</v>
      </c>
      <c r="DE30">
        <v>1758503053.33333</v>
      </c>
      <c r="DF30">
        <v>420.361666666667</v>
      </c>
      <c r="DG30">
        <v>420.006</v>
      </c>
      <c r="DH30">
        <v>24.2749666666667</v>
      </c>
      <c r="DI30">
        <v>24.2051666666667</v>
      </c>
      <c r="DJ30">
        <v>418.308</v>
      </c>
      <c r="DK30">
        <v>23.9206666666667</v>
      </c>
      <c r="DL30">
        <v>500.013</v>
      </c>
      <c r="DM30">
        <v>89.7811333333333</v>
      </c>
      <c r="DN30">
        <v>0.0372831</v>
      </c>
      <c r="DO30">
        <v>30.4044333333333</v>
      </c>
      <c r="DP30">
        <v>30.0049</v>
      </c>
      <c r="DQ30">
        <v>999.9</v>
      </c>
      <c r="DR30">
        <v>0</v>
      </c>
      <c r="DS30">
        <v>0</v>
      </c>
      <c r="DT30">
        <v>10002.5</v>
      </c>
      <c r="DU30">
        <v>0</v>
      </c>
      <c r="DV30">
        <v>0.330984</v>
      </c>
      <c r="DW30">
        <v>0.355550333333333</v>
      </c>
      <c r="DX30">
        <v>430.819666666667</v>
      </c>
      <c r="DY30">
        <v>430.424666666667</v>
      </c>
      <c r="DZ30">
        <v>0.0698070666666667</v>
      </c>
      <c r="EA30">
        <v>420.006</v>
      </c>
      <c r="EB30">
        <v>24.2051666666667</v>
      </c>
      <c r="EC30">
        <v>2.17943666666667</v>
      </c>
      <c r="ED30">
        <v>2.17317</v>
      </c>
      <c r="EE30">
        <v>18.8119333333333</v>
      </c>
      <c r="EF30">
        <v>18.7658666666667</v>
      </c>
      <c r="EG30">
        <v>0.00500059</v>
      </c>
      <c r="EH30">
        <v>0</v>
      </c>
      <c r="EI30">
        <v>0</v>
      </c>
      <c r="EJ30">
        <v>0</v>
      </c>
      <c r="EK30">
        <v>440.666666666667</v>
      </c>
      <c r="EL30">
        <v>0.00500059</v>
      </c>
      <c r="EM30">
        <v>-10.0666666666667</v>
      </c>
      <c r="EN30">
        <v>-0.766666666666667</v>
      </c>
      <c r="EO30">
        <v>35.25</v>
      </c>
      <c r="EP30">
        <v>38.187</v>
      </c>
      <c r="EQ30">
        <v>36.5</v>
      </c>
      <c r="ER30">
        <v>37.958</v>
      </c>
      <c r="ES30">
        <v>37.437</v>
      </c>
      <c r="ET30">
        <v>0</v>
      </c>
      <c r="EU30">
        <v>0</v>
      </c>
      <c r="EV30">
        <v>0</v>
      </c>
      <c r="EW30">
        <v>1758503056.5</v>
      </c>
      <c r="EX30">
        <v>0</v>
      </c>
      <c r="EY30">
        <v>437.488461538462</v>
      </c>
      <c r="EZ30">
        <v>-19.2512818788837</v>
      </c>
      <c r="FA30">
        <v>-6.99145296702303</v>
      </c>
      <c r="FB30">
        <v>-11.5423076923077</v>
      </c>
      <c r="FC30">
        <v>15</v>
      </c>
      <c r="FD30">
        <v>0</v>
      </c>
      <c r="FE30" t="s">
        <v>424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0.351701952380952</v>
      </c>
      <c r="FR30">
        <v>0.144061480519481</v>
      </c>
      <c r="FS30">
        <v>0.0324219858172054</v>
      </c>
      <c r="FT30">
        <v>1</v>
      </c>
      <c r="FU30">
        <v>437.417647058824</v>
      </c>
      <c r="FV30">
        <v>1.60427817244026</v>
      </c>
      <c r="FW30">
        <v>5.66306249449969</v>
      </c>
      <c r="FX30">
        <v>-1</v>
      </c>
      <c r="FY30">
        <v>0.0682145142857143</v>
      </c>
      <c r="FZ30">
        <v>-0.0779546259740258</v>
      </c>
      <c r="GA30">
        <v>0.0141289466464548</v>
      </c>
      <c r="GB30">
        <v>1</v>
      </c>
      <c r="GC30">
        <v>2</v>
      </c>
      <c r="GD30">
        <v>2</v>
      </c>
      <c r="GE30" t="s">
        <v>425</v>
      </c>
      <c r="GF30">
        <v>3.13302</v>
      </c>
      <c r="GG30">
        <v>2.71526</v>
      </c>
      <c r="GH30">
        <v>0.0886762</v>
      </c>
      <c r="GI30">
        <v>0.0890861</v>
      </c>
      <c r="GJ30">
        <v>0.102918</v>
      </c>
      <c r="GK30">
        <v>0.103344</v>
      </c>
      <c r="GL30">
        <v>34284.6</v>
      </c>
      <c r="GM30">
        <v>36677.6</v>
      </c>
      <c r="GN30">
        <v>34042.3</v>
      </c>
      <c r="GO30">
        <v>36461.2</v>
      </c>
      <c r="GP30">
        <v>43148.8</v>
      </c>
      <c r="GQ30">
        <v>46936.1</v>
      </c>
      <c r="GR30">
        <v>53127.2</v>
      </c>
      <c r="GS30">
        <v>58278.7</v>
      </c>
      <c r="GT30">
        <v>1.94385</v>
      </c>
      <c r="GU30">
        <v>1.6642</v>
      </c>
      <c r="GV30">
        <v>0.0793412</v>
      </c>
      <c r="GW30">
        <v>0</v>
      </c>
      <c r="GX30">
        <v>28.7124</v>
      </c>
      <c r="GY30">
        <v>999.9</v>
      </c>
      <c r="GZ30">
        <v>60.463</v>
      </c>
      <c r="HA30">
        <v>30.081</v>
      </c>
      <c r="HB30">
        <v>28.8299</v>
      </c>
      <c r="HC30">
        <v>54.48</v>
      </c>
      <c r="HD30">
        <v>47.0793</v>
      </c>
      <c r="HE30">
        <v>1</v>
      </c>
      <c r="HF30">
        <v>0.136212</v>
      </c>
      <c r="HG30">
        <v>-1.21503</v>
      </c>
      <c r="HH30">
        <v>20.128</v>
      </c>
      <c r="HI30">
        <v>5.19842</v>
      </c>
      <c r="HJ30">
        <v>12.0046</v>
      </c>
      <c r="HK30">
        <v>4.9754</v>
      </c>
      <c r="HL30">
        <v>3.294</v>
      </c>
      <c r="HM30">
        <v>9999</v>
      </c>
      <c r="HN30">
        <v>9999</v>
      </c>
      <c r="HO30">
        <v>9999</v>
      </c>
      <c r="HP30">
        <v>999.9</v>
      </c>
      <c r="HQ30">
        <v>1.86325</v>
      </c>
      <c r="HR30">
        <v>1.86812</v>
      </c>
      <c r="HS30">
        <v>1.86783</v>
      </c>
      <c r="HT30">
        <v>1.86903</v>
      </c>
      <c r="HU30">
        <v>1.86987</v>
      </c>
      <c r="HV30">
        <v>1.86597</v>
      </c>
      <c r="HW30">
        <v>1.86699</v>
      </c>
      <c r="HX30">
        <v>1.86842</v>
      </c>
      <c r="HY30">
        <v>5</v>
      </c>
      <c r="HZ30">
        <v>0</v>
      </c>
      <c r="IA30">
        <v>0</v>
      </c>
      <c r="IB30">
        <v>0</v>
      </c>
      <c r="IC30" t="s">
        <v>426</v>
      </c>
      <c r="ID30" t="s">
        <v>427</v>
      </c>
      <c r="IE30" t="s">
        <v>428</v>
      </c>
      <c r="IF30" t="s">
        <v>428</v>
      </c>
      <c r="IG30" t="s">
        <v>428</v>
      </c>
      <c r="IH30" t="s">
        <v>428</v>
      </c>
      <c r="II30">
        <v>0</v>
      </c>
      <c r="IJ30">
        <v>100</v>
      </c>
      <c r="IK30">
        <v>100</v>
      </c>
      <c r="IL30">
        <v>2.054</v>
      </c>
      <c r="IM30">
        <v>0.3544</v>
      </c>
      <c r="IN30">
        <v>0.625846538382723</v>
      </c>
      <c r="IO30">
        <v>0.00365734689822481</v>
      </c>
      <c r="IP30">
        <v>-6.82403095585571e-07</v>
      </c>
      <c r="IQ30">
        <v>2.34579755332527e-10</v>
      </c>
      <c r="IR30">
        <v>-0.0964157226560202</v>
      </c>
      <c r="IS30">
        <v>-0.0183575705514064</v>
      </c>
      <c r="IT30">
        <v>0.00210061426533654</v>
      </c>
      <c r="IU30">
        <v>-2.28055882586626e-05</v>
      </c>
      <c r="IV30">
        <v>4</v>
      </c>
      <c r="IW30">
        <v>2464</v>
      </c>
      <c r="IX30">
        <v>0</v>
      </c>
      <c r="IY30">
        <v>27</v>
      </c>
      <c r="IZ30">
        <v>29308384.3</v>
      </c>
      <c r="JA30">
        <v>29308384.3</v>
      </c>
      <c r="JB30">
        <v>0.95459</v>
      </c>
      <c r="JC30">
        <v>2.61719</v>
      </c>
      <c r="JD30">
        <v>1.54785</v>
      </c>
      <c r="JE30">
        <v>2.31445</v>
      </c>
      <c r="JF30">
        <v>1.64673</v>
      </c>
      <c r="JG30">
        <v>2.36572</v>
      </c>
      <c r="JH30">
        <v>33.8283</v>
      </c>
      <c r="JI30">
        <v>24.2188</v>
      </c>
      <c r="JJ30">
        <v>18</v>
      </c>
      <c r="JK30">
        <v>505.685</v>
      </c>
      <c r="JL30">
        <v>339.714</v>
      </c>
      <c r="JM30">
        <v>30.982</v>
      </c>
      <c r="JN30">
        <v>29.1235</v>
      </c>
      <c r="JO30">
        <v>30.0001</v>
      </c>
      <c r="JP30">
        <v>29.1114</v>
      </c>
      <c r="JQ30">
        <v>29.0688</v>
      </c>
      <c r="JR30">
        <v>19.1257</v>
      </c>
      <c r="JS30">
        <v>23.1097</v>
      </c>
      <c r="JT30">
        <v>80.6799</v>
      </c>
      <c r="JU30">
        <v>30.9753</v>
      </c>
      <c r="JV30">
        <v>420</v>
      </c>
      <c r="JW30">
        <v>24.2138</v>
      </c>
      <c r="JX30">
        <v>96.5589</v>
      </c>
      <c r="JY30">
        <v>94.4207</v>
      </c>
    </row>
    <row r="31" spans="1:285">
      <c r="A31">
        <v>15</v>
      </c>
      <c r="B31">
        <v>1758503058</v>
      </c>
      <c r="C31">
        <v>30</v>
      </c>
      <c r="D31" t="s">
        <v>456</v>
      </c>
      <c r="E31" t="s">
        <v>457</v>
      </c>
      <c r="F31">
        <v>5</v>
      </c>
      <c r="G31" t="s">
        <v>419</v>
      </c>
      <c r="H31" t="s">
        <v>420</v>
      </c>
      <c r="I31" t="s">
        <v>421</v>
      </c>
      <c r="J31">
        <v>1758503054.25</v>
      </c>
      <c r="K31">
        <f>(L31)/1000</f>
        <v>0</v>
      </c>
      <c r="L31">
        <f>1000*DL31*AJ31*(DH31-DI31)/(100*DA31*(1000-AJ31*DH31))</f>
        <v>0</v>
      </c>
      <c r="M31">
        <f>DL31*AJ31*(DG31-DF31*(1000-AJ31*DI31)/(1000-AJ31*DH31))/(100*DA31)</f>
        <v>0</v>
      </c>
      <c r="N31">
        <f>DF31 - IF(AJ31&gt;1, M31*DA31*100.0/(AL31), 0)</f>
        <v>0</v>
      </c>
      <c r="O31">
        <f>((U31-K31/2)*N31-M31)/(U31+K31/2)</f>
        <v>0</v>
      </c>
      <c r="P31">
        <f>O31*(DM31+DN31)/1000.0</f>
        <v>0</v>
      </c>
      <c r="Q31">
        <f>(DF31 - IF(AJ31&gt;1, M31*DA31*100.0/(AL31), 0))*(DM31+DN31)/1000.0</f>
        <v>0</v>
      </c>
      <c r="R31">
        <f>2.0/((1/T31-1/S31)+SIGN(T31)*SQRT((1/T31-1/S31)*(1/T31-1/S31) + 4*DB31/((DB31+1)*(DB31+1))*(2*1/T31*1/S31-1/S31*1/S31)))</f>
        <v>0</v>
      </c>
      <c r="S31">
        <f>IF(LEFT(DC31,1)&lt;&gt;"0",IF(LEFT(DC31,1)="1",3.0,DD31),$D$5+$E$5*(DT31*DM31/($K$5*1000))+$F$5*(DT31*DM31/($K$5*1000))*MAX(MIN(DA31,$J$5),$I$5)*MAX(MIN(DA31,$J$5),$I$5)+$G$5*MAX(MIN(DA31,$J$5),$I$5)*(DT31*DM31/($K$5*1000))+$H$5*(DT31*DM31/($K$5*1000))*(DT31*DM31/($K$5*1000)))</f>
        <v>0</v>
      </c>
      <c r="T31">
        <f>K31*(1000-(1000*0.61365*exp(17.502*X31/(240.97+X31))/(DM31+DN31)+DH31)/2)/(1000*0.61365*exp(17.502*X31/(240.97+X31))/(DM31+DN31)-DH31)</f>
        <v>0</v>
      </c>
      <c r="U31">
        <f>1/((DB31+1)/(R31/1.6)+1/(S31/1.37)) + DB31/((DB31+1)/(R31/1.6) + DB31/(S31/1.37))</f>
        <v>0</v>
      </c>
      <c r="V31">
        <f>(CW31*CZ31)</f>
        <v>0</v>
      </c>
      <c r="W31">
        <f>(DO31+(V31+2*0.95*5.67E-8*(((DO31+$B$7)+273)^4-(DO31+273)^4)-44100*K31)/(1.84*29.3*S31+8*0.95*5.67E-8*(DO31+273)^3))</f>
        <v>0</v>
      </c>
      <c r="X31">
        <f>($C$7*DP31+$D$7*DQ31+$E$7*W31)</f>
        <v>0</v>
      </c>
      <c r="Y31">
        <f>0.61365*exp(17.502*X31/(240.97+X31))</f>
        <v>0</v>
      </c>
      <c r="Z31">
        <f>(AA31/AB31*100)</f>
        <v>0</v>
      </c>
      <c r="AA31">
        <f>DH31*(DM31+DN31)/1000</f>
        <v>0</v>
      </c>
      <c r="AB31">
        <f>0.61365*exp(17.502*DO31/(240.97+DO31))</f>
        <v>0</v>
      </c>
      <c r="AC31">
        <f>(Y31-DH31*(DM31+DN31)/1000)</f>
        <v>0</v>
      </c>
      <c r="AD31">
        <f>(-K31*44100)</f>
        <v>0</v>
      </c>
      <c r="AE31">
        <f>2*29.3*S31*0.92*(DO31-X31)</f>
        <v>0</v>
      </c>
      <c r="AF31">
        <f>2*0.95*5.67E-8*(((DO31+$B$7)+273)^4-(X31+273)^4)</f>
        <v>0</v>
      </c>
      <c r="AG31">
        <f>V31+AF31+AD31+AE31</f>
        <v>0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MAX(0,($B$13+$C$13*DT31)/(1+$D$13*DT31)*DM31/(DO31+273)*$E$13)</f>
        <v>0</v>
      </c>
      <c r="AM31" t="s">
        <v>422</v>
      </c>
      <c r="AN31" t="s">
        <v>422</v>
      </c>
      <c r="AO31">
        <v>0</v>
      </c>
      <c r="AP31">
        <v>0</v>
      </c>
      <c r="AQ31">
        <f>1-AO31/AP31</f>
        <v>0</v>
      </c>
      <c r="AR31">
        <v>0</v>
      </c>
      <c r="AS31" t="s">
        <v>422</v>
      </c>
      <c r="AT31" t="s">
        <v>422</v>
      </c>
      <c r="AU31">
        <v>0</v>
      </c>
      <c r="AV31">
        <v>0</v>
      </c>
      <c r="AW31">
        <f>1-AU31/AV31</f>
        <v>0</v>
      </c>
      <c r="AX31">
        <v>0.5</v>
      </c>
      <c r="AY31">
        <f>CX31</f>
        <v>0</v>
      </c>
      <c r="AZ31">
        <f>M31</f>
        <v>0</v>
      </c>
      <c r="BA31">
        <f>AW31*AX31*AY31</f>
        <v>0</v>
      </c>
      <c r="BB31">
        <f>(AZ31-AR31)/AY31</f>
        <v>0</v>
      </c>
      <c r="BC31">
        <f>(AP31-AV31)/AV31</f>
        <v>0</v>
      </c>
      <c r="BD31">
        <f>AO31/(AQ31+AO31/AV31)</f>
        <v>0</v>
      </c>
      <c r="BE31" t="s">
        <v>422</v>
      </c>
      <c r="BF31">
        <v>0</v>
      </c>
      <c r="BG31">
        <f>IF(BF31&lt;&gt;0, BF31, BD31)</f>
        <v>0</v>
      </c>
      <c r="BH31">
        <f>1-BG31/AV31</f>
        <v>0</v>
      </c>
      <c r="BI31">
        <f>(AV31-AU31)/(AV31-BG31)</f>
        <v>0</v>
      </c>
      <c r="BJ31">
        <f>(AP31-AV31)/(AP31-BG31)</f>
        <v>0</v>
      </c>
      <c r="BK31">
        <f>(AV31-AU31)/(AV31-AO31)</f>
        <v>0</v>
      </c>
      <c r="BL31">
        <f>(AP31-AV31)/(AP31-AO31)</f>
        <v>0</v>
      </c>
      <c r="BM31">
        <f>(BI31*BG31/AU31)</f>
        <v>0</v>
      </c>
      <c r="BN31">
        <f>(1-BM31)</f>
        <v>0</v>
      </c>
      <c r="CW31">
        <f>$B$11*DU31+$C$11*DV31+$F$11*EG31*(1-EJ31)</f>
        <v>0</v>
      </c>
      <c r="CX31">
        <f>CW31*CY31</f>
        <v>0</v>
      </c>
      <c r="CY31">
        <f>($B$11*$D$9+$C$11*$D$9+$F$11*((ET31+EL31)/MAX(ET31+EL31+EU31, 0.1)*$I$9+EU31/MAX(ET31+EL31+EU31, 0.1)*$J$9))/($B$11+$C$11+$F$11)</f>
        <v>0</v>
      </c>
      <c r="CZ31">
        <f>($B$11*$K$9+$C$11*$K$9+$F$11*((ET31+EL31)/MAX(ET31+EL31+EU31, 0.1)*$P$9+EU31/MAX(ET31+EL31+EU31, 0.1)*$Q$9))/($B$11+$C$11+$F$11)</f>
        <v>0</v>
      </c>
      <c r="DA31">
        <v>3.7</v>
      </c>
      <c r="DB31">
        <v>0.5</v>
      </c>
      <c r="DC31" t="s">
        <v>423</v>
      </c>
      <c r="DD31">
        <v>2</v>
      </c>
      <c r="DE31">
        <v>1758503054.25</v>
      </c>
      <c r="DF31">
        <v>420.35975</v>
      </c>
      <c r="DG31">
        <v>419.99375</v>
      </c>
      <c r="DH31">
        <v>24.275675</v>
      </c>
      <c r="DI31">
        <v>24.2046</v>
      </c>
      <c r="DJ31">
        <v>418.306</v>
      </c>
      <c r="DK31">
        <v>23.921375</v>
      </c>
      <c r="DL31">
        <v>500.01775</v>
      </c>
      <c r="DM31">
        <v>89.7808</v>
      </c>
      <c r="DN31">
        <v>0.037210225</v>
      </c>
      <c r="DO31">
        <v>30.4041</v>
      </c>
      <c r="DP31">
        <v>30.004425</v>
      </c>
      <c r="DQ31">
        <v>999.9</v>
      </c>
      <c r="DR31">
        <v>0</v>
      </c>
      <c r="DS31">
        <v>0</v>
      </c>
      <c r="DT31">
        <v>10006.875</v>
      </c>
      <c r="DU31">
        <v>0</v>
      </c>
      <c r="DV31">
        <v>0.330984</v>
      </c>
      <c r="DW31">
        <v>0.365944</v>
      </c>
      <c r="DX31">
        <v>430.818</v>
      </c>
      <c r="DY31">
        <v>430.41175</v>
      </c>
      <c r="DZ31">
        <v>0.0710807</v>
      </c>
      <c r="EA31">
        <v>419.99375</v>
      </c>
      <c r="EB31">
        <v>24.2046</v>
      </c>
      <c r="EC31">
        <v>2.1794925</v>
      </c>
      <c r="ED31">
        <v>2.1731125</v>
      </c>
      <c r="EE31">
        <v>18.81235</v>
      </c>
      <c r="EF31">
        <v>18.76545</v>
      </c>
      <c r="EG31">
        <v>0.00500059</v>
      </c>
      <c r="EH31">
        <v>0</v>
      </c>
      <c r="EI31">
        <v>0</v>
      </c>
      <c r="EJ31">
        <v>0</v>
      </c>
      <c r="EK31">
        <v>440.8</v>
      </c>
      <c r="EL31">
        <v>0.00500059</v>
      </c>
      <c r="EM31">
        <v>-10.25</v>
      </c>
      <c r="EN31">
        <v>-0.5</v>
      </c>
      <c r="EO31">
        <v>35.25</v>
      </c>
      <c r="EP31">
        <v>38.187</v>
      </c>
      <c r="EQ31">
        <v>36.5</v>
      </c>
      <c r="ER31">
        <v>37.95275</v>
      </c>
      <c r="ES31">
        <v>37.437</v>
      </c>
      <c r="ET31">
        <v>0</v>
      </c>
      <c r="EU31">
        <v>0</v>
      </c>
      <c r="EV31">
        <v>0</v>
      </c>
      <c r="EW31">
        <v>1758503058.3</v>
      </c>
      <c r="EX31">
        <v>0</v>
      </c>
      <c r="EY31">
        <v>437.12</v>
      </c>
      <c r="EZ31">
        <v>0.792307828610332</v>
      </c>
      <c r="FA31">
        <v>-19.8923078741548</v>
      </c>
      <c r="FB31">
        <v>-11.36</v>
      </c>
      <c r="FC31">
        <v>15</v>
      </c>
      <c r="FD31">
        <v>0</v>
      </c>
      <c r="FE31" t="s">
        <v>424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0.35649180952381</v>
      </c>
      <c r="FR31">
        <v>0.186672857142857</v>
      </c>
      <c r="FS31">
        <v>0.0342872322878899</v>
      </c>
      <c r="FT31">
        <v>1</v>
      </c>
      <c r="FU31">
        <v>437.473529411765</v>
      </c>
      <c r="FV31">
        <v>-7.84873939731342</v>
      </c>
      <c r="FW31">
        <v>5.30960887135597</v>
      </c>
      <c r="FX31">
        <v>-1</v>
      </c>
      <c r="FY31">
        <v>0.0669399571428572</v>
      </c>
      <c r="FZ31">
        <v>-0.038146644155844</v>
      </c>
      <c r="GA31">
        <v>0.0129863221364257</v>
      </c>
      <c r="GB31">
        <v>1</v>
      </c>
      <c r="GC31">
        <v>2</v>
      </c>
      <c r="GD31">
        <v>2</v>
      </c>
      <c r="GE31" t="s">
        <v>425</v>
      </c>
      <c r="GF31">
        <v>3.13296</v>
      </c>
      <c r="GG31">
        <v>2.7152</v>
      </c>
      <c r="GH31">
        <v>0.0886736</v>
      </c>
      <c r="GI31">
        <v>0.089093</v>
      </c>
      <c r="GJ31">
        <v>0.102919</v>
      </c>
      <c r="GK31">
        <v>0.103338</v>
      </c>
      <c r="GL31">
        <v>34284.5</v>
      </c>
      <c r="GM31">
        <v>36677.6</v>
      </c>
      <c r="GN31">
        <v>34042.1</v>
      </c>
      <c r="GO31">
        <v>36461.4</v>
      </c>
      <c r="GP31">
        <v>43148.4</v>
      </c>
      <c r="GQ31">
        <v>46936.7</v>
      </c>
      <c r="GR31">
        <v>53126.7</v>
      </c>
      <c r="GS31">
        <v>58279</v>
      </c>
      <c r="GT31">
        <v>1.94372</v>
      </c>
      <c r="GU31">
        <v>1.66413</v>
      </c>
      <c r="GV31">
        <v>0.0792071</v>
      </c>
      <c r="GW31">
        <v>0</v>
      </c>
      <c r="GX31">
        <v>28.7124</v>
      </c>
      <c r="GY31">
        <v>999.9</v>
      </c>
      <c r="GZ31">
        <v>60.463</v>
      </c>
      <c r="HA31">
        <v>30.081</v>
      </c>
      <c r="HB31">
        <v>28.8252</v>
      </c>
      <c r="HC31">
        <v>54.82</v>
      </c>
      <c r="HD31">
        <v>47.1955</v>
      </c>
      <c r="HE31">
        <v>1</v>
      </c>
      <c r="HF31">
        <v>0.136189</v>
      </c>
      <c r="HG31">
        <v>-1.23943</v>
      </c>
      <c r="HH31">
        <v>20.1279</v>
      </c>
      <c r="HI31">
        <v>5.19842</v>
      </c>
      <c r="HJ31">
        <v>12.0043</v>
      </c>
      <c r="HK31">
        <v>4.9754</v>
      </c>
      <c r="HL31">
        <v>3.294</v>
      </c>
      <c r="HM31">
        <v>9999</v>
      </c>
      <c r="HN31">
        <v>9999</v>
      </c>
      <c r="HO31">
        <v>9999</v>
      </c>
      <c r="HP31">
        <v>999.9</v>
      </c>
      <c r="HQ31">
        <v>1.86325</v>
      </c>
      <c r="HR31">
        <v>1.86812</v>
      </c>
      <c r="HS31">
        <v>1.86783</v>
      </c>
      <c r="HT31">
        <v>1.86904</v>
      </c>
      <c r="HU31">
        <v>1.86987</v>
      </c>
      <c r="HV31">
        <v>1.86597</v>
      </c>
      <c r="HW31">
        <v>1.86699</v>
      </c>
      <c r="HX31">
        <v>1.86843</v>
      </c>
      <c r="HY31">
        <v>5</v>
      </c>
      <c r="HZ31">
        <v>0</v>
      </c>
      <c r="IA31">
        <v>0</v>
      </c>
      <c r="IB31">
        <v>0</v>
      </c>
      <c r="IC31" t="s">
        <v>426</v>
      </c>
      <c r="ID31" t="s">
        <v>427</v>
      </c>
      <c r="IE31" t="s">
        <v>428</v>
      </c>
      <c r="IF31" t="s">
        <v>428</v>
      </c>
      <c r="IG31" t="s">
        <v>428</v>
      </c>
      <c r="IH31" t="s">
        <v>428</v>
      </c>
      <c r="II31">
        <v>0</v>
      </c>
      <c r="IJ31">
        <v>100</v>
      </c>
      <c r="IK31">
        <v>100</v>
      </c>
      <c r="IL31">
        <v>2.053</v>
      </c>
      <c r="IM31">
        <v>0.3544</v>
      </c>
      <c r="IN31">
        <v>0.625846538382723</v>
      </c>
      <c r="IO31">
        <v>0.00365734689822481</v>
      </c>
      <c r="IP31">
        <v>-6.82403095585571e-07</v>
      </c>
      <c r="IQ31">
        <v>2.34579755332527e-10</v>
      </c>
      <c r="IR31">
        <v>-0.0964157226560202</v>
      </c>
      <c r="IS31">
        <v>-0.0183575705514064</v>
      </c>
      <c r="IT31">
        <v>0.00210061426533654</v>
      </c>
      <c r="IU31">
        <v>-2.28055882586626e-05</v>
      </c>
      <c r="IV31">
        <v>4</v>
      </c>
      <c r="IW31">
        <v>2464</v>
      </c>
      <c r="IX31">
        <v>0</v>
      </c>
      <c r="IY31">
        <v>27</v>
      </c>
      <c r="IZ31">
        <v>29308384.3</v>
      </c>
      <c r="JA31">
        <v>29308384.3</v>
      </c>
      <c r="JB31">
        <v>0.953369</v>
      </c>
      <c r="JC31">
        <v>2.60986</v>
      </c>
      <c r="JD31">
        <v>1.54785</v>
      </c>
      <c r="JE31">
        <v>2.31445</v>
      </c>
      <c r="JF31">
        <v>1.64673</v>
      </c>
      <c r="JG31">
        <v>2.34009</v>
      </c>
      <c r="JH31">
        <v>33.8283</v>
      </c>
      <c r="JI31">
        <v>24.2188</v>
      </c>
      <c r="JJ31">
        <v>18</v>
      </c>
      <c r="JK31">
        <v>505.602</v>
      </c>
      <c r="JL31">
        <v>339.677</v>
      </c>
      <c r="JM31">
        <v>30.9744</v>
      </c>
      <c r="JN31">
        <v>29.1235</v>
      </c>
      <c r="JO31">
        <v>30.0001</v>
      </c>
      <c r="JP31">
        <v>29.1114</v>
      </c>
      <c r="JQ31">
        <v>29.0688</v>
      </c>
      <c r="JR31">
        <v>19.1242</v>
      </c>
      <c r="JS31">
        <v>23.1097</v>
      </c>
      <c r="JT31">
        <v>80.6799</v>
      </c>
      <c r="JU31">
        <v>30.9716</v>
      </c>
      <c r="JV31">
        <v>420</v>
      </c>
      <c r="JW31">
        <v>24.2138</v>
      </c>
      <c r="JX31">
        <v>96.5581</v>
      </c>
      <c r="JY31">
        <v>94.4213</v>
      </c>
    </row>
    <row r="32" spans="1:285">
      <c r="A32">
        <v>16</v>
      </c>
      <c r="B32">
        <v>1758503060</v>
      </c>
      <c r="C32">
        <v>32</v>
      </c>
      <c r="D32" t="s">
        <v>458</v>
      </c>
      <c r="E32" t="s">
        <v>459</v>
      </c>
      <c r="F32">
        <v>5</v>
      </c>
      <c r="G32" t="s">
        <v>419</v>
      </c>
      <c r="H32" t="s">
        <v>420</v>
      </c>
      <c r="I32" t="s">
        <v>421</v>
      </c>
      <c r="J32">
        <v>1758503057</v>
      </c>
      <c r="K32">
        <f>(L32)/1000</f>
        <v>0</v>
      </c>
      <c r="L32">
        <f>1000*DL32*AJ32*(DH32-DI32)/(100*DA32*(1000-AJ32*DH32))</f>
        <v>0</v>
      </c>
      <c r="M32">
        <f>DL32*AJ32*(DG32-DF32*(1000-AJ32*DI32)/(1000-AJ32*DH32))/(100*DA32)</f>
        <v>0</v>
      </c>
      <c r="N32">
        <f>DF32 - IF(AJ32&gt;1, M32*DA32*100.0/(AL32), 0)</f>
        <v>0</v>
      </c>
      <c r="O32">
        <f>((U32-K32/2)*N32-M32)/(U32+K32/2)</f>
        <v>0</v>
      </c>
      <c r="P32">
        <f>O32*(DM32+DN32)/1000.0</f>
        <v>0</v>
      </c>
      <c r="Q32">
        <f>(DF32 - IF(AJ32&gt;1, M32*DA32*100.0/(AL32), 0))*(DM32+DN32)/1000.0</f>
        <v>0</v>
      </c>
      <c r="R32">
        <f>2.0/((1/T32-1/S32)+SIGN(T32)*SQRT((1/T32-1/S32)*(1/T32-1/S32) + 4*DB32/((DB32+1)*(DB32+1))*(2*1/T32*1/S32-1/S32*1/S32)))</f>
        <v>0</v>
      </c>
      <c r="S32">
        <f>IF(LEFT(DC32,1)&lt;&gt;"0",IF(LEFT(DC32,1)="1",3.0,DD32),$D$5+$E$5*(DT32*DM32/($K$5*1000))+$F$5*(DT32*DM32/($K$5*1000))*MAX(MIN(DA32,$J$5),$I$5)*MAX(MIN(DA32,$J$5),$I$5)+$G$5*MAX(MIN(DA32,$J$5),$I$5)*(DT32*DM32/($K$5*1000))+$H$5*(DT32*DM32/($K$5*1000))*(DT32*DM32/($K$5*1000)))</f>
        <v>0</v>
      </c>
      <c r="T32">
        <f>K32*(1000-(1000*0.61365*exp(17.502*X32/(240.97+X32))/(DM32+DN32)+DH32)/2)/(1000*0.61365*exp(17.502*X32/(240.97+X32))/(DM32+DN32)-DH32)</f>
        <v>0</v>
      </c>
      <c r="U32">
        <f>1/((DB32+1)/(R32/1.6)+1/(S32/1.37)) + DB32/((DB32+1)/(R32/1.6) + DB32/(S32/1.37))</f>
        <v>0</v>
      </c>
      <c r="V32">
        <f>(CW32*CZ32)</f>
        <v>0</v>
      </c>
      <c r="W32">
        <f>(DO32+(V32+2*0.95*5.67E-8*(((DO32+$B$7)+273)^4-(DO32+273)^4)-44100*K32)/(1.84*29.3*S32+8*0.95*5.67E-8*(DO32+273)^3))</f>
        <v>0</v>
      </c>
      <c r="X32">
        <f>($C$7*DP32+$D$7*DQ32+$E$7*W32)</f>
        <v>0</v>
      </c>
      <c r="Y32">
        <f>0.61365*exp(17.502*X32/(240.97+X32))</f>
        <v>0</v>
      </c>
      <c r="Z32">
        <f>(AA32/AB32*100)</f>
        <v>0</v>
      </c>
      <c r="AA32">
        <f>DH32*(DM32+DN32)/1000</f>
        <v>0</v>
      </c>
      <c r="AB32">
        <f>0.61365*exp(17.502*DO32/(240.97+DO32))</f>
        <v>0</v>
      </c>
      <c r="AC32">
        <f>(Y32-DH32*(DM32+DN32)/1000)</f>
        <v>0</v>
      </c>
      <c r="AD32">
        <f>(-K32*44100)</f>
        <v>0</v>
      </c>
      <c r="AE32">
        <f>2*29.3*S32*0.92*(DO32-X32)</f>
        <v>0</v>
      </c>
      <c r="AF32">
        <f>2*0.95*5.67E-8*(((DO32+$B$7)+273)^4-(X32+273)^4)</f>
        <v>0</v>
      </c>
      <c r="AG32">
        <f>V32+AF32+AD32+AE32</f>
        <v>0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MAX(0,($B$13+$C$13*DT32)/(1+$D$13*DT32)*DM32/(DO32+273)*$E$13)</f>
        <v>0</v>
      </c>
      <c r="AM32" t="s">
        <v>422</v>
      </c>
      <c r="AN32" t="s">
        <v>422</v>
      </c>
      <c r="AO32">
        <v>0</v>
      </c>
      <c r="AP32">
        <v>0</v>
      </c>
      <c r="AQ32">
        <f>1-AO32/AP32</f>
        <v>0</v>
      </c>
      <c r="AR32">
        <v>0</v>
      </c>
      <c r="AS32" t="s">
        <v>422</v>
      </c>
      <c r="AT32" t="s">
        <v>422</v>
      </c>
      <c r="AU32">
        <v>0</v>
      </c>
      <c r="AV32">
        <v>0</v>
      </c>
      <c r="AW32">
        <f>1-AU32/AV32</f>
        <v>0</v>
      </c>
      <c r="AX32">
        <v>0.5</v>
      </c>
      <c r="AY32">
        <f>CX32</f>
        <v>0</v>
      </c>
      <c r="AZ32">
        <f>M32</f>
        <v>0</v>
      </c>
      <c r="BA32">
        <f>AW32*AX32*AY32</f>
        <v>0</v>
      </c>
      <c r="BB32">
        <f>(AZ32-AR32)/AY32</f>
        <v>0</v>
      </c>
      <c r="BC32">
        <f>(AP32-AV32)/AV32</f>
        <v>0</v>
      </c>
      <c r="BD32">
        <f>AO32/(AQ32+AO32/AV32)</f>
        <v>0</v>
      </c>
      <c r="BE32" t="s">
        <v>422</v>
      </c>
      <c r="BF32">
        <v>0</v>
      </c>
      <c r="BG32">
        <f>IF(BF32&lt;&gt;0, BF32, BD32)</f>
        <v>0</v>
      </c>
      <c r="BH32">
        <f>1-BG32/AV32</f>
        <v>0</v>
      </c>
      <c r="BI32">
        <f>(AV32-AU32)/(AV32-BG32)</f>
        <v>0</v>
      </c>
      <c r="BJ32">
        <f>(AP32-AV32)/(AP32-BG32)</f>
        <v>0</v>
      </c>
      <c r="BK32">
        <f>(AV32-AU32)/(AV32-AO32)</f>
        <v>0</v>
      </c>
      <c r="BL32">
        <f>(AP32-AV32)/(AP32-AO32)</f>
        <v>0</v>
      </c>
      <c r="BM32">
        <f>(BI32*BG32/AU32)</f>
        <v>0</v>
      </c>
      <c r="BN32">
        <f>(1-BM32)</f>
        <v>0</v>
      </c>
      <c r="CW32">
        <f>$B$11*DU32+$C$11*DV32+$F$11*EG32*(1-EJ32)</f>
        <v>0</v>
      </c>
      <c r="CX32">
        <f>CW32*CY32</f>
        <v>0</v>
      </c>
      <c r="CY32">
        <f>($B$11*$D$9+$C$11*$D$9+$F$11*((ET32+EL32)/MAX(ET32+EL32+EU32, 0.1)*$I$9+EU32/MAX(ET32+EL32+EU32, 0.1)*$J$9))/($B$11+$C$11+$F$11)</f>
        <v>0</v>
      </c>
      <c r="CZ32">
        <f>($B$11*$K$9+$C$11*$K$9+$F$11*((ET32+EL32)/MAX(ET32+EL32+EU32, 0.1)*$P$9+EU32/MAX(ET32+EL32+EU32, 0.1)*$Q$9))/($B$11+$C$11+$F$11)</f>
        <v>0</v>
      </c>
      <c r="DA32">
        <v>3.7</v>
      </c>
      <c r="DB32">
        <v>0.5</v>
      </c>
      <c r="DC32" t="s">
        <v>423</v>
      </c>
      <c r="DD32">
        <v>2</v>
      </c>
      <c r="DE32">
        <v>1758503057</v>
      </c>
      <c r="DF32">
        <v>420.352333333333</v>
      </c>
      <c r="DG32">
        <v>419.994</v>
      </c>
      <c r="DH32">
        <v>24.2779666666667</v>
      </c>
      <c r="DI32">
        <v>24.2032333333333</v>
      </c>
      <c r="DJ32">
        <v>418.298666666667</v>
      </c>
      <c r="DK32">
        <v>23.9235666666667</v>
      </c>
      <c r="DL32">
        <v>499.994</v>
      </c>
      <c r="DM32">
        <v>89.7796666666667</v>
      </c>
      <c r="DN32">
        <v>0.0373699</v>
      </c>
      <c r="DO32">
        <v>30.4031333333333</v>
      </c>
      <c r="DP32">
        <v>30.0043666666667</v>
      </c>
      <c r="DQ32">
        <v>999.9</v>
      </c>
      <c r="DR32">
        <v>0</v>
      </c>
      <c r="DS32">
        <v>0</v>
      </c>
      <c r="DT32">
        <v>9986.87333333333</v>
      </c>
      <c r="DU32">
        <v>0</v>
      </c>
      <c r="DV32">
        <v>0.330984</v>
      </c>
      <c r="DW32">
        <v>0.358235666666667</v>
      </c>
      <c r="DX32">
        <v>430.811333333333</v>
      </c>
      <c r="DY32">
        <v>430.411333333333</v>
      </c>
      <c r="DZ32">
        <v>0.0747528</v>
      </c>
      <c r="EA32">
        <v>419.994</v>
      </c>
      <c r="EB32">
        <v>24.2032333333333</v>
      </c>
      <c r="EC32">
        <v>2.17966666666667</v>
      </c>
      <c r="ED32">
        <v>2.17296</v>
      </c>
      <c r="EE32">
        <v>18.8136666666667</v>
      </c>
      <c r="EF32">
        <v>18.7643333333333</v>
      </c>
      <c r="EG32">
        <v>0.00500059</v>
      </c>
      <c r="EH32">
        <v>0</v>
      </c>
      <c r="EI32">
        <v>0</v>
      </c>
      <c r="EJ32">
        <v>0</v>
      </c>
      <c r="EK32">
        <v>441.6</v>
      </c>
      <c r="EL32">
        <v>0.00500059</v>
      </c>
      <c r="EM32">
        <v>-15.2666666666667</v>
      </c>
      <c r="EN32">
        <v>-1.53333333333333</v>
      </c>
      <c r="EO32">
        <v>35.25</v>
      </c>
      <c r="EP32">
        <v>38.187</v>
      </c>
      <c r="EQ32">
        <v>36.5</v>
      </c>
      <c r="ER32">
        <v>37.937</v>
      </c>
      <c r="ES32">
        <v>37.437</v>
      </c>
      <c r="ET32">
        <v>0</v>
      </c>
      <c r="EU32">
        <v>0</v>
      </c>
      <c r="EV32">
        <v>0</v>
      </c>
      <c r="EW32">
        <v>1758503060.1</v>
      </c>
      <c r="EX32">
        <v>0</v>
      </c>
      <c r="EY32">
        <v>437.519230769231</v>
      </c>
      <c r="EZ32">
        <v>20.3726495951375</v>
      </c>
      <c r="FA32">
        <v>-25.0290597152375</v>
      </c>
      <c r="FB32">
        <v>-11.9269230769231</v>
      </c>
      <c r="FC32">
        <v>15</v>
      </c>
      <c r="FD32">
        <v>0</v>
      </c>
      <c r="FE32" t="s">
        <v>424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0.361246714285714</v>
      </c>
      <c r="FR32">
        <v>0.127127844155844</v>
      </c>
      <c r="FS32">
        <v>0.032097960119346</v>
      </c>
      <c r="FT32">
        <v>1</v>
      </c>
      <c r="FU32">
        <v>437.735294117647</v>
      </c>
      <c r="FV32">
        <v>-5.59816646801584</v>
      </c>
      <c r="FW32">
        <v>5.37400509823426</v>
      </c>
      <c r="FX32">
        <v>-1</v>
      </c>
      <c r="FY32">
        <v>0.0656679380952381</v>
      </c>
      <c r="FZ32">
        <v>0.0131630415584418</v>
      </c>
      <c r="GA32">
        <v>0.0113476121268488</v>
      </c>
      <c r="GB32">
        <v>1</v>
      </c>
      <c r="GC32">
        <v>2</v>
      </c>
      <c r="GD32">
        <v>2</v>
      </c>
      <c r="GE32" t="s">
        <v>425</v>
      </c>
      <c r="GF32">
        <v>3.1328</v>
      </c>
      <c r="GG32">
        <v>2.71549</v>
      </c>
      <c r="GH32">
        <v>0.0886722</v>
      </c>
      <c r="GI32">
        <v>0.0891026</v>
      </c>
      <c r="GJ32">
        <v>0.102922</v>
      </c>
      <c r="GK32">
        <v>0.103336</v>
      </c>
      <c r="GL32">
        <v>34284.6</v>
      </c>
      <c r="GM32">
        <v>36677.4</v>
      </c>
      <c r="GN32">
        <v>34042.1</v>
      </c>
      <c r="GO32">
        <v>36461.7</v>
      </c>
      <c r="GP32">
        <v>43148.3</v>
      </c>
      <c r="GQ32">
        <v>46936.8</v>
      </c>
      <c r="GR32">
        <v>53126.8</v>
      </c>
      <c r="GS32">
        <v>58279</v>
      </c>
      <c r="GT32">
        <v>1.94363</v>
      </c>
      <c r="GU32">
        <v>1.66418</v>
      </c>
      <c r="GV32">
        <v>0.0795573</v>
      </c>
      <c r="GW32">
        <v>0</v>
      </c>
      <c r="GX32">
        <v>28.7124</v>
      </c>
      <c r="GY32">
        <v>999.9</v>
      </c>
      <c r="GZ32">
        <v>60.463</v>
      </c>
      <c r="HA32">
        <v>30.081</v>
      </c>
      <c r="HB32">
        <v>28.8262</v>
      </c>
      <c r="HC32">
        <v>54.44</v>
      </c>
      <c r="HD32">
        <v>47.4679</v>
      </c>
      <c r="HE32">
        <v>1</v>
      </c>
      <c r="HF32">
        <v>0.13622</v>
      </c>
      <c r="HG32">
        <v>-1.25304</v>
      </c>
      <c r="HH32">
        <v>20.1279</v>
      </c>
      <c r="HI32">
        <v>5.19842</v>
      </c>
      <c r="HJ32">
        <v>12.0044</v>
      </c>
      <c r="HK32">
        <v>4.9754</v>
      </c>
      <c r="HL32">
        <v>3.294</v>
      </c>
      <c r="HM32">
        <v>9999</v>
      </c>
      <c r="HN32">
        <v>9999</v>
      </c>
      <c r="HO32">
        <v>9999</v>
      </c>
      <c r="HP32">
        <v>999.9</v>
      </c>
      <c r="HQ32">
        <v>1.86325</v>
      </c>
      <c r="HR32">
        <v>1.86812</v>
      </c>
      <c r="HS32">
        <v>1.86783</v>
      </c>
      <c r="HT32">
        <v>1.86904</v>
      </c>
      <c r="HU32">
        <v>1.86985</v>
      </c>
      <c r="HV32">
        <v>1.86596</v>
      </c>
      <c r="HW32">
        <v>1.86697</v>
      </c>
      <c r="HX32">
        <v>1.86841</v>
      </c>
      <c r="HY32">
        <v>5</v>
      </c>
      <c r="HZ32">
        <v>0</v>
      </c>
      <c r="IA32">
        <v>0</v>
      </c>
      <c r="IB32">
        <v>0</v>
      </c>
      <c r="IC32" t="s">
        <v>426</v>
      </c>
      <c r="ID32" t="s">
        <v>427</v>
      </c>
      <c r="IE32" t="s">
        <v>428</v>
      </c>
      <c r="IF32" t="s">
        <v>428</v>
      </c>
      <c r="IG32" t="s">
        <v>428</v>
      </c>
      <c r="IH32" t="s">
        <v>428</v>
      </c>
      <c r="II32">
        <v>0</v>
      </c>
      <c r="IJ32">
        <v>100</v>
      </c>
      <c r="IK32">
        <v>100</v>
      </c>
      <c r="IL32">
        <v>2.054</v>
      </c>
      <c r="IM32">
        <v>0.3544</v>
      </c>
      <c r="IN32">
        <v>0.625846538382723</v>
      </c>
      <c r="IO32">
        <v>0.00365734689822481</v>
      </c>
      <c r="IP32">
        <v>-6.82403095585571e-07</v>
      </c>
      <c r="IQ32">
        <v>2.34579755332527e-10</v>
      </c>
      <c r="IR32">
        <v>-0.0964157226560202</v>
      </c>
      <c r="IS32">
        <v>-0.0183575705514064</v>
      </c>
      <c r="IT32">
        <v>0.00210061426533654</v>
      </c>
      <c r="IU32">
        <v>-2.28055882586626e-05</v>
      </c>
      <c r="IV32">
        <v>4</v>
      </c>
      <c r="IW32">
        <v>2464</v>
      </c>
      <c r="IX32">
        <v>0</v>
      </c>
      <c r="IY32">
        <v>27</v>
      </c>
      <c r="IZ32">
        <v>29308384.3</v>
      </c>
      <c r="JA32">
        <v>29308384.3</v>
      </c>
      <c r="JB32">
        <v>0.95459</v>
      </c>
      <c r="JC32">
        <v>2.62451</v>
      </c>
      <c r="JD32">
        <v>1.54785</v>
      </c>
      <c r="JE32">
        <v>2.31445</v>
      </c>
      <c r="JF32">
        <v>1.64551</v>
      </c>
      <c r="JG32">
        <v>2.229</v>
      </c>
      <c r="JH32">
        <v>33.8283</v>
      </c>
      <c r="JI32">
        <v>24.2101</v>
      </c>
      <c r="JJ32">
        <v>18</v>
      </c>
      <c r="JK32">
        <v>505.535</v>
      </c>
      <c r="JL32">
        <v>339.701</v>
      </c>
      <c r="JM32">
        <v>30.9701</v>
      </c>
      <c r="JN32">
        <v>29.1235</v>
      </c>
      <c r="JO32">
        <v>30.0001</v>
      </c>
      <c r="JP32">
        <v>29.1114</v>
      </c>
      <c r="JQ32">
        <v>29.0688</v>
      </c>
      <c r="JR32">
        <v>19.1232</v>
      </c>
      <c r="JS32">
        <v>23.1097</v>
      </c>
      <c r="JT32">
        <v>80.6799</v>
      </c>
      <c r="JU32">
        <v>30.9716</v>
      </c>
      <c r="JV32">
        <v>420</v>
      </c>
      <c r="JW32">
        <v>24.2138</v>
      </c>
      <c r="JX32">
        <v>96.5582</v>
      </c>
      <c r="JY32">
        <v>94.4216</v>
      </c>
    </row>
    <row r="33" spans="1:285">
      <c r="A33">
        <v>17</v>
      </c>
      <c r="B33">
        <v>1758503062</v>
      </c>
      <c r="C33">
        <v>34</v>
      </c>
      <c r="D33" t="s">
        <v>460</v>
      </c>
      <c r="E33" t="s">
        <v>461</v>
      </c>
      <c r="F33">
        <v>5</v>
      </c>
      <c r="G33" t="s">
        <v>419</v>
      </c>
      <c r="H33" t="s">
        <v>420</v>
      </c>
      <c r="I33" t="s">
        <v>421</v>
      </c>
      <c r="J33">
        <v>1758503059</v>
      </c>
      <c r="K33">
        <f>(L33)/1000</f>
        <v>0</v>
      </c>
      <c r="L33">
        <f>1000*DL33*AJ33*(DH33-DI33)/(100*DA33*(1000-AJ33*DH33))</f>
        <v>0</v>
      </c>
      <c r="M33">
        <f>DL33*AJ33*(DG33-DF33*(1000-AJ33*DI33)/(1000-AJ33*DH33))/(100*DA33)</f>
        <v>0</v>
      </c>
      <c r="N33">
        <f>DF33 - IF(AJ33&gt;1, M33*DA33*100.0/(AL33), 0)</f>
        <v>0</v>
      </c>
      <c r="O33">
        <f>((U33-K33/2)*N33-M33)/(U33+K33/2)</f>
        <v>0</v>
      </c>
      <c r="P33">
        <f>O33*(DM33+DN33)/1000.0</f>
        <v>0</v>
      </c>
      <c r="Q33">
        <f>(DF33 - IF(AJ33&gt;1, M33*DA33*100.0/(AL33), 0))*(DM33+DN33)/1000.0</f>
        <v>0</v>
      </c>
      <c r="R33">
        <f>2.0/((1/T33-1/S33)+SIGN(T33)*SQRT((1/T33-1/S33)*(1/T33-1/S33) + 4*DB33/((DB33+1)*(DB33+1))*(2*1/T33*1/S33-1/S33*1/S33)))</f>
        <v>0</v>
      </c>
      <c r="S33">
        <f>IF(LEFT(DC33,1)&lt;&gt;"0",IF(LEFT(DC33,1)="1",3.0,DD33),$D$5+$E$5*(DT33*DM33/($K$5*1000))+$F$5*(DT33*DM33/($K$5*1000))*MAX(MIN(DA33,$J$5),$I$5)*MAX(MIN(DA33,$J$5),$I$5)+$G$5*MAX(MIN(DA33,$J$5),$I$5)*(DT33*DM33/($K$5*1000))+$H$5*(DT33*DM33/($K$5*1000))*(DT33*DM33/($K$5*1000)))</f>
        <v>0</v>
      </c>
      <c r="T33">
        <f>K33*(1000-(1000*0.61365*exp(17.502*X33/(240.97+X33))/(DM33+DN33)+DH33)/2)/(1000*0.61365*exp(17.502*X33/(240.97+X33))/(DM33+DN33)-DH33)</f>
        <v>0</v>
      </c>
      <c r="U33">
        <f>1/((DB33+1)/(R33/1.6)+1/(S33/1.37)) + DB33/((DB33+1)/(R33/1.6) + DB33/(S33/1.37))</f>
        <v>0</v>
      </c>
      <c r="V33">
        <f>(CW33*CZ33)</f>
        <v>0</v>
      </c>
      <c r="W33">
        <f>(DO33+(V33+2*0.95*5.67E-8*(((DO33+$B$7)+273)^4-(DO33+273)^4)-44100*K33)/(1.84*29.3*S33+8*0.95*5.67E-8*(DO33+273)^3))</f>
        <v>0</v>
      </c>
      <c r="X33">
        <f>($C$7*DP33+$D$7*DQ33+$E$7*W33)</f>
        <v>0</v>
      </c>
      <c r="Y33">
        <f>0.61365*exp(17.502*X33/(240.97+X33))</f>
        <v>0</v>
      </c>
      <c r="Z33">
        <f>(AA33/AB33*100)</f>
        <v>0</v>
      </c>
      <c r="AA33">
        <f>DH33*(DM33+DN33)/1000</f>
        <v>0</v>
      </c>
      <c r="AB33">
        <f>0.61365*exp(17.502*DO33/(240.97+DO33))</f>
        <v>0</v>
      </c>
      <c r="AC33">
        <f>(Y33-DH33*(DM33+DN33)/1000)</f>
        <v>0</v>
      </c>
      <c r="AD33">
        <f>(-K33*44100)</f>
        <v>0</v>
      </c>
      <c r="AE33">
        <f>2*29.3*S33*0.92*(DO33-X33)</f>
        <v>0</v>
      </c>
      <c r="AF33">
        <f>2*0.95*5.67E-8*(((DO33+$B$7)+273)^4-(X33+273)^4)</f>
        <v>0</v>
      </c>
      <c r="AG33">
        <f>V33+AF33+AD33+AE33</f>
        <v>0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MAX(0,($B$13+$C$13*DT33)/(1+$D$13*DT33)*DM33/(DO33+273)*$E$13)</f>
        <v>0</v>
      </c>
      <c r="AM33" t="s">
        <v>422</v>
      </c>
      <c r="AN33" t="s">
        <v>422</v>
      </c>
      <c r="AO33">
        <v>0</v>
      </c>
      <c r="AP33">
        <v>0</v>
      </c>
      <c r="AQ33">
        <f>1-AO33/AP33</f>
        <v>0</v>
      </c>
      <c r="AR33">
        <v>0</v>
      </c>
      <c r="AS33" t="s">
        <v>422</v>
      </c>
      <c r="AT33" t="s">
        <v>422</v>
      </c>
      <c r="AU33">
        <v>0</v>
      </c>
      <c r="AV33">
        <v>0</v>
      </c>
      <c r="AW33">
        <f>1-AU33/AV33</f>
        <v>0</v>
      </c>
      <c r="AX33">
        <v>0.5</v>
      </c>
      <c r="AY33">
        <f>CX33</f>
        <v>0</v>
      </c>
      <c r="AZ33">
        <f>M33</f>
        <v>0</v>
      </c>
      <c r="BA33">
        <f>AW33*AX33*AY33</f>
        <v>0</v>
      </c>
      <c r="BB33">
        <f>(AZ33-AR33)/AY33</f>
        <v>0</v>
      </c>
      <c r="BC33">
        <f>(AP33-AV33)/AV33</f>
        <v>0</v>
      </c>
      <c r="BD33">
        <f>AO33/(AQ33+AO33/AV33)</f>
        <v>0</v>
      </c>
      <c r="BE33" t="s">
        <v>422</v>
      </c>
      <c r="BF33">
        <v>0</v>
      </c>
      <c r="BG33">
        <f>IF(BF33&lt;&gt;0, BF33, BD33)</f>
        <v>0</v>
      </c>
      <c r="BH33">
        <f>1-BG33/AV33</f>
        <v>0</v>
      </c>
      <c r="BI33">
        <f>(AV33-AU33)/(AV33-BG33)</f>
        <v>0</v>
      </c>
      <c r="BJ33">
        <f>(AP33-AV33)/(AP33-BG33)</f>
        <v>0</v>
      </c>
      <c r="BK33">
        <f>(AV33-AU33)/(AV33-AO33)</f>
        <v>0</v>
      </c>
      <c r="BL33">
        <f>(AP33-AV33)/(AP33-AO33)</f>
        <v>0</v>
      </c>
      <c r="BM33">
        <f>(BI33*BG33/AU33)</f>
        <v>0</v>
      </c>
      <c r="BN33">
        <f>(1-BM33)</f>
        <v>0</v>
      </c>
      <c r="CW33">
        <f>$B$11*DU33+$C$11*DV33+$F$11*EG33*(1-EJ33)</f>
        <v>0</v>
      </c>
      <c r="CX33">
        <f>CW33*CY33</f>
        <v>0</v>
      </c>
      <c r="CY33">
        <f>($B$11*$D$9+$C$11*$D$9+$F$11*((ET33+EL33)/MAX(ET33+EL33+EU33, 0.1)*$I$9+EU33/MAX(ET33+EL33+EU33, 0.1)*$J$9))/($B$11+$C$11+$F$11)</f>
        <v>0</v>
      </c>
      <c r="CZ33">
        <f>($B$11*$K$9+$C$11*$K$9+$F$11*((ET33+EL33)/MAX(ET33+EL33+EU33, 0.1)*$P$9+EU33/MAX(ET33+EL33+EU33, 0.1)*$Q$9))/($B$11+$C$11+$F$11)</f>
        <v>0</v>
      </c>
      <c r="DA33">
        <v>3.7</v>
      </c>
      <c r="DB33">
        <v>0.5</v>
      </c>
      <c r="DC33" t="s">
        <v>423</v>
      </c>
      <c r="DD33">
        <v>2</v>
      </c>
      <c r="DE33">
        <v>1758503059</v>
      </c>
      <c r="DF33">
        <v>420.343666666667</v>
      </c>
      <c r="DG33">
        <v>420.024333333333</v>
      </c>
      <c r="DH33">
        <v>24.2787</v>
      </c>
      <c r="DI33">
        <v>24.2020666666667</v>
      </c>
      <c r="DJ33">
        <v>418.29</v>
      </c>
      <c r="DK33">
        <v>23.9242666666667</v>
      </c>
      <c r="DL33">
        <v>499.944333333333</v>
      </c>
      <c r="DM33">
        <v>89.7795333333333</v>
      </c>
      <c r="DN33">
        <v>0.0375285666666667</v>
      </c>
      <c r="DO33">
        <v>30.4023666666667</v>
      </c>
      <c r="DP33">
        <v>30.0056333333333</v>
      </c>
      <c r="DQ33">
        <v>999.9</v>
      </c>
      <c r="DR33">
        <v>0</v>
      </c>
      <c r="DS33">
        <v>0</v>
      </c>
      <c r="DT33">
        <v>9978.12333333333</v>
      </c>
      <c r="DU33">
        <v>0</v>
      </c>
      <c r="DV33">
        <v>0.330984</v>
      </c>
      <c r="DW33">
        <v>0.319234</v>
      </c>
      <c r="DX33">
        <v>430.803</v>
      </c>
      <c r="DY33">
        <v>430.442</v>
      </c>
      <c r="DZ33">
        <v>0.0766404333333333</v>
      </c>
      <c r="EA33">
        <v>420.024333333333</v>
      </c>
      <c r="EB33">
        <v>24.2020666666667</v>
      </c>
      <c r="EC33">
        <v>2.17973</v>
      </c>
      <c r="ED33">
        <v>2.17285</v>
      </c>
      <c r="EE33">
        <v>18.8141</v>
      </c>
      <c r="EF33">
        <v>18.7635333333333</v>
      </c>
      <c r="EG33">
        <v>0.00500059</v>
      </c>
      <c r="EH33">
        <v>0</v>
      </c>
      <c r="EI33">
        <v>0</v>
      </c>
      <c r="EJ33">
        <v>0</v>
      </c>
      <c r="EK33">
        <v>440.7</v>
      </c>
      <c r="EL33">
        <v>0.00500059</v>
      </c>
      <c r="EM33">
        <v>-13.9</v>
      </c>
      <c r="EN33">
        <v>-0.333333333333333</v>
      </c>
      <c r="EO33">
        <v>35.25</v>
      </c>
      <c r="EP33">
        <v>38.187</v>
      </c>
      <c r="EQ33">
        <v>36.5</v>
      </c>
      <c r="ER33">
        <v>37.937</v>
      </c>
      <c r="ES33">
        <v>37.437</v>
      </c>
      <c r="ET33">
        <v>0</v>
      </c>
      <c r="EU33">
        <v>0</v>
      </c>
      <c r="EV33">
        <v>0</v>
      </c>
      <c r="EW33">
        <v>1758503062.5</v>
      </c>
      <c r="EX33">
        <v>0</v>
      </c>
      <c r="EY33">
        <v>437.773076923077</v>
      </c>
      <c r="EZ33">
        <v>27.2376066782875</v>
      </c>
      <c r="FA33">
        <v>-40.6666663034915</v>
      </c>
      <c r="FB33">
        <v>-12.4346153846154</v>
      </c>
      <c r="FC33">
        <v>15</v>
      </c>
      <c r="FD33">
        <v>0</v>
      </c>
      <c r="FE33" t="s">
        <v>424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0.357588952380952</v>
      </c>
      <c r="FR33">
        <v>-0.0849942077922084</v>
      </c>
      <c r="FS33">
        <v>0.0386404249575816</v>
      </c>
      <c r="FT33">
        <v>1</v>
      </c>
      <c r="FU33">
        <v>438.226470588235</v>
      </c>
      <c r="FV33">
        <v>0.621848802500793</v>
      </c>
      <c r="FW33">
        <v>5.57517126212964</v>
      </c>
      <c r="FX33">
        <v>-1</v>
      </c>
      <c r="FY33">
        <v>0.0647581333333333</v>
      </c>
      <c r="FZ33">
        <v>0.0680938753246754</v>
      </c>
      <c r="GA33">
        <v>0.00989622376692642</v>
      </c>
      <c r="GB33">
        <v>1</v>
      </c>
      <c r="GC33">
        <v>2</v>
      </c>
      <c r="GD33">
        <v>2</v>
      </c>
      <c r="GE33" t="s">
        <v>425</v>
      </c>
      <c r="GF33">
        <v>3.13297</v>
      </c>
      <c r="GG33">
        <v>2.71567</v>
      </c>
      <c r="GH33">
        <v>0.0886753</v>
      </c>
      <c r="GI33">
        <v>0.0890955</v>
      </c>
      <c r="GJ33">
        <v>0.102925</v>
      </c>
      <c r="GK33">
        <v>0.103336</v>
      </c>
      <c r="GL33">
        <v>34284.7</v>
      </c>
      <c r="GM33">
        <v>36677.6</v>
      </c>
      <c r="GN33">
        <v>34042.4</v>
      </c>
      <c r="GO33">
        <v>36461.6</v>
      </c>
      <c r="GP33">
        <v>43148.4</v>
      </c>
      <c r="GQ33">
        <v>46936.7</v>
      </c>
      <c r="GR33">
        <v>53127.1</v>
      </c>
      <c r="GS33">
        <v>58278.9</v>
      </c>
      <c r="GT33">
        <v>1.94385</v>
      </c>
      <c r="GU33">
        <v>1.66408</v>
      </c>
      <c r="GV33">
        <v>0.0793338</v>
      </c>
      <c r="GW33">
        <v>0</v>
      </c>
      <c r="GX33">
        <v>28.7124</v>
      </c>
      <c r="GY33">
        <v>999.9</v>
      </c>
      <c r="GZ33">
        <v>60.463</v>
      </c>
      <c r="HA33">
        <v>30.081</v>
      </c>
      <c r="HB33">
        <v>28.8245</v>
      </c>
      <c r="HC33">
        <v>54.54</v>
      </c>
      <c r="HD33">
        <v>47.1595</v>
      </c>
      <c r="HE33">
        <v>1</v>
      </c>
      <c r="HF33">
        <v>0.136242</v>
      </c>
      <c r="HG33">
        <v>-1.26431</v>
      </c>
      <c r="HH33">
        <v>20.1277</v>
      </c>
      <c r="HI33">
        <v>5.19842</v>
      </c>
      <c r="HJ33">
        <v>12.0047</v>
      </c>
      <c r="HK33">
        <v>4.97535</v>
      </c>
      <c r="HL33">
        <v>3.294</v>
      </c>
      <c r="HM33">
        <v>9999</v>
      </c>
      <c r="HN33">
        <v>9999</v>
      </c>
      <c r="HO33">
        <v>9999</v>
      </c>
      <c r="HP33">
        <v>999.9</v>
      </c>
      <c r="HQ33">
        <v>1.86325</v>
      </c>
      <c r="HR33">
        <v>1.86812</v>
      </c>
      <c r="HS33">
        <v>1.86783</v>
      </c>
      <c r="HT33">
        <v>1.86904</v>
      </c>
      <c r="HU33">
        <v>1.86984</v>
      </c>
      <c r="HV33">
        <v>1.86594</v>
      </c>
      <c r="HW33">
        <v>1.86695</v>
      </c>
      <c r="HX33">
        <v>1.86839</v>
      </c>
      <c r="HY33">
        <v>5</v>
      </c>
      <c r="HZ33">
        <v>0</v>
      </c>
      <c r="IA33">
        <v>0</v>
      </c>
      <c r="IB33">
        <v>0</v>
      </c>
      <c r="IC33" t="s">
        <v>426</v>
      </c>
      <c r="ID33" t="s">
        <v>427</v>
      </c>
      <c r="IE33" t="s">
        <v>428</v>
      </c>
      <c r="IF33" t="s">
        <v>428</v>
      </c>
      <c r="IG33" t="s">
        <v>428</v>
      </c>
      <c r="IH33" t="s">
        <v>428</v>
      </c>
      <c r="II33">
        <v>0</v>
      </c>
      <c r="IJ33">
        <v>100</v>
      </c>
      <c r="IK33">
        <v>100</v>
      </c>
      <c r="IL33">
        <v>2.053</v>
      </c>
      <c r="IM33">
        <v>0.3545</v>
      </c>
      <c r="IN33">
        <v>0.625846538382723</v>
      </c>
      <c r="IO33">
        <v>0.00365734689822481</v>
      </c>
      <c r="IP33">
        <v>-6.82403095585571e-07</v>
      </c>
      <c r="IQ33">
        <v>2.34579755332527e-10</v>
      </c>
      <c r="IR33">
        <v>-0.0964157226560202</v>
      </c>
      <c r="IS33">
        <v>-0.0183575705514064</v>
      </c>
      <c r="IT33">
        <v>0.00210061426533654</v>
      </c>
      <c r="IU33">
        <v>-2.28055882586626e-05</v>
      </c>
      <c r="IV33">
        <v>4</v>
      </c>
      <c r="IW33">
        <v>2464</v>
      </c>
      <c r="IX33">
        <v>0</v>
      </c>
      <c r="IY33">
        <v>27</v>
      </c>
      <c r="IZ33">
        <v>29308384.4</v>
      </c>
      <c r="JA33">
        <v>29308384.4</v>
      </c>
      <c r="JB33">
        <v>0.95459</v>
      </c>
      <c r="JC33">
        <v>2.62329</v>
      </c>
      <c r="JD33">
        <v>1.54785</v>
      </c>
      <c r="JE33">
        <v>2.31445</v>
      </c>
      <c r="JF33">
        <v>1.64551</v>
      </c>
      <c r="JG33">
        <v>2.2937</v>
      </c>
      <c r="JH33">
        <v>33.8283</v>
      </c>
      <c r="JI33">
        <v>24.2188</v>
      </c>
      <c r="JJ33">
        <v>18</v>
      </c>
      <c r="JK33">
        <v>505.684</v>
      </c>
      <c r="JL33">
        <v>339.653</v>
      </c>
      <c r="JM33">
        <v>30.9679</v>
      </c>
      <c r="JN33">
        <v>29.1235</v>
      </c>
      <c r="JO33">
        <v>30.0001</v>
      </c>
      <c r="JP33">
        <v>29.1114</v>
      </c>
      <c r="JQ33">
        <v>29.0688</v>
      </c>
      <c r="JR33">
        <v>19.1246</v>
      </c>
      <c r="JS33">
        <v>23.1097</v>
      </c>
      <c r="JT33">
        <v>80.6799</v>
      </c>
      <c r="JU33">
        <v>30.9656</v>
      </c>
      <c r="JV33">
        <v>420</v>
      </c>
      <c r="JW33">
        <v>24.2138</v>
      </c>
      <c r="JX33">
        <v>96.5589</v>
      </c>
      <c r="JY33">
        <v>94.4213</v>
      </c>
    </row>
    <row r="34" spans="1:285">
      <c r="A34">
        <v>18</v>
      </c>
      <c r="B34">
        <v>1758503064</v>
      </c>
      <c r="C34">
        <v>36</v>
      </c>
      <c r="D34" t="s">
        <v>462</v>
      </c>
      <c r="E34" t="s">
        <v>463</v>
      </c>
      <c r="F34">
        <v>5</v>
      </c>
      <c r="G34" t="s">
        <v>419</v>
      </c>
      <c r="H34" t="s">
        <v>420</v>
      </c>
      <c r="I34" t="s">
        <v>421</v>
      </c>
      <c r="J34">
        <v>1758503061</v>
      </c>
      <c r="K34">
        <f>(L34)/1000</f>
        <v>0</v>
      </c>
      <c r="L34">
        <f>1000*DL34*AJ34*(DH34-DI34)/(100*DA34*(1000-AJ34*DH34))</f>
        <v>0</v>
      </c>
      <c r="M34">
        <f>DL34*AJ34*(DG34-DF34*(1000-AJ34*DI34)/(1000-AJ34*DH34))/(100*DA34)</f>
        <v>0</v>
      </c>
      <c r="N34">
        <f>DF34 - IF(AJ34&gt;1, M34*DA34*100.0/(AL34), 0)</f>
        <v>0</v>
      </c>
      <c r="O34">
        <f>((U34-K34/2)*N34-M34)/(U34+K34/2)</f>
        <v>0</v>
      </c>
      <c r="P34">
        <f>O34*(DM34+DN34)/1000.0</f>
        <v>0</v>
      </c>
      <c r="Q34">
        <f>(DF34 - IF(AJ34&gt;1, M34*DA34*100.0/(AL34), 0))*(DM34+DN34)/1000.0</f>
        <v>0</v>
      </c>
      <c r="R34">
        <f>2.0/((1/T34-1/S34)+SIGN(T34)*SQRT((1/T34-1/S34)*(1/T34-1/S34) + 4*DB34/((DB34+1)*(DB34+1))*(2*1/T34*1/S34-1/S34*1/S34)))</f>
        <v>0</v>
      </c>
      <c r="S34">
        <f>IF(LEFT(DC34,1)&lt;&gt;"0",IF(LEFT(DC34,1)="1",3.0,DD34),$D$5+$E$5*(DT34*DM34/($K$5*1000))+$F$5*(DT34*DM34/($K$5*1000))*MAX(MIN(DA34,$J$5),$I$5)*MAX(MIN(DA34,$J$5),$I$5)+$G$5*MAX(MIN(DA34,$J$5),$I$5)*(DT34*DM34/($K$5*1000))+$H$5*(DT34*DM34/($K$5*1000))*(DT34*DM34/($K$5*1000)))</f>
        <v>0</v>
      </c>
      <c r="T34">
        <f>K34*(1000-(1000*0.61365*exp(17.502*X34/(240.97+X34))/(DM34+DN34)+DH34)/2)/(1000*0.61365*exp(17.502*X34/(240.97+X34))/(DM34+DN34)-DH34)</f>
        <v>0</v>
      </c>
      <c r="U34">
        <f>1/((DB34+1)/(R34/1.6)+1/(S34/1.37)) + DB34/((DB34+1)/(R34/1.6) + DB34/(S34/1.37))</f>
        <v>0</v>
      </c>
      <c r="V34">
        <f>(CW34*CZ34)</f>
        <v>0</v>
      </c>
      <c r="W34">
        <f>(DO34+(V34+2*0.95*5.67E-8*(((DO34+$B$7)+273)^4-(DO34+273)^4)-44100*K34)/(1.84*29.3*S34+8*0.95*5.67E-8*(DO34+273)^3))</f>
        <v>0</v>
      </c>
      <c r="X34">
        <f>($C$7*DP34+$D$7*DQ34+$E$7*W34)</f>
        <v>0</v>
      </c>
      <c r="Y34">
        <f>0.61365*exp(17.502*X34/(240.97+X34))</f>
        <v>0</v>
      </c>
      <c r="Z34">
        <f>(AA34/AB34*100)</f>
        <v>0</v>
      </c>
      <c r="AA34">
        <f>DH34*(DM34+DN34)/1000</f>
        <v>0</v>
      </c>
      <c r="AB34">
        <f>0.61365*exp(17.502*DO34/(240.97+DO34))</f>
        <v>0</v>
      </c>
      <c r="AC34">
        <f>(Y34-DH34*(DM34+DN34)/1000)</f>
        <v>0</v>
      </c>
      <c r="AD34">
        <f>(-K34*44100)</f>
        <v>0</v>
      </c>
      <c r="AE34">
        <f>2*29.3*S34*0.92*(DO34-X34)</f>
        <v>0</v>
      </c>
      <c r="AF34">
        <f>2*0.95*5.67E-8*(((DO34+$B$7)+273)^4-(X34+273)^4)</f>
        <v>0</v>
      </c>
      <c r="AG34">
        <f>V34+AF34+AD34+AE34</f>
        <v>0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MAX(0,($B$13+$C$13*DT34)/(1+$D$13*DT34)*DM34/(DO34+273)*$E$13)</f>
        <v>0</v>
      </c>
      <c r="AM34" t="s">
        <v>422</v>
      </c>
      <c r="AN34" t="s">
        <v>422</v>
      </c>
      <c r="AO34">
        <v>0</v>
      </c>
      <c r="AP34">
        <v>0</v>
      </c>
      <c r="AQ34">
        <f>1-AO34/AP34</f>
        <v>0</v>
      </c>
      <c r="AR34">
        <v>0</v>
      </c>
      <c r="AS34" t="s">
        <v>422</v>
      </c>
      <c r="AT34" t="s">
        <v>422</v>
      </c>
      <c r="AU34">
        <v>0</v>
      </c>
      <c r="AV34">
        <v>0</v>
      </c>
      <c r="AW34">
        <f>1-AU34/AV34</f>
        <v>0</v>
      </c>
      <c r="AX34">
        <v>0.5</v>
      </c>
      <c r="AY34">
        <f>CX34</f>
        <v>0</v>
      </c>
      <c r="AZ34">
        <f>M34</f>
        <v>0</v>
      </c>
      <c r="BA34">
        <f>AW34*AX34*AY34</f>
        <v>0</v>
      </c>
      <c r="BB34">
        <f>(AZ34-AR34)/AY34</f>
        <v>0</v>
      </c>
      <c r="BC34">
        <f>(AP34-AV34)/AV34</f>
        <v>0</v>
      </c>
      <c r="BD34">
        <f>AO34/(AQ34+AO34/AV34)</f>
        <v>0</v>
      </c>
      <c r="BE34" t="s">
        <v>422</v>
      </c>
      <c r="BF34">
        <v>0</v>
      </c>
      <c r="BG34">
        <f>IF(BF34&lt;&gt;0, BF34, BD34)</f>
        <v>0</v>
      </c>
      <c r="BH34">
        <f>1-BG34/AV34</f>
        <v>0</v>
      </c>
      <c r="BI34">
        <f>(AV34-AU34)/(AV34-BG34)</f>
        <v>0</v>
      </c>
      <c r="BJ34">
        <f>(AP34-AV34)/(AP34-BG34)</f>
        <v>0</v>
      </c>
      <c r="BK34">
        <f>(AV34-AU34)/(AV34-AO34)</f>
        <v>0</v>
      </c>
      <c r="BL34">
        <f>(AP34-AV34)/(AP34-AO34)</f>
        <v>0</v>
      </c>
      <c r="BM34">
        <f>(BI34*BG34/AU34)</f>
        <v>0</v>
      </c>
      <c r="BN34">
        <f>(1-BM34)</f>
        <v>0</v>
      </c>
      <c r="CW34">
        <f>$B$11*DU34+$C$11*DV34+$F$11*EG34*(1-EJ34)</f>
        <v>0</v>
      </c>
      <c r="CX34">
        <f>CW34*CY34</f>
        <v>0</v>
      </c>
      <c r="CY34">
        <f>($B$11*$D$9+$C$11*$D$9+$F$11*((ET34+EL34)/MAX(ET34+EL34+EU34, 0.1)*$I$9+EU34/MAX(ET34+EL34+EU34, 0.1)*$J$9))/($B$11+$C$11+$F$11)</f>
        <v>0</v>
      </c>
      <c r="CZ34">
        <f>($B$11*$K$9+$C$11*$K$9+$F$11*((ET34+EL34)/MAX(ET34+EL34+EU34, 0.1)*$P$9+EU34/MAX(ET34+EL34+EU34, 0.1)*$Q$9))/($B$11+$C$11+$F$11)</f>
        <v>0</v>
      </c>
      <c r="DA34">
        <v>3.7</v>
      </c>
      <c r="DB34">
        <v>0.5</v>
      </c>
      <c r="DC34" t="s">
        <v>423</v>
      </c>
      <c r="DD34">
        <v>2</v>
      </c>
      <c r="DE34">
        <v>1758503061</v>
      </c>
      <c r="DF34">
        <v>420.350333333333</v>
      </c>
      <c r="DG34">
        <v>420.042333333333</v>
      </c>
      <c r="DH34">
        <v>24.2797</v>
      </c>
      <c r="DI34">
        <v>24.2017666666667</v>
      </c>
      <c r="DJ34">
        <v>418.296666666667</v>
      </c>
      <c r="DK34">
        <v>23.9252</v>
      </c>
      <c r="DL34">
        <v>499.956</v>
      </c>
      <c r="DM34">
        <v>89.7794</v>
      </c>
      <c r="DN34">
        <v>0.0376232</v>
      </c>
      <c r="DO34">
        <v>30.4015666666667</v>
      </c>
      <c r="DP34">
        <v>30.0057666666667</v>
      </c>
      <c r="DQ34">
        <v>999.9</v>
      </c>
      <c r="DR34">
        <v>0</v>
      </c>
      <c r="DS34">
        <v>0</v>
      </c>
      <c r="DT34">
        <v>9978.95666666667</v>
      </c>
      <c r="DU34">
        <v>0</v>
      </c>
      <c r="DV34">
        <v>0.330984</v>
      </c>
      <c r="DW34">
        <v>0.307952666666667</v>
      </c>
      <c r="DX34">
        <v>430.810333333333</v>
      </c>
      <c r="DY34">
        <v>430.460333333333</v>
      </c>
      <c r="DZ34">
        <v>0.0779698333333333</v>
      </c>
      <c r="EA34">
        <v>420.042333333333</v>
      </c>
      <c r="EB34">
        <v>24.2017666666667</v>
      </c>
      <c r="EC34">
        <v>2.17981666666667</v>
      </c>
      <c r="ED34">
        <v>2.17281666666667</v>
      </c>
      <c r="EE34">
        <v>18.8147333333333</v>
      </c>
      <c r="EF34">
        <v>18.7632666666667</v>
      </c>
      <c r="EG34">
        <v>0.00500059</v>
      </c>
      <c r="EH34">
        <v>0</v>
      </c>
      <c r="EI34">
        <v>0</v>
      </c>
      <c r="EJ34">
        <v>0</v>
      </c>
      <c r="EK34">
        <v>441.266666666667</v>
      </c>
      <c r="EL34">
        <v>0.00500059</v>
      </c>
      <c r="EM34">
        <v>-15.7333333333333</v>
      </c>
      <c r="EN34">
        <v>-1</v>
      </c>
      <c r="EO34">
        <v>35.25</v>
      </c>
      <c r="EP34">
        <v>38.187</v>
      </c>
      <c r="EQ34">
        <v>36.479</v>
      </c>
      <c r="ER34">
        <v>37.937</v>
      </c>
      <c r="ES34">
        <v>37.437</v>
      </c>
      <c r="ET34">
        <v>0</v>
      </c>
      <c r="EU34">
        <v>0</v>
      </c>
      <c r="EV34">
        <v>0</v>
      </c>
      <c r="EW34">
        <v>1758503064.3</v>
      </c>
      <c r="EX34">
        <v>0</v>
      </c>
      <c r="EY34">
        <v>438.356</v>
      </c>
      <c r="EZ34">
        <v>11.0923074498934</v>
      </c>
      <c r="FA34">
        <v>-32.8846150987717</v>
      </c>
      <c r="FB34">
        <v>-13.524</v>
      </c>
      <c r="FC34">
        <v>15</v>
      </c>
      <c r="FD34">
        <v>0</v>
      </c>
      <c r="FE34" t="s">
        <v>424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0.356315952380952</v>
      </c>
      <c r="FR34">
        <v>-0.242868857142857</v>
      </c>
      <c r="FS34">
        <v>0.0406800643365556</v>
      </c>
      <c r="FT34">
        <v>1</v>
      </c>
      <c r="FU34">
        <v>438.388235294118</v>
      </c>
      <c r="FV34">
        <v>2.82964096944481</v>
      </c>
      <c r="FW34">
        <v>5.49067469902553</v>
      </c>
      <c r="FX34">
        <v>-1</v>
      </c>
      <c r="FY34">
        <v>0.0654836523809524</v>
      </c>
      <c r="FZ34">
        <v>0.0995573454545454</v>
      </c>
      <c r="GA34">
        <v>0.0104420384341655</v>
      </c>
      <c r="GB34">
        <v>1</v>
      </c>
      <c r="GC34">
        <v>2</v>
      </c>
      <c r="GD34">
        <v>2</v>
      </c>
      <c r="GE34" t="s">
        <v>425</v>
      </c>
      <c r="GF34">
        <v>3.13292</v>
      </c>
      <c r="GG34">
        <v>2.71538</v>
      </c>
      <c r="GH34">
        <v>0.0886771</v>
      </c>
      <c r="GI34">
        <v>0.0890902</v>
      </c>
      <c r="GJ34">
        <v>0.102928</v>
      </c>
      <c r="GK34">
        <v>0.103334</v>
      </c>
      <c r="GL34">
        <v>34284.7</v>
      </c>
      <c r="GM34">
        <v>36677.6</v>
      </c>
      <c r="GN34">
        <v>34042.4</v>
      </c>
      <c r="GO34">
        <v>36461.4</v>
      </c>
      <c r="GP34">
        <v>43148.4</v>
      </c>
      <c r="GQ34">
        <v>46936.8</v>
      </c>
      <c r="GR34">
        <v>53127.3</v>
      </c>
      <c r="GS34">
        <v>58278.8</v>
      </c>
      <c r="GT34">
        <v>1.94395</v>
      </c>
      <c r="GU34">
        <v>1.66402</v>
      </c>
      <c r="GV34">
        <v>0.079073</v>
      </c>
      <c r="GW34">
        <v>0</v>
      </c>
      <c r="GX34">
        <v>28.7124</v>
      </c>
      <c r="GY34">
        <v>999.9</v>
      </c>
      <c r="GZ34">
        <v>60.438</v>
      </c>
      <c r="HA34">
        <v>30.071</v>
      </c>
      <c r="HB34">
        <v>28.7973</v>
      </c>
      <c r="HC34">
        <v>54.76</v>
      </c>
      <c r="HD34">
        <v>47.3878</v>
      </c>
      <c r="HE34">
        <v>1</v>
      </c>
      <c r="HF34">
        <v>0.136324</v>
      </c>
      <c r="HG34">
        <v>-1.26234</v>
      </c>
      <c r="HH34">
        <v>20.1276</v>
      </c>
      <c r="HI34">
        <v>5.19842</v>
      </c>
      <c r="HJ34">
        <v>12.0046</v>
      </c>
      <c r="HK34">
        <v>4.9755</v>
      </c>
      <c r="HL34">
        <v>3.294</v>
      </c>
      <c r="HM34">
        <v>9999</v>
      </c>
      <c r="HN34">
        <v>9999</v>
      </c>
      <c r="HO34">
        <v>9999</v>
      </c>
      <c r="HP34">
        <v>999.9</v>
      </c>
      <c r="HQ34">
        <v>1.86325</v>
      </c>
      <c r="HR34">
        <v>1.86812</v>
      </c>
      <c r="HS34">
        <v>1.86783</v>
      </c>
      <c r="HT34">
        <v>1.86905</v>
      </c>
      <c r="HU34">
        <v>1.86985</v>
      </c>
      <c r="HV34">
        <v>1.86594</v>
      </c>
      <c r="HW34">
        <v>1.86697</v>
      </c>
      <c r="HX34">
        <v>1.8684</v>
      </c>
      <c r="HY34">
        <v>5</v>
      </c>
      <c r="HZ34">
        <v>0</v>
      </c>
      <c r="IA34">
        <v>0</v>
      </c>
      <c r="IB34">
        <v>0</v>
      </c>
      <c r="IC34" t="s">
        <v>426</v>
      </c>
      <c r="ID34" t="s">
        <v>427</v>
      </c>
      <c r="IE34" t="s">
        <v>428</v>
      </c>
      <c r="IF34" t="s">
        <v>428</v>
      </c>
      <c r="IG34" t="s">
        <v>428</v>
      </c>
      <c r="IH34" t="s">
        <v>428</v>
      </c>
      <c r="II34">
        <v>0</v>
      </c>
      <c r="IJ34">
        <v>100</v>
      </c>
      <c r="IK34">
        <v>100</v>
      </c>
      <c r="IL34">
        <v>2.054</v>
      </c>
      <c r="IM34">
        <v>0.3545</v>
      </c>
      <c r="IN34">
        <v>0.625846538382723</v>
      </c>
      <c r="IO34">
        <v>0.00365734689822481</v>
      </c>
      <c r="IP34">
        <v>-6.82403095585571e-07</v>
      </c>
      <c r="IQ34">
        <v>2.34579755332527e-10</v>
      </c>
      <c r="IR34">
        <v>-0.0964157226560202</v>
      </c>
      <c r="IS34">
        <v>-0.0183575705514064</v>
      </c>
      <c r="IT34">
        <v>0.00210061426533654</v>
      </c>
      <c r="IU34">
        <v>-2.28055882586626e-05</v>
      </c>
      <c r="IV34">
        <v>4</v>
      </c>
      <c r="IW34">
        <v>2464</v>
      </c>
      <c r="IX34">
        <v>0</v>
      </c>
      <c r="IY34">
        <v>27</v>
      </c>
      <c r="IZ34">
        <v>29308384.4</v>
      </c>
      <c r="JA34">
        <v>29308384.4</v>
      </c>
      <c r="JB34">
        <v>0.95459</v>
      </c>
      <c r="JC34">
        <v>2.61475</v>
      </c>
      <c r="JD34">
        <v>1.54785</v>
      </c>
      <c r="JE34">
        <v>2.31445</v>
      </c>
      <c r="JF34">
        <v>1.64673</v>
      </c>
      <c r="JG34">
        <v>2.34619</v>
      </c>
      <c r="JH34">
        <v>33.8283</v>
      </c>
      <c r="JI34">
        <v>24.2276</v>
      </c>
      <c r="JJ34">
        <v>18</v>
      </c>
      <c r="JK34">
        <v>505.751</v>
      </c>
      <c r="JL34">
        <v>339.629</v>
      </c>
      <c r="JM34">
        <v>30.9665</v>
      </c>
      <c r="JN34">
        <v>29.1235</v>
      </c>
      <c r="JO34">
        <v>30.0001</v>
      </c>
      <c r="JP34">
        <v>29.1114</v>
      </c>
      <c r="JQ34">
        <v>29.0688</v>
      </c>
      <c r="JR34">
        <v>19.1233</v>
      </c>
      <c r="JS34">
        <v>23.1097</v>
      </c>
      <c r="JT34">
        <v>80.6799</v>
      </c>
      <c r="JU34">
        <v>30.9656</v>
      </c>
      <c r="JV34">
        <v>420</v>
      </c>
      <c r="JW34">
        <v>24.2138</v>
      </c>
      <c r="JX34">
        <v>96.5592</v>
      </c>
      <c r="JY34">
        <v>94.421</v>
      </c>
    </row>
    <row r="35" spans="1:285">
      <c r="A35">
        <v>19</v>
      </c>
      <c r="B35">
        <v>1758503066</v>
      </c>
      <c r="C35">
        <v>38</v>
      </c>
      <c r="D35" t="s">
        <v>464</v>
      </c>
      <c r="E35" t="s">
        <v>465</v>
      </c>
      <c r="F35">
        <v>5</v>
      </c>
      <c r="G35" t="s">
        <v>419</v>
      </c>
      <c r="H35" t="s">
        <v>420</v>
      </c>
      <c r="I35" t="s">
        <v>421</v>
      </c>
      <c r="J35">
        <v>1758503063</v>
      </c>
      <c r="K35">
        <f>(L35)/1000</f>
        <v>0</v>
      </c>
      <c r="L35">
        <f>1000*DL35*AJ35*(DH35-DI35)/(100*DA35*(1000-AJ35*DH35))</f>
        <v>0</v>
      </c>
      <c r="M35">
        <f>DL35*AJ35*(DG35-DF35*(1000-AJ35*DI35)/(1000-AJ35*DH35))/(100*DA35)</f>
        <v>0</v>
      </c>
      <c r="N35">
        <f>DF35 - IF(AJ35&gt;1, M35*DA35*100.0/(AL35), 0)</f>
        <v>0</v>
      </c>
      <c r="O35">
        <f>((U35-K35/2)*N35-M35)/(U35+K35/2)</f>
        <v>0</v>
      </c>
      <c r="P35">
        <f>O35*(DM35+DN35)/1000.0</f>
        <v>0</v>
      </c>
      <c r="Q35">
        <f>(DF35 - IF(AJ35&gt;1, M35*DA35*100.0/(AL35), 0))*(DM35+DN35)/1000.0</f>
        <v>0</v>
      </c>
      <c r="R35">
        <f>2.0/((1/T35-1/S35)+SIGN(T35)*SQRT((1/T35-1/S35)*(1/T35-1/S35) + 4*DB35/((DB35+1)*(DB35+1))*(2*1/T35*1/S35-1/S35*1/S35)))</f>
        <v>0</v>
      </c>
      <c r="S35">
        <f>IF(LEFT(DC35,1)&lt;&gt;"0",IF(LEFT(DC35,1)="1",3.0,DD35),$D$5+$E$5*(DT35*DM35/($K$5*1000))+$F$5*(DT35*DM35/($K$5*1000))*MAX(MIN(DA35,$J$5),$I$5)*MAX(MIN(DA35,$J$5),$I$5)+$G$5*MAX(MIN(DA35,$J$5),$I$5)*(DT35*DM35/($K$5*1000))+$H$5*(DT35*DM35/($K$5*1000))*(DT35*DM35/($K$5*1000)))</f>
        <v>0</v>
      </c>
      <c r="T35">
        <f>K35*(1000-(1000*0.61365*exp(17.502*X35/(240.97+X35))/(DM35+DN35)+DH35)/2)/(1000*0.61365*exp(17.502*X35/(240.97+X35))/(DM35+DN35)-DH35)</f>
        <v>0</v>
      </c>
      <c r="U35">
        <f>1/((DB35+1)/(R35/1.6)+1/(S35/1.37)) + DB35/((DB35+1)/(R35/1.6) + DB35/(S35/1.37))</f>
        <v>0</v>
      </c>
      <c r="V35">
        <f>(CW35*CZ35)</f>
        <v>0</v>
      </c>
      <c r="W35">
        <f>(DO35+(V35+2*0.95*5.67E-8*(((DO35+$B$7)+273)^4-(DO35+273)^4)-44100*K35)/(1.84*29.3*S35+8*0.95*5.67E-8*(DO35+273)^3))</f>
        <v>0</v>
      </c>
      <c r="X35">
        <f>($C$7*DP35+$D$7*DQ35+$E$7*W35)</f>
        <v>0</v>
      </c>
      <c r="Y35">
        <f>0.61365*exp(17.502*X35/(240.97+X35))</f>
        <v>0</v>
      </c>
      <c r="Z35">
        <f>(AA35/AB35*100)</f>
        <v>0</v>
      </c>
      <c r="AA35">
        <f>DH35*(DM35+DN35)/1000</f>
        <v>0</v>
      </c>
      <c r="AB35">
        <f>0.61365*exp(17.502*DO35/(240.97+DO35))</f>
        <v>0</v>
      </c>
      <c r="AC35">
        <f>(Y35-DH35*(DM35+DN35)/1000)</f>
        <v>0</v>
      </c>
      <c r="AD35">
        <f>(-K35*44100)</f>
        <v>0</v>
      </c>
      <c r="AE35">
        <f>2*29.3*S35*0.92*(DO35-X35)</f>
        <v>0</v>
      </c>
      <c r="AF35">
        <f>2*0.95*5.67E-8*(((DO35+$B$7)+273)^4-(X35+273)^4)</f>
        <v>0</v>
      </c>
      <c r="AG35">
        <f>V35+AF35+AD35+AE35</f>
        <v>0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MAX(0,($B$13+$C$13*DT35)/(1+$D$13*DT35)*DM35/(DO35+273)*$E$13)</f>
        <v>0</v>
      </c>
      <c r="AM35" t="s">
        <v>422</v>
      </c>
      <c r="AN35" t="s">
        <v>422</v>
      </c>
      <c r="AO35">
        <v>0</v>
      </c>
      <c r="AP35">
        <v>0</v>
      </c>
      <c r="AQ35">
        <f>1-AO35/AP35</f>
        <v>0</v>
      </c>
      <c r="AR35">
        <v>0</v>
      </c>
      <c r="AS35" t="s">
        <v>422</v>
      </c>
      <c r="AT35" t="s">
        <v>422</v>
      </c>
      <c r="AU35">
        <v>0</v>
      </c>
      <c r="AV35">
        <v>0</v>
      </c>
      <c r="AW35">
        <f>1-AU35/AV35</f>
        <v>0</v>
      </c>
      <c r="AX35">
        <v>0.5</v>
      </c>
      <c r="AY35">
        <f>CX35</f>
        <v>0</v>
      </c>
      <c r="AZ35">
        <f>M35</f>
        <v>0</v>
      </c>
      <c r="BA35">
        <f>AW35*AX35*AY35</f>
        <v>0</v>
      </c>
      <c r="BB35">
        <f>(AZ35-AR35)/AY35</f>
        <v>0</v>
      </c>
      <c r="BC35">
        <f>(AP35-AV35)/AV35</f>
        <v>0</v>
      </c>
      <c r="BD35">
        <f>AO35/(AQ35+AO35/AV35)</f>
        <v>0</v>
      </c>
      <c r="BE35" t="s">
        <v>422</v>
      </c>
      <c r="BF35">
        <v>0</v>
      </c>
      <c r="BG35">
        <f>IF(BF35&lt;&gt;0, BF35, BD35)</f>
        <v>0</v>
      </c>
      <c r="BH35">
        <f>1-BG35/AV35</f>
        <v>0</v>
      </c>
      <c r="BI35">
        <f>(AV35-AU35)/(AV35-BG35)</f>
        <v>0</v>
      </c>
      <c r="BJ35">
        <f>(AP35-AV35)/(AP35-BG35)</f>
        <v>0</v>
      </c>
      <c r="BK35">
        <f>(AV35-AU35)/(AV35-AO35)</f>
        <v>0</v>
      </c>
      <c r="BL35">
        <f>(AP35-AV35)/(AP35-AO35)</f>
        <v>0</v>
      </c>
      <c r="BM35">
        <f>(BI35*BG35/AU35)</f>
        <v>0</v>
      </c>
      <c r="BN35">
        <f>(1-BM35)</f>
        <v>0</v>
      </c>
      <c r="CW35">
        <f>$B$11*DU35+$C$11*DV35+$F$11*EG35*(1-EJ35)</f>
        <v>0</v>
      </c>
      <c r="CX35">
        <f>CW35*CY35</f>
        <v>0</v>
      </c>
      <c r="CY35">
        <f>($B$11*$D$9+$C$11*$D$9+$F$11*((ET35+EL35)/MAX(ET35+EL35+EU35, 0.1)*$I$9+EU35/MAX(ET35+EL35+EU35, 0.1)*$J$9))/($B$11+$C$11+$F$11)</f>
        <v>0</v>
      </c>
      <c r="CZ35">
        <f>($B$11*$K$9+$C$11*$K$9+$F$11*((ET35+EL35)/MAX(ET35+EL35+EU35, 0.1)*$P$9+EU35/MAX(ET35+EL35+EU35, 0.1)*$Q$9))/($B$11+$C$11+$F$11)</f>
        <v>0</v>
      </c>
      <c r="DA35">
        <v>3.7</v>
      </c>
      <c r="DB35">
        <v>0.5</v>
      </c>
      <c r="DC35" t="s">
        <v>423</v>
      </c>
      <c r="DD35">
        <v>2</v>
      </c>
      <c r="DE35">
        <v>1758503063</v>
      </c>
      <c r="DF35">
        <v>420.357666666667</v>
      </c>
      <c r="DG35">
        <v>420.023</v>
      </c>
      <c r="DH35">
        <v>24.2805</v>
      </c>
      <c r="DI35">
        <v>24.2013</v>
      </c>
      <c r="DJ35">
        <v>418.304</v>
      </c>
      <c r="DK35">
        <v>23.926</v>
      </c>
      <c r="DL35">
        <v>499.967666666667</v>
      </c>
      <c r="DM35">
        <v>89.7798</v>
      </c>
      <c r="DN35">
        <v>0.0376158666666667</v>
      </c>
      <c r="DO35">
        <v>30.4011666666667</v>
      </c>
      <c r="DP35">
        <v>30.0041</v>
      </c>
      <c r="DQ35">
        <v>999.9</v>
      </c>
      <c r="DR35">
        <v>0</v>
      </c>
      <c r="DS35">
        <v>0</v>
      </c>
      <c r="DT35">
        <v>9980.21</v>
      </c>
      <c r="DU35">
        <v>0</v>
      </c>
      <c r="DV35">
        <v>0.330984</v>
      </c>
      <c r="DW35">
        <v>0.334564</v>
      </c>
      <c r="DX35">
        <v>430.818333333333</v>
      </c>
      <c r="DY35">
        <v>430.440333333333</v>
      </c>
      <c r="DZ35">
        <v>0.0792560333333333</v>
      </c>
      <c r="EA35">
        <v>420.023</v>
      </c>
      <c r="EB35">
        <v>24.2013</v>
      </c>
      <c r="EC35">
        <v>2.17990333333333</v>
      </c>
      <c r="ED35">
        <v>2.17278666666667</v>
      </c>
      <c r="EE35">
        <v>18.8153333333333</v>
      </c>
      <c r="EF35">
        <v>18.7630333333333</v>
      </c>
      <c r="EG35">
        <v>0.00500059</v>
      </c>
      <c r="EH35">
        <v>0</v>
      </c>
      <c r="EI35">
        <v>0</v>
      </c>
      <c r="EJ35">
        <v>0</v>
      </c>
      <c r="EK35">
        <v>442.033333333333</v>
      </c>
      <c r="EL35">
        <v>0.00500059</v>
      </c>
      <c r="EM35">
        <v>-12.1666666666667</v>
      </c>
      <c r="EN35">
        <v>-0.566666666666667</v>
      </c>
      <c r="EO35">
        <v>35.25</v>
      </c>
      <c r="EP35">
        <v>38.1663333333333</v>
      </c>
      <c r="EQ35">
        <v>36.458</v>
      </c>
      <c r="ER35">
        <v>37.937</v>
      </c>
      <c r="ES35">
        <v>37.437</v>
      </c>
      <c r="ET35">
        <v>0</v>
      </c>
      <c r="EU35">
        <v>0</v>
      </c>
      <c r="EV35">
        <v>0</v>
      </c>
      <c r="EW35">
        <v>1758503066.1</v>
      </c>
      <c r="EX35">
        <v>0</v>
      </c>
      <c r="EY35">
        <v>438.453846153846</v>
      </c>
      <c r="EZ35">
        <v>18.4478628495881</v>
      </c>
      <c r="FA35">
        <v>-7.54187988926642</v>
      </c>
      <c r="FB35">
        <v>-13.8538461538462</v>
      </c>
      <c r="FC35">
        <v>15</v>
      </c>
      <c r="FD35">
        <v>0</v>
      </c>
      <c r="FE35" t="s">
        <v>424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0.357307047619048</v>
      </c>
      <c r="FR35">
        <v>-0.224786181818182</v>
      </c>
      <c r="FS35">
        <v>0.0404117277137127</v>
      </c>
      <c r="FT35">
        <v>1</v>
      </c>
      <c r="FU35">
        <v>437.752941176471</v>
      </c>
      <c r="FV35">
        <v>12.0580595510595</v>
      </c>
      <c r="FW35">
        <v>5.35598814380127</v>
      </c>
      <c r="FX35">
        <v>-1</v>
      </c>
      <c r="FY35">
        <v>0.0680513047619048</v>
      </c>
      <c r="FZ35">
        <v>0.0974642259740261</v>
      </c>
      <c r="GA35">
        <v>0.0102141183342086</v>
      </c>
      <c r="GB35">
        <v>1</v>
      </c>
      <c r="GC35">
        <v>2</v>
      </c>
      <c r="GD35">
        <v>2</v>
      </c>
      <c r="GE35" t="s">
        <v>425</v>
      </c>
      <c r="GF35">
        <v>3.13289</v>
      </c>
      <c r="GG35">
        <v>2.71543</v>
      </c>
      <c r="GH35">
        <v>0.0886759</v>
      </c>
      <c r="GI35">
        <v>0.0890925</v>
      </c>
      <c r="GJ35">
        <v>0.102926</v>
      </c>
      <c r="GK35">
        <v>0.103332</v>
      </c>
      <c r="GL35">
        <v>34284.8</v>
      </c>
      <c r="GM35">
        <v>36677.5</v>
      </c>
      <c r="GN35">
        <v>34042.5</v>
      </c>
      <c r="GO35">
        <v>36461.4</v>
      </c>
      <c r="GP35">
        <v>43148.6</v>
      </c>
      <c r="GQ35">
        <v>46936.8</v>
      </c>
      <c r="GR35">
        <v>53127.4</v>
      </c>
      <c r="GS35">
        <v>58278.7</v>
      </c>
      <c r="GT35">
        <v>1.94385</v>
      </c>
      <c r="GU35">
        <v>1.6641</v>
      </c>
      <c r="GV35">
        <v>0.0793338</v>
      </c>
      <c r="GW35">
        <v>0</v>
      </c>
      <c r="GX35">
        <v>28.7133</v>
      </c>
      <c r="GY35">
        <v>999.9</v>
      </c>
      <c r="GZ35">
        <v>60.438</v>
      </c>
      <c r="HA35">
        <v>30.071</v>
      </c>
      <c r="HB35">
        <v>28.7952</v>
      </c>
      <c r="HC35">
        <v>54.65</v>
      </c>
      <c r="HD35">
        <v>47.512</v>
      </c>
      <c r="HE35">
        <v>1</v>
      </c>
      <c r="HF35">
        <v>0.136385</v>
      </c>
      <c r="HG35">
        <v>-1.25921</v>
      </c>
      <c r="HH35">
        <v>20.1277</v>
      </c>
      <c r="HI35">
        <v>5.19842</v>
      </c>
      <c r="HJ35">
        <v>12.0043</v>
      </c>
      <c r="HK35">
        <v>4.9756</v>
      </c>
      <c r="HL35">
        <v>3.294</v>
      </c>
      <c r="HM35">
        <v>9999</v>
      </c>
      <c r="HN35">
        <v>9999</v>
      </c>
      <c r="HO35">
        <v>9999</v>
      </c>
      <c r="HP35">
        <v>999.9</v>
      </c>
      <c r="HQ35">
        <v>1.86325</v>
      </c>
      <c r="HR35">
        <v>1.86812</v>
      </c>
      <c r="HS35">
        <v>1.86783</v>
      </c>
      <c r="HT35">
        <v>1.86905</v>
      </c>
      <c r="HU35">
        <v>1.86985</v>
      </c>
      <c r="HV35">
        <v>1.86595</v>
      </c>
      <c r="HW35">
        <v>1.86697</v>
      </c>
      <c r="HX35">
        <v>1.86842</v>
      </c>
      <c r="HY35">
        <v>5</v>
      </c>
      <c r="HZ35">
        <v>0</v>
      </c>
      <c r="IA35">
        <v>0</v>
      </c>
      <c r="IB35">
        <v>0</v>
      </c>
      <c r="IC35" t="s">
        <v>426</v>
      </c>
      <c r="ID35" t="s">
        <v>427</v>
      </c>
      <c r="IE35" t="s">
        <v>428</v>
      </c>
      <c r="IF35" t="s">
        <v>428</v>
      </c>
      <c r="IG35" t="s">
        <v>428</v>
      </c>
      <c r="IH35" t="s">
        <v>428</v>
      </c>
      <c r="II35">
        <v>0</v>
      </c>
      <c r="IJ35">
        <v>100</v>
      </c>
      <c r="IK35">
        <v>100</v>
      </c>
      <c r="IL35">
        <v>2.054</v>
      </c>
      <c r="IM35">
        <v>0.3545</v>
      </c>
      <c r="IN35">
        <v>0.625846538382723</v>
      </c>
      <c r="IO35">
        <v>0.00365734689822481</v>
      </c>
      <c r="IP35">
        <v>-6.82403095585571e-07</v>
      </c>
      <c r="IQ35">
        <v>2.34579755332527e-10</v>
      </c>
      <c r="IR35">
        <v>-0.0964157226560202</v>
      </c>
      <c r="IS35">
        <v>-0.0183575705514064</v>
      </c>
      <c r="IT35">
        <v>0.00210061426533654</v>
      </c>
      <c r="IU35">
        <v>-2.28055882586626e-05</v>
      </c>
      <c r="IV35">
        <v>4</v>
      </c>
      <c r="IW35">
        <v>2464</v>
      </c>
      <c r="IX35">
        <v>0</v>
      </c>
      <c r="IY35">
        <v>27</v>
      </c>
      <c r="IZ35">
        <v>29308384.4</v>
      </c>
      <c r="JA35">
        <v>29308384.4</v>
      </c>
      <c r="JB35">
        <v>0.953369</v>
      </c>
      <c r="JC35">
        <v>2.61475</v>
      </c>
      <c r="JD35">
        <v>1.54785</v>
      </c>
      <c r="JE35">
        <v>2.31567</v>
      </c>
      <c r="JF35">
        <v>1.64673</v>
      </c>
      <c r="JG35">
        <v>2.34619</v>
      </c>
      <c r="JH35">
        <v>33.8283</v>
      </c>
      <c r="JI35">
        <v>24.2188</v>
      </c>
      <c r="JJ35">
        <v>18</v>
      </c>
      <c r="JK35">
        <v>505.685</v>
      </c>
      <c r="JL35">
        <v>339.665</v>
      </c>
      <c r="JM35">
        <v>30.9647</v>
      </c>
      <c r="JN35">
        <v>29.1235</v>
      </c>
      <c r="JO35">
        <v>30.0001</v>
      </c>
      <c r="JP35">
        <v>29.1114</v>
      </c>
      <c r="JQ35">
        <v>29.0688</v>
      </c>
      <c r="JR35">
        <v>19.1238</v>
      </c>
      <c r="JS35">
        <v>23.1097</v>
      </c>
      <c r="JT35">
        <v>80.6799</v>
      </c>
      <c r="JU35">
        <v>30.9656</v>
      </c>
      <c r="JV35">
        <v>420</v>
      </c>
      <c r="JW35">
        <v>24.2138</v>
      </c>
      <c r="JX35">
        <v>96.5594</v>
      </c>
      <c r="JY35">
        <v>94.4209</v>
      </c>
    </row>
    <row r="36" spans="1:285">
      <c r="A36">
        <v>20</v>
      </c>
      <c r="B36">
        <v>1758503068</v>
      </c>
      <c r="C36">
        <v>40</v>
      </c>
      <c r="D36" t="s">
        <v>466</v>
      </c>
      <c r="E36" t="s">
        <v>467</v>
      </c>
      <c r="F36">
        <v>5</v>
      </c>
      <c r="G36" t="s">
        <v>419</v>
      </c>
      <c r="H36" t="s">
        <v>420</v>
      </c>
      <c r="I36" t="s">
        <v>421</v>
      </c>
      <c r="J36">
        <v>1758503065</v>
      </c>
      <c r="K36">
        <f>(L36)/1000</f>
        <v>0</v>
      </c>
      <c r="L36">
        <f>1000*DL36*AJ36*(DH36-DI36)/(100*DA36*(1000-AJ36*DH36))</f>
        <v>0</v>
      </c>
      <c r="M36">
        <f>DL36*AJ36*(DG36-DF36*(1000-AJ36*DI36)/(1000-AJ36*DH36))/(100*DA36)</f>
        <v>0</v>
      </c>
      <c r="N36">
        <f>DF36 - IF(AJ36&gt;1, M36*DA36*100.0/(AL36), 0)</f>
        <v>0</v>
      </c>
      <c r="O36">
        <f>((U36-K36/2)*N36-M36)/(U36+K36/2)</f>
        <v>0</v>
      </c>
      <c r="P36">
        <f>O36*(DM36+DN36)/1000.0</f>
        <v>0</v>
      </c>
      <c r="Q36">
        <f>(DF36 - IF(AJ36&gt;1, M36*DA36*100.0/(AL36), 0))*(DM36+DN36)/1000.0</f>
        <v>0</v>
      </c>
      <c r="R36">
        <f>2.0/((1/T36-1/S36)+SIGN(T36)*SQRT((1/T36-1/S36)*(1/T36-1/S36) + 4*DB36/((DB36+1)*(DB36+1))*(2*1/T36*1/S36-1/S36*1/S36)))</f>
        <v>0</v>
      </c>
      <c r="S36">
        <f>IF(LEFT(DC36,1)&lt;&gt;"0",IF(LEFT(DC36,1)="1",3.0,DD36),$D$5+$E$5*(DT36*DM36/($K$5*1000))+$F$5*(DT36*DM36/($K$5*1000))*MAX(MIN(DA36,$J$5),$I$5)*MAX(MIN(DA36,$J$5),$I$5)+$G$5*MAX(MIN(DA36,$J$5),$I$5)*(DT36*DM36/($K$5*1000))+$H$5*(DT36*DM36/($K$5*1000))*(DT36*DM36/($K$5*1000)))</f>
        <v>0</v>
      </c>
      <c r="T36">
        <f>K36*(1000-(1000*0.61365*exp(17.502*X36/(240.97+X36))/(DM36+DN36)+DH36)/2)/(1000*0.61365*exp(17.502*X36/(240.97+X36))/(DM36+DN36)-DH36)</f>
        <v>0</v>
      </c>
      <c r="U36">
        <f>1/((DB36+1)/(R36/1.6)+1/(S36/1.37)) + DB36/((DB36+1)/(R36/1.6) + DB36/(S36/1.37))</f>
        <v>0</v>
      </c>
      <c r="V36">
        <f>(CW36*CZ36)</f>
        <v>0</v>
      </c>
      <c r="W36">
        <f>(DO36+(V36+2*0.95*5.67E-8*(((DO36+$B$7)+273)^4-(DO36+273)^4)-44100*K36)/(1.84*29.3*S36+8*0.95*5.67E-8*(DO36+273)^3))</f>
        <v>0</v>
      </c>
      <c r="X36">
        <f>($C$7*DP36+$D$7*DQ36+$E$7*W36)</f>
        <v>0</v>
      </c>
      <c r="Y36">
        <f>0.61365*exp(17.502*X36/(240.97+X36))</f>
        <v>0</v>
      </c>
      <c r="Z36">
        <f>(AA36/AB36*100)</f>
        <v>0</v>
      </c>
      <c r="AA36">
        <f>DH36*(DM36+DN36)/1000</f>
        <v>0</v>
      </c>
      <c r="AB36">
        <f>0.61365*exp(17.502*DO36/(240.97+DO36))</f>
        <v>0</v>
      </c>
      <c r="AC36">
        <f>(Y36-DH36*(DM36+DN36)/1000)</f>
        <v>0</v>
      </c>
      <c r="AD36">
        <f>(-K36*44100)</f>
        <v>0</v>
      </c>
      <c r="AE36">
        <f>2*29.3*S36*0.92*(DO36-X36)</f>
        <v>0</v>
      </c>
      <c r="AF36">
        <f>2*0.95*5.67E-8*(((DO36+$B$7)+273)^4-(X36+273)^4)</f>
        <v>0</v>
      </c>
      <c r="AG36">
        <f>V36+AF36+AD36+AE36</f>
        <v>0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MAX(0,($B$13+$C$13*DT36)/(1+$D$13*DT36)*DM36/(DO36+273)*$E$13)</f>
        <v>0</v>
      </c>
      <c r="AM36" t="s">
        <v>422</v>
      </c>
      <c r="AN36" t="s">
        <v>422</v>
      </c>
      <c r="AO36">
        <v>0</v>
      </c>
      <c r="AP36">
        <v>0</v>
      </c>
      <c r="AQ36">
        <f>1-AO36/AP36</f>
        <v>0</v>
      </c>
      <c r="AR36">
        <v>0</v>
      </c>
      <c r="AS36" t="s">
        <v>422</v>
      </c>
      <c r="AT36" t="s">
        <v>422</v>
      </c>
      <c r="AU36">
        <v>0</v>
      </c>
      <c r="AV36">
        <v>0</v>
      </c>
      <c r="AW36">
        <f>1-AU36/AV36</f>
        <v>0</v>
      </c>
      <c r="AX36">
        <v>0.5</v>
      </c>
      <c r="AY36">
        <f>CX36</f>
        <v>0</v>
      </c>
      <c r="AZ36">
        <f>M36</f>
        <v>0</v>
      </c>
      <c r="BA36">
        <f>AW36*AX36*AY36</f>
        <v>0</v>
      </c>
      <c r="BB36">
        <f>(AZ36-AR36)/AY36</f>
        <v>0</v>
      </c>
      <c r="BC36">
        <f>(AP36-AV36)/AV36</f>
        <v>0</v>
      </c>
      <c r="BD36">
        <f>AO36/(AQ36+AO36/AV36)</f>
        <v>0</v>
      </c>
      <c r="BE36" t="s">
        <v>422</v>
      </c>
      <c r="BF36">
        <v>0</v>
      </c>
      <c r="BG36">
        <f>IF(BF36&lt;&gt;0, BF36, BD36)</f>
        <v>0</v>
      </c>
      <c r="BH36">
        <f>1-BG36/AV36</f>
        <v>0</v>
      </c>
      <c r="BI36">
        <f>(AV36-AU36)/(AV36-BG36)</f>
        <v>0</v>
      </c>
      <c r="BJ36">
        <f>(AP36-AV36)/(AP36-BG36)</f>
        <v>0</v>
      </c>
      <c r="BK36">
        <f>(AV36-AU36)/(AV36-AO36)</f>
        <v>0</v>
      </c>
      <c r="BL36">
        <f>(AP36-AV36)/(AP36-AO36)</f>
        <v>0</v>
      </c>
      <c r="BM36">
        <f>(BI36*BG36/AU36)</f>
        <v>0</v>
      </c>
      <c r="BN36">
        <f>(1-BM36)</f>
        <v>0</v>
      </c>
      <c r="CW36">
        <f>$B$11*DU36+$C$11*DV36+$F$11*EG36*(1-EJ36)</f>
        <v>0</v>
      </c>
      <c r="CX36">
        <f>CW36*CY36</f>
        <v>0</v>
      </c>
      <c r="CY36">
        <f>($B$11*$D$9+$C$11*$D$9+$F$11*((ET36+EL36)/MAX(ET36+EL36+EU36, 0.1)*$I$9+EU36/MAX(ET36+EL36+EU36, 0.1)*$J$9))/($B$11+$C$11+$F$11)</f>
        <v>0</v>
      </c>
      <c r="CZ36">
        <f>($B$11*$K$9+$C$11*$K$9+$F$11*((ET36+EL36)/MAX(ET36+EL36+EU36, 0.1)*$P$9+EU36/MAX(ET36+EL36+EU36, 0.1)*$Q$9))/($B$11+$C$11+$F$11)</f>
        <v>0</v>
      </c>
      <c r="DA36">
        <v>3.7</v>
      </c>
      <c r="DB36">
        <v>0.5</v>
      </c>
      <c r="DC36" t="s">
        <v>423</v>
      </c>
      <c r="DD36">
        <v>2</v>
      </c>
      <c r="DE36">
        <v>1758503065</v>
      </c>
      <c r="DF36">
        <v>420.357</v>
      </c>
      <c r="DG36">
        <v>419.991333333333</v>
      </c>
      <c r="DH36">
        <v>24.2805666666667</v>
      </c>
      <c r="DI36">
        <v>24.2003333333333</v>
      </c>
      <c r="DJ36">
        <v>418.303333333333</v>
      </c>
      <c r="DK36">
        <v>23.9260666666667</v>
      </c>
      <c r="DL36">
        <v>499.995333333333</v>
      </c>
      <c r="DM36">
        <v>89.7804333333333</v>
      </c>
      <c r="DN36">
        <v>0.0375452333333333</v>
      </c>
      <c r="DO36">
        <v>30.4014333333333</v>
      </c>
      <c r="DP36">
        <v>30.0033</v>
      </c>
      <c r="DQ36">
        <v>999.9</v>
      </c>
      <c r="DR36">
        <v>0</v>
      </c>
      <c r="DS36">
        <v>0</v>
      </c>
      <c r="DT36">
        <v>9985.21</v>
      </c>
      <c r="DU36">
        <v>0</v>
      </c>
      <c r="DV36">
        <v>0.330984</v>
      </c>
      <c r="DW36">
        <v>0.365509</v>
      </c>
      <c r="DX36">
        <v>430.817666666667</v>
      </c>
      <c r="DY36">
        <v>430.407333333333</v>
      </c>
      <c r="DZ36">
        <v>0.0802593</v>
      </c>
      <c r="EA36">
        <v>419.991333333333</v>
      </c>
      <c r="EB36">
        <v>24.2003333333333</v>
      </c>
      <c r="EC36">
        <v>2.17992333333333</v>
      </c>
      <c r="ED36">
        <v>2.17271666666667</v>
      </c>
      <c r="EE36">
        <v>18.8155</v>
      </c>
      <c r="EF36">
        <v>18.7625</v>
      </c>
      <c r="EG36">
        <v>0.00500059</v>
      </c>
      <c r="EH36">
        <v>0</v>
      </c>
      <c r="EI36">
        <v>0</v>
      </c>
      <c r="EJ36">
        <v>0</v>
      </c>
      <c r="EK36">
        <v>441.233333333333</v>
      </c>
      <c r="EL36">
        <v>0.00500059</v>
      </c>
      <c r="EM36">
        <v>-11.0333333333333</v>
      </c>
      <c r="EN36">
        <v>-0.766666666666667</v>
      </c>
      <c r="EO36">
        <v>35.25</v>
      </c>
      <c r="EP36">
        <v>38.1456666666667</v>
      </c>
      <c r="EQ36">
        <v>36.437</v>
      </c>
      <c r="ER36">
        <v>37.937</v>
      </c>
      <c r="ES36">
        <v>37.437</v>
      </c>
      <c r="ET36">
        <v>0</v>
      </c>
      <c r="EU36">
        <v>0</v>
      </c>
      <c r="EV36">
        <v>0</v>
      </c>
      <c r="EW36">
        <v>1758503068.5</v>
      </c>
      <c r="EX36">
        <v>0</v>
      </c>
      <c r="EY36">
        <v>438.642307692308</v>
      </c>
      <c r="EZ36">
        <v>5.07692280229586</v>
      </c>
      <c r="FA36">
        <v>7.69914570099496</v>
      </c>
      <c r="FB36">
        <v>-13.7153846153846</v>
      </c>
      <c r="FC36">
        <v>15</v>
      </c>
      <c r="FD36">
        <v>0</v>
      </c>
      <c r="FE36" t="s">
        <v>424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0.353166857142857</v>
      </c>
      <c r="FR36">
        <v>-0.143090571428571</v>
      </c>
      <c r="FS36">
        <v>0.0377651085329223</v>
      </c>
      <c r="FT36">
        <v>1</v>
      </c>
      <c r="FU36">
        <v>438.123529411765</v>
      </c>
      <c r="FV36">
        <v>13.2131397058067</v>
      </c>
      <c r="FW36">
        <v>5.71015910067463</v>
      </c>
      <c r="FX36">
        <v>-1</v>
      </c>
      <c r="FY36">
        <v>0.0711191380952381</v>
      </c>
      <c r="FZ36">
        <v>0.080366251948052</v>
      </c>
      <c r="GA36">
        <v>0.00850720031068787</v>
      </c>
      <c r="GB36">
        <v>1</v>
      </c>
      <c r="GC36">
        <v>2</v>
      </c>
      <c r="GD36">
        <v>2</v>
      </c>
      <c r="GE36" t="s">
        <v>425</v>
      </c>
      <c r="GF36">
        <v>3.13301</v>
      </c>
      <c r="GG36">
        <v>2.71571</v>
      </c>
      <c r="GH36">
        <v>0.0886718</v>
      </c>
      <c r="GI36">
        <v>0.0890797</v>
      </c>
      <c r="GJ36">
        <v>0.102926</v>
      </c>
      <c r="GK36">
        <v>0.103326</v>
      </c>
      <c r="GL36">
        <v>34285</v>
      </c>
      <c r="GM36">
        <v>36677.9</v>
      </c>
      <c r="GN36">
        <v>34042.6</v>
      </c>
      <c r="GO36">
        <v>36461.2</v>
      </c>
      <c r="GP36">
        <v>43148.7</v>
      </c>
      <c r="GQ36">
        <v>46937</v>
      </c>
      <c r="GR36">
        <v>53127.5</v>
      </c>
      <c r="GS36">
        <v>58278.6</v>
      </c>
      <c r="GT36">
        <v>1.94377</v>
      </c>
      <c r="GU36">
        <v>1.66405</v>
      </c>
      <c r="GV36">
        <v>0.0792816</v>
      </c>
      <c r="GW36">
        <v>0</v>
      </c>
      <c r="GX36">
        <v>28.7145</v>
      </c>
      <c r="GY36">
        <v>999.9</v>
      </c>
      <c r="GZ36">
        <v>60.438</v>
      </c>
      <c r="HA36">
        <v>30.081</v>
      </c>
      <c r="HB36">
        <v>28.8145</v>
      </c>
      <c r="HC36">
        <v>54.27</v>
      </c>
      <c r="HD36">
        <v>47.2596</v>
      </c>
      <c r="HE36">
        <v>1</v>
      </c>
      <c r="HF36">
        <v>0.13625</v>
      </c>
      <c r="HG36">
        <v>-1.26791</v>
      </c>
      <c r="HH36">
        <v>20.1277</v>
      </c>
      <c r="HI36">
        <v>5.19842</v>
      </c>
      <c r="HJ36">
        <v>12.0046</v>
      </c>
      <c r="HK36">
        <v>4.97535</v>
      </c>
      <c r="HL36">
        <v>3.294</v>
      </c>
      <c r="HM36">
        <v>9999</v>
      </c>
      <c r="HN36">
        <v>9999</v>
      </c>
      <c r="HO36">
        <v>9999</v>
      </c>
      <c r="HP36">
        <v>999.9</v>
      </c>
      <c r="HQ36">
        <v>1.86325</v>
      </c>
      <c r="HR36">
        <v>1.86812</v>
      </c>
      <c r="HS36">
        <v>1.86783</v>
      </c>
      <c r="HT36">
        <v>1.86905</v>
      </c>
      <c r="HU36">
        <v>1.86984</v>
      </c>
      <c r="HV36">
        <v>1.86595</v>
      </c>
      <c r="HW36">
        <v>1.86697</v>
      </c>
      <c r="HX36">
        <v>1.86842</v>
      </c>
      <c r="HY36">
        <v>5</v>
      </c>
      <c r="HZ36">
        <v>0</v>
      </c>
      <c r="IA36">
        <v>0</v>
      </c>
      <c r="IB36">
        <v>0</v>
      </c>
      <c r="IC36" t="s">
        <v>426</v>
      </c>
      <c r="ID36" t="s">
        <v>427</v>
      </c>
      <c r="IE36" t="s">
        <v>428</v>
      </c>
      <c r="IF36" t="s">
        <v>428</v>
      </c>
      <c r="IG36" t="s">
        <v>428</v>
      </c>
      <c r="IH36" t="s">
        <v>428</v>
      </c>
      <c r="II36">
        <v>0</v>
      </c>
      <c r="IJ36">
        <v>100</v>
      </c>
      <c r="IK36">
        <v>100</v>
      </c>
      <c r="IL36">
        <v>2.053</v>
      </c>
      <c r="IM36">
        <v>0.3545</v>
      </c>
      <c r="IN36">
        <v>0.625846538382723</v>
      </c>
      <c r="IO36">
        <v>0.00365734689822481</v>
      </c>
      <c r="IP36">
        <v>-6.82403095585571e-07</v>
      </c>
      <c r="IQ36">
        <v>2.34579755332527e-10</v>
      </c>
      <c r="IR36">
        <v>-0.0964157226560202</v>
      </c>
      <c r="IS36">
        <v>-0.0183575705514064</v>
      </c>
      <c r="IT36">
        <v>0.00210061426533654</v>
      </c>
      <c r="IU36">
        <v>-2.28055882586626e-05</v>
      </c>
      <c r="IV36">
        <v>4</v>
      </c>
      <c r="IW36">
        <v>2464</v>
      </c>
      <c r="IX36">
        <v>0</v>
      </c>
      <c r="IY36">
        <v>27</v>
      </c>
      <c r="IZ36">
        <v>29308384.5</v>
      </c>
      <c r="JA36">
        <v>29308384.5</v>
      </c>
      <c r="JB36">
        <v>0.95459</v>
      </c>
      <c r="JC36">
        <v>2.62573</v>
      </c>
      <c r="JD36">
        <v>1.54785</v>
      </c>
      <c r="JE36">
        <v>2.31445</v>
      </c>
      <c r="JF36">
        <v>1.64551</v>
      </c>
      <c r="JG36">
        <v>2.22168</v>
      </c>
      <c r="JH36">
        <v>33.8283</v>
      </c>
      <c r="JI36">
        <v>24.2188</v>
      </c>
      <c r="JJ36">
        <v>18</v>
      </c>
      <c r="JK36">
        <v>505.635</v>
      </c>
      <c r="JL36">
        <v>339.641</v>
      </c>
      <c r="JM36">
        <v>30.9626</v>
      </c>
      <c r="JN36">
        <v>29.1235</v>
      </c>
      <c r="JO36">
        <v>30</v>
      </c>
      <c r="JP36">
        <v>29.1114</v>
      </c>
      <c r="JQ36">
        <v>29.0688</v>
      </c>
      <c r="JR36">
        <v>19.127</v>
      </c>
      <c r="JS36">
        <v>23.1097</v>
      </c>
      <c r="JT36">
        <v>80.6799</v>
      </c>
      <c r="JU36">
        <v>30.9624</v>
      </c>
      <c r="JV36">
        <v>420</v>
      </c>
      <c r="JW36">
        <v>24.2138</v>
      </c>
      <c r="JX36">
        <v>96.5595</v>
      </c>
      <c r="JY36">
        <v>94.4207</v>
      </c>
    </row>
    <row r="37" spans="1:285">
      <c r="A37">
        <v>21</v>
      </c>
      <c r="B37">
        <v>1758503070</v>
      </c>
      <c r="C37">
        <v>42</v>
      </c>
      <c r="D37" t="s">
        <v>468</v>
      </c>
      <c r="E37" t="s">
        <v>469</v>
      </c>
      <c r="F37">
        <v>5</v>
      </c>
      <c r="G37" t="s">
        <v>419</v>
      </c>
      <c r="H37" t="s">
        <v>420</v>
      </c>
      <c r="I37" t="s">
        <v>421</v>
      </c>
      <c r="J37">
        <v>1758503067</v>
      </c>
      <c r="K37">
        <f>(L37)/1000</f>
        <v>0</v>
      </c>
      <c r="L37">
        <f>1000*DL37*AJ37*(DH37-DI37)/(100*DA37*(1000-AJ37*DH37))</f>
        <v>0</v>
      </c>
      <c r="M37">
        <f>DL37*AJ37*(DG37-DF37*(1000-AJ37*DI37)/(1000-AJ37*DH37))/(100*DA37)</f>
        <v>0</v>
      </c>
      <c r="N37">
        <f>DF37 - IF(AJ37&gt;1, M37*DA37*100.0/(AL37), 0)</f>
        <v>0</v>
      </c>
      <c r="O37">
        <f>((U37-K37/2)*N37-M37)/(U37+K37/2)</f>
        <v>0</v>
      </c>
      <c r="P37">
        <f>O37*(DM37+DN37)/1000.0</f>
        <v>0</v>
      </c>
      <c r="Q37">
        <f>(DF37 - IF(AJ37&gt;1, M37*DA37*100.0/(AL37), 0))*(DM37+DN37)/1000.0</f>
        <v>0</v>
      </c>
      <c r="R37">
        <f>2.0/((1/T37-1/S37)+SIGN(T37)*SQRT((1/T37-1/S37)*(1/T37-1/S37) + 4*DB37/((DB37+1)*(DB37+1))*(2*1/T37*1/S37-1/S37*1/S37)))</f>
        <v>0</v>
      </c>
      <c r="S37">
        <f>IF(LEFT(DC37,1)&lt;&gt;"0",IF(LEFT(DC37,1)="1",3.0,DD37),$D$5+$E$5*(DT37*DM37/($K$5*1000))+$F$5*(DT37*DM37/($K$5*1000))*MAX(MIN(DA37,$J$5),$I$5)*MAX(MIN(DA37,$J$5),$I$5)+$G$5*MAX(MIN(DA37,$J$5),$I$5)*(DT37*DM37/($K$5*1000))+$H$5*(DT37*DM37/($K$5*1000))*(DT37*DM37/($K$5*1000)))</f>
        <v>0</v>
      </c>
      <c r="T37">
        <f>K37*(1000-(1000*0.61365*exp(17.502*X37/(240.97+X37))/(DM37+DN37)+DH37)/2)/(1000*0.61365*exp(17.502*X37/(240.97+X37))/(DM37+DN37)-DH37)</f>
        <v>0</v>
      </c>
      <c r="U37">
        <f>1/((DB37+1)/(R37/1.6)+1/(S37/1.37)) + DB37/((DB37+1)/(R37/1.6) + DB37/(S37/1.37))</f>
        <v>0</v>
      </c>
      <c r="V37">
        <f>(CW37*CZ37)</f>
        <v>0</v>
      </c>
      <c r="W37">
        <f>(DO37+(V37+2*0.95*5.67E-8*(((DO37+$B$7)+273)^4-(DO37+273)^4)-44100*K37)/(1.84*29.3*S37+8*0.95*5.67E-8*(DO37+273)^3))</f>
        <v>0</v>
      </c>
      <c r="X37">
        <f>($C$7*DP37+$D$7*DQ37+$E$7*W37)</f>
        <v>0</v>
      </c>
      <c r="Y37">
        <f>0.61365*exp(17.502*X37/(240.97+X37))</f>
        <v>0</v>
      </c>
      <c r="Z37">
        <f>(AA37/AB37*100)</f>
        <v>0</v>
      </c>
      <c r="AA37">
        <f>DH37*(DM37+DN37)/1000</f>
        <v>0</v>
      </c>
      <c r="AB37">
        <f>0.61365*exp(17.502*DO37/(240.97+DO37))</f>
        <v>0</v>
      </c>
      <c r="AC37">
        <f>(Y37-DH37*(DM37+DN37)/1000)</f>
        <v>0</v>
      </c>
      <c r="AD37">
        <f>(-K37*44100)</f>
        <v>0</v>
      </c>
      <c r="AE37">
        <f>2*29.3*S37*0.92*(DO37-X37)</f>
        <v>0</v>
      </c>
      <c r="AF37">
        <f>2*0.95*5.67E-8*(((DO37+$B$7)+273)^4-(X37+273)^4)</f>
        <v>0</v>
      </c>
      <c r="AG37">
        <f>V37+AF37+AD37+AE37</f>
        <v>0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MAX(0,($B$13+$C$13*DT37)/(1+$D$13*DT37)*DM37/(DO37+273)*$E$13)</f>
        <v>0</v>
      </c>
      <c r="AM37" t="s">
        <v>422</v>
      </c>
      <c r="AN37" t="s">
        <v>422</v>
      </c>
      <c r="AO37">
        <v>0</v>
      </c>
      <c r="AP37">
        <v>0</v>
      </c>
      <c r="AQ37">
        <f>1-AO37/AP37</f>
        <v>0</v>
      </c>
      <c r="AR37">
        <v>0</v>
      </c>
      <c r="AS37" t="s">
        <v>422</v>
      </c>
      <c r="AT37" t="s">
        <v>422</v>
      </c>
      <c r="AU37">
        <v>0</v>
      </c>
      <c r="AV37">
        <v>0</v>
      </c>
      <c r="AW37">
        <f>1-AU37/AV37</f>
        <v>0</v>
      </c>
      <c r="AX37">
        <v>0.5</v>
      </c>
      <c r="AY37">
        <f>CX37</f>
        <v>0</v>
      </c>
      <c r="AZ37">
        <f>M37</f>
        <v>0</v>
      </c>
      <c r="BA37">
        <f>AW37*AX37*AY37</f>
        <v>0</v>
      </c>
      <c r="BB37">
        <f>(AZ37-AR37)/AY37</f>
        <v>0</v>
      </c>
      <c r="BC37">
        <f>(AP37-AV37)/AV37</f>
        <v>0</v>
      </c>
      <c r="BD37">
        <f>AO37/(AQ37+AO37/AV37)</f>
        <v>0</v>
      </c>
      <c r="BE37" t="s">
        <v>422</v>
      </c>
      <c r="BF37">
        <v>0</v>
      </c>
      <c r="BG37">
        <f>IF(BF37&lt;&gt;0, BF37, BD37)</f>
        <v>0</v>
      </c>
      <c r="BH37">
        <f>1-BG37/AV37</f>
        <v>0</v>
      </c>
      <c r="BI37">
        <f>(AV37-AU37)/(AV37-BG37)</f>
        <v>0</v>
      </c>
      <c r="BJ37">
        <f>(AP37-AV37)/(AP37-BG37)</f>
        <v>0</v>
      </c>
      <c r="BK37">
        <f>(AV37-AU37)/(AV37-AO37)</f>
        <v>0</v>
      </c>
      <c r="BL37">
        <f>(AP37-AV37)/(AP37-AO37)</f>
        <v>0</v>
      </c>
      <c r="BM37">
        <f>(BI37*BG37/AU37)</f>
        <v>0</v>
      </c>
      <c r="BN37">
        <f>(1-BM37)</f>
        <v>0</v>
      </c>
      <c r="CW37">
        <f>$B$11*DU37+$C$11*DV37+$F$11*EG37*(1-EJ37)</f>
        <v>0</v>
      </c>
      <c r="CX37">
        <f>CW37*CY37</f>
        <v>0</v>
      </c>
      <c r="CY37">
        <f>($B$11*$D$9+$C$11*$D$9+$F$11*((ET37+EL37)/MAX(ET37+EL37+EU37, 0.1)*$I$9+EU37/MAX(ET37+EL37+EU37, 0.1)*$J$9))/($B$11+$C$11+$F$11)</f>
        <v>0</v>
      </c>
      <c r="CZ37">
        <f>($B$11*$K$9+$C$11*$K$9+$F$11*((ET37+EL37)/MAX(ET37+EL37+EU37, 0.1)*$P$9+EU37/MAX(ET37+EL37+EU37, 0.1)*$Q$9))/($B$11+$C$11+$F$11)</f>
        <v>0</v>
      </c>
      <c r="DA37">
        <v>3.7</v>
      </c>
      <c r="DB37">
        <v>0.5</v>
      </c>
      <c r="DC37" t="s">
        <v>423</v>
      </c>
      <c r="DD37">
        <v>2</v>
      </c>
      <c r="DE37">
        <v>1758503067</v>
      </c>
      <c r="DF37">
        <v>420.339666666667</v>
      </c>
      <c r="DG37">
        <v>419.953666666667</v>
      </c>
      <c r="DH37">
        <v>24.2802333333333</v>
      </c>
      <c r="DI37">
        <v>24.1988333333333</v>
      </c>
      <c r="DJ37">
        <v>418.286</v>
      </c>
      <c r="DK37">
        <v>23.9257333333333</v>
      </c>
      <c r="DL37">
        <v>499.997666666667</v>
      </c>
      <c r="DM37">
        <v>89.7809</v>
      </c>
      <c r="DN37">
        <v>0.0376044333333333</v>
      </c>
      <c r="DO37">
        <v>30.4017666666667</v>
      </c>
      <c r="DP37">
        <v>30.0047</v>
      </c>
      <c r="DQ37">
        <v>999.9</v>
      </c>
      <c r="DR37">
        <v>0</v>
      </c>
      <c r="DS37">
        <v>0</v>
      </c>
      <c r="DT37">
        <v>9991.04333333333</v>
      </c>
      <c r="DU37">
        <v>0</v>
      </c>
      <c r="DV37">
        <v>0.330984</v>
      </c>
      <c r="DW37">
        <v>0.385650666666667</v>
      </c>
      <c r="DX37">
        <v>430.799666666667</v>
      </c>
      <c r="DY37">
        <v>430.368</v>
      </c>
      <c r="DZ37">
        <v>0.081391</v>
      </c>
      <c r="EA37">
        <v>419.953666666667</v>
      </c>
      <c r="EB37">
        <v>24.1988333333333</v>
      </c>
      <c r="EC37">
        <v>2.17990333333333</v>
      </c>
      <c r="ED37">
        <v>2.17259333333333</v>
      </c>
      <c r="EE37">
        <v>18.8153666666667</v>
      </c>
      <c r="EF37">
        <v>18.7616333333333</v>
      </c>
      <c r="EG37">
        <v>0.00500059</v>
      </c>
      <c r="EH37">
        <v>0</v>
      </c>
      <c r="EI37">
        <v>0</v>
      </c>
      <c r="EJ37">
        <v>0</v>
      </c>
      <c r="EK37">
        <v>437.166666666667</v>
      </c>
      <c r="EL37">
        <v>0.00500059</v>
      </c>
      <c r="EM37">
        <v>-7.83333333333333</v>
      </c>
      <c r="EN37">
        <v>-0.8</v>
      </c>
      <c r="EO37">
        <v>35.25</v>
      </c>
      <c r="EP37">
        <v>38.125</v>
      </c>
      <c r="EQ37">
        <v>36.437</v>
      </c>
      <c r="ER37">
        <v>37.937</v>
      </c>
      <c r="ES37">
        <v>37.4163333333333</v>
      </c>
      <c r="ET37">
        <v>0</v>
      </c>
      <c r="EU37">
        <v>0</v>
      </c>
      <c r="EV37">
        <v>0</v>
      </c>
      <c r="EW37">
        <v>1758503070.3</v>
      </c>
      <c r="EX37">
        <v>0</v>
      </c>
      <c r="EY37">
        <v>439.188</v>
      </c>
      <c r="EZ37">
        <v>-1.7769233647893</v>
      </c>
      <c r="FA37">
        <v>23.5153850827932</v>
      </c>
      <c r="FB37">
        <v>-13.012</v>
      </c>
      <c r="FC37">
        <v>15</v>
      </c>
      <c r="FD37">
        <v>0</v>
      </c>
      <c r="FE37" t="s">
        <v>424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0.353492380952381</v>
      </c>
      <c r="FR37">
        <v>-0.0380667272727274</v>
      </c>
      <c r="FS37">
        <v>0.038246598903228</v>
      </c>
      <c r="FT37">
        <v>1</v>
      </c>
      <c r="FU37">
        <v>438.335294117647</v>
      </c>
      <c r="FV37">
        <v>6.0198623144565</v>
      </c>
      <c r="FW37">
        <v>5.40853804063762</v>
      </c>
      <c r="FX37">
        <v>-1</v>
      </c>
      <c r="FY37">
        <v>0.0738174857142857</v>
      </c>
      <c r="FZ37">
        <v>0.0636291662337662</v>
      </c>
      <c r="GA37">
        <v>0.00668732448807769</v>
      </c>
      <c r="GB37">
        <v>1</v>
      </c>
      <c r="GC37">
        <v>2</v>
      </c>
      <c r="GD37">
        <v>2</v>
      </c>
      <c r="GE37" t="s">
        <v>425</v>
      </c>
      <c r="GF37">
        <v>3.13311</v>
      </c>
      <c r="GG37">
        <v>2.71575</v>
      </c>
      <c r="GH37">
        <v>0.088669</v>
      </c>
      <c r="GI37">
        <v>0.0890771</v>
      </c>
      <c r="GJ37">
        <v>0.102925</v>
      </c>
      <c r="GK37">
        <v>0.103324</v>
      </c>
      <c r="GL37">
        <v>34285.2</v>
      </c>
      <c r="GM37">
        <v>36678</v>
      </c>
      <c r="GN37">
        <v>34042.6</v>
      </c>
      <c r="GO37">
        <v>36461.3</v>
      </c>
      <c r="GP37">
        <v>43148.7</v>
      </c>
      <c r="GQ37">
        <v>46937.3</v>
      </c>
      <c r="GR37">
        <v>53127.6</v>
      </c>
      <c r="GS37">
        <v>58278.9</v>
      </c>
      <c r="GT37">
        <v>1.94398</v>
      </c>
      <c r="GU37">
        <v>1.66378</v>
      </c>
      <c r="GV37">
        <v>0.0792518</v>
      </c>
      <c r="GW37">
        <v>0</v>
      </c>
      <c r="GX37">
        <v>28.7149</v>
      </c>
      <c r="GY37">
        <v>999.9</v>
      </c>
      <c r="GZ37">
        <v>60.438</v>
      </c>
      <c r="HA37">
        <v>30.081</v>
      </c>
      <c r="HB37">
        <v>28.813</v>
      </c>
      <c r="HC37">
        <v>54.16</v>
      </c>
      <c r="HD37">
        <v>47.0994</v>
      </c>
      <c r="HE37">
        <v>1</v>
      </c>
      <c r="HF37">
        <v>0.136151</v>
      </c>
      <c r="HG37">
        <v>-1.26897</v>
      </c>
      <c r="HH37">
        <v>20.1277</v>
      </c>
      <c r="HI37">
        <v>5.19812</v>
      </c>
      <c r="HJ37">
        <v>12.0049</v>
      </c>
      <c r="HK37">
        <v>4.9753</v>
      </c>
      <c r="HL37">
        <v>3.294</v>
      </c>
      <c r="HM37">
        <v>9999</v>
      </c>
      <c r="HN37">
        <v>9999</v>
      </c>
      <c r="HO37">
        <v>9999</v>
      </c>
      <c r="HP37">
        <v>999.9</v>
      </c>
      <c r="HQ37">
        <v>1.86325</v>
      </c>
      <c r="HR37">
        <v>1.86813</v>
      </c>
      <c r="HS37">
        <v>1.86783</v>
      </c>
      <c r="HT37">
        <v>1.86905</v>
      </c>
      <c r="HU37">
        <v>1.86984</v>
      </c>
      <c r="HV37">
        <v>1.86595</v>
      </c>
      <c r="HW37">
        <v>1.86697</v>
      </c>
      <c r="HX37">
        <v>1.86842</v>
      </c>
      <c r="HY37">
        <v>5</v>
      </c>
      <c r="HZ37">
        <v>0</v>
      </c>
      <c r="IA37">
        <v>0</v>
      </c>
      <c r="IB37">
        <v>0</v>
      </c>
      <c r="IC37" t="s">
        <v>426</v>
      </c>
      <c r="ID37" t="s">
        <v>427</v>
      </c>
      <c r="IE37" t="s">
        <v>428</v>
      </c>
      <c r="IF37" t="s">
        <v>428</v>
      </c>
      <c r="IG37" t="s">
        <v>428</v>
      </c>
      <c r="IH37" t="s">
        <v>428</v>
      </c>
      <c r="II37">
        <v>0</v>
      </c>
      <c r="IJ37">
        <v>100</v>
      </c>
      <c r="IK37">
        <v>100</v>
      </c>
      <c r="IL37">
        <v>2.053</v>
      </c>
      <c r="IM37">
        <v>0.3544</v>
      </c>
      <c r="IN37">
        <v>0.625846538382723</v>
      </c>
      <c r="IO37">
        <v>0.00365734689822481</v>
      </c>
      <c r="IP37">
        <v>-6.82403095585571e-07</v>
      </c>
      <c r="IQ37">
        <v>2.34579755332527e-10</v>
      </c>
      <c r="IR37">
        <v>-0.0964157226560202</v>
      </c>
      <c r="IS37">
        <v>-0.0183575705514064</v>
      </c>
      <c r="IT37">
        <v>0.00210061426533654</v>
      </c>
      <c r="IU37">
        <v>-2.28055882586626e-05</v>
      </c>
      <c r="IV37">
        <v>4</v>
      </c>
      <c r="IW37">
        <v>2464</v>
      </c>
      <c r="IX37">
        <v>0</v>
      </c>
      <c r="IY37">
        <v>27</v>
      </c>
      <c r="IZ37">
        <v>29308384.5</v>
      </c>
      <c r="JA37">
        <v>29308384.5</v>
      </c>
      <c r="JB37">
        <v>0.95459</v>
      </c>
      <c r="JC37">
        <v>2.62085</v>
      </c>
      <c r="JD37">
        <v>1.54785</v>
      </c>
      <c r="JE37">
        <v>2.31567</v>
      </c>
      <c r="JF37">
        <v>1.64673</v>
      </c>
      <c r="JG37">
        <v>2.28149</v>
      </c>
      <c r="JH37">
        <v>33.8283</v>
      </c>
      <c r="JI37">
        <v>24.2188</v>
      </c>
      <c r="JJ37">
        <v>18</v>
      </c>
      <c r="JK37">
        <v>505.768</v>
      </c>
      <c r="JL37">
        <v>339.507</v>
      </c>
      <c r="JM37">
        <v>30.9615</v>
      </c>
      <c r="JN37">
        <v>29.1235</v>
      </c>
      <c r="JO37">
        <v>30</v>
      </c>
      <c r="JP37">
        <v>29.1114</v>
      </c>
      <c r="JQ37">
        <v>29.0688</v>
      </c>
      <c r="JR37">
        <v>19.1261</v>
      </c>
      <c r="JS37">
        <v>23.1097</v>
      </c>
      <c r="JT37">
        <v>80.6799</v>
      </c>
      <c r="JU37">
        <v>30.9624</v>
      </c>
      <c r="JV37">
        <v>420</v>
      </c>
      <c r="JW37">
        <v>24.2138</v>
      </c>
      <c r="JX37">
        <v>96.5596</v>
      </c>
      <c r="JY37">
        <v>94.421</v>
      </c>
    </row>
    <row r="38" spans="1:285">
      <c r="A38">
        <v>22</v>
      </c>
      <c r="B38">
        <v>1758503072</v>
      </c>
      <c r="C38">
        <v>44</v>
      </c>
      <c r="D38" t="s">
        <v>470</v>
      </c>
      <c r="E38" t="s">
        <v>471</v>
      </c>
      <c r="F38">
        <v>5</v>
      </c>
      <c r="G38" t="s">
        <v>419</v>
      </c>
      <c r="H38" t="s">
        <v>420</v>
      </c>
      <c r="I38" t="s">
        <v>421</v>
      </c>
      <c r="J38">
        <v>1758503069</v>
      </c>
      <c r="K38">
        <f>(L38)/1000</f>
        <v>0</v>
      </c>
      <c r="L38">
        <f>1000*DL38*AJ38*(DH38-DI38)/(100*DA38*(1000-AJ38*DH38))</f>
        <v>0</v>
      </c>
      <c r="M38">
        <f>DL38*AJ38*(DG38-DF38*(1000-AJ38*DI38)/(1000-AJ38*DH38))/(100*DA38)</f>
        <v>0</v>
      </c>
      <c r="N38">
        <f>DF38 - IF(AJ38&gt;1, M38*DA38*100.0/(AL38), 0)</f>
        <v>0</v>
      </c>
      <c r="O38">
        <f>((U38-K38/2)*N38-M38)/(U38+K38/2)</f>
        <v>0</v>
      </c>
      <c r="P38">
        <f>O38*(DM38+DN38)/1000.0</f>
        <v>0</v>
      </c>
      <c r="Q38">
        <f>(DF38 - IF(AJ38&gt;1, M38*DA38*100.0/(AL38), 0))*(DM38+DN38)/1000.0</f>
        <v>0</v>
      </c>
      <c r="R38">
        <f>2.0/((1/T38-1/S38)+SIGN(T38)*SQRT((1/T38-1/S38)*(1/T38-1/S38) + 4*DB38/((DB38+1)*(DB38+1))*(2*1/T38*1/S38-1/S38*1/S38)))</f>
        <v>0</v>
      </c>
      <c r="S38">
        <f>IF(LEFT(DC38,1)&lt;&gt;"0",IF(LEFT(DC38,1)="1",3.0,DD38),$D$5+$E$5*(DT38*DM38/($K$5*1000))+$F$5*(DT38*DM38/($K$5*1000))*MAX(MIN(DA38,$J$5),$I$5)*MAX(MIN(DA38,$J$5),$I$5)+$G$5*MAX(MIN(DA38,$J$5),$I$5)*(DT38*DM38/($K$5*1000))+$H$5*(DT38*DM38/($K$5*1000))*(DT38*DM38/($K$5*1000)))</f>
        <v>0</v>
      </c>
      <c r="T38">
        <f>K38*(1000-(1000*0.61365*exp(17.502*X38/(240.97+X38))/(DM38+DN38)+DH38)/2)/(1000*0.61365*exp(17.502*X38/(240.97+X38))/(DM38+DN38)-DH38)</f>
        <v>0</v>
      </c>
      <c r="U38">
        <f>1/((DB38+1)/(R38/1.6)+1/(S38/1.37)) + DB38/((DB38+1)/(R38/1.6) + DB38/(S38/1.37))</f>
        <v>0</v>
      </c>
      <c r="V38">
        <f>(CW38*CZ38)</f>
        <v>0</v>
      </c>
      <c r="W38">
        <f>(DO38+(V38+2*0.95*5.67E-8*(((DO38+$B$7)+273)^4-(DO38+273)^4)-44100*K38)/(1.84*29.3*S38+8*0.95*5.67E-8*(DO38+273)^3))</f>
        <v>0</v>
      </c>
      <c r="X38">
        <f>($C$7*DP38+$D$7*DQ38+$E$7*W38)</f>
        <v>0</v>
      </c>
      <c r="Y38">
        <f>0.61365*exp(17.502*X38/(240.97+X38))</f>
        <v>0</v>
      </c>
      <c r="Z38">
        <f>(AA38/AB38*100)</f>
        <v>0</v>
      </c>
      <c r="AA38">
        <f>DH38*(DM38+DN38)/1000</f>
        <v>0</v>
      </c>
      <c r="AB38">
        <f>0.61365*exp(17.502*DO38/(240.97+DO38))</f>
        <v>0</v>
      </c>
      <c r="AC38">
        <f>(Y38-DH38*(DM38+DN38)/1000)</f>
        <v>0</v>
      </c>
      <c r="AD38">
        <f>(-K38*44100)</f>
        <v>0</v>
      </c>
      <c r="AE38">
        <f>2*29.3*S38*0.92*(DO38-X38)</f>
        <v>0</v>
      </c>
      <c r="AF38">
        <f>2*0.95*5.67E-8*(((DO38+$B$7)+273)^4-(X38+273)^4)</f>
        <v>0</v>
      </c>
      <c r="AG38">
        <f>V38+AF38+AD38+AE38</f>
        <v>0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MAX(0,($B$13+$C$13*DT38)/(1+$D$13*DT38)*DM38/(DO38+273)*$E$13)</f>
        <v>0</v>
      </c>
      <c r="AM38" t="s">
        <v>422</v>
      </c>
      <c r="AN38" t="s">
        <v>422</v>
      </c>
      <c r="AO38">
        <v>0</v>
      </c>
      <c r="AP38">
        <v>0</v>
      </c>
      <c r="AQ38">
        <f>1-AO38/AP38</f>
        <v>0</v>
      </c>
      <c r="AR38">
        <v>0</v>
      </c>
      <c r="AS38" t="s">
        <v>422</v>
      </c>
      <c r="AT38" t="s">
        <v>422</v>
      </c>
      <c r="AU38">
        <v>0</v>
      </c>
      <c r="AV38">
        <v>0</v>
      </c>
      <c r="AW38">
        <f>1-AU38/AV38</f>
        <v>0</v>
      </c>
      <c r="AX38">
        <v>0.5</v>
      </c>
      <c r="AY38">
        <f>CX38</f>
        <v>0</v>
      </c>
      <c r="AZ38">
        <f>M38</f>
        <v>0</v>
      </c>
      <c r="BA38">
        <f>AW38*AX38*AY38</f>
        <v>0</v>
      </c>
      <c r="BB38">
        <f>(AZ38-AR38)/AY38</f>
        <v>0</v>
      </c>
      <c r="BC38">
        <f>(AP38-AV38)/AV38</f>
        <v>0</v>
      </c>
      <c r="BD38">
        <f>AO38/(AQ38+AO38/AV38)</f>
        <v>0</v>
      </c>
      <c r="BE38" t="s">
        <v>422</v>
      </c>
      <c r="BF38">
        <v>0</v>
      </c>
      <c r="BG38">
        <f>IF(BF38&lt;&gt;0, BF38, BD38)</f>
        <v>0</v>
      </c>
      <c r="BH38">
        <f>1-BG38/AV38</f>
        <v>0</v>
      </c>
      <c r="BI38">
        <f>(AV38-AU38)/(AV38-BG38)</f>
        <v>0</v>
      </c>
      <c r="BJ38">
        <f>(AP38-AV38)/(AP38-BG38)</f>
        <v>0</v>
      </c>
      <c r="BK38">
        <f>(AV38-AU38)/(AV38-AO38)</f>
        <v>0</v>
      </c>
      <c r="BL38">
        <f>(AP38-AV38)/(AP38-AO38)</f>
        <v>0</v>
      </c>
      <c r="BM38">
        <f>(BI38*BG38/AU38)</f>
        <v>0</v>
      </c>
      <c r="BN38">
        <f>(1-BM38)</f>
        <v>0</v>
      </c>
      <c r="CW38">
        <f>$B$11*DU38+$C$11*DV38+$F$11*EG38*(1-EJ38)</f>
        <v>0</v>
      </c>
      <c r="CX38">
        <f>CW38*CY38</f>
        <v>0</v>
      </c>
      <c r="CY38">
        <f>($B$11*$D$9+$C$11*$D$9+$F$11*((ET38+EL38)/MAX(ET38+EL38+EU38, 0.1)*$I$9+EU38/MAX(ET38+EL38+EU38, 0.1)*$J$9))/($B$11+$C$11+$F$11)</f>
        <v>0</v>
      </c>
      <c r="CZ38">
        <f>($B$11*$K$9+$C$11*$K$9+$F$11*((ET38+EL38)/MAX(ET38+EL38+EU38, 0.1)*$P$9+EU38/MAX(ET38+EL38+EU38, 0.1)*$Q$9))/($B$11+$C$11+$F$11)</f>
        <v>0</v>
      </c>
      <c r="DA38">
        <v>3.7</v>
      </c>
      <c r="DB38">
        <v>0.5</v>
      </c>
      <c r="DC38" t="s">
        <v>423</v>
      </c>
      <c r="DD38">
        <v>2</v>
      </c>
      <c r="DE38">
        <v>1758503069</v>
      </c>
      <c r="DF38">
        <v>420.321666666667</v>
      </c>
      <c r="DG38">
        <v>419.934333333333</v>
      </c>
      <c r="DH38">
        <v>24.2799666666667</v>
      </c>
      <c r="DI38">
        <v>24.1978</v>
      </c>
      <c r="DJ38">
        <v>418.268</v>
      </c>
      <c r="DK38">
        <v>23.9254666666667</v>
      </c>
      <c r="DL38">
        <v>500.051333333333</v>
      </c>
      <c r="DM38">
        <v>89.7809666666667</v>
      </c>
      <c r="DN38">
        <v>0.0374014333333333</v>
      </c>
      <c r="DO38">
        <v>30.4013666666667</v>
      </c>
      <c r="DP38">
        <v>30.0059333333333</v>
      </c>
      <c r="DQ38">
        <v>999.9</v>
      </c>
      <c r="DR38">
        <v>0</v>
      </c>
      <c r="DS38">
        <v>0</v>
      </c>
      <c r="DT38">
        <v>10025.8166666667</v>
      </c>
      <c r="DU38">
        <v>0</v>
      </c>
      <c r="DV38">
        <v>0.330984</v>
      </c>
      <c r="DW38">
        <v>0.386952666666667</v>
      </c>
      <c r="DX38">
        <v>430.781</v>
      </c>
      <c r="DY38">
        <v>430.348</v>
      </c>
      <c r="DZ38">
        <v>0.0821520333333333</v>
      </c>
      <c r="EA38">
        <v>419.934333333333</v>
      </c>
      <c r="EB38">
        <v>24.1978</v>
      </c>
      <c r="EC38">
        <v>2.17988</v>
      </c>
      <c r="ED38">
        <v>2.1725</v>
      </c>
      <c r="EE38">
        <v>18.8152</v>
      </c>
      <c r="EF38">
        <v>18.7609666666667</v>
      </c>
      <c r="EG38">
        <v>0.00500059</v>
      </c>
      <c r="EH38">
        <v>0</v>
      </c>
      <c r="EI38">
        <v>0</v>
      </c>
      <c r="EJ38">
        <v>0</v>
      </c>
      <c r="EK38">
        <v>433.7</v>
      </c>
      <c r="EL38">
        <v>0.00500059</v>
      </c>
      <c r="EM38">
        <v>-6.7</v>
      </c>
      <c r="EN38">
        <v>-0.5</v>
      </c>
      <c r="EO38">
        <v>35.229</v>
      </c>
      <c r="EP38">
        <v>38.125</v>
      </c>
      <c r="EQ38">
        <v>36.437</v>
      </c>
      <c r="ER38">
        <v>37.9163333333333</v>
      </c>
      <c r="ES38">
        <v>37.3956666666667</v>
      </c>
      <c r="ET38">
        <v>0</v>
      </c>
      <c r="EU38">
        <v>0</v>
      </c>
      <c r="EV38">
        <v>0</v>
      </c>
      <c r="EW38">
        <v>1758503072.1</v>
      </c>
      <c r="EX38">
        <v>0</v>
      </c>
      <c r="EY38">
        <v>438.85</v>
      </c>
      <c r="EZ38">
        <v>-17.876923354604</v>
      </c>
      <c r="FA38">
        <v>24.2017098618473</v>
      </c>
      <c r="FB38">
        <v>-12.4115384615385</v>
      </c>
      <c r="FC38">
        <v>15</v>
      </c>
      <c r="FD38">
        <v>0</v>
      </c>
      <c r="FE38" t="s">
        <v>424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0.356930714285714</v>
      </c>
      <c r="FR38">
        <v>0.0918501818181816</v>
      </c>
      <c r="FS38">
        <v>0.0417388208131321</v>
      </c>
      <c r="FT38">
        <v>1</v>
      </c>
      <c r="FU38">
        <v>438.408823529412</v>
      </c>
      <c r="FV38">
        <v>8.88464460214419</v>
      </c>
      <c r="FW38">
        <v>5.77170418543365</v>
      </c>
      <c r="FX38">
        <v>-1</v>
      </c>
      <c r="FY38">
        <v>0.0759428142857143</v>
      </c>
      <c r="FZ38">
        <v>0.0517115454545454</v>
      </c>
      <c r="GA38">
        <v>0.00540376216602274</v>
      </c>
      <c r="GB38">
        <v>1</v>
      </c>
      <c r="GC38">
        <v>2</v>
      </c>
      <c r="GD38">
        <v>2</v>
      </c>
      <c r="GE38" t="s">
        <v>425</v>
      </c>
      <c r="GF38">
        <v>3.13308</v>
      </c>
      <c r="GG38">
        <v>2.71552</v>
      </c>
      <c r="GH38">
        <v>0.08867</v>
      </c>
      <c r="GI38">
        <v>0.0890906</v>
      </c>
      <c r="GJ38">
        <v>0.102924</v>
      </c>
      <c r="GK38">
        <v>0.10332</v>
      </c>
      <c r="GL38">
        <v>34285.2</v>
      </c>
      <c r="GM38">
        <v>36677.6</v>
      </c>
      <c r="GN38">
        <v>34042.7</v>
      </c>
      <c r="GO38">
        <v>36461.4</v>
      </c>
      <c r="GP38">
        <v>43148.9</v>
      </c>
      <c r="GQ38">
        <v>46937.7</v>
      </c>
      <c r="GR38">
        <v>53127.7</v>
      </c>
      <c r="GS38">
        <v>58279.1</v>
      </c>
      <c r="GT38">
        <v>1.94415</v>
      </c>
      <c r="GU38">
        <v>1.66367</v>
      </c>
      <c r="GV38">
        <v>0.0790879</v>
      </c>
      <c r="GW38">
        <v>0</v>
      </c>
      <c r="GX38">
        <v>28.7149</v>
      </c>
      <c r="GY38">
        <v>999.9</v>
      </c>
      <c r="GZ38">
        <v>60.438</v>
      </c>
      <c r="HA38">
        <v>30.081</v>
      </c>
      <c r="HB38">
        <v>28.8134</v>
      </c>
      <c r="HC38">
        <v>54.59</v>
      </c>
      <c r="HD38">
        <v>47.2516</v>
      </c>
      <c r="HE38">
        <v>1</v>
      </c>
      <c r="HF38">
        <v>0.136235</v>
      </c>
      <c r="HG38">
        <v>-1.27034</v>
      </c>
      <c r="HH38">
        <v>20.1277</v>
      </c>
      <c r="HI38">
        <v>5.19827</v>
      </c>
      <c r="HJ38">
        <v>12.005</v>
      </c>
      <c r="HK38">
        <v>4.97535</v>
      </c>
      <c r="HL38">
        <v>3.294</v>
      </c>
      <c r="HM38">
        <v>9999</v>
      </c>
      <c r="HN38">
        <v>9999</v>
      </c>
      <c r="HO38">
        <v>9999</v>
      </c>
      <c r="HP38">
        <v>999.9</v>
      </c>
      <c r="HQ38">
        <v>1.86325</v>
      </c>
      <c r="HR38">
        <v>1.86812</v>
      </c>
      <c r="HS38">
        <v>1.86784</v>
      </c>
      <c r="HT38">
        <v>1.86905</v>
      </c>
      <c r="HU38">
        <v>1.86984</v>
      </c>
      <c r="HV38">
        <v>1.86596</v>
      </c>
      <c r="HW38">
        <v>1.86695</v>
      </c>
      <c r="HX38">
        <v>1.86842</v>
      </c>
      <c r="HY38">
        <v>5</v>
      </c>
      <c r="HZ38">
        <v>0</v>
      </c>
      <c r="IA38">
        <v>0</v>
      </c>
      <c r="IB38">
        <v>0</v>
      </c>
      <c r="IC38" t="s">
        <v>426</v>
      </c>
      <c r="ID38" t="s">
        <v>427</v>
      </c>
      <c r="IE38" t="s">
        <v>428</v>
      </c>
      <c r="IF38" t="s">
        <v>428</v>
      </c>
      <c r="IG38" t="s">
        <v>428</v>
      </c>
      <c r="IH38" t="s">
        <v>428</v>
      </c>
      <c r="II38">
        <v>0</v>
      </c>
      <c r="IJ38">
        <v>100</v>
      </c>
      <c r="IK38">
        <v>100</v>
      </c>
      <c r="IL38">
        <v>2.053</v>
      </c>
      <c r="IM38">
        <v>0.3545</v>
      </c>
      <c r="IN38">
        <v>0.625846538382723</v>
      </c>
      <c r="IO38">
        <v>0.00365734689822481</v>
      </c>
      <c r="IP38">
        <v>-6.82403095585571e-07</v>
      </c>
      <c r="IQ38">
        <v>2.34579755332527e-10</v>
      </c>
      <c r="IR38">
        <v>-0.0964157226560202</v>
      </c>
      <c r="IS38">
        <v>-0.0183575705514064</v>
      </c>
      <c r="IT38">
        <v>0.00210061426533654</v>
      </c>
      <c r="IU38">
        <v>-2.28055882586626e-05</v>
      </c>
      <c r="IV38">
        <v>4</v>
      </c>
      <c r="IW38">
        <v>2464</v>
      </c>
      <c r="IX38">
        <v>0</v>
      </c>
      <c r="IY38">
        <v>27</v>
      </c>
      <c r="IZ38">
        <v>29308384.5</v>
      </c>
      <c r="JA38">
        <v>29308384.5</v>
      </c>
      <c r="JB38">
        <v>0.95459</v>
      </c>
      <c r="JC38">
        <v>2.61963</v>
      </c>
      <c r="JD38">
        <v>1.54785</v>
      </c>
      <c r="JE38">
        <v>2.31445</v>
      </c>
      <c r="JF38">
        <v>1.64673</v>
      </c>
      <c r="JG38">
        <v>2.34253</v>
      </c>
      <c r="JH38">
        <v>33.8283</v>
      </c>
      <c r="JI38">
        <v>24.2188</v>
      </c>
      <c r="JJ38">
        <v>18</v>
      </c>
      <c r="JK38">
        <v>505.884</v>
      </c>
      <c r="JL38">
        <v>339.459</v>
      </c>
      <c r="JM38">
        <v>30.9609</v>
      </c>
      <c r="JN38">
        <v>29.1235</v>
      </c>
      <c r="JO38">
        <v>30.0001</v>
      </c>
      <c r="JP38">
        <v>29.1114</v>
      </c>
      <c r="JQ38">
        <v>29.0688</v>
      </c>
      <c r="JR38">
        <v>19.127</v>
      </c>
      <c r="JS38">
        <v>23.1097</v>
      </c>
      <c r="JT38">
        <v>80.6799</v>
      </c>
      <c r="JU38">
        <v>30.957</v>
      </c>
      <c r="JV38">
        <v>420</v>
      </c>
      <c r="JW38">
        <v>24.2138</v>
      </c>
      <c r="JX38">
        <v>96.5599</v>
      </c>
      <c r="JY38">
        <v>94.4213</v>
      </c>
    </row>
    <row r="39" spans="1:285">
      <c r="A39">
        <v>23</v>
      </c>
      <c r="B39">
        <v>1758503074</v>
      </c>
      <c r="C39">
        <v>46</v>
      </c>
      <c r="D39" t="s">
        <v>472</v>
      </c>
      <c r="E39" t="s">
        <v>473</v>
      </c>
      <c r="F39">
        <v>5</v>
      </c>
      <c r="G39" t="s">
        <v>419</v>
      </c>
      <c r="H39" t="s">
        <v>420</v>
      </c>
      <c r="I39" t="s">
        <v>421</v>
      </c>
      <c r="J39">
        <v>1758503071</v>
      </c>
      <c r="K39">
        <f>(L39)/1000</f>
        <v>0</v>
      </c>
      <c r="L39">
        <f>1000*DL39*AJ39*(DH39-DI39)/(100*DA39*(1000-AJ39*DH39))</f>
        <v>0</v>
      </c>
      <c r="M39">
        <f>DL39*AJ39*(DG39-DF39*(1000-AJ39*DI39)/(1000-AJ39*DH39))/(100*DA39)</f>
        <v>0</v>
      </c>
      <c r="N39">
        <f>DF39 - IF(AJ39&gt;1, M39*DA39*100.0/(AL39), 0)</f>
        <v>0</v>
      </c>
      <c r="O39">
        <f>((U39-K39/2)*N39-M39)/(U39+K39/2)</f>
        <v>0</v>
      </c>
      <c r="P39">
        <f>O39*(DM39+DN39)/1000.0</f>
        <v>0</v>
      </c>
      <c r="Q39">
        <f>(DF39 - IF(AJ39&gt;1, M39*DA39*100.0/(AL39), 0))*(DM39+DN39)/1000.0</f>
        <v>0</v>
      </c>
      <c r="R39">
        <f>2.0/((1/T39-1/S39)+SIGN(T39)*SQRT((1/T39-1/S39)*(1/T39-1/S39) + 4*DB39/((DB39+1)*(DB39+1))*(2*1/T39*1/S39-1/S39*1/S39)))</f>
        <v>0</v>
      </c>
      <c r="S39">
        <f>IF(LEFT(DC39,1)&lt;&gt;"0",IF(LEFT(DC39,1)="1",3.0,DD39),$D$5+$E$5*(DT39*DM39/($K$5*1000))+$F$5*(DT39*DM39/($K$5*1000))*MAX(MIN(DA39,$J$5),$I$5)*MAX(MIN(DA39,$J$5),$I$5)+$G$5*MAX(MIN(DA39,$J$5),$I$5)*(DT39*DM39/($K$5*1000))+$H$5*(DT39*DM39/($K$5*1000))*(DT39*DM39/($K$5*1000)))</f>
        <v>0</v>
      </c>
      <c r="T39">
        <f>K39*(1000-(1000*0.61365*exp(17.502*X39/(240.97+X39))/(DM39+DN39)+DH39)/2)/(1000*0.61365*exp(17.502*X39/(240.97+X39))/(DM39+DN39)-DH39)</f>
        <v>0</v>
      </c>
      <c r="U39">
        <f>1/((DB39+1)/(R39/1.6)+1/(S39/1.37)) + DB39/((DB39+1)/(R39/1.6) + DB39/(S39/1.37))</f>
        <v>0</v>
      </c>
      <c r="V39">
        <f>(CW39*CZ39)</f>
        <v>0</v>
      </c>
      <c r="W39">
        <f>(DO39+(V39+2*0.95*5.67E-8*(((DO39+$B$7)+273)^4-(DO39+273)^4)-44100*K39)/(1.84*29.3*S39+8*0.95*5.67E-8*(DO39+273)^3))</f>
        <v>0</v>
      </c>
      <c r="X39">
        <f>($C$7*DP39+$D$7*DQ39+$E$7*W39)</f>
        <v>0</v>
      </c>
      <c r="Y39">
        <f>0.61365*exp(17.502*X39/(240.97+X39))</f>
        <v>0</v>
      </c>
      <c r="Z39">
        <f>(AA39/AB39*100)</f>
        <v>0</v>
      </c>
      <c r="AA39">
        <f>DH39*(DM39+DN39)/1000</f>
        <v>0</v>
      </c>
      <c r="AB39">
        <f>0.61365*exp(17.502*DO39/(240.97+DO39))</f>
        <v>0</v>
      </c>
      <c r="AC39">
        <f>(Y39-DH39*(DM39+DN39)/1000)</f>
        <v>0</v>
      </c>
      <c r="AD39">
        <f>(-K39*44100)</f>
        <v>0</v>
      </c>
      <c r="AE39">
        <f>2*29.3*S39*0.92*(DO39-X39)</f>
        <v>0</v>
      </c>
      <c r="AF39">
        <f>2*0.95*5.67E-8*(((DO39+$B$7)+273)^4-(X39+273)^4)</f>
        <v>0</v>
      </c>
      <c r="AG39">
        <f>V39+AF39+AD39+AE39</f>
        <v>0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MAX(0,($B$13+$C$13*DT39)/(1+$D$13*DT39)*DM39/(DO39+273)*$E$13)</f>
        <v>0</v>
      </c>
      <c r="AM39" t="s">
        <v>422</v>
      </c>
      <c r="AN39" t="s">
        <v>422</v>
      </c>
      <c r="AO39">
        <v>0</v>
      </c>
      <c r="AP39">
        <v>0</v>
      </c>
      <c r="AQ39">
        <f>1-AO39/AP39</f>
        <v>0</v>
      </c>
      <c r="AR39">
        <v>0</v>
      </c>
      <c r="AS39" t="s">
        <v>422</v>
      </c>
      <c r="AT39" t="s">
        <v>422</v>
      </c>
      <c r="AU39">
        <v>0</v>
      </c>
      <c r="AV39">
        <v>0</v>
      </c>
      <c r="AW39">
        <f>1-AU39/AV39</f>
        <v>0</v>
      </c>
      <c r="AX39">
        <v>0.5</v>
      </c>
      <c r="AY39">
        <f>CX39</f>
        <v>0</v>
      </c>
      <c r="AZ39">
        <f>M39</f>
        <v>0</v>
      </c>
      <c r="BA39">
        <f>AW39*AX39*AY39</f>
        <v>0</v>
      </c>
      <c r="BB39">
        <f>(AZ39-AR39)/AY39</f>
        <v>0</v>
      </c>
      <c r="BC39">
        <f>(AP39-AV39)/AV39</f>
        <v>0</v>
      </c>
      <c r="BD39">
        <f>AO39/(AQ39+AO39/AV39)</f>
        <v>0</v>
      </c>
      <c r="BE39" t="s">
        <v>422</v>
      </c>
      <c r="BF39">
        <v>0</v>
      </c>
      <c r="BG39">
        <f>IF(BF39&lt;&gt;0, BF39, BD39)</f>
        <v>0</v>
      </c>
      <c r="BH39">
        <f>1-BG39/AV39</f>
        <v>0</v>
      </c>
      <c r="BI39">
        <f>(AV39-AU39)/(AV39-BG39)</f>
        <v>0</v>
      </c>
      <c r="BJ39">
        <f>(AP39-AV39)/(AP39-BG39)</f>
        <v>0</v>
      </c>
      <c r="BK39">
        <f>(AV39-AU39)/(AV39-AO39)</f>
        <v>0</v>
      </c>
      <c r="BL39">
        <f>(AP39-AV39)/(AP39-AO39)</f>
        <v>0</v>
      </c>
      <c r="BM39">
        <f>(BI39*BG39/AU39)</f>
        <v>0</v>
      </c>
      <c r="BN39">
        <f>(1-BM39)</f>
        <v>0</v>
      </c>
      <c r="CW39">
        <f>$B$11*DU39+$C$11*DV39+$F$11*EG39*(1-EJ39)</f>
        <v>0</v>
      </c>
      <c r="CX39">
        <f>CW39*CY39</f>
        <v>0</v>
      </c>
      <c r="CY39">
        <f>($B$11*$D$9+$C$11*$D$9+$F$11*((ET39+EL39)/MAX(ET39+EL39+EU39, 0.1)*$I$9+EU39/MAX(ET39+EL39+EU39, 0.1)*$J$9))/($B$11+$C$11+$F$11)</f>
        <v>0</v>
      </c>
      <c r="CZ39">
        <f>($B$11*$K$9+$C$11*$K$9+$F$11*((ET39+EL39)/MAX(ET39+EL39+EU39, 0.1)*$P$9+EU39/MAX(ET39+EL39+EU39, 0.1)*$Q$9))/($B$11+$C$11+$F$11)</f>
        <v>0</v>
      </c>
      <c r="DA39">
        <v>3.7</v>
      </c>
      <c r="DB39">
        <v>0.5</v>
      </c>
      <c r="DC39" t="s">
        <v>423</v>
      </c>
      <c r="DD39">
        <v>2</v>
      </c>
      <c r="DE39">
        <v>1758503071</v>
      </c>
      <c r="DF39">
        <v>420.316666666667</v>
      </c>
      <c r="DG39">
        <v>419.94</v>
      </c>
      <c r="DH39">
        <v>24.2796666666667</v>
      </c>
      <c r="DI39">
        <v>24.1966</v>
      </c>
      <c r="DJ39">
        <v>418.263333333333</v>
      </c>
      <c r="DK39">
        <v>23.9251666666667</v>
      </c>
      <c r="DL39">
        <v>500.087666666667</v>
      </c>
      <c r="DM39">
        <v>89.7811</v>
      </c>
      <c r="DN39">
        <v>0.0373139666666667</v>
      </c>
      <c r="DO39">
        <v>30.4003333333333</v>
      </c>
      <c r="DP39">
        <v>30.0044</v>
      </c>
      <c r="DQ39">
        <v>999.9</v>
      </c>
      <c r="DR39">
        <v>0</v>
      </c>
      <c r="DS39">
        <v>0</v>
      </c>
      <c r="DT39">
        <v>10035.2</v>
      </c>
      <c r="DU39">
        <v>0</v>
      </c>
      <c r="DV39">
        <v>0.330984</v>
      </c>
      <c r="DW39">
        <v>0.376444333333333</v>
      </c>
      <c r="DX39">
        <v>430.775666666667</v>
      </c>
      <c r="DY39">
        <v>430.353333333333</v>
      </c>
      <c r="DZ39">
        <v>0.0830663</v>
      </c>
      <c r="EA39">
        <v>419.94</v>
      </c>
      <c r="EB39">
        <v>24.1966</v>
      </c>
      <c r="EC39">
        <v>2.17985666666667</v>
      </c>
      <c r="ED39">
        <v>2.17239666666667</v>
      </c>
      <c r="EE39">
        <v>18.8150333333333</v>
      </c>
      <c r="EF39">
        <v>18.7602</v>
      </c>
      <c r="EG39">
        <v>0.00500059</v>
      </c>
      <c r="EH39">
        <v>0</v>
      </c>
      <c r="EI39">
        <v>0</v>
      </c>
      <c r="EJ39">
        <v>0</v>
      </c>
      <c r="EK39">
        <v>437.633333333333</v>
      </c>
      <c r="EL39">
        <v>0.00500059</v>
      </c>
      <c r="EM39">
        <v>-12.0333333333333</v>
      </c>
      <c r="EN39">
        <v>-0.7</v>
      </c>
      <c r="EO39">
        <v>35.208</v>
      </c>
      <c r="EP39">
        <v>38.125</v>
      </c>
      <c r="EQ39">
        <v>36.437</v>
      </c>
      <c r="ER39">
        <v>37.8956666666667</v>
      </c>
      <c r="ES39">
        <v>37.375</v>
      </c>
      <c r="ET39">
        <v>0</v>
      </c>
      <c r="EU39">
        <v>0</v>
      </c>
      <c r="EV39">
        <v>0</v>
      </c>
      <c r="EW39">
        <v>1758503074.5</v>
      </c>
      <c r="EX39">
        <v>0</v>
      </c>
      <c r="EY39">
        <v>438.957692307692</v>
      </c>
      <c r="EZ39">
        <v>-9.29572676716747</v>
      </c>
      <c r="FA39">
        <v>16.0273507326692</v>
      </c>
      <c r="FB39">
        <v>-13.7769230769231</v>
      </c>
      <c r="FC39">
        <v>15</v>
      </c>
      <c r="FD39">
        <v>0</v>
      </c>
      <c r="FE39" t="s">
        <v>424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0.354902</v>
      </c>
      <c r="FR39">
        <v>0.100360363636363</v>
      </c>
      <c r="FS39">
        <v>0.0420527907697433</v>
      </c>
      <c r="FT39">
        <v>1</v>
      </c>
      <c r="FU39">
        <v>438.388235294118</v>
      </c>
      <c r="FV39">
        <v>-2.73185648107902</v>
      </c>
      <c r="FW39">
        <v>5.15682099438851</v>
      </c>
      <c r="FX39">
        <v>-1</v>
      </c>
      <c r="FY39">
        <v>0.0776498904761905</v>
      </c>
      <c r="FZ39">
        <v>0.0433616727272728</v>
      </c>
      <c r="GA39">
        <v>0.00451429585785981</v>
      </c>
      <c r="GB39">
        <v>1</v>
      </c>
      <c r="GC39">
        <v>2</v>
      </c>
      <c r="GD39">
        <v>2</v>
      </c>
      <c r="GE39" t="s">
        <v>425</v>
      </c>
      <c r="GF39">
        <v>3.13284</v>
      </c>
      <c r="GG39">
        <v>2.71572</v>
      </c>
      <c r="GH39">
        <v>0.088674</v>
      </c>
      <c r="GI39">
        <v>0.0890908</v>
      </c>
      <c r="GJ39">
        <v>0.102923</v>
      </c>
      <c r="GK39">
        <v>0.103315</v>
      </c>
      <c r="GL39">
        <v>34285</v>
      </c>
      <c r="GM39">
        <v>36677.5</v>
      </c>
      <c r="GN39">
        <v>34042.7</v>
      </c>
      <c r="GO39">
        <v>36461.3</v>
      </c>
      <c r="GP39">
        <v>43149</v>
      </c>
      <c r="GQ39">
        <v>46937.8</v>
      </c>
      <c r="GR39">
        <v>53127.8</v>
      </c>
      <c r="GS39">
        <v>58278.9</v>
      </c>
      <c r="GT39">
        <v>1.9439</v>
      </c>
      <c r="GU39">
        <v>1.66422</v>
      </c>
      <c r="GV39">
        <v>0.0789389</v>
      </c>
      <c r="GW39">
        <v>0</v>
      </c>
      <c r="GX39">
        <v>28.7149</v>
      </c>
      <c r="GY39">
        <v>999.9</v>
      </c>
      <c r="GZ39">
        <v>60.438</v>
      </c>
      <c r="HA39">
        <v>30.081</v>
      </c>
      <c r="HB39">
        <v>28.8109</v>
      </c>
      <c r="HC39">
        <v>54.03</v>
      </c>
      <c r="HD39">
        <v>47.484</v>
      </c>
      <c r="HE39">
        <v>1</v>
      </c>
      <c r="HF39">
        <v>0.136265</v>
      </c>
      <c r="HG39">
        <v>-1.26281</v>
      </c>
      <c r="HH39">
        <v>20.1276</v>
      </c>
      <c r="HI39">
        <v>5.19842</v>
      </c>
      <c r="HJ39">
        <v>12.0053</v>
      </c>
      <c r="HK39">
        <v>4.9753</v>
      </c>
      <c r="HL39">
        <v>3.294</v>
      </c>
      <c r="HM39">
        <v>9999</v>
      </c>
      <c r="HN39">
        <v>9999</v>
      </c>
      <c r="HO39">
        <v>9999</v>
      </c>
      <c r="HP39">
        <v>999.9</v>
      </c>
      <c r="HQ39">
        <v>1.86325</v>
      </c>
      <c r="HR39">
        <v>1.86812</v>
      </c>
      <c r="HS39">
        <v>1.86784</v>
      </c>
      <c r="HT39">
        <v>1.86905</v>
      </c>
      <c r="HU39">
        <v>1.86985</v>
      </c>
      <c r="HV39">
        <v>1.86596</v>
      </c>
      <c r="HW39">
        <v>1.86695</v>
      </c>
      <c r="HX39">
        <v>1.86842</v>
      </c>
      <c r="HY39">
        <v>5</v>
      </c>
      <c r="HZ39">
        <v>0</v>
      </c>
      <c r="IA39">
        <v>0</v>
      </c>
      <c r="IB39">
        <v>0</v>
      </c>
      <c r="IC39" t="s">
        <v>426</v>
      </c>
      <c r="ID39" t="s">
        <v>427</v>
      </c>
      <c r="IE39" t="s">
        <v>428</v>
      </c>
      <c r="IF39" t="s">
        <v>428</v>
      </c>
      <c r="IG39" t="s">
        <v>428</v>
      </c>
      <c r="IH39" t="s">
        <v>428</v>
      </c>
      <c r="II39">
        <v>0</v>
      </c>
      <c r="IJ39">
        <v>100</v>
      </c>
      <c r="IK39">
        <v>100</v>
      </c>
      <c r="IL39">
        <v>2.053</v>
      </c>
      <c r="IM39">
        <v>0.3545</v>
      </c>
      <c r="IN39">
        <v>0.625846538382723</v>
      </c>
      <c r="IO39">
        <v>0.00365734689822481</v>
      </c>
      <c r="IP39">
        <v>-6.82403095585571e-07</v>
      </c>
      <c r="IQ39">
        <v>2.34579755332527e-10</v>
      </c>
      <c r="IR39">
        <v>-0.0964157226560202</v>
      </c>
      <c r="IS39">
        <v>-0.0183575705514064</v>
      </c>
      <c r="IT39">
        <v>0.00210061426533654</v>
      </c>
      <c r="IU39">
        <v>-2.28055882586626e-05</v>
      </c>
      <c r="IV39">
        <v>4</v>
      </c>
      <c r="IW39">
        <v>2464</v>
      </c>
      <c r="IX39">
        <v>0</v>
      </c>
      <c r="IY39">
        <v>27</v>
      </c>
      <c r="IZ39">
        <v>29308384.6</v>
      </c>
      <c r="JA39">
        <v>29308384.6</v>
      </c>
      <c r="JB39">
        <v>0.95459</v>
      </c>
      <c r="JC39">
        <v>2.61353</v>
      </c>
      <c r="JD39">
        <v>1.54785</v>
      </c>
      <c r="JE39">
        <v>2.31445</v>
      </c>
      <c r="JF39">
        <v>1.64551</v>
      </c>
      <c r="JG39">
        <v>2.36084</v>
      </c>
      <c r="JH39">
        <v>33.8283</v>
      </c>
      <c r="JI39">
        <v>24.2188</v>
      </c>
      <c r="JJ39">
        <v>18</v>
      </c>
      <c r="JK39">
        <v>505.718</v>
      </c>
      <c r="JL39">
        <v>339.726</v>
      </c>
      <c r="JM39">
        <v>30.9601</v>
      </c>
      <c r="JN39">
        <v>29.1235</v>
      </c>
      <c r="JO39">
        <v>30.0001</v>
      </c>
      <c r="JP39">
        <v>29.1114</v>
      </c>
      <c r="JQ39">
        <v>29.0688</v>
      </c>
      <c r="JR39">
        <v>19.127</v>
      </c>
      <c r="JS39">
        <v>23.1097</v>
      </c>
      <c r="JT39">
        <v>80.6799</v>
      </c>
      <c r="JU39">
        <v>30.957</v>
      </c>
      <c r="JV39">
        <v>420</v>
      </c>
      <c r="JW39">
        <v>24.2138</v>
      </c>
      <c r="JX39">
        <v>96.5599</v>
      </c>
      <c r="JY39">
        <v>94.4211</v>
      </c>
    </row>
    <row r="40" spans="1:285">
      <c r="A40">
        <v>24</v>
      </c>
      <c r="B40">
        <v>1758503076</v>
      </c>
      <c r="C40">
        <v>48</v>
      </c>
      <c r="D40" t="s">
        <v>474</v>
      </c>
      <c r="E40" t="s">
        <v>475</v>
      </c>
      <c r="F40">
        <v>5</v>
      </c>
      <c r="G40" t="s">
        <v>419</v>
      </c>
      <c r="H40" t="s">
        <v>420</v>
      </c>
      <c r="I40" t="s">
        <v>421</v>
      </c>
      <c r="J40">
        <v>1758503073</v>
      </c>
      <c r="K40">
        <f>(L40)/1000</f>
        <v>0</v>
      </c>
      <c r="L40">
        <f>1000*DL40*AJ40*(DH40-DI40)/(100*DA40*(1000-AJ40*DH40))</f>
        <v>0</v>
      </c>
      <c r="M40">
        <f>DL40*AJ40*(DG40-DF40*(1000-AJ40*DI40)/(1000-AJ40*DH40))/(100*DA40)</f>
        <v>0</v>
      </c>
      <c r="N40">
        <f>DF40 - IF(AJ40&gt;1, M40*DA40*100.0/(AL40), 0)</f>
        <v>0</v>
      </c>
      <c r="O40">
        <f>((U40-K40/2)*N40-M40)/(U40+K40/2)</f>
        <v>0</v>
      </c>
      <c r="P40">
        <f>O40*(DM40+DN40)/1000.0</f>
        <v>0</v>
      </c>
      <c r="Q40">
        <f>(DF40 - IF(AJ40&gt;1, M40*DA40*100.0/(AL40), 0))*(DM40+DN40)/1000.0</f>
        <v>0</v>
      </c>
      <c r="R40">
        <f>2.0/((1/T40-1/S40)+SIGN(T40)*SQRT((1/T40-1/S40)*(1/T40-1/S40) + 4*DB40/((DB40+1)*(DB40+1))*(2*1/T40*1/S40-1/S40*1/S40)))</f>
        <v>0</v>
      </c>
      <c r="S40">
        <f>IF(LEFT(DC40,1)&lt;&gt;"0",IF(LEFT(DC40,1)="1",3.0,DD40),$D$5+$E$5*(DT40*DM40/($K$5*1000))+$F$5*(DT40*DM40/($K$5*1000))*MAX(MIN(DA40,$J$5),$I$5)*MAX(MIN(DA40,$J$5),$I$5)+$G$5*MAX(MIN(DA40,$J$5),$I$5)*(DT40*DM40/($K$5*1000))+$H$5*(DT40*DM40/($K$5*1000))*(DT40*DM40/($K$5*1000)))</f>
        <v>0</v>
      </c>
      <c r="T40">
        <f>K40*(1000-(1000*0.61365*exp(17.502*X40/(240.97+X40))/(DM40+DN40)+DH40)/2)/(1000*0.61365*exp(17.502*X40/(240.97+X40))/(DM40+DN40)-DH40)</f>
        <v>0</v>
      </c>
      <c r="U40">
        <f>1/((DB40+1)/(R40/1.6)+1/(S40/1.37)) + DB40/((DB40+1)/(R40/1.6) + DB40/(S40/1.37))</f>
        <v>0</v>
      </c>
      <c r="V40">
        <f>(CW40*CZ40)</f>
        <v>0</v>
      </c>
      <c r="W40">
        <f>(DO40+(V40+2*0.95*5.67E-8*(((DO40+$B$7)+273)^4-(DO40+273)^4)-44100*K40)/(1.84*29.3*S40+8*0.95*5.67E-8*(DO40+273)^3))</f>
        <v>0</v>
      </c>
      <c r="X40">
        <f>($C$7*DP40+$D$7*DQ40+$E$7*W40)</f>
        <v>0</v>
      </c>
      <c r="Y40">
        <f>0.61365*exp(17.502*X40/(240.97+X40))</f>
        <v>0</v>
      </c>
      <c r="Z40">
        <f>(AA40/AB40*100)</f>
        <v>0</v>
      </c>
      <c r="AA40">
        <f>DH40*(DM40+DN40)/1000</f>
        <v>0</v>
      </c>
      <c r="AB40">
        <f>0.61365*exp(17.502*DO40/(240.97+DO40))</f>
        <v>0</v>
      </c>
      <c r="AC40">
        <f>(Y40-DH40*(DM40+DN40)/1000)</f>
        <v>0</v>
      </c>
      <c r="AD40">
        <f>(-K40*44100)</f>
        <v>0</v>
      </c>
      <c r="AE40">
        <f>2*29.3*S40*0.92*(DO40-X40)</f>
        <v>0</v>
      </c>
      <c r="AF40">
        <f>2*0.95*5.67E-8*(((DO40+$B$7)+273)^4-(X40+273)^4)</f>
        <v>0</v>
      </c>
      <c r="AG40">
        <f>V40+AF40+AD40+AE40</f>
        <v>0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MAX(0,($B$13+$C$13*DT40)/(1+$D$13*DT40)*DM40/(DO40+273)*$E$13)</f>
        <v>0</v>
      </c>
      <c r="AM40" t="s">
        <v>422</v>
      </c>
      <c r="AN40" t="s">
        <v>422</v>
      </c>
      <c r="AO40">
        <v>0</v>
      </c>
      <c r="AP40">
        <v>0</v>
      </c>
      <c r="AQ40">
        <f>1-AO40/AP40</f>
        <v>0</v>
      </c>
      <c r="AR40">
        <v>0</v>
      </c>
      <c r="AS40" t="s">
        <v>422</v>
      </c>
      <c r="AT40" t="s">
        <v>422</v>
      </c>
      <c r="AU40">
        <v>0</v>
      </c>
      <c r="AV40">
        <v>0</v>
      </c>
      <c r="AW40">
        <f>1-AU40/AV40</f>
        <v>0</v>
      </c>
      <c r="AX40">
        <v>0.5</v>
      </c>
      <c r="AY40">
        <f>CX40</f>
        <v>0</v>
      </c>
      <c r="AZ40">
        <f>M40</f>
        <v>0</v>
      </c>
      <c r="BA40">
        <f>AW40*AX40*AY40</f>
        <v>0</v>
      </c>
      <c r="BB40">
        <f>(AZ40-AR40)/AY40</f>
        <v>0</v>
      </c>
      <c r="BC40">
        <f>(AP40-AV40)/AV40</f>
        <v>0</v>
      </c>
      <c r="BD40">
        <f>AO40/(AQ40+AO40/AV40)</f>
        <v>0</v>
      </c>
      <c r="BE40" t="s">
        <v>422</v>
      </c>
      <c r="BF40">
        <v>0</v>
      </c>
      <c r="BG40">
        <f>IF(BF40&lt;&gt;0, BF40, BD40)</f>
        <v>0</v>
      </c>
      <c r="BH40">
        <f>1-BG40/AV40</f>
        <v>0</v>
      </c>
      <c r="BI40">
        <f>(AV40-AU40)/(AV40-BG40)</f>
        <v>0</v>
      </c>
      <c r="BJ40">
        <f>(AP40-AV40)/(AP40-BG40)</f>
        <v>0</v>
      </c>
      <c r="BK40">
        <f>(AV40-AU40)/(AV40-AO40)</f>
        <v>0</v>
      </c>
      <c r="BL40">
        <f>(AP40-AV40)/(AP40-AO40)</f>
        <v>0</v>
      </c>
      <c r="BM40">
        <f>(BI40*BG40/AU40)</f>
        <v>0</v>
      </c>
      <c r="BN40">
        <f>(1-BM40)</f>
        <v>0</v>
      </c>
      <c r="CW40">
        <f>$B$11*DU40+$C$11*DV40+$F$11*EG40*(1-EJ40)</f>
        <v>0</v>
      </c>
      <c r="CX40">
        <f>CW40*CY40</f>
        <v>0</v>
      </c>
      <c r="CY40">
        <f>($B$11*$D$9+$C$11*$D$9+$F$11*((ET40+EL40)/MAX(ET40+EL40+EU40, 0.1)*$I$9+EU40/MAX(ET40+EL40+EU40, 0.1)*$J$9))/($B$11+$C$11+$F$11)</f>
        <v>0</v>
      </c>
      <c r="CZ40">
        <f>($B$11*$K$9+$C$11*$K$9+$F$11*((ET40+EL40)/MAX(ET40+EL40+EU40, 0.1)*$P$9+EU40/MAX(ET40+EL40+EU40, 0.1)*$Q$9))/($B$11+$C$11+$F$11)</f>
        <v>0</v>
      </c>
      <c r="DA40">
        <v>3.7</v>
      </c>
      <c r="DB40">
        <v>0.5</v>
      </c>
      <c r="DC40" t="s">
        <v>423</v>
      </c>
      <c r="DD40">
        <v>2</v>
      </c>
      <c r="DE40">
        <v>1758503073</v>
      </c>
      <c r="DF40">
        <v>420.328</v>
      </c>
      <c r="DG40">
        <v>419.972666666667</v>
      </c>
      <c r="DH40">
        <v>24.2787666666667</v>
      </c>
      <c r="DI40">
        <v>24.1951333333333</v>
      </c>
      <c r="DJ40">
        <v>418.275</v>
      </c>
      <c r="DK40">
        <v>23.9243</v>
      </c>
      <c r="DL40">
        <v>500.093333333333</v>
      </c>
      <c r="DM40">
        <v>89.7811333333333</v>
      </c>
      <c r="DN40">
        <v>0.0374849666666667</v>
      </c>
      <c r="DO40">
        <v>30.3988666666667</v>
      </c>
      <c r="DP40">
        <v>30.0025</v>
      </c>
      <c r="DQ40">
        <v>999.9</v>
      </c>
      <c r="DR40">
        <v>0</v>
      </c>
      <c r="DS40">
        <v>0</v>
      </c>
      <c r="DT40">
        <v>10016.0333333333</v>
      </c>
      <c r="DU40">
        <v>0</v>
      </c>
      <c r="DV40">
        <v>0.330984</v>
      </c>
      <c r="DW40">
        <v>0.355275333333333</v>
      </c>
      <c r="DX40">
        <v>430.787</v>
      </c>
      <c r="DY40">
        <v>430.386333333333</v>
      </c>
      <c r="DZ40">
        <v>0.0836289666666667</v>
      </c>
      <c r="EA40">
        <v>419.972666666667</v>
      </c>
      <c r="EB40">
        <v>24.1951333333333</v>
      </c>
      <c r="EC40">
        <v>2.17977666666667</v>
      </c>
      <c r="ED40">
        <v>2.17226666666667</v>
      </c>
      <c r="EE40">
        <v>18.8144333333333</v>
      </c>
      <c r="EF40">
        <v>18.7592333333333</v>
      </c>
      <c r="EG40">
        <v>0.00500059</v>
      </c>
      <c r="EH40">
        <v>0</v>
      </c>
      <c r="EI40">
        <v>0</v>
      </c>
      <c r="EJ40">
        <v>0</v>
      </c>
      <c r="EK40">
        <v>439.533333333333</v>
      </c>
      <c r="EL40">
        <v>0.00500059</v>
      </c>
      <c r="EM40">
        <v>-14.6</v>
      </c>
      <c r="EN40">
        <v>-0.966666666666667</v>
      </c>
      <c r="EO40">
        <v>35.187</v>
      </c>
      <c r="EP40">
        <v>38.125</v>
      </c>
      <c r="EQ40">
        <v>36.437</v>
      </c>
      <c r="ER40">
        <v>37.875</v>
      </c>
      <c r="ES40">
        <v>37.375</v>
      </c>
      <c r="ET40">
        <v>0</v>
      </c>
      <c r="EU40">
        <v>0</v>
      </c>
      <c r="EV40">
        <v>0</v>
      </c>
      <c r="EW40">
        <v>1758503076.3</v>
      </c>
      <c r="EX40">
        <v>0</v>
      </c>
      <c r="EY40">
        <v>438.476</v>
      </c>
      <c r="EZ40">
        <v>1.19999968883385</v>
      </c>
      <c r="FA40">
        <v>5.26153882913567</v>
      </c>
      <c r="FB40">
        <v>-12.876</v>
      </c>
      <c r="FC40">
        <v>15</v>
      </c>
      <c r="FD40">
        <v>0</v>
      </c>
      <c r="FE40" t="s">
        <v>424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0.355410619047619</v>
      </c>
      <c r="FR40">
        <v>0.0531121558441566</v>
      </c>
      <c r="FS40">
        <v>0.0416675383156174</v>
      </c>
      <c r="FT40">
        <v>1</v>
      </c>
      <c r="FU40">
        <v>438.620588235294</v>
      </c>
      <c r="FV40">
        <v>1.64858654994344</v>
      </c>
      <c r="FW40">
        <v>5.1240367480294</v>
      </c>
      <c r="FX40">
        <v>-1</v>
      </c>
      <c r="FY40">
        <v>0.0791577857142857</v>
      </c>
      <c r="FZ40">
        <v>0.0367449740259741</v>
      </c>
      <c r="GA40">
        <v>0.00377579585029822</v>
      </c>
      <c r="GB40">
        <v>1</v>
      </c>
      <c r="GC40">
        <v>2</v>
      </c>
      <c r="GD40">
        <v>2</v>
      </c>
      <c r="GE40" t="s">
        <v>425</v>
      </c>
      <c r="GF40">
        <v>3.13299</v>
      </c>
      <c r="GG40">
        <v>2.71581</v>
      </c>
      <c r="GH40">
        <v>0.0886773</v>
      </c>
      <c r="GI40">
        <v>0.0890895</v>
      </c>
      <c r="GJ40">
        <v>0.102914</v>
      </c>
      <c r="GK40">
        <v>0.103312</v>
      </c>
      <c r="GL40">
        <v>34284.8</v>
      </c>
      <c r="GM40">
        <v>36677.6</v>
      </c>
      <c r="GN40">
        <v>34042.6</v>
      </c>
      <c r="GO40">
        <v>36461.4</v>
      </c>
      <c r="GP40">
        <v>43149.3</v>
      </c>
      <c r="GQ40">
        <v>46938</v>
      </c>
      <c r="GR40">
        <v>53127.5</v>
      </c>
      <c r="GS40">
        <v>58279</v>
      </c>
      <c r="GT40">
        <v>1.94398</v>
      </c>
      <c r="GU40">
        <v>1.664</v>
      </c>
      <c r="GV40">
        <v>0.0790954</v>
      </c>
      <c r="GW40">
        <v>0</v>
      </c>
      <c r="GX40">
        <v>28.7146</v>
      </c>
      <c r="GY40">
        <v>999.9</v>
      </c>
      <c r="GZ40">
        <v>60.438</v>
      </c>
      <c r="HA40">
        <v>30.081</v>
      </c>
      <c r="HB40">
        <v>28.8148</v>
      </c>
      <c r="HC40">
        <v>54.31</v>
      </c>
      <c r="HD40">
        <v>47.1595</v>
      </c>
      <c r="HE40">
        <v>1</v>
      </c>
      <c r="HF40">
        <v>0.13641</v>
      </c>
      <c r="HG40">
        <v>-1.25735</v>
      </c>
      <c r="HH40">
        <v>20.1275</v>
      </c>
      <c r="HI40">
        <v>5.19842</v>
      </c>
      <c r="HJ40">
        <v>12.0058</v>
      </c>
      <c r="HK40">
        <v>4.9754</v>
      </c>
      <c r="HL40">
        <v>3.294</v>
      </c>
      <c r="HM40">
        <v>9999</v>
      </c>
      <c r="HN40">
        <v>9999</v>
      </c>
      <c r="HO40">
        <v>9999</v>
      </c>
      <c r="HP40">
        <v>999.9</v>
      </c>
      <c r="HQ40">
        <v>1.86325</v>
      </c>
      <c r="HR40">
        <v>1.86812</v>
      </c>
      <c r="HS40">
        <v>1.86784</v>
      </c>
      <c r="HT40">
        <v>1.86904</v>
      </c>
      <c r="HU40">
        <v>1.86985</v>
      </c>
      <c r="HV40">
        <v>1.86594</v>
      </c>
      <c r="HW40">
        <v>1.86695</v>
      </c>
      <c r="HX40">
        <v>1.86842</v>
      </c>
      <c r="HY40">
        <v>5</v>
      </c>
      <c r="HZ40">
        <v>0</v>
      </c>
      <c r="IA40">
        <v>0</v>
      </c>
      <c r="IB40">
        <v>0</v>
      </c>
      <c r="IC40" t="s">
        <v>426</v>
      </c>
      <c r="ID40" t="s">
        <v>427</v>
      </c>
      <c r="IE40" t="s">
        <v>428</v>
      </c>
      <c r="IF40" t="s">
        <v>428</v>
      </c>
      <c r="IG40" t="s">
        <v>428</v>
      </c>
      <c r="IH40" t="s">
        <v>428</v>
      </c>
      <c r="II40">
        <v>0</v>
      </c>
      <c r="IJ40">
        <v>100</v>
      </c>
      <c r="IK40">
        <v>100</v>
      </c>
      <c r="IL40">
        <v>2.054</v>
      </c>
      <c r="IM40">
        <v>0.3543</v>
      </c>
      <c r="IN40">
        <v>0.625846538382723</v>
      </c>
      <c r="IO40">
        <v>0.00365734689822481</v>
      </c>
      <c r="IP40">
        <v>-6.82403095585571e-07</v>
      </c>
      <c r="IQ40">
        <v>2.34579755332527e-10</v>
      </c>
      <c r="IR40">
        <v>-0.0964157226560202</v>
      </c>
      <c r="IS40">
        <v>-0.0183575705514064</v>
      </c>
      <c r="IT40">
        <v>0.00210061426533654</v>
      </c>
      <c r="IU40">
        <v>-2.28055882586626e-05</v>
      </c>
      <c r="IV40">
        <v>4</v>
      </c>
      <c r="IW40">
        <v>2464</v>
      </c>
      <c r="IX40">
        <v>0</v>
      </c>
      <c r="IY40">
        <v>27</v>
      </c>
      <c r="IZ40">
        <v>29308384.6</v>
      </c>
      <c r="JA40">
        <v>29308384.6</v>
      </c>
      <c r="JB40">
        <v>0.95459</v>
      </c>
      <c r="JC40">
        <v>2.61475</v>
      </c>
      <c r="JD40">
        <v>1.54785</v>
      </c>
      <c r="JE40">
        <v>2.31567</v>
      </c>
      <c r="JF40">
        <v>1.64551</v>
      </c>
      <c r="JG40">
        <v>2.33398</v>
      </c>
      <c r="JH40">
        <v>33.8283</v>
      </c>
      <c r="JI40">
        <v>24.2188</v>
      </c>
      <c r="JJ40">
        <v>18</v>
      </c>
      <c r="JK40">
        <v>505.768</v>
      </c>
      <c r="JL40">
        <v>339.617</v>
      </c>
      <c r="JM40">
        <v>30.9583</v>
      </c>
      <c r="JN40">
        <v>29.1235</v>
      </c>
      <c r="JO40">
        <v>30.0002</v>
      </c>
      <c r="JP40">
        <v>29.1114</v>
      </c>
      <c r="JQ40">
        <v>29.0688</v>
      </c>
      <c r="JR40">
        <v>19.1262</v>
      </c>
      <c r="JS40">
        <v>23.1097</v>
      </c>
      <c r="JT40">
        <v>80.6799</v>
      </c>
      <c r="JU40">
        <v>30.957</v>
      </c>
      <c r="JV40">
        <v>420</v>
      </c>
      <c r="JW40">
        <v>24.2138</v>
      </c>
      <c r="JX40">
        <v>96.5596</v>
      </c>
      <c r="JY40">
        <v>94.4212</v>
      </c>
    </row>
    <row r="41" spans="1:285">
      <c r="A41">
        <v>25</v>
      </c>
      <c r="B41">
        <v>1758503078</v>
      </c>
      <c r="C41">
        <v>50</v>
      </c>
      <c r="D41" t="s">
        <v>476</v>
      </c>
      <c r="E41" t="s">
        <v>477</v>
      </c>
      <c r="F41">
        <v>5</v>
      </c>
      <c r="G41" t="s">
        <v>419</v>
      </c>
      <c r="H41" t="s">
        <v>420</v>
      </c>
      <c r="I41" t="s">
        <v>421</v>
      </c>
      <c r="J41">
        <v>1758503075</v>
      </c>
      <c r="K41">
        <f>(L41)/1000</f>
        <v>0</v>
      </c>
      <c r="L41">
        <f>1000*DL41*AJ41*(DH41-DI41)/(100*DA41*(1000-AJ41*DH41))</f>
        <v>0</v>
      </c>
      <c r="M41">
        <f>DL41*AJ41*(DG41-DF41*(1000-AJ41*DI41)/(1000-AJ41*DH41))/(100*DA41)</f>
        <v>0</v>
      </c>
      <c r="N41">
        <f>DF41 - IF(AJ41&gt;1, M41*DA41*100.0/(AL41), 0)</f>
        <v>0</v>
      </c>
      <c r="O41">
        <f>((U41-K41/2)*N41-M41)/(U41+K41/2)</f>
        <v>0</v>
      </c>
      <c r="P41">
        <f>O41*(DM41+DN41)/1000.0</f>
        <v>0</v>
      </c>
      <c r="Q41">
        <f>(DF41 - IF(AJ41&gt;1, M41*DA41*100.0/(AL41), 0))*(DM41+DN41)/1000.0</f>
        <v>0</v>
      </c>
      <c r="R41">
        <f>2.0/((1/T41-1/S41)+SIGN(T41)*SQRT((1/T41-1/S41)*(1/T41-1/S41) + 4*DB41/((DB41+1)*(DB41+1))*(2*1/T41*1/S41-1/S41*1/S41)))</f>
        <v>0</v>
      </c>
      <c r="S41">
        <f>IF(LEFT(DC41,1)&lt;&gt;"0",IF(LEFT(DC41,1)="1",3.0,DD41),$D$5+$E$5*(DT41*DM41/($K$5*1000))+$F$5*(DT41*DM41/($K$5*1000))*MAX(MIN(DA41,$J$5),$I$5)*MAX(MIN(DA41,$J$5),$I$5)+$G$5*MAX(MIN(DA41,$J$5),$I$5)*(DT41*DM41/($K$5*1000))+$H$5*(DT41*DM41/($K$5*1000))*(DT41*DM41/($K$5*1000)))</f>
        <v>0</v>
      </c>
      <c r="T41">
        <f>K41*(1000-(1000*0.61365*exp(17.502*X41/(240.97+X41))/(DM41+DN41)+DH41)/2)/(1000*0.61365*exp(17.502*X41/(240.97+X41))/(DM41+DN41)-DH41)</f>
        <v>0</v>
      </c>
      <c r="U41">
        <f>1/((DB41+1)/(R41/1.6)+1/(S41/1.37)) + DB41/((DB41+1)/(R41/1.6) + DB41/(S41/1.37))</f>
        <v>0</v>
      </c>
      <c r="V41">
        <f>(CW41*CZ41)</f>
        <v>0</v>
      </c>
      <c r="W41">
        <f>(DO41+(V41+2*0.95*5.67E-8*(((DO41+$B$7)+273)^4-(DO41+273)^4)-44100*K41)/(1.84*29.3*S41+8*0.95*5.67E-8*(DO41+273)^3))</f>
        <v>0</v>
      </c>
      <c r="X41">
        <f>($C$7*DP41+$D$7*DQ41+$E$7*W41)</f>
        <v>0</v>
      </c>
      <c r="Y41">
        <f>0.61365*exp(17.502*X41/(240.97+X41))</f>
        <v>0</v>
      </c>
      <c r="Z41">
        <f>(AA41/AB41*100)</f>
        <v>0</v>
      </c>
      <c r="AA41">
        <f>DH41*(DM41+DN41)/1000</f>
        <v>0</v>
      </c>
      <c r="AB41">
        <f>0.61365*exp(17.502*DO41/(240.97+DO41))</f>
        <v>0</v>
      </c>
      <c r="AC41">
        <f>(Y41-DH41*(DM41+DN41)/1000)</f>
        <v>0</v>
      </c>
      <c r="AD41">
        <f>(-K41*44100)</f>
        <v>0</v>
      </c>
      <c r="AE41">
        <f>2*29.3*S41*0.92*(DO41-X41)</f>
        <v>0</v>
      </c>
      <c r="AF41">
        <f>2*0.95*5.67E-8*(((DO41+$B$7)+273)^4-(X41+273)^4)</f>
        <v>0</v>
      </c>
      <c r="AG41">
        <f>V41+AF41+AD41+AE41</f>
        <v>0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MAX(0,($B$13+$C$13*DT41)/(1+$D$13*DT41)*DM41/(DO41+273)*$E$13)</f>
        <v>0</v>
      </c>
      <c r="AM41" t="s">
        <v>422</v>
      </c>
      <c r="AN41" t="s">
        <v>422</v>
      </c>
      <c r="AO41">
        <v>0</v>
      </c>
      <c r="AP41">
        <v>0</v>
      </c>
      <c r="AQ41">
        <f>1-AO41/AP41</f>
        <v>0</v>
      </c>
      <c r="AR41">
        <v>0</v>
      </c>
      <c r="AS41" t="s">
        <v>422</v>
      </c>
      <c r="AT41" t="s">
        <v>422</v>
      </c>
      <c r="AU41">
        <v>0</v>
      </c>
      <c r="AV41">
        <v>0</v>
      </c>
      <c r="AW41">
        <f>1-AU41/AV41</f>
        <v>0</v>
      </c>
      <c r="AX41">
        <v>0.5</v>
      </c>
      <c r="AY41">
        <f>CX41</f>
        <v>0</v>
      </c>
      <c r="AZ41">
        <f>M41</f>
        <v>0</v>
      </c>
      <c r="BA41">
        <f>AW41*AX41*AY41</f>
        <v>0</v>
      </c>
      <c r="BB41">
        <f>(AZ41-AR41)/AY41</f>
        <v>0</v>
      </c>
      <c r="BC41">
        <f>(AP41-AV41)/AV41</f>
        <v>0</v>
      </c>
      <c r="BD41">
        <f>AO41/(AQ41+AO41/AV41)</f>
        <v>0</v>
      </c>
      <c r="BE41" t="s">
        <v>422</v>
      </c>
      <c r="BF41">
        <v>0</v>
      </c>
      <c r="BG41">
        <f>IF(BF41&lt;&gt;0, BF41, BD41)</f>
        <v>0</v>
      </c>
      <c r="BH41">
        <f>1-BG41/AV41</f>
        <v>0</v>
      </c>
      <c r="BI41">
        <f>(AV41-AU41)/(AV41-BG41)</f>
        <v>0</v>
      </c>
      <c r="BJ41">
        <f>(AP41-AV41)/(AP41-BG41)</f>
        <v>0</v>
      </c>
      <c r="BK41">
        <f>(AV41-AU41)/(AV41-AO41)</f>
        <v>0</v>
      </c>
      <c r="BL41">
        <f>(AP41-AV41)/(AP41-AO41)</f>
        <v>0</v>
      </c>
      <c r="BM41">
        <f>(BI41*BG41/AU41)</f>
        <v>0</v>
      </c>
      <c r="BN41">
        <f>(1-BM41)</f>
        <v>0</v>
      </c>
      <c r="CW41">
        <f>$B$11*DU41+$C$11*DV41+$F$11*EG41*(1-EJ41)</f>
        <v>0</v>
      </c>
      <c r="CX41">
        <f>CW41*CY41</f>
        <v>0</v>
      </c>
      <c r="CY41">
        <f>($B$11*$D$9+$C$11*$D$9+$F$11*((ET41+EL41)/MAX(ET41+EL41+EU41, 0.1)*$I$9+EU41/MAX(ET41+EL41+EU41, 0.1)*$J$9))/($B$11+$C$11+$F$11)</f>
        <v>0</v>
      </c>
      <c r="CZ41">
        <f>($B$11*$K$9+$C$11*$K$9+$F$11*((ET41+EL41)/MAX(ET41+EL41+EU41, 0.1)*$P$9+EU41/MAX(ET41+EL41+EU41, 0.1)*$Q$9))/($B$11+$C$11+$F$11)</f>
        <v>0</v>
      </c>
      <c r="DA41">
        <v>3.7</v>
      </c>
      <c r="DB41">
        <v>0.5</v>
      </c>
      <c r="DC41" t="s">
        <v>423</v>
      </c>
      <c r="DD41">
        <v>2</v>
      </c>
      <c r="DE41">
        <v>1758503075</v>
      </c>
      <c r="DF41">
        <v>420.347</v>
      </c>
      <c r="DG41">
        <v>420.009</v>
      </c>
      <c r="DH41">
        <v>24.2771333333333</v>
      </c>
      <c r="DI41">
        <v>24.1938333333333</v>
      </c>
      <c r="DJ41">
        <v>418.293666666667</v>
      </c>
      <c r="DK41">
        <v>23.9227333333333</v>
      </c>
      <c r="DL41">
        <v>500.056</v>
      </c>
      <c r="DM41">
        <v>89.7807666666667</v>
      </c>
      <c r="DN41">
        <v>0.0376862666666667</v>
      </c>
      <c r="DO41">
        <v>30.3968666666667</v>
      </c>
      <c r="DP41">
        <v>30.0021333333333</v>
      </c>
      <c r="DQ41">
        <v>999.9</v>
      </c>
      <c r="DR41">
        <v>0</v>
      </c>
      <c r="DS41">
        <v>0</v>
      </c>
      <c r="DT41">
        <v>9997.92666666667</v>
      </c>
      <c r="DU41">
        <v>0</v>
      </c>
      <c r="DV41">
        <v>0.330984</v>
      </c>
      <c r="DW41">
        <v>0.337758333333333</v>
      </c>
      <c r="DX41">
        <v>430.805666666667</v>
      </c>
      <c r="DY41">
        <v>430.422666666667</v>
      </c>
      <c r="DZ41">
        <v>0.0833047333333333</v>
      </c>
      <c r="EA41">
        <v>420.009</v>
      </c>
      <c r="EB41">
        <v>24.1938333333333</v>
      </c>
      <c r="EC41">
        <v>2.17962</v>
      </c>
      <c r="ED41">
        <v>2.17214333333333</v>
      </c>
      <c r="EE41">
        <v>18.8133</v>
      </c>
      <c r="EF41">
        <v>18.7583333333333</v>
      </c>
      <c r="EG41">
        <v>0.00500059</v>
      </c>
      <c r="EH41">
        <v>0</v>
      </c>
      <c r="EI41">
        <v>0</v>
      </c>
      <c r="EJ41">
        <v>0</v>
      </c>
      <c r="EK41">
        <v>440.933333333333</v>
      </c>
      <c r="EL41">
        <v>0.00500059</v>
      </c>
      <c r="EM41">
        <v>-16.4333333333333</v>
      </c>
      <c r="EN41">
        <v>-0.9</v>
      </c>
      <c r="EO41">
        <v>35.187</v>
      </c>
      <c r="EP41">
        <v>38.125</v>
      </c>
      <c r="EQ41">
        <v>36.437</v>
      </c>
      <c r="ER41">
        <v>37.875</v>
      </c>
      <c r="ES41">
        <v>37.375</v>
      </c>
      <c r="ET41">
        <v>0</v>
      </c>
      <c r="EU41">
        <v>0</v>
      </c>
      <c r="EV41">
        <v>0</v>
      </c>
      <c r="EW41">
        <v>1758503078.1</v>
      </c>
      <c r="EX41">
        <v>0</v>
      </c>
      <c r="EY41">
        <v>438.146153846154</v>
      </c>
      <c r="EZ41">
        <v>-1.05982916746643</v>
      </c>
      <c r="FA41">
        <v>0.47179516569292</v>
      </c>
      <c r="FB41">
        <v>-12.0076923076923</v>
      </c>
      <c r="FC41">
        <v>15</v>
      </c>
      <c r="FD41">
        <v>0</v>
      </c>
      <c r="FE41" t="s">
        <v>424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0.354894714285714</v>
      </c>
      <c r="FR41">
        <v>0.107281012987012</v>
      </c>
      <c r="FS41">
        <v>0.0412199317045515</v>
      </c>
      <c r="FT41">
        <v>1</v>
      </c>
      <c r="FU41">
        <v>438.782352941176</v>
      </c>
      <c r="FV41">
        <v>-2.36210862822368</v>
      </c>
      <c r="FW41">
        <v>4.90098853103278</v>
      </c>
      <c r="FX41">
        <v>-1</v>
      </c>
      <c r="FY41">
        <v>0.0802486047619048</v>
      </c>
      <c r="FZ41">
        <v>0.0300021974025975</v>
      </c>
      <c r="GA41">
        <v>0.00313440436666791</v>
      </c>
      <c r="GB41">
        <v>1</v>
      </c>
      <c r="GC41">
        <v>2</v>
      </c>
      <c r="GD41">
        <v>2</v>
      </c>
      <c r="GE41" t="s">
        <v>425</v>
      </c>
      <c r="GF41">
        <v>3.13293</v>
      </c>
      <c r="GG41">
        <v>2.71555</v>
      </c>
      <c r="GH41">
        <v>0.0886755</v>
      </c>
      <c r="GI41">
        <v>0.0891007</v>
      </c>
      <c r="GJ41">
        <v>0.102905</v>
      </c>
      <c r="GK41">
        <v>0.103306</v>
      </c>
      <c r="GL41">
        <v>34284.8</v>
      </c>
      <c r="GM41">
        <v>36677.3</v>
      </c>
      <c r="GN41">
        <v>34042.5</v>
      </c>
      <c r="GO41">
        <v>36461.5</v>
      </c>
      <c r="GP41">
        <v>43149.5</v>
      </c>
      <c r="GQ41">
        <v>46938.5</v>
      </c>
      <c r="GR41">
        <v>53127.2</v>
      </c>
      <c r="GS41">
        <v>58279.2</v>
      </c>
      <c r="GT41">
        <v>1.94393</v>
      </c>
      <c r="GU41">
        <v>1.66367</v>
      </c>
      <c r="GV41">
        <v>0.0790656</v>
      </c>
      <c r="GW41">
        <v>0</v>
      </c>
      <c r="GX41">
        <v>28.7134</v>
      </c>
      <c r="GY41">
        <v>999.9</v>
      </c>
      <c r="GZ41">
        <v>60.438</v>
      </c>
      <c r="HA41">
        <v>30.081</v>
      </c>
      <c r="HB41">
        <v>28.8165</v>
      </c>
      <c r="HC41">
        <v>54.83</v>
      </c>
      <c r="HD41">
        <v>47.4519</v>
      </c>
      <c r="HE41">
        <v>1</v>
      </c>
      <c r="HF41">
        <v>0.136565</v>
      </c>
      <c r="HG41">
        <v>-1.26546</v>
      </c>
      <c r="HH41">
        <v>20.1275</v>
      </c>
      <c r="HI41">
        <v>5.19857</v>
      </c>
      <c r="HJ41">
        <v>12.0056</v>
      </c>
      <c r="HK41">
        <v>4.97555</v>
      </c>
      <c r="HL41">
        <v>3.294</v>
      </c>
      <c r="HM41">
        <v>9999</v>
      </c>
      <c r="HN41">
        <v>9999</v>
      </c>
      <c r="HO41">
        <v>9999</v>
      </c>
      <c r="HP41">
        <v>999.9</v>
      </c>
      <c r="HQ41">
        <v>1.86325</v>
      </c>
      <c r="HR41">
        <v>1.86812</v>
      </c>
      <c r="HS41">
        <v>1.86784</v>
      </c>
      <c r="HT41">
        <v>1.86904</v>
      </c>
      <c r="HU41">
        <v>1.86985</v>
      </c>
      <c r="HV41">
        <v>1.86594</v>
      </c>
      <c r="HW41">
        <v>1.86695</v>
      </c>
      <c r="HX41">
        <v>1.86843</v>
      </c>
      <c r="HY41">
        <v>5</v>
      </c>
      <c r="HZ41">
        <v>0</v>
      </c>
      <c r="IA41">
        <v>0</v>
      </c>
      <c r="IB41">
        <v>0</v>
      </c>
      <c r="IC41" t="s">
        <v>426</v>
      </c>
      <c r="ID41" t="s">
        <v>427</v>
      </c>
      <c r="IE41" t="s">
        <v>428</v>
      </c>
      <c r="IF41" t="s">
        <v>428</v>
      </c>
      <c r="IG41" t="s">
        <v>428</v>
      </c>
      <c r="IH41" t="s">
        <v>428</v>
      </c>
      <c r="II41">
        <v>0</v>
      </c>
      <c r="IJ41">
        <v>100</v>
      </c>
      <c r="IK41">
        <v>100</v>
      </c>
      <c r="IL41">
        <v>2.053</v>
      </c>
      <c r="IM41">
        <v>0.3542</v>
      </c>
      <c r="IN41">
        <v>0.625846538382723</v>
      </c>
      <c r="IO41">
        <v>0.00365734689822481</v>
      </c>
      <c r="IP41">
        <v>-6.82403095585571e-07</v>
      </c>
      <c r="IQ41">
        <v>2.34579755332527e-10</v>
      </c>
      <c r="IR41">
        <v>-0.0964157226560202</v>
      </c>
      <c r="IS41">
        <v>-0.0183575705514064</v>
      </c>
      <c r="IT41">
        <v>0.00210061426533654</v>
      </c>
      <c r="IU41">
        <v>-2.28055882586626e-05</v>
      </c>
      <c r="IV41">
        <v>4</v>
      </c>
      <c r="IW41">
        <v>2464</v>
      </c>
      <c r="IX41">
        <v>0</v>
      </c>
      <c r="IY41">
        <v>27</v>
      </c>
      <c r="IZ41">
        <v>29308384.6</v>
      </c>
      <c r="JA41">
        <v>29308384.6</v>
      </c>
      <c r="JB41">
        <v>0.95459</v>
      </c>
      <c r="JC41">
        <v>2.62695</v>
      </c>
      <c r="JD41">
        <v>1.54785</v>
      </c>
      <c r="JE41">
        <v>2.31567</v>
      </c>
      <c r="JF41">
        <v>1.64673</v>
      </c>
      <c r="JG41">
        <v>2.23267</v>
      </c>
      <c r="JH41">
        <v>33.8283</v>
      </c>
      <c r="JI41">
        <v>24.2101</v>
      </c>
      <c r="JJ41">
        <v>18</v>
      </c>
      <c r="JK41">
        <v>505.735</v>
      </c>
      <c r="JL41">
        <v>339.459</v>
      </c>
      <c r="JM41">
        <v>30.9559</v>
      </c>
      <c r="JN41">
        <v>29.1235</v>
      </c>
      <c r="JO41">
        <v>30.0001</v>
      </c>
      <c r="JP41">
        <v>29.1114</v>
      </c>
      <c r="JQ41">
        <v>29.0688</v>
      </c>
      <c r="JR41">
        <v>19.1235</v>
      </c>
      <c r="JS41">
        <v>23.1097</v>
      </c>
      <c r="JT41">
        <v>80.6799</v>
      </c>
      <c r="JU41">
        <v>30.9549</v>
      </c>
      <c r="JV41">
        <v>420</v>
      </c>
      <c r="JW41">
        <v>24.2138</v>
      </c>
      <c r="JX41">
        <v>96.5592</v>
      </c>
      <c r="JY41">
        <v>94.4215</v>
      </c>
    </row>
    <row r="42" spans="1:285">
      <c r="A42">
        <v>26</v>
      </c>
      <c r="B42">
        <v>1758503080</v>
      </c>
      <c r="C42">
        <v>52</v>
      </c>
      <c r="D42" t="s">
        <v>478</v>
      </c>
      <c r="E42" t="s">
        <v>479</v>
      </c>
      <c r="F42">
        <v>5</v>
      </c>
      <c r="G42" t="s">
        <v>419</v>
      </c>
      <c r="H42" t="s">
        <v>420</v>
      </c>
      <c r="I42" t="s">
        <v>421</v>
      </c>
      <c r="J42">
        <v>1758503077</v>
      </c>
      <c r="K42">
        <f>(L42)/1000</f>
        <v>0</v>
      </c>
      <c r="L42">
        <f>1000*DL42*AJ42*(DH42-DI42)/(100*DA42*(1000-AJ42*DH42))</f>
        <v>0</v>
      </c>
      <c r="M42">
        <f>DL42*AJ42*(DG42-DF42*(1000-AJ42*DI42)/(1000-AJ42*DH42))/(100*DA42)</f>
        <v>0</v>
      </c>
      <c r="N42">
        <f>DF42 - IF(AJ42&gt;1, M42*DA42*100.0/(AL42), 0)</f>
        <v>0</v>
      </c>
      <c r="O42">
        <f>((U42-K42/2)*N42-M42)/(U42+K42/2)</f>
        <v>0</v>
      </c>
      <c r="P42">
        <f>O42*(DM42+DN42)/1000.0</f>
        <v>0</v>
      </c>
      <c r="Q42">
        <f>(DF42 - IF(AJ42&gt;1, M42*DA42*100.0/(AL42), 0))*(DM42+DN42)/1000.0</f>
        <v>0</v>
      </c>
      <c r="R42">
        <f>2.0/((1/T42-1/S42)+SIGN(T42)*SQRT((1/T42-1/S42)*(1/T42-1/S42) + 4*DB42/((DB42+1)*(DB42+1))*(2*1/T42*1/S42-1/S42*1/S42)))</f>
        <v>0</v>
      </c>
      <c r="S42">
        <f>IF(LEFT(DC42,1)&lt;&gt;"0",IF(LEFT(DC42,1)="1",3.0,DD42),$D$5+$E$5*(DT42*DM42/($K$5*1000))+$F$5*(DT42*DM42/($K$5*1000))*MAX(MIN(DA42,$J$5),$I$5)*MAX(MIN(DA42,$J$5),$I$5)+$G$5*MAX(MIN(DA42,$J$5),$I$5)*(DT42*DM42/($K$5*1000))+$H$5*(DT42*DM42/($K$5*1000))*(DT42*DM42/($K$5*1000)))</f>
        <v>0</v>
      </c>
      <c r="T42">
        <f>K42*(1000-(1000*0.61365*exp(17.502*X42/(240.97+X42))/(DM42+DN42)+DH42)/2)/(1000*0.61365*exp(17.502*X42/(240.97+X42))/(DM42+DN42)-DH42)</f>
        <v>0</v>
      </c>
      <c r="U42">
        <f>1/((DB42+1)/(R42/1.6)+1/(S42/1.37)) + DB42/((DB42+1)/(R42/1.6) + DB42/(S42/1.37))</f>
        <v>0</v>
      </c>
      <c r="V42">
        <f>(CW42*CZ42)</f>
        <v>0</v>
      </c>
      <c r="W42">
        <f>(DO42+(V42+2*0.95*5.67E-8*(((DO42+$B$7)+273)^4-(DO42+273)^4)-44100*K42)/(1.84*29.3*S42+8*0.95*5.67E-8*(DO42+273)^3))</f>
        <v>0</v>
      </c>
      <c r="X42">
        <f>($C$7*DP42+$D$7*DQ42+$E$7*W42)</f>
        <v>0</v>
      </c>
      <c r="Y42">
        <f>0.61365*exp(17.502*X42/(240.97+X42))</f>
        <v>0</v>
      </c>
      <c r="Z42">
        <f>(AA42/AB42*100)</f>
        <v>0</v>
      </c>
      <c r="AA42">
        <f>DH42*(DM42+DN42)/1000</f>
        <v>0</v>
      </c>
      <c r="AB42">
        <f>0.61365*exp(17.502*DO42/(240.97+DO42))</f>
        <v>0</v>
      </c>
      <c r="AC42">
        <f>(Y42-DH42*(DM42+DN42)/1000)</f>
        <v>0</v>
      </c>
      <c r="AD42">
        <f>(-K42*44100)</f>
        <v>0</v>
      </c>
      <c r="AE42">
        <f>2*29.3*S42*0.92*(DO42-X42)</f>
        <v>0</v>
      </c>
      <c r="AF42">
        <f>2*0.95*5.67E-8*(((DO42+$B$7)+273)^4-(X42+273)^4)</f>
        <v>0</v>
      </c>
      <c r="AG42">
        <f>V42+AF42+AD42+AE42</f>
        <v>0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MAX(0,($B$13+$C$13*DT42)/(1+$D$13*DT42)*DM42/(DO42+273)*$E$13)</f>
        <v>0</v>
      </c>
      <c r="AM42" t="s">
        <v>422</v>
      </c>
      <c r="AN42" t="s">
        <v>422</v>
      </c>
      <c r="AO42">
        <v>0</v>
      </c>
      <c r="AP42">
        <v>0</v>
      </c>
      <c r="AQ42">
        <f>1-AO42/AP42</f>
        <v>0</v>
      </c>
      <c r="AR42">
        <v>0</v>
      </c>
      <c r="AS42" t="s">
        <v>422</v>
      </c>
      <c r="AT42" t="s">
        <v>422</v>
      </c>
      <c r="AU42">
        <v>0</v>
      </c>
      <c r="AV42">
        <v>0</v>
      </c>
      <c r="AW42">
        <f>1-AU42/AV42</f>
        <v>0</v>
      </c>
      <c r="AX42">
        <v>0.5</v>
      </c>
      <c r="AY42">
        <f>CX42</f>
        <v>0</v>
      </c>
      <c r="AZ42">
        <f>M42</f>
        <v>0</v>
      </c>
      <c r="BA42">
        <f>AW42*AX42*AY42</f>
        <v>0</v>
      </c>
      <c r="BB42">
        <f>(AZ42-AR42)/AY42</f>
        <v>0</v>
      </c>
      <c r="BC42">
        <f>(AP42-AV42)/AV42</f>
        <v>0</v>
      </c>
      <c r="BD42">
        <f>AO42/(AQ42+AO42/AV42)</f>
        <v>0</v>
      </c>
      <c r="BE42" t="s">
        <v>422</v>
      </c>
      <c r="BF42">
        <v>0</v>
      </c>
      <c r="BG42">
        <f>IF(BF42&lt;&gt;0, BF42, BD42)</f>
        <v>0</v>
      </c>
      <c r="BH42">
        <f>1-BG42/AV42</f>
        <v>0</v>
      </c>
      <c r="BI42">
        <f>(AV42-AU42)/(AV42-BG42)</f>
        <v>0</v>
      </c>
      <c r="BJ42">
        <f>(AP42-AV42)/(AP42-BG42)</f>
        <v>0</v>
      </c>
      <c r="BK42">
        <f>(AV42-AU42)/(AV42-AO42)</f>
        <v>0</v>
      </c>
      <c r="BL42">
        <f>(AP42-AV42)/(AP42-AO42)</f>
        <v>0</v>
      </c>
      <c r="BM42">
        <f>(BI42*BG42/AU42)</f>
        <v>0</v>
      </c>
      <c r="BN42">
        <f>(1-BM42)</f>
        <v>0</v>
      </c>
      <c r="CW42">
        <f>$B$11*DU42+$C$11*DV42+$F$11*EG42*(1-EJ42)</f>
        <v>0</v>
      </c>
      <c r="CX42">
        <f>CW42*CY42</f>
        <v>0</v>
      </c>
      <c r="CY42">
        <f>($B$11*$D$9+$C$11*$D$9+$F$11*((ET42+EL42)/MAX(ET42+EL42+EU42, 0.1)*$I$9+EU42/MAX(ET42+EL42+EU42, 0.1)*$J$9))/($B$11+$C$11+$F$11)</f>
        <v>0</v>
      </c>
      <c r="CZ42">
        <f>($B$11*$K$9+$C$11*$K$9+$F$11*((ET42+EL42)/MAX(ET42+EL42+EU42, 0.1)*$P$9+EU42/MAX(ET42+EL42+EU42, 0.1)*$Q$9))/($B$11+$C$11+$F$11)</f>
        <v>0</v>
      </c>
      <c r="DA42">
        <v>3.7</v>
      </c>
      <c r="DB42">
        <v>0.5</v>
      </c>
      <c r="DC42" t="s">
        <v>423</v>
      </c>
      <c r="DD42">
        <v>2</v>
      </c>
      <c r="DE42">
        <v>1758503077</v>
      </c>
      <c r="DF42">
        <v>420.359333333333</v>
      </c>
      <c r="DG42">
        <v>420.044333333333</v>
      </c>
      <c r="DH42">
        <v>24.2752333333333</v>
      </c>
      <c r="DI42">
        <v>24.1926666666667</v>
      </c>
      <c r="DJ42">
        <v>418.306</v>
      </c>
      <c r="DK42">
        <v>23.9209333333333</v>
      </c>
      <c r="DL42">
        <v>499.987</v>
      </c>
      <c r="DM42">
        <v>89.7795333333333</v>
      </c>
      <c r="DN42">
        <v>0.0378372666666667</v>
      </c>
      <c r="DO42">
        <v>30.3944666666667</v>
      </c>
      <c r="DP42">
        <v>30.0005333333333</v>
      </c>
      <c r="DQ42">
        <v>999.9</v>
      </c>
      <c r="DR42">
        <v>0</v>
      </c>
      <c r="DS42">
        <v>0</v>
      </c>
      <c r="DT42">
        <v>9982.08666666666</v>
      </c>
      <c r="DU42">
        <v>0</v>
      </c>
      <c r="DV42">
        <v>0.330984</v>
      </c>
      <c r="DW42">
        <v>0.314849666666667</v>
      </c>
      <c r="DX42">
        <v>430.817666666667</v>
      </c>
      <c r="DY42">
        <v>430.458333333333</v>
      </c>
      <c r="DZ42">
        <v>0.0825799333333333</v>
      </c>
      <c r="EA42">
        <v>420.044333333333</v>
      </c>
      <c r="EB42">
        <v>24.1926666666667</v>
      </c>
      <c r="EC42">
        <v>2.17942</v>
      </c>
      <c r="ED42">
        <v>2.17201</v>
      </c>
      <c r="EE42">
        <v>18.8118333333333</v>
      </c>
      <c r="EF42">
        <v>18.7573666666667</v>
      </c>
      <c r="EG42">
        <v>0.00500059</v>
      </c>
      <c r="EH42">
        <v>0</v>
      </c>
      <c r="EI42">
        <v>0</v>
      </c>
      <c r="EJ42">
        <v>0</v>
      </c>
      <c r="EK42">
        <v>434.966666666667</v>
      </c>
      <c r="EL42">
        <v>0.00500059</v>
      </c>
      <c r="EM42">
        <v>-6.73333333333333</v>
      </c>
      <c r="EN42">
        <v>-0.4</v>
      </c>
      <c r="EO42">
        <v>35.187</v>
      </c>
      <c r="EP42">
        <v>38.125</v>
      </c>
      <c r="EQ42">
        <v>36.437</v>
      </c>
      <c r="ER42">
        <v>37.875</v>
      </c>
      <c r="ES42">
        <v>37.375</v>
      </c>
      <c r="ET42">
        <v>0</v>
      </c>
      <c r="EU42">
        <v>0</v>
      </c>
      <c r="EV42">
        <v>0</v>
      </c>
      <c r="EW42">
        <v>1758503080.5</v>
      </c>
      <c r="EX42">
        <v>0</v>
      </c>
      <c r="EY42">
        <v>438.511538461538</v>
      </c>
      <c r="EZ42">
        <v>-9.50769210742446</v>
      </c>
      <c r="FA42">
        <v>-0.423931617889173</v>
      </c>
      <c r="FB42">
        <v>-11.8230769230769</v>
      </c>
      <c r="FC42">
        <v>15</v>
      </c>
      <c r="FD42">
        <v>0</v>
      </c>
      <c r="FE42" t="s">
        <v>424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0.346577952380952</v>
      </c>
      <c r="FR42">
        <v>0.108617376623377</v>
      </c>
      <c r="FS42">
        <v>0.0411800400003</v>
      </c>
      <c r="FT42">
        <v>1</v>
      </c>
      <c r="FU42">
        <v>438.811764705882</v>
      </c>
      <c r="FV42">
        <v>-9.88540878555302</v>
      </c>
      <c r="FW42">
        <v>5.08473868296577</v>
      </c>
      <c r="FX42">
        <v>-1</v>
      </c>
      <c r="FY42">
        <v>0.0809631333333333</v>
      </c>
      <c r="FZ42">
        <v>0.0214468675324676</v>
      </c>
      <c r="GA42">
        <v>0.00246773942850215</v>
      </c>
      <c r="GB42">
        <v>1</v>
      </c>
      <c r="GC42">
        <v>2</v>
      </c>
      <c r="GD42">
        <v>2</v>
      </c>
      <c r="GE42" t="s">
        <v>425</v>
      </c>
      <c r="GF42">
        <v>3.13286</v>
      </c>
      <c r="GG42">
        <v>2.71561</v>
      </c>
      <c r="GH42">
        <v>0.0886762</v>
      </c>
      <c r="GI42">
        <v>0.0891073</v>
      </c>
      <c r="GJ42">
        <v>0.102899</v>
      </c>
      <c r="GK42">
        <v>0.103302</v>
      </c>
      <c r="GL42">
        <v>34284.9</v>
      </c>
      <c r="GM42">
        <v>36677</v>
      </c>
      <c r="GN42">
        <v>34042.6</v>
      </c>
      <c r="GO42">
        <v>36461.5</v>
      </c>
      <c r="GP42">
        <v>43149.7</v>
      </c>
      <c r="GQ42">
        <v>46938.7</v>
      </c>
      <c r="GR42">
        <v>53127.2</v>
      </c>
      <c r="GS42">
        <v>58279.2</v>
      </c>
      <c r="GT42">
        <v>1.94368</v>
      </c>
      <c r="GU42">
        <v>1.66378</v>
      </c>
      <c r="GV42">
        <v>0.0786558</v>
      </c>
      <c r="GW42">
        <v>0</v>
      </c>
      <c r="GX42">
        <v>28.7122</v>
      </c>
      <c r="GY42">
        <v>999.9</v>
      </c>
      <c r="GZ42">
        <v>60.438</v>
      </c>
      <c r="HA42">
        <v>30.081</v>
      </c>
      <c r="HB42">
        <v>28.814</v>
      </c>
      <c r="HC42">
        <v>54.42</v>
      </c>
      <c r="HD42">
        <v>47.4279</v>
      </c>
      <c r="HE42">
        <v>1</v>
      </c>
      <c r="HF42">
        <v>0.136329</v>
      </c>
      <c r="HG42">
        <v>-1.26882</v>
      </c>
      <c r="HH42">
        <v>20.1275</v>
      </c>
      <c r="HI42">
        <v>5.19842</v>
      </c>
      <c r="HJ42">
        <v>12.0046</v>
      </c>
      <c r="HK42">
        <v>4.97555</v>
      </c>
      <c r="HL42">
        <v>3.294</v>
      </c>
      <c r="HM42">
        <v>9999</v>
      </c>
      <c r="HN42">
        <v>9999</v>
      </c>
      <c r="HO42">
        <v>9999</v>
      </c>
      <c r="HP42">
        <v>999.9</v>
      </c>
      <c r="HQ42">
        <v>1.86325</v>
      </c>
      <c r="HR42">
        <v>1.86813</v>
      </c>
      <c r="HS42">
        <v>1.86783</v>
      </c>
      <c r="HT42">
        <v>1.86905</v>
      </c>
      <c r="HU42">
        <v>1.86986</v>
      </c>
      <c r="HV42">
        <v>1.86596</v>
      </c>
      <c r="HW42">
        <v>1.86697</v>
      </c>
      <c r="HX42">
        <v>1.86844</v>
      </c>
      <c r="HY42">
        <v>5</v>
      </c>
      <c r="HZ42">
        <v>0</v>
      </c>
      <c r="IA42">
        <v>0</v>
      </c>
      <c r="IB42">
        <v>0</v>
      </c>
      <c r="IC42" t="s">
        <v>426</v>
      </c>
      <c r="ID42" t="s">
        <v>427</v>
      </c>
      <c r="IE42" t="s">
        <v>428</v>
      </c>
      <c r="IF42" t="s">
        <v>428</v>
      </c>
      <c r="IG42" t="s">
        <v>428</v>
      </c>
      <c r="IH42" t="s">
        <v>428</v>
      </c>
      <c r="II42">
        <v>0</v>
      </c>
      <c r="IJ42">
        <v>100</v>
      </c>
      <c r="IK42">
        <v>100</v>
      </c>
      <c r="IL42">
        <v>2.053</v>
      </c>
      <c r="IM42">
        <v>0.3541</v>
      </c>
      <c r="IN42">
        <v>0.625846538382723</v>
      </c>
      <c r="IO42">
        <v>0.00365734689822481</v>
      </c>
      <c r="IP42">
        <v>-6.82403095585571e-07</v>
      </c>
      <c r="IQ42">
        <v>2.34579755332527e-10</v>
      </c>
      <c r="IR42">
        <v>-0.0964157226560202</v>
      </c>
      <c r="IS42">
        <v>-0.0183575705514064</v>
      </c>
      <c r="IT42">
        <v>0.00210061426533654</v>
      </c>
      <c r="IU42">
        <v>-2.28055882586626e-05</v>
      </c>
      <c r="IV42">
        <v>4</v>
      </c>
      <c r="IW42">
        <v>2464</v>
      </c>
      <c r="IX42">
        <v>0</v>
      </c>
      <c r="IY42">
        <v>27</v>
      </c>
      <c r="IZ42">
        <v>29308384.7</v>
      </c>
      <c r="JA42">
        <v>29308384.7</v>
      </c>
      <c r="JB42">
        <v>0.95459</v>
      </c>
      <c r="JC42">
        <v>2.62939</v>
      </c>
      <c r="JD42">
        <v>1.54785</v>
      </c>
      <c r="JE42">
        <v>2.31445</v>
      </c>
      <c r="JF42">
        <v>1.64673</v>
      </c>
      <c r="JG42">
        <v>2.29492</v>
      </c>
      <c r="JH42">
        <v>33.8283</v>
      </c>
      <c r="JI42">
        <v>24.2188</v>
      </c>
      <c r="JJ42">
        <v>18</v>
      </c>
      <c r="JK42">
        <v>505.568</v>
      </c>
      <c r="JL42">
        <v>339.507</v>
      </c>
      <c r="JM42">
        <v>30.9544</v>
      </c>
      <c r="JN42">
        <v>29.1235</v>
      </c>
      <c r="JO42">
        <v>30</v>
      </c>
      <c r="JP42">
        <v>29.1114</v>
      </c>
      <c r="JQ42">
        <v>29.0688</v>
      </c>
      <c r="JR42">
        <v>19.1219</v>
      </c>
      <c r="JS42">
        <v>23.1097</v>
      </c>
      <c r="JT42">
        <v>80.6799</v>
      </c>
      <c r="JU42">
        <v>30.9549</v>
      </c>
      <c r="JV42">
        <v>420</v>
      </c>
      <c r="JW42">
        <v>24.2138</v>
      </c>
      <c r="JX42">
        <v>96.5592</v>
      </c>
      <c r="JY42">
        <v>94.4215</v>
      </c>
    </row>
    <row r="43" spans="1:285">
      <c r="A43">
        <v>27</v>
      </c>
      <c r="B43">
        <v>1758503082</v>
      </c>
      <c r="C43">
        <v>54</v>
      </c>
      <c r="D43" t="s">
        <v>480</v>
      </c>
      <c r="E43" t="s">
        <v>481</v>
      </c>
      <c r="F43">
        <v>5</v>
      </c>
      <c r="G43" t="s">
        <v>419</v>
      </c>
      <c r="H43" t="s">
        <v>420</v>
      </c>
      <c r="I43" t="s">
        <v>421</v>
      </c>
      <c r="J43">
        <v>1758503079</v>
      </c>
      <c r="K43">
        <f>(L43)/1000</f>
        <v>0</v>
      </c>
      <c r="L43">
        <f>1000*DL43*AJ43*(DH43-DI43)/(100*DA43*(1000-AJ43*DH43))</f>
        <v>0</v>
      </c>
      <c r="M43">
        <f>DL43*AJ43*(DG43-DF43*(1000-AJ43*DI43)/(1000-AJ43*DH43))/(100*DA43)</f>
        <v>0</v>
      </c>
      <c r="N43">
        <f>DF43 - IF(AJ43&gt;1, M43*DA43*100.0/(AL43), 0)</f>
        <v>0</v>
      </c>
      <c r="O43">
        <f>((U43-K43/2)*N43-M43)/(U43+K43/2)</f>
        <v>0</v>
      </c>
      <c r="P43">
        <f>O43*(DM43+DN43)/1000.0</f>
        <v>0</v>
      </c>
      <c r="Q43">
        <f>(DF43 - IF(AJ43&gt;1, M43*DA43*100.0/(AL43), 0))*(DM43+DN43)/1000.0</f>
        <v>0</v>
      </c>
      <c r="R43">
        <f>2.0/((1/T43-1/S43)+SIGN(T43)*SQRT((1/T43-1/S43)*(1/T43-1/S43) + 4*DB43/((DB43+1)*(DB43+1))*(2*1/T43*1/S43-1/S43*1/S43)))</f>
        <v>0</v>
      </c>
      <c r="S43">
        <f>IF(LEFT(DC43,1)&lt;&gt;"0",IF(LEFT(DC43,1)="1",3.0,DD43),$D$5+$E$5*(DT43*DM43/($K$5*1000))+$F$5*(DT43*DM43/($K$5*1000))*MAX(MIN(DA43,$J$5),$I$5)*MAX(MIN(DA43,$J$5),$I$5)+$G$5*MAX(MIN(DA43,$J$5),$I$5)*(DT43*DM43/($K$5*1000))+$H$5*(DT43*DM43/($K$5*1000))*(DT43*DM43/($K$5*1000)))</f>
        <v>0</v>
      </c>
      <c r="T43">
        <f>K43*(1000-(1000*0.61365*exp(17.502*X43/(240.97+X43))/(DM43+DN43)+DH43)/2)/(1000*0.61365*exp(17.502*X43/(240.97+X43))/(DM43+DN43)-DH43)</f>
        <v>0</v>
      </c>
      <c r="U43">
        <f>1/((DB43+1)/(R43/1.6)+1/(S43/1.37)) + DB43/((DB43+1)/(R43/1.6) + DB43/(S43/1.37))</f>
        <v>0</v>
      </c>
      <c r="V43">
        <f>(CW43*CZ43)</f>
        <v>0</v>
      </c>
      <c r="W43">
        <f>(DO43+(V43+2*0.95*5.67E-8*(((DO43+$B$7)+273)^4-(DO43+273)^4)-44100*K43)/(1.84*29.3*S43+8*0.95*5.67E-8*(DO43+273)^3))</f>
        <v>0</v>
      </c>
      <c r="X43">
        <f>($C$7*DP43+$D$7*DQ43+$E$7*W43)</f>
        <v>0</v>
      </c>
      <c r="Y43">
        <f>0.61365*exp(17.502*X43/(240.97+X43))</f>
        <v>0</v>
      </c>
      <c r="Z43">
        <f>(AA43/AB43*100)</f>
        <v>0</v>
      </c>
      <c r="AA43">
        <f>DH43*(DM43+DN43)/1000</f>
        <v>0</v>
      </c>
      <c r="AB43">
        <f>0.61365*exp(17.502*DO43/(240.97+DO43))</f>
        <v>0</v>
      </c>
      <c r="AC43">
        <f>(Y43-DH43*(DM43+DN43)/1000)</f>
        <v>0</v>
      </c>
      <c r="AD43">
        <f>(-K43*44100)</f>
        <v>0</v>
      </c>
      <c r="AE43">
        <f>2*29.3*S43*0.92*(DO43-X43)</f>
        <v>0</v>
      </c>
      <c r="AF43">
        <f>2*0.95*5.67E-8*(((DO43+$B$7)+273)^4-(X43+273)^4)</f>
        <v>0</v>
      </c>
      <c r="AG43">
        <f>V43+AF43+AD43+AE43</f>
        <v>0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MAX(0,($B$13+$C$13*DT43)/(1+$D$13*DT43)*DM43/(DO43+273)*$E$13)</f>
        <v>0</v>
      </c>
      <c r="AM43" t="s">
        <v>422</v>
      </c>
      <c r="AN43" t="s">
        <v>422</v>
      </c>
      <c r="AO43">
        <v>0</v>
      </c>
      <c r="AP43">
        <v>0</v>
      </c>
      <c r="AQ43">
        <f>1-AO43/AP43</f>
        <v>0</v>
      </c>
      <c r="AR43">
        <v>0</v>
      </c>
      <c r="AS43" t="s">
        <v>422</v>
      </c>
      <c r="AT43" t="s">
        <v>422</v>
      </c>
      <c r="AU43">
        <v>0</v>
      </c>
      <c r="AV43">
        <v>0</v>
      </c>
      <c r="AW43">
        <f>1-AU43/AV43</f>
        <v>0</v>
      </c>
      <c r="AX43">
        <v>0.5</v>
      </c>
      <c r="AY43">
        <f>CX43</f>
        <v>0</v>
      </c>
      <c r="AZ43">
        <f>M43</f>
        <v>0</v>
      </c>
      <c r="BA43">
        <f>AW43*AX43*AY43</f>
        <v>0</v>
      </c>
      <c r="BB43">
        <f>(AZ43-AR43)/AY43</f>
        <v>0</v>
      </c>
      <c r="BC43">
        <f>(AP43-AV43)/AV43</f>
        <v>0</v>
      </c>
      <c r="BD43">
        <f>AO43/(AQ43+AO43/AV43)</f>
        <v>0</v>
      </c>
      <c r="BE43" t="s">
        <v>422</v>
      </c>
      <c r="BF43">
        <v>0</v>
      </c>
      <c r="BG43">
        <f>IF(BF43&lt;&gt;0, BF43, BD43)</f>
        <v>0</v>
      </c>
      <c r="BH43">
        <f>1-BG43/AV43</f>
        <v>0</v>
      </c>
      <c r="BI43">
        <f>(AV43-AU43)/(AV43-BG43)</f>
        <v>0</v>
      </c>
      <c r="BJ43">
        <f>(AP43-AV43)/(AP43-BG43)</f>
        <v>0</v>
      </c>
      <c r="BK43">
        <f>(AV43-AU43)/(AV43-AO43)</f>
        <v>0</v>
      </c>
      <c r="BL43">
        <f>(AP43-AV43)/(AP43-AO43)</f>
        <v>0</v>
      </c>
      <c r="BM43">
        <f>(BI43*BG43/AU43)</f>
        <v>0</v>
      </c>
      <c r="BN43">
        <f>(1-BM43)</f>
        <v>0</v>
      </c>
      <c r="CW43">
        <f>$B$11*DU43+$C$11*DV43+$F$11*EG43*(1-EJ43)</f>
        <v>0</v>
      </c>
      <c r="CX43">
        <f>CW43*CY43</f>
        <v>0</v>
      </c>
      <c r="CY43">
        <f>($B$11*$D$9+$C$11*$D$9+$F$11*((ET43+EL43)/MAX(ET43+EL43+EU43, 0.1)*$I$9+EU43/MAX(ET43+EL43+EU43, 0.1)*$J$9))/($B$11+$C$11+$F$11)</f>
        <v>0</v>
      </c>
      <c r="CZ43">
        <f>($B$11*$K$9+$C$11*$K$9+$F$11*((ET43+EL43)/MAX(ET43+EL43+EU43, 0.1)*$P$9+EU43/MAX(ET43+EL43+EU43, 0.1)*$Q$9))/($B$11+$C$11+$F$11)</f>
        <v>0</v>
      </c>
      <c r="DA43">
        <v>3.7</v>
      </c>
      <c r="DB43">
        <v>0.5</v>
      </c>
      <c r="DC43" t="s">
        <v>423</v>
      </c>
      <c r="DD43">
        <v>2</v>
      </c>
      <c r="DE43">
        <v>1758503079</v>
      </c>
      <c r="DF43">
        <v>420.368666666667</v>
      </c>
      <c r="DG43">
        <v>420.072</v>
      </c>
      <c r="DH43">
        <v>24.2734666666667</v>
      </c>
      <c r="DI43">
        <v>24.1916666666667</v>
      </c>
      <c r="DJ43">
        <v>418.315333333333</v>
      </c>
      <c r="DK43">
        <v>23.9192666666667</v>
      </c>
      <c r="DL43">
        <v>499.954</v>
      </c>
      <c r="DM43">
        <v>89.7783</v>
      </c>
      <c r="DN43">
        <v>0.0377167333333333</v>
      </c>
      <c r="DO43">
        <v>30.3918333333333</v>
      </c>
      <c r="DP43">
        <v>29.9971</v>
      </c>
      <c r="DQ43">
        <v>999.9</v>
      </c>
      <c r="DR43">
        <v>0</v>
      </c>
      <c r="DS43">
        <v>0</v>
      </c>
      <c r="DT43">
        <v>9987.08666666667</v>
      </c>
      <c r="DU43">
        <v>0</v>
      </c>
      <c r="DV43">
        <v>0.330984</v>
      </c>
      <c r="DW43">
        <v>0.296630666666667</v>
      </c>
      <c r="DX43">
        <v>430.826666666667</v>
      </c>
      <c r="DY43">
        <v>430.486333333333</v>
      </c>
      <c r="DZ43">
        <v>0.0818221</v>
      </c>
      <c r="EA43">
        <v>420.072</v>
      </c>
      <c r="EB43">
        <v>24.1916666666667</v>
      </c>
      <c r="EC43">
        <v>2.17923333333333</v>
      </c>
      <c r="ED43">
        <v>2.17189</v>
      </c>
      <c r="EE43">
        <v>18.8104666666667</v>
      </c>
      <c r="EF43">
        <v>18.7564666666667</v>
      </c>
      <c r="EG43">
        <v>0.00500059</v>
      </c>
      <c r="EH43">
        <v>0</v>
      </c>
      <c r="EI43">
        <v>0</v>
      </c>
      <c r="EJ43">
        <v>0</v>
      </c>
      <c r="EK43">
        <v>439.2</v>
      </c>
      <c r="EL43">
        <v>0.00500059</v>
      </c>
      <c r="EM43">
        <v>-6.26666666666667</v>
      </c>
      <c r="EN43">
        <v>0.7</v>
      </c>
      <c r="EO43">
        <v>35.187</v>
      </c>
      <c r="EP43">
        <v>38.125</v>
      </c>
      <c r="EQ43">
        <v>36.437</v>
      </c>
      <c r="ER43">
        <v>37.875</v>
      </c>
      <c r="ES43">
        <v>37.375</v>
      </c>
      <c r="ET43">
        <v>0</v>
      </c>
      <c r="EU43">
        <v>0</v>
      </c>
      <c r="EV43">
        <v>0</v>
      </c>
      <c r="EW43">
        <v>1758503082.3</v>
      </c>
      <c r="EX43">
        <v>0</v>
      </c>
      <c r="EY43">
        <v>438.036</v>
      </c>
      <c r="EZ43">
        <v>-5.37692298332005</v>
      </c>
      <c r="FA43">
        <v>2.86153840548425</v>
      </c>
      <c r="FB43">
        <v>-11.416</v>
      </c>
      <c r="FC43">
        <v>15</v>
      </c>
      <c r="FD43">
        <v>0</v>
      </c>
      <c r="FE43" t="s">
        <v>424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0.342219761904762</v>
      </c>
      <c r="FR43">
        <v>-0.0765810389610392</v>
      </c>
      <c r="FS43">
        <v>0.0462432678002763</v>
      </c>
      <c r="FT43">
        <v>1</v>
      </c>
      <c r="FU43">
        <v>438.329411764706</v>
      </c>
      <c r="FV43">
        <v>-2.9182582161605</v>
      </c>
      <c r="FW43">
        <v>5.59792658105842</v>
      </c>
      <c r="FX43">
        <v>-1</v>
      </c>
      <c r="FY43">
        <v>0.0814486</v>
      </c>
      <c r="FZ43">
        <v>0.0136481064935065</v>
      </c>
      <c r="GA43">
        <v>0.00194243108990966</v>
      </c>
      <c r="GB43">
        <v>1</v>
      </c>
      <c r="GC43">
        <v>2</v>
      </c>
      <c r="GD43">
        <v>2</v>
      </c>
      <c r="GE43" t="s">
        <v>425</v>
      </c>
      <c r="GF43">
        <v>3.13308</v>
      </c>
      <c r="GG43">
        <v>2.71558</v>
      </c>
      <c r="GH43">
        <v>0.088675</v>
      </c>
      <c r="GI43">
        <v>0.0890991</v>
      </c>
      <c r="GJ43">
        <v>0.102896</v>
      </c>
      <c r="GK43">
        <v>0.103293</v>
      </c>
      <c r="GL43">
        <v>34284.8</v>
      </c>
      <c r="GM43">
        <v>36677.3</v>
      </c>
      <c r="GN43">
        <v>34042.4</v>
      </c>
      <c r="GO43">
        <v>36461.5</v>
      </c>
      <c r="GP43">
        <v>43149.9</v>
      </c>
      <c r="GQ43">
        <v>46939.1</v>
      </c>
      <c r="GR43">
        <v>53127.1</v>
      </c>
      <c r="GS43">
        <v>58279.1</v>
      </c>
      <c r="GT43">
        <v>1.944</v>
      </c>
      <c r="GU43">
        <v>1.66357</v>
      </c>
      <c r="GV43">
        <v>0.0784174</v>
      </c>
      <c r="GW43">
        <v>0</v>
      </c>
      <c r="GX43">
        <v>28.711</v>
      </c>
      <c r="GY43">
        <v>999.9</v>
      </c>
      <c r="GZ43">
        <v>60.438</v>
      </c>
      <c r="HA43">
        <v>30.081</v>
      </c>
      <c r="HB43">
        <v>28.8147</v>
      </c>
      <c r="HC43">
        <v>54.67</v>
      </c>
      <c r="HD43">
        <v>47.1635</v>
      </c>
      <c r="HE43">
        <v>1</v>
      </c>
      <c r="HF43">
        <v>0.136176</v>
      </c>
      <c r="HG43">
        <v>-1.27267</v>
      </c>
      <c r="HH43">
        <v>20.1274</v>
      </c>
      <c r="HI43">
        <v>5.19827</v>
      </c>
      <c r="HJ43">
        <v>12.0043</v>
      </c>
      <c r="HK43">
        <v>4.97545</v>
      </c>
      <c r="HL43">
        <v>3.294</v>
      </c>
      <c r="HM43">
        <v>9999</v>
      </c>
      <c r="HN43">
        <v>9999</v>
      </c>
      <c r="HO43">
        <v>9999</v>
      </c>
      <c r="HP43">
        <v>999.9</v>
      </c>
      <c r="HQ43">
        <v>1.86325</v>
      </c>
      <c r="HR43">
        <v>1.86812</v>
      </c>
      <c r="HS43">
        <v>1.86783</v>
      </c>
      <c r="HT43">
        <v>1.86905</v>
      </c>
      <c r="HU43">
        <v>1.86986</v>
      </c>
      <c r="HV43">
        <v>1.86596</v>
      </c>
      <c r="HW43">
        <v>1.86696</v>
      </c>
      <c r="HX43">
        <v>1.86843</v>
      </c>
      <c r="HY43">
        <v>5</v>
      </c>
      <c r="HZ43">
        <v>0</v>
      </c>
      <c r="IA43">
        <v>0</v>
      </c>
      <c r="IB43">
        <v>0</v>
      </c>
      <c r="IC43" t="s">
        <v>426</v>
      </c>
      <c r="ID43" t="s">
        <v>427</v>
      </c>
      <c r="IE43" t="s">
        <v>428</v>
      </c>
      <c r="IF43" t="s">
        <v>428</v>
      </c>
      <c r="IG43" t="s">
        <v>428</v>
      </c>
      <c r="IH43" t="s">
        <v>428</v>
      </c>
      <c r="II43">
        <v>0</v>
      </c>
      <c r="IJ43">
        <v>100</v>
      </c>
      <c r="IK43">
        <v>100</v>
      </c>
      <c r="IL43">
        <v>2.053</v>
      </c>
      <c r="IM43">
        <v>0.3541</v>
      </c>
      <c r="IN43">
        <v>0.625846538382723</v>
      </c>
      <c r="IO43">
        <v>0.00365734689822481</v>
      </c>
      <c r="IP43">
        <v>-6.82403095585571e-07</v>
      </c>
      <c r="IQ43">
        <v>2.34579755332527e-10</v>
      </c>
      <c r="IR43">
        <v>-0.0964157226560202</v>
      </c>
      <c r="IS43">
        <v>-0.0183575705514064</v>
      </c>
      <c r="IT43">
        <v>0.00210061426533654</v>
      </c>
      <c r="IU43">
        <v>-2.28055882586626e-05</v>
      </c>
      <c r="IV43">
        <v>4</v>
      </c>
      <c r="IW43">
        <v>2464</v>
      </c>
      <c r="IX43">
        <v>0</v>
      </c>
      <c r="IY43">
        <v>27</v>
      </c>
      <c r="IZ43">
        <v>29308384.7</v>
      </c>
      <c r="JA43">
        <v>29308384.7</v>
      </c>
      <c r="JB43">
        <v>0.95459</v>
      </c>
      <c r="JC43">
        <v>2.61841</v>
      </c>
      <c r="JD43">
        <v>1.54785</v>
      </c>
      <c r="JE43">
        <v>2.31567</v>
      </c>
      <c r="JF43">
        <v>1.64673</v>
      </c>
      <c r="JG43">
        <v>2.34131</v>
      </c>
      <c r="JH43">
        <v>33.8283</v>
      </c>
      <c r="JI43">
        <v>24.2188</v>
      </c>
      <c r="JJ43">
        <v>18</v>
      </c>
      <c r="JK43">
        <v>505.784</v>
      </c>
      <c r="JL43">
        <v>339.41</v>
      </c>
      <c r="JM43">
        <v>30.9535</v>
      </c>
      <c r="JN43">
        <v>29.1235</v>
      </c>
      <c r="JO43">
        <v>30.0001</v>
      </c>
      <c r="JP43">
        <v>29.1114</v>
      </c>
      <c r="JQ43">
        <v>29.0688</v>
      </c>
      <c r="JR43">
        <v>19.1221</v>
      </c>
      <c r="JS43">
        <v>23.1097</v>
      </c>
      <c r="JT43">
        <v>80.6799</v>
      </c>
      <c r="JU43">
        <v>30.9865</v>
      </c>
      <c r="JV43">
        <v>420</v>
      </c>
      <c r="JW43">
        <v>24.2138</v>
      </c>
      <c r="JX43">
        <v>96.559</v>
      </c>
      <c r="JY43">
        <v>94.4214</v>
      </c>
    </row>
    <row r="44" spans="1:285">
      <c r="A44">
        <v>28</v>
      </c>
      <c r="B44">
        <v>1758503084</v>
      </c>
      <c r="C44">
        <v>56</v>
      </c>
      <c r="D44" t="s">
        <v>482</v>
      </c>
      <c r="E44" t="s">
        <v>483</v>
      </c>
      <c r="F44">
        <v>5</v>
      </c>
      <c r="G44" t="s">
        <v>419</v>
      </c>
      <c r="H44" t="s">
        <v>420</v>
      </c>
      <c r="I44" t="s">
        <v>421</v>
      </c>
      <c r="J44">
        <v>1758503081</v>
      </c>
      <c r="K44">
        <f>(L44)/1000</f>
        <v>0</v>
      </c>
      <c r="L44">
        <f>1000*DL44*AJ44*(DH44-DI44)/(100*DA44*(1000-AJ44*DH44))</f>
        <v>0</v>
      </c>
      <c r="M44">
        <f>DL44*AJ44*(DG44-DF44*(1000-AJ44*DI44)/(1000-AJ44*DH44))/(100*DA44)</f>
        <v>0</v>
      </c>
      <c r="N44">
        <f>DF44 - IF(AJ44&gt;1, M44*DA44*100.0/(AL44), 0)</f>
        <v>0</v>
      </c>
      <c r="O44">
        <f>((U44-K44/2)*N44-M44)/(U44+K44/2)</f>
        <v>0</v>
      </c>
      <c r="P44">
        <f>O44*(DM44+DN44)/1000.0</f>
        <v>0</v>
      </c>
      <c r="Q44">
        <f>(DF44 - IF(AJ44&gt;1, M44*DA44*100.0/(AL44), 0))*(DM44+DN44)/1000.0</f>
        <v>0</v>
      </c>
      <c r="R44">
        <f>2.0/((1/T44-1/S44)+SIGN(T44)*SQRT((1/T44-1/S44)*(1/T44-1/S44) + 4*DB44/((DB44+1)*(DB44+1))*(2*1/T44*1/S44-1/S44*1/S44)))</f>
        <v>0</v>
      </c>
      <c r="S44">
        <f>IF(LEFT(DC44,1)&lt;&gt;"0",IF(LEFT(DC44,1)="1",3.0,DD44),$D$5+$E$5*(DT44*DM44/($K$5*1000))+$F$5*(DT44*DM44/($K$5*1000))*MAX(MIN(DA44,$J$5),$I$5)*MAX(MIN(DA44,$J$5),$I$5)+$G$5*MAX(MIN(DA44,$J$5),$I$5)*(DT44*DM44/($K$5*1000))+$H$5*(DT44*DM44/($K$5*1000))*(DT44*DM44/($K$5*1000)))</f>
        <v>0</v>
      </c>
      <c r="T44">
        <f>K44*(1000-(1000*0.61365*exp(17.502*X44/(240.97+X44))/(DM44+DN44)+DH44)/2)/(1000*0.61365*exp(17.502*X44/(240.97+X44))/(DM44+DN44)-DH44)</f>
        <v>0</v>
      </c>
      <c r="U44">
        <f>1/((DB44+1)/(R44/1.6)+1/(S44/1.37)) + DB44/((DB44+1)/(R44/1.6) + DB44/(S44/1.37))</f>
        <v>0</v>
      </c>
      <c r="V44">
        <f>(CW44*CZ44)</f>
        <v>0</v>
      </c>
      <c r="W44">
        <f>(DO44+(V44+2*0.95*5.67E-8*(((DO44+$B$7)+273)^4-(DO44+273)^4)-44100*K44)/(1.84*29.3*S44+8*0.95*5.67E-8*(DO44+273)^3))</f>
        <v>0</v>
      </c>
      <c r="X44">
        <f>($C$7*DP44+$D$7*DQ44+$E$7*W44)</f>
        <v>0</v>
      </c>
      <c r="Y44">
        <f>0.61365*exp(17.502*X44/(240.97+X44))</f>
        <v>0</v>
      </c>
      <c r="Z44">
        <f>(AA44/AB44*100)</f>
        <v>0</v>
      </c>
      <c r="AA44">
        <f>DH44*(DM44+DN44)/1000</f>
        <v>0</v>
      </c>
      <c r="AB44">
        <f>0.61365*exp(17.502*DO44/(240.97+DO44))</f>
        <v>0</v>
      </c>
      <c r="AC44">
        <f>(Y44-DH44*(DM44+DN44)/1000)</f>
        <v>0</v>
      </c>
      <c r="AD44">
        <f>(-K44*44100)</f>
        <v>0</v>
      </c>
      <c r="AE44">
        <f>2*29.3*S44*0.92*(DO44-X44)</f>
        <v>0</v>
      </c>
      <c r="AF44">
        <f>2*0.95*5.67E-8*(((DO44+$B$7)+273)^4-(X44+273)^4)</f>
        <v>0</v>
      </c>
      <c r="AG44">
        <f>V44+AF44+AD44+AE44</f>
        <v>0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MAX(0,($B$13+$C$13*DT44)/(1+$D$13*DT44)*DM44/(DO44+273)*$E$13)</f>
        <v>0</v>
      </c>
      <c r="AM44" t="s">
        <v>422</v>
      </c>
      <c r="AN44" t="s">
        <v>422</v>
      </c>
      <c r="AO44">
        <v>0</v>
      </c>
      <c r="AP44">
        <v>0</v>
      </c>
      <c r="AQ44">
        <f>1-AO44/AP44</f>
        <v>0</v>
      </c>
      <c r="AR44">
        <v>0</v>
      </c>
      <c r="AS44" t="s">
        <v>422</v>
      </c>
      <c r="AT44" t="s">
        <v>422</v>
      </c>
      <c r="AU44">
        <v>0</v>
      </c>
      <c r="AV44">
        <v>0</v>
      </c>
      <c r="AW44">
        <f>1-AU44/AV44</f>
        <v>0</v>
      </c>
      <c r="AX44">
        <v>0.5</v>
      </c>
      <c r="AY44">
        <f>CX44</f>
        <v>0</v>
      </c>
      <c r="AZ44">
        <f>M44</f>
        <v>0</v>
      </c>
      <c r="BA44">
        <f>AW44*AX44*AY44</f>
        <v>0</v>
      </c>
      <c r="BB44">
        <f>(AZ44-AR44)/AY44</f>
        <v>0</v>
      </c>
      <c r="BC44">
        <f>(AP44-AV44)/AV44</f>
        <v>0</v>
      </c>
      <c r="BD44">
        <f>AO44/(AQ44+AO44/AV44)</f>
        <v>0</v>
      </c>
      <c r="BE44" t="s">
        <v>422</v>
      </c>
      <c r="BF44">
        <v>0</v>
      </c>
      <c r="BG44">
        <f>IF(BF44&lt;&gt;0, BF44, BD44)</f>
        <v>0</v>
      </c>
      <c r="BH44">
        <f>1-BG44/AV44</f>
        <v>0</v>
      </c>
      <c r="BI44">
        <f>(AV44-AU44)/(AV44-BG44)</f>
        <v>0</v>
      </c>
      <c r="BJ44">
        <f>(AP44-AV44)/(AP44-BG44)</f>
        <v>0</v>
      </c>
      <c r="BK44">
        <f>(AV44-AU44)/(AV44-AO44)</f>
        <v>0</v>
      </c>
      <c r="BL44">
        <f>(AP44-AV44)/(AP44-AO44)</f>
        <v>0</v>
      </c>
      <c r="BM44">
        <f>(BI44*BG44/AU44)</f>
        <v>0</v>
      </c>
      <c r="BN44">
        <f>(1-BM44)</f>
        <v>0</v>
      </c>
      <c r="CW44">
        <f>$B$11*DU44+$C$11*DV44+$F$11*EG44*(1-EJ44)</f>
        <v>0</v>
      </c>
      <c r="CX44">
        <f>CW44*CY44</f>
        <v>0</v>
      </c>
      <c r="CY44">
        <f>($B$11*$D$9+$C$11*$D$9+$F$11*((ET44+EL44)/MAX(ET44+EL44+EU44, 0.1)*$I$9+EU44/MAX(ET44+EL44+EU44, 0.1)*$J$9))/($B$11+$C$11+$F$11)</f>
        <v>0</v>
      </c>
      <c r="CZ44">
        <f>($B$11*$K$9+$C$11*$K$9+$F$11*((ET44+EL44)/MAX(ET44+EL44+EU44, 0.1)*$P$9+EU44/MAX(ET44+EL44+EU44, 0.1)*$Q$9))/($B$11+$C$11+$F$11)</f>
        <v>0</v>
      </c>
      <c r="DA44">
        <v>3.7</v>
      </c>
      <c r="DB44">
        <v>0.5</v>
      </c>
      <c r="DC44" t="s">
        <v>423</v>
      </c>
      <c r="DD44">
        <v>2</v>
      </c>
      <c r="DE44">
        <v>1758503081</v>
      </c>
      <c r="DF44">
        <v>420.367333333333</v>
      </c>
      <c r="DG44">
        <v>420.059333333333</v>
      </c>
      <c r="DH44">
        <v>24.2719</v>
      </c>
      <c r="DI44">
        <v>24.1896</v>
      </c>
      <c r="DJ44">
        <v>418.314</v>
      </c>
      <c r="DK44">
        <v>23.9177666666667</v>
      </c>
      <c r="DL44">
        <v>499.991333333333</v>
      </c>
      <c r="DM44">
        <v>89.7781333333333</v>
      </c>
      <c r="DN44">
        <v>0.0376080666666667</v>
      </c>
      <c r="DO44">
        <v>30.3889666666667</v>
      </c>
      <c r="DP44">
        <v>29.9917333333333</v>
      </c>
      <c r="DQ44">
        <v>999.9</v>
      </c>
      <c r="DR44">
        <v>0</v>
      </c>
      <c r="DS44">
        <v>0</v>
      </c>
      <c r="DT44">
        <v>9989.16</v>
      </c>
      <c r="DU44">
        <v>0</v>
      </c>
      <c r="DV44">
        <v>0.330984</v>
      </c>
      <c r="DW44">
        <v>0.308136</v>
      </c>
      <c r="DX44">
        <v>430.824666666667</v>
      </c>
      <c r="DY44">
        <v>430.472666666667</v>
      </c>
      <c r="DZ44">
        <v>0.0823084666666667</v>
      </c>
      <c r="EA44">
        <v>420.059333333333</v>
      </c>
      <c r="EB44">
        <v>24.1896</v>
      </c>
      <c r="EC44">
        <v>2.17909</v>
      </c>
      <c r="ED44">
        <v>2.1717</v>
      </c>
      <c r="EE44">
        <v>18.8094</v>
      </c>
      <c r="EF44">
        <v>18.7550666666667</v>
      </c>
      <c r="EG44">
        <v>0.00500059</v>
      </c>
      <c r="EH44">
        <v>0</v>
      </c>
      <c r="EI44">
        <v>0</v>
      </c>
      <c r="EJ44">
        <v>0</v>
      </c>
      <c r="EK44">
        <v>435.6</v>
      </c>
      <c r="EL44">
        <v>0.00500059</v>
      </c>
      <c r="EM44">
        <v>-6.03333333333333</v>
      </c>
      <c r="EN44">
        <v>-0.2</v>
      </c>
      <c r="EO44">
        <v>35.187</v>
      </c>
      <c r="EP44">
        <v>38.104</v>
      </c>
      <c r="EQ44">
        <v>36.437</v>
      </c>
      <c r="ER44">
        <v>37.875</v>
      </c>
      <c r="ES44">
        <v>37.375</v>
      </c>
      <c r="ET44">
        <v>0</v>
      </c>
      <c r="EU44">
        <v>0</v>
      </c>
      <c r="EV44">
        <v>0</v>
      </c>
      <c r="EW44">
        <v>1758503084.1</v>
      </c>
      <c r="EX44">
        <v>0</v>
      </c>
      <c r="EY44">
        <v>437.334615384615</v>
      </c>
      <c r="EZ44">
        <v>-18.5333331384196</v>
      </c>
      <c r="FA44">
        <v>-2.3418806656238</v>
      </c>
      <c r="FB44">
        <v>-11.6884615384615</v>
      </c>
      <c r="FC44">
        <v>15</v>
      </c>
      <c r="FD44">
        <v>0</v>
      </c>
      <c r="FE44" t="s">
        <v>424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0.345525857142857</v>
      </c>
      <c r="FR44">
        <v>-0.261061168831169</v>
      </c>
      <c r="FS44">
        <v>0.0420086977040364</v>
      </c>
      <c r="FT44">
        <v>1</v>
      </c>
      <c r="FU44">
        <v>438.273529411765</v>
      </c>
      <c r="FV44">
        <v>-5.99694427680908</v>
      </c>
      <c r="FW44">
        <v>6.10950603681189</v>
      </c>
      <c r="FX44">
        <v>-1</v>
      </c>
      <c r="FY44">
        <v>0.0818778428571429</v>
      </c>
      <c r="FZ44">
        <v>0.00835513246753265</v>
      </c>
      <c r="GA44">
        <v>0.00154978480151936</v>
      </c>
      <c r="GB44">
        <v>1</v>
      </c>
      <c r="GC44">
        <v>2</v>
      </c>
      <c r="GD44">
        <v>2</v>
      </c>
      <c r="GE44" t="s">
        <v>425</v>
      </c>
      <c r="GF44">
        <v>3.13305</v>
      </c>
      <c r="GG44">
        <v>2.71543</v>
      </c>
      <c r="GH44">
        <v>0.0886739</v>
      </c>
      <c r="GI44">
        <v>0.089086</v>
      </c>
      <c r="GJ44">
        <v>0.102896</v>
      </c>
      <c r="GK44">
        <v>0.103288</v>
      </c>
      <c r="GL44">
        <v>34284.7</v>
      </c>
      <c r="GM44">
        <v>36677.7</v>
      </c>
      <c r="GN44">
        <v>34042.4</v>
      </c>
      <c r="GO44">
        <v>36461.4</v>
      </c>
      <c r="GP44">
        <v>43149.9</v>
      </c>
      <c r="GQ44">
        <v>46939.2</v>
      </c>
      <c r="GR44">
        <v>53127.2</v>
      </c>
      <c r="GS44">
        <v>58278.8</v>
      </c>
      <c r="GT44">
        <v>1.94403</v>
      </c>
      <c r="GU44">
        <v>1.6638</v>
      </c>
      <c r="GV44">
        <v>0.0783429</v>
      </c>
      <c r="GW44">
        <v>0</v>
      </c>
      <c r="GX44">
        <v>28.7097</v>
      </c>
      <c r="GY44">
        <v>999.9</v>
      </c>
      <c r="GZ44">
        <v>60.438</v>
      </c>
      <c r="HA44">
        <v>30.081</v>
      </c>
      <c r="HB44">
        <v>28.8141</v>
      </c>
      <c r="HC44">
        <v>54.53</v>
      </c>
      <c r="HD44">
        <v>47.1194</v>
      </c>
      <c r="HE44">
        <v>1</v>
      </c>
      <c r="HF44">
        <v>0.136468</v>
      </c>
      <c r="HG44">
        <v>-1.35537</v>
      </c>
      <c r="HH44">
        <v>20.1268</v>
      </c>
      <c r="HI44">
        <v>5.19827</v>
      </c>
      <c r="HJ44">
        <v>12.0046</v>
      </c>
      <c r="HK44">
        <v>4.97545</v>
      </c>
      <c r="HL44">
        <v>3.294</v>
      </c>
      <c r="HM44">
        <v>9999</v>
      </c>
      <c r="HN44">
        <v>9999</v>
      </c>
      <c r="HO44">
        <v>9999</v>
      </c>
      <c r="HP44">
        <v>999.9</v>
      </c>
      <c r="HQ44">
        <v>1.86325</v>
      </c>
      <c r="HR44">
        <v>1.86812</v>
      </c>
      <c r="HS44">
        <v>1.86783</v>
      </c>
      <c r="HT44">
        <v>1.86905</v>
      </c>
      <c r="HU44">
        <v>1.86987</v>
      </c>
      <c r="HV44">
        <v>1.86597</v>
      </c>
      <c r="HW44">
        <v>1.86697</v>
      </c>
      <c r="HX44">
        <v>1.86843</v>
      </c>
      <c r="HY44">
        <v>5</v>
      </c>
      <c r="HZ44">
        <v>0</v>
      </c>
      <c r="IA44">
        <v>0</v>
      </c>
      <c r="IB44">
        <v>0</v>
      </c>
      <c r="IC44" t="s">
        <v>426</v>
      </c>
      <c r="ID44" t="s">
        <v>427</v>
      </c>
      <c r="IE44" t="s">
        <v>428</v>
      </c>
      <c r="IF44" t="s">
        <v>428</v>
      </c>
      <c r="IG44" t="s">
        <v>428</v>
      </c>
      <c r="IH44" t="s">
        <v>428</v>
      </c>
      <c r="II44">
        <v>0</v>
      </c>
      <c r="IJ44">
        <v>100</v>
      </c>
      <c r="IK44">
        <v>100</v>
      </c>
      <c r="IL44">
        <v>2.054</v>
      </c>
      <c r="IM44">
        <v>0.3541</v>
      </c>
      <c r="IN44">
        <v>0.625846538382723</v>
      </c>
      <c r="IO44">
        <v>0.00365734689822481</v>
      </c>
      <c r="IP44">
        <v>-6.82403095585571e-07</v>
      </c>
      <c r="IQ44">
        <v>2.34579755332527e-10</v>
      </c>
      <c r="IR44">
        <v>-0.0964157226560202</v>
      </c>
      <c r="IS44">
        <v>-0.0183575705514064</v>
      </c>
      <c r="IT44">
        <v>0.00210061426533654</v>
      </c>
      <c r="IU44">
        <v>-2.28055882586626e-05</v>
      </c>
      <c r="IV44">
        <v>4</v>
      </c>
      <c r="IW44">
        <v>2464</v>
      </c>
      <c r="IX44">
        <v>0</v>
      </c>
      <c r="IY44">
        <v>27</v>
      </c>
      <c r="IZ44">
        <v>29308384.7</v>
      </c>
      <c r="JA44">
        <v>29308384.7</v>
      </c>
      <c r="JB44">
        <v>0.953369</v>
      </c>
      <c r="JC44">
        <v>2.61475</v>
      </c>
      <c r="JD44">
        <v>1.54785</v>
      </c>
      <c r="JE44">
        <v>2.31567</v>
      </c>
      <c r="JF44">
        <v>1.64551</v>
      </c>
      <c r="JG44">
        <v>2.36328</v>
      </c>
      <c r="JH44">
        <v>33.8509</v>
      </c>
      <c r="JI44">
        <v>24.2188</v>
      </c>
      <c r="JJ44">
        <v>18</v>
      </c>
      <c r="JK44">
        <v>505.801</v>
      </c>
      <c r="JL44">
        <v>339.519</v>
      </c>
      <c r="JM44">
        <v>30.9545</v>
      </c>
      <c r="JN44">
        <v>29.1235</v>
      </c>
      <c r="JO44">
        <v>30.0002</v>
      </c>
      <c r="JP44">
        <v>29.1114</v>
      </c>
      <c r="JQ44">
        <v>29.0688</v>
      </c>
      <c r="JR44">
        <v>19.1253</v>
      </c>
      <c r="JS44">
        <v>23.1097</v>
      </c>
      <c r="JT44">
        <v>80.6799</v>
      </c>
      <c r="JU44">
        <v>30.9865</v>
      </c>
      <c r="JV44">
        <v>420</v>
      </c>
      <c r="JW44">
        <v>24.2138</v>
      </c>
      <c r="JX44">
        <v>96.5589</v>
      </c>
      <c r="JY44">
        <v>94.421</v>
      </c>
    </row>
    <row r="45" spans="1:285">
      <c r="A45">
        <v>29</v>
      </c>
      <c r="B45">
        <v>1758503086</v>
      </c>
      <c r="C45">
        <v>58</v>
      </c>
      <c r="D45" t="s">
        <v>484</v>
      </c>
      <c r="E45" t="s">
        <v>485</v>
      </c>
      <c r="F45">
        <v>5</v>
      </c>
      <c r="G45" t="s">
        <v>419</v>
      </c>
      <c r="H45" t="s">
        <v>420</v>
      </c>
      <c r="I45" t="s">
        <v>421</v>
      </c>
      <c r="J45">
        <v>1758503083</v>
      </c>
      <c r="K45">
        <f>(L45)/1000</f>
        <v>0</v>
      </c>
      <c r="L45">
        <f>1000*DL45*AJ45*(DH45-DI45)/(100*DA45*(1000-AJ45*DH45))</f>
        <v>0</v>
      </c>
      <c r="M45">
        <f>DL45*AJ45*(DG45-DF45*(1000-AJ45*DI45)/(1000-AJ45*DH45))/(100*DA45)</f>
        <v>0</v>
      </c>
      <c r="N45">
        <f>DF45 - IF(AJ45&gt;1, M45*DA45*100.0/(AL45), 0)</f>
        <v>0</v>
      </c>
      <c r="O45">
        <f>((U45-K45/2)*N45-M45)/(U45+K45/2)</f>
        <v>0</v>
      </c>
      <c r="P45">
        <f>O45*(DM45+DN45)/1000.0</f>
        <v>0</v>
      </c>
      <c r="Q45">
        <f>(DF45 - IF(AJ45&gt;1, M45*DA45*100.0/(AL45), 0))*(DM45+DN45)/1000.0</f>
        <v>0</v>
      </c>
      <c r="R45">
        <f>2.0/((1/T45-1/S45)+SIGN(T45)*SQRT((1/T45-1/S45)*(1/T45-1/S45) + 4*DB45/((DB45+1)*(DB45+1))*(2*1/T45*1/S45-1/S45*1/S45)))</f>
        <v>0</v>
      </c>
      <c r="S45">
        <f>IF(LEFT(DC45,1)&lt;&gt;"0",IF(LEFT(DC45,1)="1",3.0,DD45),$D$5+$E$5*(DT45*DM45/($K$5*1000))+$F$5*(DT45*DM45/($K$5*1000))*MAX(MIN(DA45,$J$5),$I$5)*MAX(MIN(DA45,$J$5),$I$5)+$G$5*MAX(MIN(DA45,$J$5),$I$5)*(DT45*DM45/($K$5*1000))+$H$5*(DT45*DM45/($K$5*1000))*(DT45*DM45/($K$5*1000)))</f>
        <v>0</v>
      </c>
      <c r="T45">
        <f>K45*(1000-(1000*0.61365*exp(17.502*X45/(240.97+X45))/(DM45+DN45)+DH45)/2)/(1000*0.61365*exp(17.502*X45/(240.97+X45))/(DM45+DN45)-DH45)</f>
        <v>0</v>
      </c>
      <c r="U45">
        <f>1/((DB45+1)/(R45/1.6)+1/(S45/1.37)) + DB45/((DB45+1)/(R45/1.6) + DB45/(S45/1.37))</f>
        <v>0</v>
      </c>
      <c r="V45">
        <f>(CW45*CZ45)</f>
        <v>0</v>
      </c>
      <c r="W45">
        <f>(DO45+(V45+2*0.95*5.67E-8*(((DO45+$B$7)+273)^4-(DO45+273)^4)-44100*K45)/(1.84*29.3*S45+8*0.95*5.67E-8*(DO45+273)^3))</f>
        <v>0</v>
      </c>
      <c r="X45">
        <f>($C$7*DP45+$D$7*DQ45+$E$7*W45)</f>
        <v>0</v>
      </c>
      <c r="Y45">
        <f>0.61365*exp(17.502*X45/(240.97+X45))</f>
        <v>0</v>
      </c>
      <c r="Z45">
        <f>(AA45/AB45*100)</f>
        <v>0</v>
      </c>
      <c r="AA45">
        <f>DH45*(DM45+DN45)/1000</f>
        <v>0</v>
      </c>
      <c r="AB45">
        <f>0.61365*exp(17.502*DO45/(240.97+DO45))</f>
        <v>0</v>
      </c>
      <c r="AC45">
        <f>(Y45-DH45*(DM45+DN45)/1000)</f>
        <v>0</v>
      </c>
      <c r="AD45">
        <f>(-K45*44100)</f>
        <v>0</v>
      </c>
      <c r="AE45">
        <f>2*29.3*S45*0.92*(DO45-X45)</f>
        <v>0</v>
      </c>
      <c r="AF45">
        <f>2*0.95*5.67E-8*(((DO45+$B$7)+273)^4-(X45+273)^4)</f>
        <v>0</v>
      </c>
      <c r="AG45">
        <f>V45+AF45+AD45+AE45</f>
        <v>0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MAX(0,($B$13+$C$13*DT45)/(1+$D$13*DT45)*DM45/(DO45+273)*$E$13)</f>
        <v>0</v>
      </c>
      <c r="AM45" t="s">
        <v>422</v>
      </c>
      <c r="AN45" t="s">
        <v>422</v>
      </c>
      <c r="AO45">
        <v>0</v>
      </c>
      <c r="AP45">
        <v>0</v>
      </c>
      <c r="AQ45">
        <f>1-AO45/AP45</f>
        <v>0</v>
      </c>
      <c r="AR45">
        <v>0</v>
      </c>
      <c r="AS45" t="s">
        <v>422</v>
      </c>
      <c r="AT45" t="s">
        <v>422</v>
      </c>
      <c r="AU45">
        <v>0</v>
      </c>
      <c r="AV45">
        <v>0</v>
      </c>
      <c r="AW45">
        <f>1-AU45/AV45</f>
        <v>0</v>
      </c>
      <c r="AX45">
        <v>0.5</v>
      </c>
      <c r="AY45">
        <f>CX45</f>
        <v>0</v>
      </c>
      <c r="AZ45">
        <f>M45</f>
        <v>0</v>
      </c>
      <c r="BA45">
        <f>AW45*AX45*AY45</f>
        <v>0</v>
      </c>
      <c r="BB45">
        <f>(AZ45-AR45)/AY45</f>
        <v>0</v>
      </c>
      <c r="BC45">
        <f>(AP45-AV45)/AV45</f>
        <v>0</v>
      </c>
      <c r="BD45">
        <f>AO45/(AQ45+AO45/AV45)</f>
        <v>0</v>
      </c>
      <c r="BE45" t="s">
        <v>422</v>
      </c>
      <c r="BF45">
        <v>0</v>
      </c>
      <c r="BG45">
        <f>IF(BF45&lt;&gt;0, BF45, BD45)</f>
        <v>0</v>
      </c>
      <c r="BH45">
        <f>1-BG45/AV45</f>
        <v>0</v>
      </c>
      <c r="BI45">
        <f>(AV45-AU45)/(AV45-BG45)</f>
        <v>0</v>
      </c>
      <c r="BJ45">
        <f>(AP45-AV45)/(AP45-BG45)</f>
        <v>0</v>
      </c>
      <c r="BK45">
        <f>(AV45-AU45)/(AV45-AO45)</f>
        <v>0</v>
      </c>
      <c r="BL45">
        <f>(AP45-AV45)/(AP45-AO45)</f>
        <v>0</v>
      </c>
      <c r="BM45">
        <f>(BI45*BG45/AU45)</f>
        <v>0</v>
      </c>
      <c r="BN45">
        <f>(1-BM45)</f>
        <v>0</v>
      </c>
      <c r="CW45">
        <f>$B$11*DU45+$C$11*DV45+$F$11*EG45*(1-EJ45)</f>
        <v>0</v>
      </c>
      <c r="CX45">
        <f>CW45*CY45</f>
        <v>0</v>
      </c>
      <c r="CY45">
        <f>($B$11*$D$9+$C$11*$D$9+$F$11*((ET45+EL45)/MAX(ET45+EL45+EU45, 0.1)*$I$9+EU45/MAX(ET45+EL45+EU45, 0.1)*$J$9))/($B$11+$C$11+$F$11)</f>
        <v>0</v>
      </c>
      <c r="CZ45">
        <f>($B$11*$K$9+$C$11*$K$9+$F$11*((ET45+EL45)/MAX(ET45+EL45+EU45, 0.1)*$P$9+EU45/MAX(ET45+EL45+EU45, 0.1)*$Q$9))/($B$11+$C$11+$F$11)</f>
        <v>0</v>
      </c>
      <c r="DA45">
        <v>3.7</v>
      </c>
      <c r="DB45">
        <v>0.5</v>
      </c>
      <c r="DC45" t="s">
        <v>423</v>
      </c>
      <c r="DD45">
        <v>2</v>
      </c>
      <c r="DE45">
        <v>1758503083</v>
      </c>
      <c r="DF45">
        <v>420.357</v>
      </c>
      <c r="DG45">
        <v>420.014666666667</v>
      </c>
      <c r="DH45">
        <v>24.2708666666667</v>
      </c>
      <c r="DI45">
        <v>24.1875666666667</v>
      </c>
      <c r="DJ45">
        <v>418.303666666667</v>
      </c>
      <c r="DK45">
        <v>23.9167666666667</v>
      </c>
      <c r="DL45">
        <v>500.035666666667</v>
      </c>
      <c r="DM45">
        <v>89.7787</v>
      </c>
      <c r="DN45">
        <v>0.0374429333333333</v>
      </c>
      <c r="DO45">
        <v>30.3864666666667</v>
      </c>
      <c r="DP45">
        <v>29.988</v>
      </c>
      <c r="DQ45">
        <v>999.9</v>
      </c>
      <c r="DR45">
        <v>0</v>
      </c>
      <c r="DS45">
        <v>0</v>
      </c>
      <c r="DT45">
        <v>10001.8666666667</v>
      </c>
      <c r="DU45">
        <v>0</v>
      </c>
      <c r="DV45">
        <v>0.330984</v>
      </c>
      <c r="DW45">
        <v>0.342580333333333</v>
      </c>
      <c r="DX45">
        <v>430.813666666667</v>
      </c>
      <c r="DY45">
        <v>430.425666666667</v>
      </c>
      <c r="DZ45">
        <v>0.0833066333333333</v>
      </c>
      <c r="EA45">
        <v>420.014666666667</v>
      </c>
      <c r="EB45">
        <v>24.1875666666667</v>
      </c>
      <c r="EC45">
        <v>2.17901</v>
      </c>
      <c r="ED45">
        <v>2.17153</v>
      </c>
      <c r="EE45">
        <v>18.8088</v>
      </c>
      <c r="EF45">
        <v>18.7538</v>
      </c>
      <c r="EG45">
        <v>0.00500059</v>
      </c>
      <c r="EH45">
        <v>0</v>
      </c>
      <c r="EI45">
        <v>0</v>
      </c>
      <c r="EJ45">
        <v>0</v>
      </c>
      <c r="EK45">
        <v>435.066666666667</v>
      </c>
      <c r="EL45">
        <v>0.00500059</v>
      </c>
      <c r="EM45">
        <v>-11.4</v>
      </c>
      <c r="EN45">
        <v>-1.23333333333333</v>
      </c>
      <c r="EO45">
        <v>35.1663333333333</v>
      </c>
      <c r="EP45">
        <v>38.104</v>
      </c>
      <c r="EQ45">
        <v>36.437</v>
      </c>
      <c r="ER45">
        <v>37.875</v>
      </c>
      <c r="ES45">
        <v>37.354</v>
      </c>
      <c r="ET45">
        <v>0</v>
      </c>
      <c r="EU45">
        <v>0</v>
      </c>
      <c r="EV45">
        <v>0</v>
      </c>
      <c r="EW45">
        <v>1758503086.5</v>
      </c>
      <c r="EX45">
        <v>0</v>
      </c>
      <c r="EY45">
        <v>436.480769230769</v>
      </c>
      <c r="EZ45">
        <v>-31.1829056775576</v>
      </c>
      <c r="FA45">
        <v>20.5435893894435</v>
      </c>
      <c r="FB45">
        <v>-12.0115384615385</v>
      </c>
      <c r="FC45">
        <v>15</v>
      </c>
      <c r="FD45">
        <v>0</v>
      </c>
      <c r="FE45" t="s">
        <v>424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0.347359809523809</v>
      </c>
      <c r="FR45">
        <v>-0.230736857142857</v>
      </c>
      <c r="FS45">
        <v>0.0422972675810254</v>
      </c>
      <c r="FT45">
        <v>1</v>
      </c>
      <c r="FU45">
        <v>437.673529411765</v>
      </c>
      <c r="FV45">
        <v>-13.1199388647771</v>
      </c>
      <c r="FW45">
        <v>6.0552509455712</v>
      </c>
      <c r="FX45">
        <v>-1</v>
      </c>
      <c r="FY45">
        <v>0.0823877428571428</v>
      </c>
      <c r="FZ45">
        <v>0.00621938961038972</v>
      </c>
      <c r="GA45">
        <v>0.00132667218492682</v>
      </c>
      <c r="GB45">
        <v>1</v>
      </c>
      <c r="GC45">
        <v>2</v>
      </c>
      <c r="GD45">
        <v>2</v>
      </c>
      <c r="GE45" t="s">
        <v>425</v>
      </c>
      <c r="GF45">
        <v>3.13287</v>
      </c>
      <c r="GG45">
        <v>2.71535</v>
      </c>
      <c r="GH45">
        <v>0.0886708</v>
      </c>
      <c r="GI45">
        <v>0.0890822</v>
      </c>
      <c r="GJ45">
        <v>0.102898</v>
      </c>
      <c r="GK45">
        <v>0.103287</v>
      </c>
      <c r="GL45">
        <v>34284.9</v>
      </c>
      <c r="GM45">
        <v>36677.8</v>
      </c>
      <c r="GN45">
        <v>34042.4</v>
      </c>
      <c r="GO45">
        <v>36461.3</v>
      </c>
      <c r="GP45">
        <v>43150</v>
      </c>
      <c r="GQ45">
        <v>46939.2</v>
      </c>
      <c r="GR45">
        <v>53127.4</v>
      </c>
      <c r="GS45">
        <v>58278.7</v>
      </c>
      <c r="GT45">
        <v>1.94375</v>
      </c>
      <c r="GU45">
        <v>1.66392</v>
      </c>
      <c r="GV45">
        <v>0.0783578</v>
      </c>
      <c r="GW45">
        <v>0</v>
      </c>
      <c r="GX45">
        <v>28.7085</v>
      </c>
      <c r="GY45">
        <v>999.9</v>
      </c>
      <c r="GZ45">
        <v>60.438</v>
      </c>
      <c r="HA45">
        <v>30.101</v>
      </c>
      <c r="HB45">
        <v>28.8479</v>
      </c>
      <c r="HC45">
        <v>54.27</v>
      </c>
      <c r="HD45">
        <v>47.2756</v>
      </c>
      <c r="HE45">
        <v>1</v>
      </c>
      <c r="HF45">
        <v>0.136717</v>
      </c>
      <c r="HG45">
        <v>-1.41859</v>
      </c>
      <c r="HH45">
        <v>20.1263</v>
      </c>
      <c r="HI45">
        <v>5.19827</v>
      </c>
      <c r="HJ45">
        <v>12.0046</v>
      </c>
      <c r="HK45">
        <v>4.97555</v>
      </c>
      <c r="HL45">
        <v>3.294</v>
      </c>
      <c r="HM45">
        <v>9999</v>
      </c>
      <c r="HN45">
        <v>9999</v>
      </c>
      <c r="HO45">
        <v>9999</v>
      </c>
      <c r="HP45">
        <v>999.9</v>
      </c>
      <c r="HQ45">
        <v>1.86325</v>
      </c>
      <c r="HR45">
        <v>1.86813</v>
      </c>
      <c r="HS45">
        <v>1.86783</v>
      </c>
      <c r="HT45">
        <v>1.86905</v>
      </c>
      <c r="HU45">
        <v>1.86989</v>
      </c>
      <c r="HV45">
        <v>1.86598</v>
      </c>
      <c r="HW45">
        <v>1.86699</v>
      </c>
      <c r="HX45">
        <v>1.86841</v>
      </c>
      <c r="HY45">
        <v>5</v>
      </c>
      <c r="HZ45">
        <v>0</v>
      </c>
      <c r="IA45">
        <v>0</v>
      </c>
      <c r="IB45">
        <v>0</v>
      </c>
      <c r="IC45" t="s">
        <v>426</v>
      </c>
      <c r="ID45" t="s">
        <v>427</v>
      </c>
      <c r="IE45" t="s">
        <v>428</v>
      </c>
      <c r="IF45" t="s">
        <v>428</v>
      </c>
      <c r="IG45" t="s">
        <v>428</v>
      </c>
      <c r="IH45" t="s">
        <v>428</v>
      </c>
      <c r="II45">
        <v>0</v>
      </c>
      <c r="IJ45">
        <v>100</v>
      </c>
      <c r="IK45">
        <v>100</v>
      </c>
      <c r="IL45">
        <v>2.054</v>
      </c>
      <c r="IM45">
        <v>0.3541</v>
      </c>
      <c r="IN45">
        <v>0.625846538382723</v>
      </c>
      <c r="IO45">
        <v>0.00365734689822481</v>
      </c>
      <c r="IP45">
        <v>-6.82403095585571e-07</v>
      </c>
      <c r="IQ45">
        <v>2.34579755332527e-10</v>
      </c>
      <c r="IR45">
        <v>-0.0964157226560202</v>
      </c>
      <c r="IS45">
        <v>-0.0183575705514064</v>
      </c>
      <c r="IT45">
        <v>0.00210061426533654</v>
      </c>
      <c r="IU45">
        <v>-2.28055882586626e-05</v>
      </c>
      <c r="IV45">
        <v>4</v>
      </c>
      <c r="IW45">
        <v>2464</v>
      </c>
      <c r="IX45">
        <v>0</v>
      </c>
      <c r="IY45">
        <v>27</v>
      </c>
      <c r="IZ45">
        <v>29308384.8</v>
      </c>
      <c r="JA45">
        <v>29308384.8</v>
      </c>
      <c r="JB45">
        <v>0.953369</v>
      </c>
      <c r="JC45">
        <v>2.62207</v>
      </c>
      <c r="JD45">
        <v>1.54785</v>
      </c>
      <c r="JE45">
        <v>2.31567</v>
      </c>
      <c r="JF45">
        <v>1.64551</v>
      </c>
      <c r="JG45">
        <v>2.31201</v>
      </c>
      <c r="JH45">
        <v>33.8509</v>
      </c>
      <c r="JI45">
        <v>24.2188</v>
      </c>
      <c r="JJ45">
        <v>18</v>
      </c>
      <c r="JK45">
        <v>505.619</v>
      </c>
      <c r="JL45">
        <v>339.58</v>
      </c>
      <c r="JM45">
        <v>30.9641</v>
      </c>
      <c r="JN45">
        <v>29.1235</v>
      </c>
      <c r="JO45">
        <v>30.0002</v>
      </c>
      <c r="JP45">
        <v>29.1114</v>
      </c>
      <c r="JQ45">
        <v>29.0688</v>
      </c>
      <c r="JR45">
        <v>19.1255</v>
      </c>
      <c r="JS45">
        <v>23.1097</v>
      </c>
      <c r="JT45">
        <v>80.6799</v>
      </c>
      <c r="JU45">
        <v>30.9865</v>
      </c>
      <c r="JV45">
        <v>420</v>
      </c>
      <c r="JW45">
        <v>24.2138</v>
      </c>
      <c r="JX45">
        <v>96.5592</v>
      </c>
      <c r="JY45">
        <v>94.4209</v>
      </c>
    </row>
    <row r="46" spans="1:285">
      <c r="A46">
        <v>30</v>
      </c>
      <c r="B46">
        <v>1758503736</v>
      </c>
      <c r="C46">
        <v>708</v>
      </c>
      <c r="D46" t="s">
        <v>486</v>
      </c>
      <c r="E46" t="s">
        <v>487</v>
      </c>
      <c r="F46">
        <v>5</v>
      </c>
      <c r="G46" t="s">
        <v>419</v>
      </c>
      <c r="H46" t="s">
        <v>420</v>
      </c>
      <c r="I46" t="s">
        <v>421</v>
      </c>
      <c r="J46">
        <v>1758503733</v>
      </c>
      <c r="K46">
        <f>(L46)/1000</f>
        <v>0</v>
      </c>
      <c r="L46">
        <f>1000*DL46*AJ46*(DH46-DI46)/(100*DA46*(1000-AJ46*DH46))</f>
        <v>0</v>
      </c>
      <c r="M46">
        <f>DL46*AJ46*(DG46-DF46*(1000-AJ46*DI46)/(1000-AJ46*DH46))/(100*DA46)</f>
        <v>0</v>
      </c>
      <c r="N46">
        <f>DF46 - IF(AJ46&gt;1, M46*DA46*100.0/(AL46), 0)</f>
        <v>0</v>
      </c>
      <c r="O46">
        <f>((U46-K46/2)*N46-M46)/(U46+K46/2)</f>
        <v>0</v>
      </c>
      <c r="P46">
        <f>O46*(DM46+DN46)/1000.0</f>
        <v>0</v>
      </c>
      <c r="Q46">
        <f>(DF46 - IF(AJ46&gt;1, M46*DA46*100.0/(AL46), 0))*(DM46+DN46)/1000.0</f>
        <v>0</v>
      </c>
      <c r="R46">
        <f>2.0/((1/T46-1/S46)+SIGN(T46)*SQRT((1/T46-1/S46)*(1/T46-1/S46) + 4*DB46/((DB46+1)*(DB46+1))*(2*1/T46*1/S46-1/S46*1/S46)))</f>
        <v>0</v>
      </c>
      <c r="S46">
        <f>IF(LEFT(DC46,1)&lt;&gt;"0",IF(LEFT(DC46,1)="1",3.0,DD46),$D$5+$E$5*(DT46*DM46/($K$5*1000))+$F$5*(DT46*DM46/($K$5*1000))*MAX(MIN(DA46,$J$5),$I$5)*MAX(MIN(DA46,$J$5),$I$5)+$G$5*MAX(MIN(DA46,$J$5),$I$5)*(DT46*DM46/($K$5*1000))+$H$5*(DT46*DM46/($K$5*1000))*(DT46*DM46/($K$5*1000)))</f>
        <v>0</v>
      </c>
      <c r="T46">
        <f>K46*(1000-(1000*0.61365*exp(17.502*X46/(240.97+X46))/(DM46+DN46)+DH46)/2)/(1000*0.61365*exp(17.502*X46/(240.97+X46))/(DM46+DN46)-DH46)</f>
        <v>0</v>
      </c>
      <c r="U46">
        <f>1/((DB46+1)/(R46/1.6)+1/(S46/1.37)) + DB46/((DB46+1)/(R46/1.6) + DB46/(S46/1.37))</f>
        <v>0</v>
      </c>
      <c r="V46">
        <f>(CW46*CZ46)</f>
        <v>0</v>
      </c>
      <c r="W46">
        <f>(DO46+(V46+2*0.95*5.67E-8*(((DO46+$B$7)+273)^4-(DO46+273)^4)-44100*K46)/(1.84*29.3*S46+8*0.95*5.67E-8*(DO46+273)^3))</f>
        <v>0</v>
      </c>
      <c r="X46">
        <f>($C$7*DP46+$D$7*DQ46+$E$7*W46)</f>
        <v>0</v>
      </c>
      <c r="Y46">
        <f>0.61365*exp(17.502*X46/(240.97+X46))</f>
        <v>0</v>
      </c>
      <c r="Z46">
        <f>(AA46/AB46*100)</f>
        <v>0</v>
      </c>
      <c r="AA46">
        <f>DH46*(DM46+DN46)/1000</f>
        <v>0</v>
      </c>
      <c r="AB46">
        <f>0.61365*exp(17.502*DO46/(240.97+DO46))</f>
        <v>0</v>
      </c>
      <c r="AC46">
        <f>(Y46-DH46*(DM46+DN46)/1000)</f>
        <v>0</v>
      </c>
      <c r="AD46">
        <f>(-K46*44100)</f>
        <v>0</v>
      </c>
      <c r="AE46">
        <f>2*29.3*S46*0.92*(DO46-X46)</f>
        <v>0</v>
      </c>
      <c r="AF46">
        <f>2*0.95*5.67E-8*(((DO46+$B$7)+273)^4-(X46+273)^4)</f>
        <v>0</v>
      </c>
      <c r="AG46">
        <f>V46+AF46+AD46+AE46</f>
        <v>0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MAX(0,($B$13+$C$13*DT46)/(1+$D$13*DT46)*DM46/(DO46+273)*$E$13)</f>
        <v>0</v>
      </c>
      <c r="AM46" t="s">
        <v>422</v>
      </c>
      <c r="AN46" t="s">
        <v>422</v>
      </c>
      <c r="AO46">
        <v>0</v>
      </c>
      <c r="AP46">
        <v>0</v>
      </c>
      <c r="AQ46">
        <f>1-AO46/AP46</f>
        <v>0</v>
      </c>
      <c r="AR46">
        <v>0</v>
      </c>
      <c r="AS46" t="s">
        <v>422</v>
      </c>
      <c r="AT46" t="s">
        <v>422</v>
      </c>
      <c r="AU46">
        <v>0</v>
      </c>
      <c r="AV46">
        <v>0</v>
      </c>
      <c r="AW46">
        <f>1-AU46/AV46</f>
        <v>0</v>
      </c>
      <c r="AX46">
        <v>0.5</v>
      </c>
      <c r="AY46">
        <f>CX46</f>
        <v>0</v>
      </c>
      <c r="AZ46">
        <f>M46</f>
        <v>0</v>
      </c>
      <c r="BA46">
        <f>AW46*AX46*AY46</f>
        <v>0</v>
      </c>
      <c r="BB46">
        <f>(AZ46-AR46)/AY46</f>
        <v>0</v>
      </c>
      <c r="BC46">
        <f>(AP46-AV46)/AV46</f>
        <v>0</v>
      </c>
      <c r="BD46">
        <f>AO46/(AQ46+AO46/AV46)</f>
        <v>0</v>
      </c>
      <c r="BE46" t="s">
        <v>422</v>
      </c>
      <c r="BF46">
        <v>0</v>
      </c>
      <c r="BG46">
        <f>IF(BF46&lt;&gt;0, BF46, BD46)</f>
        <v>0</v>
      </c>
      <c r="BH46">
        <f>1-BG46/AV46</f>
        <v>0</v>
      </c>
      <c r="BI46">
        <f>(AV46-AU46)/(AV46-BG46)</f>
        <v>0</v>
      </c>
      <c r="BJ46">
        <f>(AP46-AV46)/(AP46-BG46)</f>
        <v>0</v>
      </c>
      <c r="BK46">
        <f>(AV46-AU46)/(AV46-AO46)</f>
        <v>0</v>
      </c>
      <c r="BL46">
        <f>(AP46-AV46)/(AP46-AO46)</f>
        <v>0</v>
      </c>
      <c r="BM46">
        <f>(BI46*BG46/AU46)</f>
        <v>0</v>
      </c>
      <c r="BN46">
        <f>(1-BM46)</f>
        <v>0</v>
      </c>
      <c r="CW46">
        <f>$B$11*DU46+$C$11*DV46+$F$11*EG46*(1-EJ46)</f>
        <v>0</v>
      </c>
      <c r="CX46">
        <f>CW46*CY46</f>
        <v>0</v>
      </c>
      <c r="CY46">
        <f>($B$11*$D$9+$C$11*$D$9+$F$11*((ET46+EL46)/MAX(ET46+EL46+EU46, 0.1)*$I$9+EU46/MAX(ET46+EL46+EU46, 0.1)*$J$9))/($B$11+$C$11+$F$11)</f>
        <v>0</v>
      </c>
      <c r="CZ46">
        <f>($B$11*$K$9+$C$11*$K$9+$F$11*((ET46+EL46)/MAX(ET46+EL46+EU46, 0.1)*$P$9+EU46/MAX(ET46+EL46+EU46, 0.1)*$Q$9))/($B$11+$C$11+$F$11)</f>
        <v>0</v>
      </c>
      <c r="DA46">
        <v>3.7</v>
      </c>
      <c r="DB46">
        <v>0.5</v>
      </c>
      <c r="DC46" t="s">
        <v>423</v>
      </c>
      <c r="DD46">
        <v>2</v>
      </c>
      <c r="DE46">
        <v>1758503733</v>
      </c>
      <c r="DF46">
        <v>420.2504</v>
      </c>
      <c r="DG46">
        <v>419.9958</v>
      </c>
      <c r="DH46">
        <v>24.07896</v>
      </c>
      <c r="DI46">
        <v>23.989</v>
      </c>
      <c r="DJ46">
        <v>418.1974</v>
      </c>
      <c r="DK46">
        <v>23.73276</v>
      </c>
      <c r="DL46">
        <v>500.1074</v>
      </c>
      <c r="DM46">
        <v>89.78786</v>
      </c>
      <c r="DN46">
        <v>0.03741922</v>
      </c>
      <c r="DO46">
        <v>30.28248</v>
      </c>
      <c r="DP46">
        <v>30.00006</v>
      </c>
      <c r="DQ46">
        <v>999.9</v>
      </c>
      <c r="DR46">
        <v>0</v>
      </c>
      <c r="DS46">
        <v>0</v>
      </c>
      <c r="DT46">
        <v>10000.13</v>
      </c>
      <c r="DU46">
        <v>0</v>
      </c>
      <c r="DV46">
        <v>0.330984</v>
      </c>
      <c r="DW46">
        <v>0.2548158</v>
      </c>
      <c r="DX46">
        <v>430.6192</v>
      </c>
      <c r="DY46">
        <v>430.3186</v>
      </c>
      <c r="DZ46">
        <v>0.0899849</v>
      </c>
      <c r="EA46">
        <v>419.9958</v>
      </c>
      <c r="EB46">
        <v>23.989</v>
      </c>
      <c r="EC46">
        <v>2.162</v>
      </c>
      <c r="ED46">
        <v>2.15392</v>
      </c>
      <c r="EE46">
        <v>18.6835</v>
      </c>
      <c r="EF46">
        <v>18.62366</v>
      </c>
      <c r="EG46">
        <v>0.00500059</v>
      </c>
      <c r="EH46">
        <v>0</v>
      </c>
      <c r="EI46">
        <v>0</v>
      </c>
      <c r="EJ46">
        <v>0</v>
      </c>
      <c r="EK46">
        <v>430.9</v>
      </c>
      <c r="EL46">
        <v>0.00500059</v>
      </c>
      <c r="EM46">
        <v>-13.42</v>
      </c>
      <c r="EN46">
        <v>-0.8</v>
      </c>
      <c r="EO46">
        <v>35.437</v>
      </c>
      <c r="EP46">
        <v>39.6748</v>
      </c>
      <c r="EQ46">
        <v>37.1622</v>
      </c>
      <c r="ER46">
        <v>39.7998</v>
      </c>
      <c r="ES46">
        <v>38.1746</v>
      </c>
      <c r="ET46">
        <v>0</v>
      </c>
      <c r="EU46">
        <v>0</v>
      </c>
      <c r="EV46">
        <v>0</v>
      </c>
      <c r="EW46">
        <v>1758503736.3</v>
      </c>
      <c r="EX46">
        <v>0</v>
      </c>
      <c r="EY46">
        <v>428.284</v>
      </c>
      <c r="EZ46">
        <v>11.9384611402977</v>
      </c>
      <c r="FA46">
        <v>-39.0307689331457</v>
      </c>
      <c r="FB46">
        <v>-10.708</v>
      </c>
      <c r="FC46">
        <v>15</v>
      </c>
      <c r="FD46">
        <v>0</v>
      </c>
      <c r="FE46" t="s">
        <v>424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0.2746446</v>
      </c>
      <c r="FR46">
        <v>-0.111108902255639</v>
      </c>
      <c r="FS46">
        <v>0.0277882626200344</v>
      </c>
      <c r="FT46">
        <v>1</v>
      </c>
      <c r="FU46">
        <v>428.047058823529</v>
      </c>
      <c r="FV46">
        <v>4.39113818675484</v>
      </c>
      <c r="FW46">
        <v>6.42926376235659</v>
      </c>
      <c r="FX46">
        <v>-1</v>
      </c>
      <c r="FY46">
        <v>0.09050142</v>
      </c>
      <c r="FZ46">
        <v>-0.00466871278195491</v>
      </c>
      <c r="GA46">
        <v>0.00115022656707277</v>
      </c>
      <c r="GB46">
        <v>1</v>
      </c>
      <c r="GC46">
        <v>2</v>
      </c>
      <c r="GD46">
        <v>2</v>
      </c>
      <c r="GE46" t="s">
        <v>425</v>
      </c>
      <c r="GF46">
        <v>3.1329</v>
      </c>
      <c r="GG46">
        <v>2.71537</v>
      </c>
      <c r="GH46">
        <v>0.0886815</v>
      </c>
      <c r="GI46">
        <v>0.0891177</v>
      </c>
      <c r="GJ46">
        <v>0.102354</v>
      </c>
      <c r="GK46">
        <v>0.102716</v>
      </c>
      <c r="GL46">
        <v>34289.8</v>
      </c>
      <c r="GM46">
        <v>36687.7</v>
      </c>
      <c r="GN46">
        <v>34047.1</v>
      </c>
      <c r="GO46">
        <v>36472</v>
      </c>
      <c r="GP46">
        <v>43181</v>
      </c>
      <c r="GQ46">
        <v>46984.2</v>
      </c>
      <c r="GR46">
        <v>53133.3</v>
      </c>
      <c r="GS46">
        <v>58297.3</v>
      </c>
      <c r="GT46">
        <v>1.94555</v>
      </c>
      <c r="GU46">
        <v>1.65715</v>
      </c>
      <c r="GV46">
        <v>0.0820607</v>
      </c>
      <c r="GW46">
        <v>0</v>
      </c>
      <c r="GX46">
        <v>28.6609</v>
      </c>
      <c r="GY46">
        <v>999.9</v>
      </c>
      <c r="GZ46">
        <v>60.249</v>
      </c>
      <c r="HA46">
        <v>30.202</v>
      </c>
      <c r="HB46">
        <v>28.922</v>
      </c>
      <c r="HC46">
        <v>54.3701</v>
      </c>
      <c r="HD46">
        <v>47.3878</v>
      </c>
      <c r="HE46">
        <v>1</v>
      </c>
      <c r="HF46">
        <v>0.127419</v>
      </c>
      <c r="HG46">
        <v>-1.37404</v>
      </c>
      <c r="HH46">
        <v>20.1287</v>
      </c>
      <c r="HI46">
        <v>5.19887</v>
      </c>
      <c r="HJ46">
        <v>12.0043</v>
      </c>
      <c r="HK46">
        <v>4.97565</v>
      </c>
      <c r="HL46">
        <v>3.294</v>
      </c>
      <c r="HM46">
        <v>9999</v>
      </c>
      <c r="HN46">
        <v>9999</v>
      </c>
      <c r="HO46">
        <v>9999</v>
      </c>
      <c r="HP46">
        <v>999.9</v>
      </c>
      <c r="HQ46">
        <v>1.86325</v>
      </c>
      <c r="HR46">
        <v>1.86813</v>
      </c>
      <c r="HS46">
        <v>1.86783</v>
      </c>
      <c r="HT46">
        <v>1.86905</v>
      </c>
      <c r="HU46">
        <v>1.86983</v>
      </c>
      <c r="HV46">
        <v>1.86592</v>
      </c>
      <c r="HW46">
        <v>1.86697</v>
      </c>
      <c r="HX46">
        <v>1.86843</v>
      </c>
      <c r="HY46">
        <v>5</v>
      </c>
      <c r="HZ46">
        <v>0</v>
      </c>
      <c r="IA46">
        <v>0</v>
      </c>
      <c r="IB46">
        <v>0</v>
      </c>
      <c r="IC46" t="s">
        <v>426</v>
      </c>
      <c r="ID46" t="s">
        <v>427</v>
      </c>
      <c r="IE46" t="s">
        <v>428</v>
      </c>
      <c r="IF46" t="s">
        <v>428</v>
      </c>
      <c r="IG46" t="s">
        <v>428</v>
      </c>
      <c r="IH46" t="s">
        <v>428</v>
      </c>
      <c r="II46">
        <v>0</v>
      </c>
      <c r="IJ46">
        <v>100</v>
      </c>
      <c r="IK46">
        <v>100</v>
      </c>
      <c r="IL46">
        <v>2.053</v>
      </c>
      <c r="IM46">
        <v>0.3462</v>
      </c>
      <c r="IN46">
        <v>0.625846538382723</v>
      </c>
      <c r="IO46">
        <v>0.00365734689822481</v>
      </c>
      <c r="IP46">
        <v>-6.82403095585571e-07</v>
      </c>
      <c r="IQ46">
        <v>2.34579755332527e-10</v>
      </c>
      <c r="IR46">
        <v>-0.0964157226560202</v>
      </c>
      <c r="IS46">
        <v>-0.0183575705514064</v>
      </c>
      <c r="IT46">
        <v>0.00210061426533654</v>
      </c>
      <c r="IU46">
        <v>-2.28055882586626e-05</v>
      </c>
      <c r="IV46">
        <v>4</v>
      </c>
      <c r="IW46">
        <v>2464</v>
      </c>
      <c r="IX46">
        <v>0</v>
      </c>
      <c r="IY46">
        <v>27</v>
      </c>
      <c r="IZ46">
        <v>29308395.6</v>
      </c>
      <c r="JA46">
        <v>29308395.6</v>
      </c>
      <c r="JB46">
        <v>0.95459</v>
      </c>
      <c r="JC46">
        <v>2.6355</v>
      </c>
      <c r="JD46">
        <v>1.54785</v>
      </c>
      <c r="JE46">
        <v>2.31445</v>
      </c>
      <c r="JF46">
        <v>1.64673</v>
      </c>
      <c r="JG46">
        <v>2.24243</v>
      </c>
      <c r="JH46">
        <v>34.1452</v>
      </c>
      <c r="JI46">
        <v>24.2188</v>
      </c>
      <c r="JJ46">
        <v>18</v>
      </c>
      <c r="JK46">
        <v>506.047</v>
      </c>
      <c r="JL46">
        <v>335.817</v>
      </c>
      <c r="JM46">
        <v>30.9269</v>
      </c>
      <c r="JN46">
        <v>29.0189</v>
      </c>
      <c r="JO46">
        <v>29.9999</v>
      </c>
      <c r="JP46">
        <v>29.0234</v>
      </c>
      <c r="JQ46">
        <v>28.9805</v>
      </c>
      <c r="JR46">
        <v>19.1284</v>
      </c>
      <c r="JS46">
        <v>23.6729</v>
      </c>
      <c r="JT46">
        <v>82.0093</v>
      </c>
      <c r="JU46">
        <v>30.9259</v>
      </c>
      <c r="JV46">
        <v>420</v>
      </c>
      <c r="JW46">
        <v>24.0287</v>
      </c>
      <c r="JX46">
        <v>96.5709</v>
      </c>
      <c r="JY46">
        <v>94.45</v>
      </c>
    </row>
    <row r="47" spans="1:285">
      <c r="A47">
        <v>31</v>
      </c>
      <c r="B47">
        <v>1758503738</v>
      </c>
      <c r="C47">
        <v>710</v>
      </c>
      <c r="D47" t="s">
        <v>488</v>
      </c>
      <c r="E47" t="s">
        <v>489</v>
      </c>
      <c r="F47">
        <v>5</v>
      </c>
      <c r="G47" t="s">
        <v>419</v>
      </c>
      <c r="H47" t="s">
        <v>420</v>
      </c>
      <c r="I47" t="s">
        <v>421</v>
      </c>
      <c r="J47">
        <v>1758503734.75</v>
      </c>
      <c r="K47">
        <f>(L47)/1000</f>
        <v>0</v>
      </c>
      <c r="L47">
        <f>1000*DL47*AJ47*(DH47-DI47)/(100*DA47*(1000-AJ47*DH47))</f>
        <v>0</v>
      </c>
      <c r="M47">
        <f>DL47*AJ47*(DG47-DF47*(1000-AJ47*DI47)/(1000-AJ47*DH47))/(100*DA47)</f>
        <v>0</v>
      </c>
      <c r="N47">
        <f>DF47 - IF(AJ47&gt;1, M47*DA47*100.0/(AL47), 0)</f>
        <v>0</v>
      </c>
      <c r="O47">
        <f>((U47-K47/2)*N47-M47)/(U47+K47/2)</f>
        <v>0</v>
      </c>
      <c r="P47">
        <f>O47*(DM47+DN47)/1000.0</f>
        <v>0</v>
      </c>
      <c r="Q47">
        <f>(DF47 - IF(AJ47&gt;1, M47*DA47*100.0/(AL47), 0))*(DM47+DN47)/1000.0</f>
        <v>0</v>
      </c>
      <c r="R47">
        <f>2.0/((1/T47-1/S47)+SIGN(T47)*SQRT((1/T47-1/S47)*(1/T47-1/S47) + 4*DB47/((DB47+1)*(DB47+1))*(2*1/T47*1/S47-1/S47*1/S47)))</f>
        <v>0</v>
      </c>
      <c r="S47">
        <f>IF(LEFT(DC47,1)&lt;&gt;"0",IF(LEFT(DC47,1)="1",3.0,DD47),$D$5+$E$5*(DT47*DM47/($K$5*1000))+$F$5*(DT47*DM47/($K$5*1000))*MAX(MIN(DA47,$J$5),$I$5)*MAX(MIN(DA47,$J$5),$I$5)+$G$5*MAX(MIN(DA47,$J$5),$I$5)*(DT47*DM47/($K$5*1000))+$H$5*(DT47*DM47/($K$5*1000))*(DT47*DM47/($K$5*1000)))</f>
        <v>0</v>
      </c>
      <c r="T47">
        <f>K47*(1000-(1000*0.61365*exp(17.502*X47/(240.97+X47))/(DM47+DN47)+DH47)/2)/(1000*0.61365*exp(17.502*X47/(240.97+X47))/(DM47+DN47)-DH47)</f>
        <v>0</v>
      </c>
      <c r="U47">
        <f>1/((DB47+1)/(R47/1.6)+1/(S47/1.37)) + DB47/((DB47+1)/(R47/1.6) + DB47/(S47/1.37))</f>
        <v>0</v>
      </c>
      <c r="V47">
        <f>(CW47*CZ47)</f>
        <v>0</v>
      </c>
      <c r="W47">
        <f>(DO47+(V47+2*0.95*5.67E-8*(((DO47+$B$7)+273)^4-(DO47+273)^4)-44100*K47)/(1.84*29.3*S47+8*0.95*5.67E-8*(DO47+273)^3))</f>
        <v>0</v>
      </c>
      <c r="X47">
        <f>($C$7*DP47+$D$7*DQ47+$E$7*W47)</f>
        <v>0</v>
      </c>
      <c r="Y47">
        <f>0.61365*exp(17.502*X47/(240.97+X47))</f>
        <v>0</v>
      </c>
      <c r="Z47">
        <f>(AA47/AB47*100)</f>
        <v>0</v>
      </c>
      <c r="AA47">
        <f>DH47*(DM47+DN47)/1000</f>
        <v>0</v>
      </c>
      <c r="AB47">
        <f>0.61365*exp(17.502*DO47/(240.97+DO47))</f>
        <v>0</v>
      </c>
      <c r="AC47">
        <f>(Y47-DH47*(DM47+DN47)/1000)</f>
        <v>0</v>
      </c>
      <c r="AD47">
        <f>(-K47*44100)</f>
        <v>0</v>
      </c>
      <c r="AE47">
        <f>2*29.3*S47*0.92*(DO47-X47)</f>
        <v>0</v>
      </c>
      <c r="AF47">
        <f>2*0.95*5.67E-8*(((DO47+$B$7)+273)^4-(X47+273)^4)</f>
        <v>0</v>
      </c>
      <c r="AG47">
        <f>V47+AF47+AD47+AE47</f>
        <v>0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MAX(0,($B$13+$C$13*DT47)/(1+$D$13*DT47)*DM47/(DO47+273)*$E$13)</f>
        <v>0</v>
      </c>
      <c r="AM47" t="s">
        <v>422</v>
      </c>
      <c r="AN47" t="s">
        <v>422</v>
      </c>
      <c r="AO47">
        <v>0</v>
      </c>
      <c r="AP47">
        <v>0</v>
      </c>
      <c r="AQ47">
        <f>1-AO47/AP47</f>
        <v>0</v>
      </c>
      <c r="AR47">
        <v>0</v>
      </c>
      <c r="AS47" t="s">
        <v>422</v>
      </c>
      <c r="AT47" t="s">
        <v>422</v>
      </c>
      <c r="AU47">
        <v>0</v>
      </c>
      <c r="AV47">
        <v>0</v>
      </c>
      <c r="AW47">
        <f>1-AU47/AV47</f>
        <v>0</v>
      </c>
      <c r="AX47">
        <v>0.5</v>
      </c>
      <c r="AY47">
        <f>CX47</f>
        <v>0</v>
      </c>
      <c r="AZ47">
        <f>M47</f>
        <v>0</v>
      </c>
      <c r="BA47">
        <f>AW47*AX47*AY47</f>
        <v>0</v>
      </c>
      <c r="BB47">
        <f>(AZ47-AR47)/AY47</f>
        <v>0</v>
      </c>
      <c r="BC47">
        <f>(AP47-AV47)/AV47</f>
        <v>0</v>
      </c>
      <c r="BD47">
        <f>AO47/(AQ47+AO47/AV47)</f>
        <v>0</v>
      </c>
      <c r="BE47" t="s">
        <v>422</v>
      </c>
      <c r="BF47">
        <v>0</v>
      </c>
      <c r="BG47">
        <f>IF(BF47&lt;&gt;0, BF47, BD47)</f>
        <v>0</v>
      </c>
      <c r="BH47">
        <f>1-BG47/AV47</f>
        <v>0</v>
      </c>
      <c r="BI47">
        <f>(AV47-AU47)/(AV47-BG47)</f>
        <v>0</v>
      </c>
      <c r="BJ47">
        <f>(AP47-AV47)/(AP47-BG47)</f>
        <v>0</v>
      </c>
      <c r="BK47">
        <f>(AV47-AU47)/(AV47-AO47)</f>
        <v>0</v>
      </c>
      <c r="BL47">
        <f>(AP47-AV47)/(AP47-AO47)</f>
        <v>0</v>
      </c>
      <c r="BM47">
        <f>(BI47*BG47/AU47)</f>
        <v>0</v>
      </c>
      <c r="BN47">
        <f>(1-BM47)</f>
        <v>0</v>
      </c>
      <c r="CW47">
        <f>$B$11*DU47+$C$11*DV47+$F$11*EG47*(1-EJ47)</f>
        <v>0</v>
      </c>
      <c r="CX47">
        <f>CW47*CY47</f>
        <v>0</v>
      </c>
      <c r="CY47">
        <f>($B$11*$D$9+$C$11*$D$9+$F$11*((ET47+EL47)/MAX(ET47+EL47+EU47, 0.1)*$I$9+EU47/MAX(ET47+EL47+EU47, 0.1)*$J$9))/($B$11+$C$11+$F$11)</f>
        <v>0</v>
      </c>
      <c r="CZ47">
        <f>($B$11*$K$9+$C$11*$K$9+$F$11*((ET47+EL47)/MAX(ET47+EL47+EU47, 0.1)*$P$9+EU47/MAX(ET47+EL47+EU47, 0.1)*$Q$9))/($B$11+$C$11+$F$11)</f>
        <v>0</v>
      </c>
      <c r="DA47">
        <v>3.7</v>
      </c>
      <c r="DB47">
        <v>0.5</v>
      </c>
      <c r="DC47" t="s">
        <v>423</v>
      </c>
      <c r="DD47">
        <v>2</v>
      </c>
      <c r="DE47">
        <v>1758503734.75</v>
      </c>
      <c r="DF47">
        <v>420.2545</v>
      </c>
      <c r="DG47">
        <v>419.99475</v>
      </c>
      <c r="DH47">
        <v>24.078975</v>
      </c>
      <c r="DI47">
        <v>23.98815</v>
      </c>
      <c r="DJ47">
        <v>418.2015</v>
      </c>
      <c r="DK47">
        <v>23.732775</v>
      </c>
      <c r="DL47">
        <v>500.0825</v>
      </c>
      <c r="DM47">
        <v>89.7872</v>
      </c>
      <c r="DN47">
        <v>0.037319175</v>
      </c>
      <c r="DO47">
        <v>30.28425</v>
      </c>
      <c r="DP47">
        <v>30.0012</v>
      </c>
      <c r="DQ47">
        <v>999.9</v>
      </c>
      <c r="DR47">
        <v>0</v>
      </c>
      <c r="DS47">
        <v>0</v>
      </c>
      <c r="DT47">
        <v>10001.4125</v>
      </c>
      <c r="DU47">
        <v>0</v>
      </c>
      <c r="DV47">
        <v>0.330984</v>
      </c>
      <c r="DW47">
        <v>0.25988025</v>
      </c>
      <c r="DX47">
        <v>430.6235</v>
      </c>
      <c r="DY47">
        <v>430.317</v>
      </c>
      <c r="DZ47">
        <v>0.090848</v>
      </c>
      <c r="EA47">
        <v>419.99475</v>
      </c>
      <c r="EB47">
        <v>23.98815</v>
      </c>
      <c r="EC47">
        <v>2.161985</v>
      </c>
      <c r="ED47">
        <v>2.1538275</v>
      </c>
      <c r="EE47">
        <v>18.6834</v>
      </c>
      <c r="EF47">
        <v>18.62295</v>
      </c>
      <c r="EG47">
        <v>0.00500059</v>
      </c>
      <c r="EH47">
        <v>0</v>
      </c>
      <c r="EI47">
        <v>0</v>
      </c>
      <c r="EJ47">
        <v>0</v>
      </c>
      <c r="EK47">
        <v>432.75</v>
      </c>
      <c r="EL47">
        <v>0.00500059</v>
      </c>
      <c r="EM47">
        <v>-14.45</v>
      </c>
      <c r="EN47">
        <v>-1.075</v>
      </c>
      <c r="EO47">
        <v>35.45275</v>
      </c>
      <c r="EP47">
        <v>39.7185</v>
      </c>
      <c r="EQ47">
        <v>37.187</v>
      </c>
      <c r="ER47">
        <v>39.859</v>
      </c>
      <c r="ES47">
        <v>38.187</v>
      </c>
      <c r="ET47">
        <v>0</v>
      </c>
      <c r="EU47">
        <v>0</v>
      </c>
      <c r="EV47">
        <v>0</v>
      </c>
      <c r="EW47">
        <v>1758503738.1</v>
      </c>
      <c r="EX47">
        <v>0</v>
      </c>
      <c r="EY47">
        <v>428.034615384615</v>
      </c>
      <c r="EZ47">
        <v>-8.07179496760219</v>
      </c>
      <c r="FA47">
        <v>-14.4068373517721</v>
      </c>
      <c r="FB47">
        <v>-10.5307692307692</v>
      </c>
      <c r="FC47">
        <v>15</v>
      </c>
      <c r="FD47">
        <v>0</v>
      </c>
      <c r="FE47" t="s">
        <v>424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0.27253080952381</v>
      </c>
      <c r="FR47">
        <v>-0.130546987012987</v>
      </c>
      <c r="FS47">
        <v>0.0287189642531419</v>
      </c>
      <c r="FT47">
        <v>1</v>
      </c>
      <c r="FU47">
        <v>427.838235294118</v>
      </c>
      <c r="FV47">
        <v>10.3972496795169</v>
      </c>
      <c r="FW47">
        <v>6.34656065754759</v>
      </c>
      <c r="FX47">
        <v>-1</v>
      </c>
      <c r="FY47">
        <v>0.0905771857142857</v>
      </c>
      <c r="FZ47">
        <v>-0.00279226753246751</v>
      </c>
      <c r="GA47">
        <v>0.00117253103046997</v>
      </c>
      <c r="GB47">
        <v>1</v>
      </c>
      <c r="GC47">
        <v>2</v>
      </c>
      <c r="GD47">
        <v>2</v>
      </c>
      <c r="GE47" t="s">
        <v>425</v>
      </c>
      <c r="GF47">
        <v>3.1328</v>
      </c>
      <c r="GG47">
        <v>2.71552</v>
      </c>
      <c r="GH47">
        <v>0.0886864</v>
      </c>
      <c r="GI47">
        <v>0.089116</v>
      </c>
      <c r="GJ47">
        <v>0.102352</v>
      </c>
      <c r="GK47">
        <v>0.102717</v>
      </c>
      <c r="GL47">
        <v>34289.7</v>
      </c>
      <c r="GM47">
        <v>36687.9</v>
      </c>
      <c r="GN47">
        <v>34047.2</v>
      </c>
      <c r="GO47">
        <v>36472.1</v>
      </c>
      <c r="GP47">
        <v>43181.1</v>
      </c>
      <c r="GQ47">
        <v>46984.3</v>
      </c>
      <c r="GR47">
        <v>53133.4</v>
      </c>
      <c r="GS47">
        <v>58297.4</v>
      </c>
      <c r="GT47">
        <v>1.9455</v>
      </c>
      <c r="GU47">
        <v>1.65723</v>
      </c>
      <c r="GV47">
        <v>0.0819117</v>
      </c>
      <c r="GW47">
        <v>0</v>
      </c>
      <c r="GX47">
        <v>28.6609</v>
      </c>
      <c r="GY47">
        <v>999.9</v>
      </c>
      <c r="GZ47">
        <v>60.249</v>
      </c>
      <c r="HA47">
        <v>30.202</v>
      </c>
      <c r="HB47">
        <v>28.9232</v>
      </c>
      <c r="HC47">
        <v>54.1701</v>
      </c>
      <c r="HD47">
        <v>47.6562</v>
      </c>
      <c r="HE47">
        <v>1</v>
      </c>
      <c r="HF47">
        <v>0.127292</v>
      </c>
      <c r="HG47">
        <v>-1.37417</v>
      </c>
      <c r="HH47">
        <v>20.1287</v>
      </c>
      <c r="HI47">
        <v>5.19902</v>
      </c>
      <c r="HJ47">
        <v>12.0044</v>
      </c>
      <c r="HK47">
        <v>4.9756</v>
      </c>
      <c r="HL47">
        <v>3.294</v>
      </c>
      <c r="HM47">
        <v>9999</v>
      </c>
      <c r="HN47">
        <v>9999</v>
      </c>
      <c r="HO47">
        <v>9999</v>
      </c>
      <c r="HP47">
        <v>999.9</v>
      </c>
      <c r="HQ47">
        <v>1.86325</v>
      </c>
      <c r="HR47">
        <v>1.86813</v>
      </c>
      <c r="HS47">
        <v>1.86783</v>
      </c>
      <c r="HT47">
        <v>1.86905</v>
      </c>
      <c r="HU47">
        <v>1.86983</v>
      </c>
      <c r="HV47">
        <v>1.86592</v>
      </c>
      <c r="HW47">
        <v>1.86697</v>
      </c>
      <c r="HX47">
        <v>1.86842</v>
      </c>
      <c r="HY47">
        <v>5</v>
      </c>
      <c r="HZ47">
        <v>0</v>
      </c>
      <c r="IA47">
        <v>0</v>
      </c>
      <c r="IB47">
        <v>0</v>
      </c>
      <c r="IC47" t="s">
        <v>426</v>
      </c>
      <c r="ID47" t="s">
        <v>427</v>
      </c>
      <c r="IE47" t="s">
        <v>428</v>
      </c>
      <c r="IF47" t="s">
        <v>428</v>
      </c>
      <c r="IG47" t="s">
        <v>428</v>
      </c>
      <c r="IH47" t="s">
        <v>428</v>
      </c>
      <c r="II47">
        <v>0</v>
      </c>
      <c r="IJ47">
        <v>100</v>
      </c>
      <c r="IK47">
        <v>100</v>
      </c>
      <c r="IL47">
        <v>2.053</v>
      </c>
      <c r="IM47">
        <v>0.3463</v>
      </c>
      <c r="IN47">
        <v>0.625846538382723</v>
      </c>
      <c r="IO47">
        <v>0.00365734689822481</v>
      </c>
      <c r="IP47">
        <v>-6.82403095585571e-07</v>
      </c>
      <c r="IQ47">
        <v>2.34579755332527e-10</v>
      </c>
      <c r="IR47">
        <v>-0.0964157226560202</v>
      </c>
      <c r="IS47">
        <v>-0.0183575705514064</v>
      </c>
      <c r="IT47">
        <v>0.00210061426533654</v>
      </c>
      <c r="IU47">
        <v>-2.28055882586626e-05</v>
      </c>
      <c r="IV47">
        <v>4</v>
      </c>
      <c r="IW47">
        <v>2464</v>
      </c>
      <c r="IX47">
        <v>0</v>
      </c>
      <c r="IY47">
        <v>27</v>
      </c>
      <c r="IZ47">
        <v>29308395.6</v>
      </c>
      <c r="JA47">
        <v>29308395.6</v>
      </c>
      <c r="JB47">
        <v>0.95459</v>
      </c>
      <c r="JC47">
        <v>2.6355</v>
      </c>
      <c r="JD47">
        <v>1.54785</v>
      </c>
      <c r="JE47">
        <v>2.31445</v>
      </c>
      <c r="JF47">
        <v>1.64551</v>
      </c>
      <c r="JG47">
        <v>2.24243</v>
      </c>
      <c r="JH47">
        <v>34.1452</v>
      </c>
      <c r="JI47">
        <v>24.2101</v>
      </c>
      <c r="JJ47">
        <v>18</v>
      </c>
      <c r="JK47">
        <v>506.005</v>
      </c>
      <c r="JL47">
        <v>335.853</v>
      </c>
      <c r="JM47">
        <v>30.927</v>
      </c>
      <c r="JN47">
        <v>29.0179</v>
      </c>
      <c r="JO47">
        <v>29.9999</v>
      </c>
      <c r="JP47">
        <v>29.0224</v>
      </c>
      <c r="JQ47">
        <v>28.9804</v>
      </c>
      <c r="JR47">
        <v>19.1297</v>
      </c>
      <c r="JS47">
        <v>23.6729</v>
      </c>
      <c r="JT47">
        <v>82.0093</v>
      </c>
      <c r="JU47">
        <v>30.9259</v>
      </c>
      <c r="JV47">
        <v>420</v>
      </c>
      <c r="JW47">
        <v>24.0276</v>
      </c>
      <c r="JX47">
        <v>96.5712</v>
      </c>
      <c r="JY47">
        <v>94.4502</v>
      </c>
    </row>
    <row r="48" spans="1:285">
      <c r="A48">
        <v>32</v>
      </c>
      <c r="B48">
        <v>1758503740</v>
      </c>
      <c r="C48">
        <v>712</v>
      </c>
      <c r="D48" t="s">
        <v>490</v>
      </c>
      <c r="E48" t="s">
        <v>491</v>
      </c>
      <c r="F48">
        <v>5</v>
      </c>
      <c r="G48" t="s">
        <v>419</v>
      </c>
      <c r="H48" t="s">
        <v>420</v>
      </c>
      <c r="I48" t="s">
        <v>421</v>
      </c>
      <c r="J48">
        <v>1758503737</v>
      </c>
      <c r="K48">
        <f>(L48)/1000</f>
        <v>0</v>
      </c>
      <c r="L48">
        <f>1000*DL48*AJ48*(DH48-DI48)/(100*DA48*(1000-AJ48*DH48))</f>
        <v>0</v>
      </c>
      <c r="M48">
        <f>DL48*AJ48*(DG48-DF48*(1000-AJ48*DI48)/(1000-AJ48*DH48))/(100*DA48)</f>
        <v>0</v>
      </c>
      <c r="N48">
        <f>DF48 - IF(AJ48&gt;1, M48*DA48*100.0/(AL48), 0)</f>
        <v>0</v>
      </c>
      <c r="O48">
        <f>((U48-K48/2)*N48-M48)/(U48+K48/2)</f>
        <v>0</v>
      </c>
      <c r="P48">
        <f>O48*(DM48+DN48)/1000.0</f>
        <v>0</v>
      </c>
      <c r="Q48">
        <f>(DF48 - IF(AJ48&gt;1, M48*DA48*100.0/(AL48), 0))*(DM48+DN48)/1000.0</f>
        <v>0</v>
      </c>
      <c r="R48">
        <f>2.0/((1/T48-1/S48)+SIGN(T48)*SQRT((1/T48-1/S48)*(1/T48-1/S48) + 4*DB48/((DB48+1)*(DB48+1))*(2*1/T48*1/S48-1/S48*1/S48)))</f>
        <v>0</v>
      </c>
      <c r="S48">
        <f>IF(LEFT(DC48,1)&lt;&gt;"0",IF(LEFT(DC48,1)="1",3.0,DD48),$D$5+$E$5*(DT48*DM48/($K$5*1000))+$F$5*(DT48*DM48/($K$5*1000))*MAX(MIN(DA48,$J$5),$I$5)*MAX(MIN(DA48,$J$5),$I$5)+$G$5*MAX(MIN(DA48,$J$5),$I$5)*(DT48*DM48/($K$5*1000))+$H$5*(DT48*DM48/($K$5*1000))*(DT48*DM48/($K$5*1000)))</f>
        <v>0</v>
      </c>
      <c r="T48">
        <f>K48*(1000-(1000*0.61365*exp(17.502*X48/(240.97+X48))/(DM48+DN48)+DH48)/2)/(1000*0.61365*exp(17.502*X48/(240.97+X48))/(DM48+DN48)-DH48)</f>
        <v>0</v>
      </c>
      <c r="U48">
        <f>1/((DB48+1)/(R48/1.6)+1/(S48/1.37)) + DB48/((DB48+1)/(R48/1.6) + DB48/(S48/1.37))</f>
        <v>0</v>
      </c>
      <c r="V48">
        <f>(CW48*CZ48)</f>
        <v>0</v>
      </c>
      <c r="W48">
        <f>(DO48+(V48+2*0.95*5.67E-8*(((DO48+$B$7)+273)^4-(DO48+273)^4)-44100*K48)/(1.84*29.3*S48+8*0.95*5.67E-8*(DO48+273)^3))</f>
        <v>0</v>
      </c>
      <c r="X48">
        <f>($C$7*DP48+$D$7*DQ48+$E$7*W48)</f>
        <v>0</v>
      </c>
      <c r="Y48">
        <f>0.61365*exp(17.502*X48/(240.97+X48))</f>
        <v>0</v>
      </c>
      <c r="Z48">
        <f>(AA48/AB48*100)</f>
        <v>0</v>
      </c>
      <c r="AA48">
        <f>DH48*(DM48+DN48)/1000</f>
        <v>0</v>
      </c>
      <c r="AB48">
        <f>0.61365*exp(17.502*DO48/(240.97+DO48))</f>
        <v>0</v>
      </c>
      <c r="AC48">
        <f>(Y48-DH48*(DM48+DN48)/1000)</f>
        <v>0</v>
      </c>
      <c r="AD48">
        <f>(-K48*44100)</f>
        <v>0</v>
      </c>
      <c r="AE48">
        <f>2*29.3*S48*0.92*(DO48-X48)</f>
        <v>0</v>
      </c>
      <c r="AF48">
        <f>2*0.95*5.67E-8*(((DO48+$B$7)+273)^4-(X48+273)^4)</f>
        <v>0</v>
      </c>
      <c r="AG48">
        <f>V48+AF48+AD48+AE48</f>
        <v>0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MAX(0,($B$13+$C$13*DT48)/(1+$D$13*DT48)*DM48/(DO48+273)*$E$13)</f>
        <v>0</v>
      </c>
      <c r="AM48" t="s">
        <v>422</v>
      </c>
      <c r="AN48" t="s">
        <v>422</v>
      </c>
      <c r="AO48">
        <v>0</v>
      </c>
      <c r="AP48">
        <v>0</v>
      </c>
      <c r="AQ48">
        <f>1-AO48/AP48</f>
        <v>0</v>
      </c>
      <c r="AR48">
        <v>0</v>
      </c>
      <c r="AS48" t="s">
        <v>422</v>
      </c>
      <c r="AT48" t="s">
        <v>422</v>
      </c>
      <c r="AU48">
        <v>0</v>
      </c>
      <c r="AV48">
        <v>0</v>
      </c>
      <c r="AW48">
        <f>1-AU48/AV48</f>
        <v>0</v>
      </c>
      <c r="AX48">
        <v>0.5</v>
      </c>
      <c r="AY48">
        <f>CX48</f>
        <v>0</v>
      </c>
      <c r="AZ48">
        <f>M48</f>
        <v>0</v>
      </c>
      <c r="BA48">
        <f>AW48*AX48*AY48</f>
        <v>0</v>
      </c>
      <c r="BB48">
        <f>(AZ48-AR48)/AY48</f>
        <v>0</v>
      </c>
      <c r="BC48">
        <f>(AP48-AV48)/AV48</f>
        <v>0</v>
      </c>
      <c r="BD48">
        <f>AO48/(AQ48+AO48/AV48)</f>
        <v>0</v>
      </c>
      <c r="BE48" t="s">
        <v>422</v>
      </c>
      <c r="BF48">
        <v>0</v>
      </c>
      <c r="BG48">
        <f>IF(BF48&lt;&gt;0, BF48, BD48)</f>
        <v>0</v>
      </c>
      <c r="BH48">
        <f>1-BG48/AV48</f>
        <v>0</v>
      </c>
      <c r="BI48">
        <f>(AV48-AU48)/(AV48-BG48)</f>
        <v>0</v>
      </c>
      <c r="BJ48">
        <f>(AP48-AV48)/(AP48-BG48)</f>
        <v>0</v>
      </c>
      <c r="BK48">
        <f>(AV48-AU48)/(AV48-AO48)</f>
        <v>0</v>
      </c>
      <c r="BL48">
        <f>(AP48-AV48)/(AP48-AO48)</f>
        <v>0</v>
      </c>
      <c r="BM48">
        <f>(BI48*BG48/AU48)</f>
        <v>0</v>
      </c>
      <c r="BN48">
        <f>(1-BM48)</f>
        <v>0</v>
      </c>
      <c r="CW48">
        <f>$B$11*DU48+$C$11*DV48+$F$11*EG48*(1-EJ48)</f>
        <v>0</v>
      </c>
      <c r="CX48">
        <f>CW48*CY48</f>
        <v>0</v>
      </c>
      <c r="CY48">
        <f>($B$11*$D$9+$C$11*$D$9+$F$11*((ET48+EL48)/MAX(ET48+EL48+EU48, 0.1)*$I$9+EU48/MAX(ET48+EL48+EU48, 0.1)*$J$9))/($B$11+$C$11+$F$11)</f>
        <v>0</v>
      </c>
      <c r="CZ48">
        <f>($B$11*$K$9+$C$11*$K$9+$F$11*((ET48+EL48)/MAX(ET48+EL48+EU48, 0.1)*$P$9+EU48/MAX(ET48+EL48+EU48, 0.1)*$Q$9))/($B$11+$C$11+$F$11)</f>
        <v>0</v>
      </c>
      <c r="DA48">
        <v>3.7</v>
      </c>
      <c r="DB48">
        <v>0.5</v>
      </c>
      <c r="DC48" t="s">
        <v>423</v>
      </c>
      <c r="DD48">
        <v>2</v>
      </c>
      <c r="DE48">
        <v>1758503737</v>
      </c>
      <c r="DF48">
        <v>420.262666666667</v>
      </c>
      <c r="DG48">
        <v>420.007333333333</v>
      </c>
      <c r="DH48">
        <v>24.0789</v>
      </c>
      <c r="DI48">
        <v>23.9874333333333</v>
      </c>
      <c r="DJ48">
        <v>418.209666666667</v>
      </c>
      <c r="DK48">
        <v>23.7327</v>
      </c>
      <c r="DL48">
        <v>499.991666666667</v>
      </c>
      <c r="DM48">
        <v>89.7861666666667</v>
      </c>
      <c r="DN48">
        <v>0.0372695333333333</v>
      </c>
      <c r="DO48">
        <v>30.2855333333333</v>
      </c>
      <c r="DP48">
        <v>29.9976333333333</v>
      </c>
      <c r="DQ48">
        <v>999.9</v>
      </c>
      <c r="DR48">
        <v>0</v>
      </c>
      <c r="DS48">
        <v>0</v>
      </c>
      <c r="DT48">
        <v>10015.2166666667</v>
      </c>
      <c r="DU48">
        <v>0</v>
      </c>
      <c r="DV48">
        <v>0.330984</v>
      </c>
      <c r="DW48">
        <v>0.255452666666667</v>
      </c>
      <c r="DX48">
        <v>430.632333333333</v>
      </c>
      <c r="DY48">
        <v>430.33</v>
      </c>
      <c r="DZ48">
        <v>0.0914593</v>
      </c>
      <c r="EA48">
        <v>420.007333333333</v>
      </c>
      <c r="EB48">
        <v>23.9874333333333</v>
      </c>
      <c r="EC48">
        <v>2.16195333333333</v>
      </c>
      <c r="ED48">
        <v>2.15374</v>
      </c>
      <c r="EE48">
        <v>18.6831666666667</v>
      </c>
      <c r="EF48">
        <v>18.6223</v>
      </c>
      <c r="EG48">
        <v>0.00500059</v>
      </c>
      <c r="EH48">
        <v>0</v>
      </c>
      <c r="EI48">
        <v>0</v>
      </c>
      <c r="EJ48">
        <v>0</v>
      </c>
      <c r="EK48">
        <v>429.166666666667</v>
      </c>
      <c r="EL48">
        <v>0.00500059</v>
      </c>
      <c r="EM48">
        <v>-8.56666666666666</v>
      </c>
      <c r="EN48">
        <v>0.833333333333333</v>
      </c>
      <c r="EO48">
        <v>35.479</v>
      </c>
      <c r="EP48">
        <v>39.7706666666667</v>
      </c>
      <c r="EQ48">
        <v>37.208</v>
      </c>
      <c r="ER48">
        <v>39.9373333333333</v>
      </c>
      <c r="ES48">
        <v>38.208</v>
      </c>
      <c r="ET48">
        <v>0</v>
      </c>
      <c r="EU48">
        <v>0</v>
      </c>
      <c r="EV48">
        <v>0</v>
      </c>
      <c r="EW48">
        <v>1758503740.5</v>
      </c>
      <c r="EX48">
        <v>0</v>
      </c>
      <c r="EY48">
        <v>428.342307692308</v>
      </c>
      <c r="EZ48">
        <v>-1.95897451232534</v>
      </c>
      <c r="FA48">
        <v>2.16068409335385</v>
      </c>
      <c r="FB48">
        <v>-10.4153846153846</v>
      </c>
      <c r="FC48">
        <v>15</v>
      </c>
      <c r="FD48">
        <v>0</v>
      </c>
      <c r="FE48" t="s">
        <v>424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0.271639952380952</v>
      </c>
      <c r="FR48">
        <v>-0.167655662337662</v>
      </c>
      <c r="FS48">
        <v>0.0293730124247156</v>
      </c>
      <c r="FT48">
        <v>1</v>
      </c>
      <c r="FU48">
        <v>427.476470588235</v>
      </c>
      <c r="FV48">
        <v>4.12223068088486</v>
      </c>
      <c r="FW48">
        <v>6.79333838158987</v>
      </c>
      <c r="FX48">
        <v>-1</v>
      </c>
      <c r="FY48">
        <v>0.0906649238095238</v>
      </c>
      <c r="FZ48">
        <v>-0.00204450389610392</v>
      </c>
      <c r="GA48">
        <v>0.0011862002175433</v>
      </c>
      <c r="GB48">
        <v>1</v>
      </c>
      <c r="GC48">
        <v>2</v>
      </c>
      <c r="GD48">
        <v>2</v>
      </c>
      <c r="GE48" t="s">
        <v>425</v>
      </c>
      <c r="GF48">
        <v>3.13296</v>
      </c>
      <c r="GG48">
        <v>2.71554</v>
      </c>
      <c r="GH48">
        <v>0.0886864</v>
      </c>
      <c r="GI48">
        <v>0.0891122</v>
      </c>
      <c r="GJ48">
        <v>0.102349</v>
      </c>
      <c r="GK48">
        <v>0.102716</v>
      </c>
      <c r="GL48">
        <v>34289.8</v>
      </c>
      <c r="GM48">
        <v>36688.2</v>
      </c>
      <c r="GN48">
        <v>34047.3</v>
      </c>
      <c r="GO48">
        <v>36472.3</v>
      </c>
      <c r="GP48">
        <v>43181.2</v>
      </c>
      <c r="GQ48">
        <v>46984.4</v>
      </c>
      <c r="GR48">
        <v>53133.4</v>
      </c>
      <c r="GS48">
        <v>58297.5</v>
      </c>
      <c r="GT48">
        <v>1.94565</v>
      </c>
      <c r="GU48">
        <v>1.65707</v>
      </c>
      <c r="GV48">
        <v>0.0817403</v>
      </c>
      <c r="GW48">
        <v>0</v>
      </c>
      <c r="GX48">
        <v>28.6609</v>
      </c>
      <c r="GY48">
        <v>999.9</v>
      </c>
      <c r="GZ48">
        <v>60.249</v>
      </c>
      <c r="HA48">
        <v>30.202</v>
      </c>
      <c r="HB48">
        <v>28.9214</v>
      </c>
      <c r="HC48">
        <v>54.4801</v>
      </c>
      <c r="HD48">
        <v>47.4359</v>
      </c>
      <c r="HE48">
        <v>1</v>
      </c>
      <c r="HF48">
        <v>0.126984</v>
      </c>
      <c r="HG48">
        <v>-1.37259</v>
      </c>
      <c r="HH48">
        <v>20.1288</v>
      </c>
      <c r="HI48">
        <v>5.19902</v>
      </c>
      <c r="HJ48">
        <v>12.0043</v>
      </c>
      <c r="HK48">
        <v>4.97555</v>
      </c>
      <c r="HL48">
        <v>3.294</v>
      </c>
      <c r="HM48">
        <v>9999</v>
      </c>
      <c r="HN48">
        <v>9999</v>
      </c>
      <c r="HO48">
        <v>9999</v>
      </c>
      <c r="HP48">
        <v>999.9</v>
      </c>
      <c r="HQ48">
        <v>1.86325</v>
      </c>
      <c r="HR48">
        <v>1.86812</v>
      </c>
      <c r="HS48">
        <v>1.86783</v>
      </c>
      <c r="HT48">
        <v>1.86905</v>
      </c>
      <c r="HU48">
        <v>1.86985</v>
      </c>
      <c r="HV48">
        <v>1.86593</v>
      </c>
      <c r="HW48">
        <v>1.86696</v>
      </c>
      <c r="HX48">
        <v>1.86842</v>
      </c>
      <c r="HY48">
        <v>5</v>
      </c>
      <c r="HZ48">
        <v>0</v>
      </c>
      <c r="IA48">
        <v>0</v>
      </c>
      <c r="IB48">
        <v>0</v>
      </c>
      <c r="IC48" t="s">
        <v>426</v>
      </c>
      <c r="ID48" t="s">
        <v>427</v>
      </c>
      <c r="IE48" t="s">
        <v>428</v>
      </c>
      <c r="IF48" t="s">
        <v>428</v>
      </c>
      <c r="IG48" t="s">
        <v>428</v>
      </c>
      <c r="IH48" t="s">
        <v>428</v>
      </c>
      <c r="II48">
        <v>0</v>
      </c>
      <c r="IJ48">
        <v>100</v>
      </c>
      <c r="IK48">
        <v>100</v>
      </c>
      <c r="IL48">
        <v>2.053</v>
      </c>
      <c r="IM48">
        <v>0.3461</v>
      </c>
      <c r="IN48">
        <v>0.625846538382723</v>
      </c>
      <c r="IO48">
        <v>0.00365734689822481</v>
      </c>
      <c r="IP48">
        <v>-6.82403095585571e-07</v>
      </c>
      <c r="IQ48">
        <v>2.34579755332527e-10</v>
      </c>
      <c r="IR48">
        <v>-0.0964157226560202</v>
      </c>
      <c r="IS48">
        <v>-0.0183575705514064</v>
      </c>
      <c r="IT48">
        <v>0.00210061426533654</v>
      </c>
      <c r="IU48">
        <v>-2.28055882586626e-05</v>
      </c>
      <c r="IV48">
        <v>4</v>
      </c>
      <c r="IW48">
        <v>2464</v>
      </c>
      <c r="IX48">
        <v>0</v>
      </c>
      <c r="IY48">
        <v>27</v>
      </c>
      <c r="IZ48">
        <v>29308395.7</v>
      </c>
      <c r="JA48">
        <v>29308395.7</v>
      </c>
      <c r="JB48">
        <v>0.95459</v>
      </c>
      <c r="JC48">
        <v>2.62939</v>
      </c>
      <c r="JD48">
        <v>1.54785</v>
      </c>
      <c r="JE48">
        <v>2.31445</v>
      </c>
      <c r="JF48">
        <v>1.64673</v>
      </c>
      <c r="JG48">
        <v>2.3291</v>
      </c>
      <c r="JH48">
        <v>34.1452</v>
      </c>
      <c r="JI48">
        <v>24.2188</v>
      </c>
      <c r="JJ48">
        <v>18</v>
      </c>
      <c r="JK48">
        <v>506.103</v>
      </c>
      <c r="JL48">
        <v>335.774</v>
      </c>
      <c r="JM48">
        <v>30.9273</v>
      </c>
      <c r="JN48">
        <v>29.0166</v>
      </c>
      <c r="JO48">
        <v>29.9999</v>
      </c>
      <c r="JP48">
        <v>29.0221</v>
      </c>
      <c r="JQ48">
        <v>28.9792</v>
      </c>
      <c r="JR48">
        <v>19.1293</v>
      </c>
      <c r="JS48">
        <v>23.6729</v>
      </c>
      <c r="JT48">
        <v>82.0093</v>
      </c>
      <c r="JU48">
        <v>30.9278</v>
      </c>
      <c r="JV48">
        <v>420</v>
      </c>
      <c r="JW48">
        <v>24.0327</v>
      </c>
      <c r="JX48">
        <v>96.5713</v>
      </c>
      <c r="JY48">
        <v>94.4505</v>
      </c>
    </row>
    <row r="49" spans="1:285">
      <c r="A49">
        <v>33</v>
      </c>
      <c r="B49">
        <v>1758503742</v>
      </c>
      <c r="C49">
        <v>714</v>
      </c>
      <c r="D49" t="s">
        <v>492</v>
      </c>
      <c r="E49" t="s">
        <v>493</v>
      </c>
      <c r="F49">
        <v>5</v>
      </c>
      <c r="G49" t="s">
        <v>419</v>
      </c>
      <c r="H49" t="s">
        <v>420</v>
      </c>
      <c r="I49" t="s">
        <v>421</v>
      </c>
      <c r="J49">
        <v>1758503739</v>
      </c>
      <c r="K49">
        <f>(L49)/1000</f>
        <v>0</v>
      </c>
      <c r="L49">
        <f>1000*DL49*AJ49*(DH49-DI49)/(100*DA49*(1000-AJ49*DH49))</f>
        <v>0</v>
      </c>
      <c r="M49">
        <f>DL49*AJ49*(DG49-DF49*(1000-AJ49*DI49)/(1000-AJ49*DH49))/(100*DA49)</f>
        <v>0</v>
      </c>
      <c r="N49">
        <f>DF49 - IF(AJ49&gt;1, M49*DA49*100.0/(AL49), 0)</f>
        <v>0</v>
      </c>
      <c r="O49">
        <f>((U49-K49/2)*N49-M49)/(U49+K49/2)</f>
        <v>0</v>
      </c>
      <c r="P49">
        <f>O49*(DM49+DN49)/1000.0</f>
        <v>0</v>
      </c>
      <c r="Q49">
        <f>(DF49 - IF(AJ49&gt;1, M49*DA49*100.0/(AL49), 0))*(DM49+DN49)/1000.0</f>
        <v>0</v>
      </c>
      <c r="R49">
        <f>2.0/((1/T49-1/S49)+SIGN(T49)*SQRT((1/T49-1/S49)*(1/T49-1/S49) + 4*DB49/((DB49+1)*(DB49+1))*(2*1/T49*1/S49-1/S49*1/S49)))</f>
        <v>0</v>
      </c>
      <c r="S49">
        <f>IF(LEFT(DC49,1)&lt;&gt;"0",IF(LEFT(DC49,1)="1",3.0,DD49),$D$5+$E$5*(DT49*DM49/($K$5*1000))+$F$5*(DT49*DM49/($K$5*1000))*MAX(MIN(DA49,$J$5),$I$5)*MAX(MIN(DA49,$J$5),$I$5)+$G$5*MAX(MIN(DA49,$J$5),$I$5)*(DT49*DM49/($K$5*1000))+$H$5*(DT49*DM49/($K$5*1000))*(DT49*DM49/($K$5*1000)))</f>
        <v>0</v>
      </c>
      <c r="T49">
        <f>K49*(1000-(1000*0.61365*exp(17.502*X49/(240.97+X49))/(DM49+DN49)+DH49)/2)/(1000*0.61365*exp(17.502*X49/(240.97+X49))/(DM49+DN49)-DH49)</f>
        <v>0</v>
      </c>
      <c r="U49">
        <f>1/((DB49+1)/(R49/1.6)+1/(S49/1.37)) + DB49/((DB49+1)/(R49/1.6) + DB49/(S49/1.37))</f>
        <v>0</v>
      </c>
      <c r="V49">
        <f>(CW49*CZ49)</f>
        <v>0</v>
      </c>
      <c r="W49">
        <f>(DO49+(V49+2*0.95*5.67E-8*(((DO49+$B$7)+273)^4-(DO49+273)^4)-44100*K49)/(1.84*29.3*S49+8*0.95*5.67E-8*(DO49+273)^3))</f>
        <v>0</v>
      </c>
      <c r="X49">
        <f>($C$7*DP49+$D$7*DQ49+$E$7*W49)</f>
        <v>0</v>
      </c>
      <c r="Y49">
        <f>0.61365*exp(17.502*X49/(240.97+X49))</f>
        <v>0</v>
      </c>
      <c r="Z49">
        <f>(AA49/AB49*100)</f>
        <v>0</v>
      </c>
      <c r="AA49">
        <f>DH49*(DM49+DN49)/1000</f>
        <v>0</v>
      </c>
      <c r="AB49">
        <f>0.61365*exp(17.502*DO49/(240.97+DO49))</f>
        <v>0</v>
      </c>
      <c r="AC49">
        <f>(Y49-DH49*(DM49+DN49)/1000)</f>
        <v>0</v>
      </c>
      <c r="AD49">
        <f>(-K49*44100)</f>
        <v>0</v>
      </c>
      <c r="AE49">
        <f>2*29.3*S49*0.92*(DO49-X49)</f>
        <v>0</v>
      </c>
      <c r="AF49">
        <f>2*0.95*5.67E-8*(((DO49+$B$7)+273)^4-(X49+273)^4)</f>
        <v>0</v>
      </c>
      <c r="AG49">
        <f>V49+AF49+AD49+AE49</f>
        <v>0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MAX(0,($B$13+$C$13*DT49)/(1+$D$13*DT49)*DM49/(DO49+273)*$E$13)</f>
        <v>0</v>
      </c>
      <c r="AM49" t="s">
        <v>422</v>
      </c>
      <c r="AN49" t="s">
        <v>422</v>
      </c>
      <c r="AO49">
        <v>0</v>
      </c>
      <c r="AP49">
        <v>0</v>
      </c>
      <c r="AQ49">
        <f>1-AO49/AP49</f>
        <v>0</v>
      </c>
      <c r="AR49">
        <v>0</v>
      </c>
      <c r="AS49" t="s">
        <v>422</v>
      </c>
      <c r="AT49" t="s">
        <v>422</v>
      </c>
      <c r="AU49">
        <v>0</v>
      </c>
      <c r="AV49">
        <v>0</v>
      </c>
      <c r="AW49">
        <f>1-AU49/AV49</f>
        <v>0</v>
      </c>
      <c r="AX49">
        <v>0.5</v>
      </c>
      <c r="AY49">
        <f>CX49</f>
        <v>0</v>
      </c>
      <c r="AZ49">
        <f>M49</f>
        <v>0</v>
      </c>
      <c r="BA49">
        <f>AW49*AX49*AY49</f>
        <v>0</v>
      </c>
      <c r="BB49">
        <f>(AZ49-AR49)/AY49</f>
        <v>0</v>
      </c>
      <c r="BC49">
        <f>(AP49-AV49)/AV49</f>
        <v>0</v>
      </c>
      <c r="BD49">
        <f>AO49/(AQ49+AO49/AV49)</f>
        <v>0</v>
      </c>
      <c r="BE49" t="s">
        <v>422</v>
      </c>
      <c r="BF49">
        <v>0</v>
      </c>
      <c r="BG49">
        <f>IF(BF49&lt;&gt;0, BF49, BD49)</f>
        <v>0</v>
      </c>
      <c r="BH49">
        <f>1-BG49/AV49</f>
        <v>0</v>
      </c>
      <c r="BI49">
        <f>(AV49-AU49)/(AV49-BG49)</f>
        <v>0</v>
      </c>
      <c r="BJ49">
        <f>(AP49-AV49)/(AP49-BG49)</f>
        <v>0</v>
      </c>
      <c r="BK49">
        <f>(AV49-AU49)/(AV49-AO49)</f>
        <v>0</v>
      </c>
      <c r="BL49">
        <f>(AP49-AV49)/(AP49-AO49)</f>
        <v>0</v>
      </c>
      <c r="BM49">
        <f>(BI49*BG49/AU49)</f>
        <v>0</v>
      </c>
      <c r="BN49">
        <f>(1-BM49)</f>
        <v>0</v>
      </c>
      <c r="CW49">
        <f>$B$11*DU49+$C$11*DV49+$F$11*EG49*(1-EJ49)</f>
        <v>0</v>
      </c>
      <c r="CX49">
        <f>CW49*CY49</f>
        <v>0</v>
      </c>
      <c r="CY49">
        <f>($B$11*$D$9+$C$11*$D$9+$F$11*((ET49+EL49)/MAX(ET49+EL49+EU49, 0.1)*$I$9+EU49/MAX(ET49+EL49+EU49, 0.1)*$J$9))/($B$11+$C$11+$F$11)</f>
        <v>0</v>
      </c>
      <c r="CZ49">
        <f>($B$11*$K$9+$C$11*$K$9+$F$11*((ET49+EL49)/MAX(ET49+EL49+EU49, 0.1)*$P$9+EU49/MAX(ET49+EL49+EU49, 0.1)*$Q$9))/($B$11+$C$11+$F$11)</f>
        <v>0</v>
      </c>
      <c r="DA49">
        <v>3.7</v>
      </c>
      <c r="DB49">
        <v>0.5</v>
      </c>
      <c r="DC49" t="s">
        <v>423</v>
      </c>
      <c r="DD49">
        <v>2</v>
      </c>
      <c r="DE49">
        <v>1758503739</v>
      </c>
      <c r="DF49">
        <v>420.265333333333</v>
      </c>
      <c r="DG49">
        <v>420.002666666667</v>
      </c>
      <c r="DH49">
        <v>24.0782333333333</v>
      </c>
      <c r="DI49">
        <v>23.9870333333333</v>
      </c>
      <c r="DJ49">
        <v>418.212333333333</v>
      </c>
      <c r="DK49">
        <v>23.7320333333333</v>
      </c>
      <c r="DL49">
        <v>499.980666666667</v>
      </c>
      <c r="DM49">
        <v>89.7861333333333</v>
      </c>
      <c r="DN49">
        <v>0.0373394333333333</v>
      </c>
      <c r="DO49">
        <v>30.2864</v>
      </c>
      <c r="DP49">
        <v>29.9944</v>
      </c>
      <c r="DQ49">
        <v>999.9</v>
      </c>
      <c r="DR49">
        <v>0</v>
      </c>
      <c r="DS49">
        <v>0</v>
      </c>
      <c r="DT49">
        <v>10014.1733333333</v>
      </c>
      <c r="DU49">
        <v>0</v>
      </c>
      <c r="DV49">
        <v>0.330984</v>
      </c>
      <c r="DW49">
        <v>0.262451333333333</v>
      </c>
      <c r="DX49">
        <v>430.634666666667</v>
      </c>
      <c r="DY49">
        <v>430.325333333333</v>
      </c>
      <c r="DZ49">
        <v>0.091184</v>
      </c>
      <c r="EA49">
        <v>420.002666666667</v>
      </c>
      <c r="EB49">
        <v>23.9870333333333</v>
      </c>
      <c r="EC49">
        <v>2.16189</v>
      </c>
      <c r="ED49">
        <v>2.15370333333333</v>
      </c>
      <c r="EE49">
        <v>18.6827</v>
      </c>
      <c r="EF49">
        <v>18.6220333333333</v>
      </c>
      <c r="EG49">
        <v>0.00500059</v>
      </c>
      <c r="EH49">
        <v>0</v>
      </c>
      <c r="EI49">
        <v>0</v>
      </c>
      <c r="EJ49">
        <v>0</v>
      </c>
      <c r="EK49">
        <v>429.133333333333</v>
      </c>
      <c r="EL49">
        <v>0.00500059</v>
      </c>
      <c r="EM49">
        <v>-6.9</v>
      </c>
      <c r="EN49">
        <v>-0.166666666666667</v>
      </c>
      <c r="EO49">
        <v>35.5</v>
      </c>
      <c r="EP49">
        <v>39.7913333333333</v>
      </c>
      <c r="EQ49">
        <v>37.229</v>
      </c>
      <c r="ER49">
        <v>39.979</v>
      </c>
      <c r="ES49">
        <v>38.229</v>
      </c>
      <c r="ET49">
        <v>0</v>
      </c>
      <c r="EU49">
        <v>0</v>
      </c>
      <c r="EV49">
        <v>0</v>
      </c>
      <c r="EW49">
        <v>1758503742.3</v>
      </c>
      <c r="EX49">
        <v>0</v>
      </c>
      <c r="EY49">
        <v>428.552</v>
      </c>
      <c r="EZ49">
        <v>-2.88461533291053</v>
      </c>
      <c r="FA49">
        <v>15.9615386588804</v>
      </c>
      <c r="FB49">
        <v>-10.416</v>
      </c>
      <c r="FC49">
        <v>15</v>
      </c>
      <c r="FD49">
        <v>0</v>
      </c>
      <c r="FE49" t="s">
        <v>424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0.26883819047619</v>
      </c>
      <c r="FR49">
        <v>-0.0870605454545455</v>
      </c>
      <c r="FS49">
        <v>0.0273218181201817</v>
      </c>
      <c r="FT49">
        <v>1</v>
      </c>
      <c r="FU49">
        <v>428.05</v>
      </c>
      <c r="FV49">
        <v>3.25897623571643</v>
      </c>
      <c r="FW49">
        <v>6.98225692485645</v>
      </c>
      <c r="FX49">
        <v>-1</v>
      </c>
      <c r="FY49">
        <v>0.0907304095238095</v>
      </c>
      <c r="FZ49">
        <v>-0.0010641272727274</v>
      </c>
      <c r="GA49">
        <v>0.00121866506078803</v>
      </c>
      <c r="GB49">
        <v>1</v>
      </c>
      <c r="GC49">
        <v>2</v>
      </c>
      <c r="GD49">
        <v>2</v>
      </c>
      <c r="GE49" t="s">
        <v>425</v>
      </c>
      <c r="GF49">
        <v>3.13304</v>
      </c>
      <c r="GG49">
        <v>2.71546</v>
      </c>
      <c r="GH49">
        <v>0.0886856</v>
      </c>
      <c r="GI49">
        <v>0.0891192</v>
      </c>
      <c r="GJ49">
        <v>0.102346</v>
      </c>
      <c r="GK49">
        <v>0.102716</v>
      </c>
      <c r="GL49">
        <v>34289.8</v>
      </c>
      <c r="GM49">
        <v>36688.1</v>
      </c>
      <c r="GN49">
        <v>34047.3</v>
      </c>
      <c r="GO49">
        <v>36472.4</v>
      </c>
      <c r="GP49">
        <v>43181.3</v>
      </c>
      <c r="GQ49">
        <v>46984.5</v>
      </c>
      <c r="GR49">
        <v>53133.2</v>
      </c>
      <c r="GS49">
        <v>58297.6</v>
      </c>
      <c r="GT49">
        <v>1.9456</v>
      </c>
      <c r="GU49">
        <v>1.65688</v>
      </c>
      <c r="GV49">
        <v>0.0819489</v>
      </c>
      <c r="GW49">
        <v>0</v>
      </c>
      <c r="GX49">
        <v>28.6609</v>
      </c>
      <c r="GY49">
        <v>999.9</v>
      </c>
      <c r="GZ49">
        <v>60.249</v>
      </c>
      <c r="HA49">
        <v>30.202</v>
      </c>
      <c r="HB49">
        <v>28.9181</v>
      </c>
      <c r="HC49">
        <v>54.1301</v>
      </c>
      <c r="HD49">
        <v>47.2756</v>
      </c>
      <c r="HE49">
        <v>1</v>
      </c>
      <c r="HF49">
        <v>0.126852</v>
      </c>
      <c r="HG49">
        <v>-1.37595</v>
      </c>
      <c r="HH49">
        <v>20.1288</v>
      </c>
      <c r="HI49">
        <v>5.19917</v>
      </c>
      <c r="HJ49">
        <v>12.0043</v>
      </c>
      <c r="HK49">
        <v>4.9756</v>
      </c>
      <c r="HL49">
        <v>3.294</v>
      </c>
      <c r="HM49">
        <v>9999</v>
      </c>
      <c r="HN49">
        <v>9999</v>
      </c>
      <c r="HO49">
        <v>9999</v>
      </c>
      <c r="HP49">
        <v>999.9</v>
      </c>
      <c r="HQ49">
        <v>1.86325</v>
      </c>
      <c r="HR49">
        <v>1.86812</v>
      </c>
      <c r="HS49">
        <v>1.86783</v>
      </c>
      <c r="HT49">
        <v>1.86905</v>
      </c>
      <c r="HU49">
        <v>1.86984</v>
      </c>
      <c r="HV49">
        <v>1.86592</v>
      </c>
      <c r="HW49">
        <v>1.86698</v>
      </c>
      <c r="HX49">
        <v>1.86842</v>
      </c>
      <c r="HY49">
        <v>5</v>
      </c>
      <c r="HZ49">
        <v>0</v>
      </c>
      <c r="IA49">
        <v>0</v>
      </c>
      <c r="IB49">
        <v>0</v>
      </c>
      <c r="IC49" t="s">
        <v>426</v>
      </c>
      <c r="ID49" t="s">
        <v>427</v>
      </c>
      <c r="IE49" t="s">
        <v>428</v>
      </c>
      <c r="IF49" t="s">
        <v>428</v>
      </c>
      <c r="IG49" t="s">
        <v>428</v>
      </c>
      <c r="IH49" t="s">
        <v>428</v>
      </c>
      <c r="II49">
        <v>0</v>
      </c>
      <c r="IJ49">
        <v>100</v>
      </c>
      <c r="IK49">
        <v>100</v>
      </c>
      <c r="IL49">
        <v>2.053</v>
      </c>
      <c r="IM49">
        <v>0.346</v>
      </c>
      <c r="IN49">
        <v>0.625846538382723</v>
      </c>
      <c r="IO49">
        <v>0.00365734689822481</v>
      </c>
      <c r="IP49">
        <v>-6.82403095585571e-07</v>
      </c>
      <c r="IQ49">
        <v>2.34579755332527e-10</v>
      </c>
      <c r="IR49">
        <v>-0.0964157226560202</v>
      </c>
      <c r="IS49">
        <v>-0.0183575705514064</v>
      </c>
      <c r="IT49">
        <v>0.00210061426533654</v>
      </c>
      <c r="IU49">
        <v>-2.28055882586626e-05</v>
      </c>
      <c r="IV49">
        <v>4</v>
      </c>
      <c r="IW49">
        <v>2464</v>
      </c>
      <c r="IX49">
        <v>0</v>
      </c>
      <c r="IY49">
        <v>27</v>
      </c>
      <c r="IZ49">
        <v>29308395.7</v>
      </c>
      <c r="JA49">
        <v>29308395.7</v>
      </c>
      <c r="JB49">
        <v>0.95459</v>
      </c>
      <c r="JC49">
        <v>2.62329</v>
      </c>
      <c r="JD49">
        <v>1.54785</v>
      </c>
      <c r="JE49">
        <v>2.31445</v>
      </c>
      <c r="JF49">
        <v>1.64551</v>
      </c>
      <c r="JG49">
        <v>2.34009</v>
      </c>
      <c r="JH49">
        <v>34.1452</v>
      </c>
      <c r="JI49">
        <v>24.2276</v>
      </c>
      <c r="JJ49">
        <v>18</v>
      </c>
      <c r="JK49">
        <v>506.059</v>
      </c>
      <c r="JL49">
        <v>335.671</v>
      </c>
      <c r="JM49">
        <v>30.9274</v>
      </c>
      <c r="JN49">
        <v>29.016</v>
      </c>
      <c r="JO49">
        <v>29.9999</v>
      </c>
      <c r="JP49">
        <v>29.0209</v>
      </c>
      <c r="JQ49">
        <v>28.9781</v>
      </c>
      <c r="JR49">
        <v>19.1285</v>
      </c>
      <c r="JS49">
        <v>23.6729</v>
      </c>
      <c r="JT49">
        <v>82.0093</v>
      </c>
      <c r="JU49">
        <v>30.9278</v>
      </c>
      <c r="JV49">
        <v>420</v>
      </c>
      <c r="JW49">
        <v>24.0329</v>
      </c>
      <c r="JX49">
        <v>96.5711</v>
      </c>
      <c r="JY49">
        <v>94.4508</v>
      </c>
    </row>
    <row r="50" spans="1:285">
      <c r="A50">
        <v>34</v>
      </c>
      <c r="B50">
        <v>1758503744</v>
      </c>
      <c r="C50">
        <v>716</v>
      </c>
      <c r="D50" t="s">
        <v>494</v>
      </c>
      <c r="E50" t="s">
        <v>495</v>
      </c>
      <c r="F50">
        <v>5</v>
      </c>
      <c r="G50" t="s">
        <v>419</v>
      </c>
      <c r="H50" t="s">
        <v>420</v>
      </c>
      <c r="I50" t="s">
        <v>421</v>
      </c>
      <c r="J50">
        <v>1758503741</v>
      </c>
      <c r="K50">
        <f>(L50)/1000</f>
        <v>0</v>
      </c>
      <c r="L50">
        <f>1000*DL50*AJ50*(DH50-DI50)/(100*DA50*(1000-AJ50*DH50))</f>
        <v>0</v>
      </c>
      <c r="M50">
        <f>DL50*AJ50*(DG50-DF50*(1000-AJ50*DI50)/(1000-AJ50*DH50))/(100*DA50)</f>
        <v>0</v>
      </c>
      <c r="N50">
        <f>DF50 - IF(AJ50&gt;1, M50*DA50*100.0/(AL50), 0)</f>
        <v>0</v>
      </c>
      <c r="O50">
        <f>((U50-K50/2)*N50-M50)/(U50+K50/2)</f>
        <v>0</v>
      </c>
      <c r="P50">
        <f>O50*(DM50+DN50)/1000.0</f>
        <v>0</v>
      </c>
      <c r="Q50">
        <f>(DF50 - IF(AJ50&gt;1, M50*DA50*100.0/(AL50), 0))*(DM50+DN50)/1000.0</f>
        <v>0</v>
      </c>
      <c r="R50">
        <f>2.0/((1/T50-1/S50)+SIGN(T50)*SQRT((1/T50-1/S50)*(1/T50-1/S50) + 4*DB50/((DB50+1)*(DB50+1))*(2*1/T50*1/S50-1/S50*1/S50)))</f>
        <v>0</v>
      </c>
      <c r="S50">
        <f>IF(LEFT(DC50,1)&lt;&gt;"0",IF(LEFT(DC50,1)="1",3.0,DD50),$D$5+$E$5*(DT50*DM50/($K$5*1000))+$F$5*(DT50*DM50/($K$5*1000))*MAX(MIN(DA50,$J$5),$I$5)*MAX(MIN(DA50,$J$5),$I$5)+$G$5*MAX(MIN(DA50,$J$5),$I$5)*(DT50*DM50/($K$5*1000))+$H$5*(DT50*DM50/($K$5*1000))*(DT50*DM50/($K$5*1000)))</f>
        <v>0</v>
      </c>
      <c r="T50">
        <f>K50*(1000-(1000*0.61365*exp(17.502*X50/(240.97+X50))/(DM50+DN50)+DH50)/2)/(1000*0.61365*exp(17.502*X50/(240.97+X50))/(DM50+DN50)-DH50)</f>
        <v>0</v>
      </c>
      <c r="U50">
        <f>1/((DB50+1)/(R50/1.6)+1/(S50/1.37)) + DB50/((DB50+1)/(R50/1.6) + DB50/(S50/1.37))</f>
        <v>0</v>
      </c>
      <c r="V50">
        <f>(CW50*CZ50)</f>
        <v>0</v>
      </c>
      <c r="W50">
        <f>(DO50+(V50+2*0.95*5.67E-8*(((DO50+$B$7)+273)^4-(DO50+273)^4)-44100*K50)/(1.84*29.3*S50+8*0.95*5.67E-8*(DO50+273)^3))</f>
        <v>0</v>
      </c>
      <c r="X50">
        <f>($C$7*DP50+$D$7*DQ50+$E$7*W50)</f>
        <v>0</v>
      </c>
      <c r="Y50">
        <f>0.61365*exp(17.502*X50/(240.97+X50))</f>
        <v>0</v>
      </c>
      <c r="Z50">
        <f>(AA50/AB50*100)</f>
        <v>0</v>
      </c>
      <c r="AA50">
        <f>DH50*(DM50+DN50)/1000</f>
        <v>0</v>
      </c>
      <c r="AB50">
        <f>0.61365*exp(17.502*DO50/(240.97+DO50))</f>
        <v>0</v>
      </c>
      <c r="AC50">
        <f>(Y50-DH50*(DM50+DN50)/1000)</f>
        <v>0</v>
      </c>
      <c r="AD50">
        <f>(-K50*44100)</f>
        <v>0</v>
      </c>
      <c r="AE50">
        <f>2*29.3*S50*0.92*(DO50-X50)</f>
        <v>0</v>
      </c>
      <c r="AF50">
        <f>2*0.95*5.67E-8*(((DO50+$B$7)+273)^4-(X50+273)^4)</f>
        <v>0</v>
      </c>
      <c r="AG50">
        <f>V50+AF50+AD50+AE50</f>
        <v>0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MAX(0,($B$13+$C$13*DT50)/(1+$D$13*DT50)*DM50/(DO50+273)*$E$13)</f>
        <v>0</v>
      </c>
      <c r="AM50" t="s">
        <v>422</v>
      </c>
      <c r="AN50" t="s">
        <v>422</v>
      </c>
      <c r="AO50">
        <v>0</v>
      </c>
      <c r="AP50">
        <v>0</v>
      </c>
      <c r="AQ50">
        <f>1-AO50/AP50</f>
        <v>0</v>
      </c>
      <c r="AR50">
        <v>0</v>
      </c>
      <c r="AS50" t="s">
        <v>422</v>
      </c>
      <c r="AT50" t="s">
        <v>422</v>
      </c>
      <c r="AU50">
        <v>0</v>
      </c>
      <c r="AV50">
        <v>0</v>
      </c>
      <c r="AW50">
        <f>1-AU50/AV50</f>
        <v>0</v>
      </c>
      <c r="AX50">
        <v>0.5</v>
      </c>
      <c r="AY50">
        <f>CX50</f>
        <v>0</v>
      </c>
      <c r="AZ50">
        <f>M50</f>
        <v>0</v>
      </c>
      <c r="BA50">
        <f>AW50*AX50*AY50</f>
        <v>0</v>
      </c>
      <c r="BB50">
        <f>(AZ50-AR50)/AY50</f>
        <v>0</v>
      </c>
      <c r="BC50">
        <f>(AP50-AV50)/AV50</f>
        <v>0</v>
      </c>
      <c r="BD50">
        <f>AO50/(AQ50+AO50/AV50)</f>
        <v>0</v>
      </c>
      <c r="BE50" t="s">
        <v>422</v>
      </c>
      <c r="BF50">
        <v>0</v>
      </c>
      <c r="BG50">
        <f>IF(BF50&lt;&gt;0, BF50, BD50)</f>
        <v>0</v>
      </c>
      <c r="BH50">
        <f>1-BG50/AV50</f>
        <v>0</v>
      </c>
      <c r="BI50">
        <f>(AV50-AU50)/(AV50-BG50)</f>
        <v>0</v>
      </c>
      <c r="BJ50">
        <f>(AP50-AV50)/(AP50-BG50)</f>
        <v>0</v>
      </c>
      <c r="BK50">
        <f>(AV50-AU50)/(AV50-AO50)</f>
        <v>0</v>
      </c>
      <c r="BL50">
        <f>(AP50-AV50)/(AP50-AO50)</f>
        <v>0</v>
      </c>
      <c r="BM50">
        <f>(BI50*BG50/AU50)</f>
        <v>0</v>
      </c>
      <c r="BN50">
        <f>(1-BM50)</f>
        <v>0</v>
      </c>
      <c r="CW50">
        <f>$B$11*DU50+$C$11*DV50+$F$11*EG50*(1-EJ50)</f>
        <v>0</v>
      </c>
      <c r="CX50">
        <f>CW50*CY50</f>
        <v>0</v>
      </c>
      <c r="CY50">
        <f>($B$11*$D$9+$C$11*$D$9+$F$11*((ET50+EL50)/MAX(ET50+EL50+EU50, 0.1)*$I$9+EU50/MAX(ET50+EL50+EU50, 0.1)*$J$9))/($B$11+$C$11+$F$11)</f>
        <v>0</v>
      </c>
      <c r="CZ50">
        <f>($B$11*$K$9+$C$11*$K$9+$F$11*((ET50+EL50)/MAX(ET50+EL50+EU50, 0.1)*$P$9+EU50/MAX(ET50+EL50+EU50, 0.1)*$Q$9))/($B$11+$C$11+$F$11)</f>
        <v>0</v>
      </c>
      <c r="DA50">
        <v>3.7</v>
      </c>
      <c r="DB50">
        <v>0.5</v>
      </c>
      <c r="DC50" t="s">
        <v>423</v>
      </c>
      <c r="DD50">
        <v>2</v>
      </c>
      <c r="DE50">
        <v>1758503741</v>
      </c>
      <c r="DF50">
        <v>420.268</v>
      </c>
      <c r="DG50">
        <v>420.001</v>
      </c>
      <c r="DH50">
        <v>24.0773333333333</v>
      </c>
      <c r="DI50">
        <v>23.9867333333333</v>
      </c>
      <c r="DJ50">
        <v>418.215</v>
      </c>
      <c r="DK50">
        <v>23.7311666666667</v>
      </c>
      <c r="DL50">
        <v>500.029</v>
      </c>
      <c r="DM50">
        <v>89.7870666666667</v>
      </c>
      <c r="DN50">
        <v>0.0373981</v>
      </c>
      <c r="DO50">
        <v>30.2874</v>
      </c>
      <c r="DP50">
        <v>29.9945333333333</v>
      </c>
      <c r="DQ50">
        <v>999.9</v>
      </c>
      <c r="DR50">
        <v>0</v>
      </c>
      <c r="DS50">
        <v>0</v>
      </c>
      <c r="DT50">
        <v>10005.2066666667</v>
      </c>
      <c r="DU50">
        <v>0</v>
      </c>
      <c r="DV50">
        <v>0.330984</v>
      </c>
      <c r="DW50">
        <v>0.266673</v>
      </c>
      <c r="DX50">
        <v>430.636666666667</v>
      </c>
      <c r="DY50">
        <v>430.323333333333</v>
      </c>
      <c r="DZ50">
        <v>0.090573</v>
      </c>
      <c r="EA50">
        <v>420.001</v>
      </c>
      <c r="EB50">
        <v>23.9867333333333</v>
      </c>
      <c r="EC50">
        <v>2.16183333333333</v>
      </c>
      <c r="ED50">
        <v>2.1537</v>
      </c>
      <c r="EE50">
        <v>18.6822666666667</v>
      </c>
      <c r="EF50">
        <v>18.6220333333333</v>
      </c>
      <c r="EG50">
        <v>0.00500059</v>
      </c>
      <c r="EH50">
        <v>0</v>
      </c>
      <c r="EI50">
        <v>0</v>
      </c>
      <c r="EJ50">
        <v>0</v>
      </c>
      <c r="EK50">
        <v>428.933333333333</v>
      </c>
      <c r="EL50">
        <v>0.00500059</v>
      </c>
      <c r="EM50">
        <v>-9.9</v>
      </c>
      <c r="EN50">
        <v>-0.133333333333333</v>
      </c>
      <c r="EO50">
        <v>35.5</v>
      </c>
      <c r="EP50">
        <v>39.833</v>
      </c>
      <c r="EQ50">
        <v>37.25</v>
      </c>
      <c r="ER50">
        <v>40.0206666666667</v>
      </c>
      <c r="ES50">
        <v>38.2706666666667</v>
      </c>
      <c r="ET50">
        <v>0</v>
      </c>
      <c r="EU50">
        <v>0</v>
      </c>
      <c r="EV50">
        <v>0</v>
      </c>
      <c r="EW50">
        <v>1758503744.1</v>
      </c>
      <c r="EX50">
        <v>0</v>
      </c>
      <c r="EY50">
        <v>428.253846153846</v>
      </c>
      <c r="EZ50">
        <v>3.61025660157592</v>
      </c>
      <c r="FA50">
        <v>9.6615385149175</v>
      </c>
      <c r="FB50">
        <v>-10.6384615384615</v>
      </c>
      <c r="FC50">
        <v>15</v>
      </c>
      <c r="FD50">
        <v>0</v>
      </c>
      <c r="FE50" t="s">
        <v>424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0.264666</v>
      </c>
      <c r="FR50">
        <v>-0.0286832727272726</v>
      </c>
      <c r="FS50">
        <v>0.02476793956288</v>
      </c>
      <c r="FT50">
        <v>1</v>
      </c>
      <c r="FU50">
        <v>428.408823529412</v>
      </c>
      <c r="FV50">
        <v>-0.615737283099534</v>
      </c>
      <c r="FW50">
        <v>6.56292472674022</v>
      </c>
      <c r="FX50">
        <v>-1</v>
      </c>
      <c r="FY50">
        <v>0.0905845428571429</v>
      </c>
      <c r="FZ50">
        <v>-0.00104776363636378</v>
      </c>
      <c r="GA50">
        <v>0.00121172064499067</v>
      </c>
      <c r="GB50">
        <v>1</v>
      </c>
      <c r="GC50">
        <v>2</v>
      </c>
      <c r="GD50">
        <v>2</v>
      </c>
      <c r="GE50" t="s">
        <v>425</v>
      </c>
      <c r="GF50">
        <v>3.13298</v>
      </c>
      <c r="GG50">
        <v>2.71539</v>
      </c>
      <c r="GH50">
        <v>0.088688</v>
      </c>
      <c r="GI50">
        <v>0.0891211</v>
      </c>
      <c r="GJ50">
        <v>0.10235</v>
      </c>
      <c r="GK50">
        <v>0.102717</v>
      </c>
      <c r="GL50">
        <v>34289.7</v>
      </c>
      <c r="GM50">
        <v>36687.9</v>
      </c>
      <c r="GN50">
        <v>34047.2</v>
      </c>
      <c r="GO50">
        <v>36472.3</v>
      </c>
      <c r="GP50">
        <v>43181.1</v>
      </c>
      <c r="GQ50">
        <v>46984.4</v>
      </c>
      <c r="GR50">
        <v>53133.3</v>
      </c>
      <c r="GS50">
        <v>58297.6</v>
      </c>
      <c r="GT50">
        <v>1.94573</v>
      </c>
      <c r="GU50">
        <v>1.65688</v>
      </c>
      <c r="GV50">
        <v>0.0822768</v>
      </c>
      <c r="GW50">
        <v>0</v>
      </c>
      <c r="GX50">
        <v>28.6609</v>
      </c>
      <c r="GY50">
        <v>999.9</v>
      </c>
      <c r="GZ50">
        <v>60.249</v>
      </c>
      <c r="HA50">
        <v>30.182</v>
      </c>
      <c r="HB50">
        <v>28.8888</v>
      </c>
      <c r="HC50">
        <v>54.6801</v>
      </c>
      <c r="HD50">
        <v>47.48</v>
      </c>
      <c r="HE50">
        <v>1</v>
      </c>
      <c r="HF50">
        <v>0.126905</v>
      </c>
      <c r="HG50">
        <v>-1.37581</v>
      </c>
      <c r="HH50">
        <v>20.1288</v>
      </c>
      <c r="HI50">
        <v>5.19902</v>
      </c>
      <c r="HJ50">
        <v>12.0044</v>
      </c>
      <c r="HK50">
        <v>4.97565</v>
      </c>
      <c r="HL50">
        <v>3.294</v>
      </c>
      <c r="HM50">
        <v>9999</v>
      </c>
      <c r="HN50">
        <v>9999</v>
      </c>
      <c r="HO50">
        <v>9999</v>
      </c>
      <c r="HP50">
        <v>999.9</v>
      </c>
      <c r="HQ50">
        <v>1.86325</v>
      </c>
      <c r="HR50">
        <v>1.86812</v>
      </c>
      <c r="HS50">
        <v>1.86783</v>
      </c>
      <c r="HT50">
        <v>1.86905</v>
      </c>
      <c r="HU50">
        <v>1.86985</v>
      </c>
      <c r="HV50">
        <v>1.86591</v>
      </c>
      <c r="HW50">
        <v>1.86699</v>
      </c>
      <c r="HX50">
        <v>1.86843</v>
      </c>
      <c r="HY50">
        <v>5</v>
      </c>
      <c r="HZ50">
        <v>0</v>
      </c>
      <c r="IA50">
        <v>0</v>
      </c>
      <c r="IB50">
        <v>0</v>
      </c>
      <c r="IC50" t="s">
        <v>426</v>
      </c>
      <c r="ID50" t="s">
        <v>427</v>
      </c>
      <c r="IE50" t="s">
        <v>428</v>
      </c>
      <c r="IF50" t="s">
        <v>428</v>
      </c>
      <c r="IG50" t="s">
        <v>428</v>
      </c>
      <c r="IH50" t="s">
        <v>428</v>
      </c>
      <c r="II50">
        <v>0</v>
      </c>
      <c r="IJ50">
        <v>100</v>
      </c>
      <c r="IK50">
        <v>100</v>
      </c>
      <c r="IL50">
        <v>2.054</v>
      </c>
      <c r="IM50">
        <v>0.3461</v>
      </c>
      <c r="IN50">
        <v>0.625846538382723</v>
      </c>
      <c r="IO50">
        <v>0.00365734689822481</v>
      </c>
      <c r="IP50">
        <v>-6.82403095585571e-07</v>
      </c>
      <c r="IQ50">
        <v>2.34579755332527e-10</v>
      </c>
      <c r="IR50">
        <v>-0.0964157226560202</v>
      </c>
      <c r="IS50">
        <v>-0.0183575705514064</v>
      </c>
      <c r="IT50">
        <v>0.00210061426533654</v>
      </c>
      <c r="IU50">
        <v>-2.28055882586626e-05</v>
      </c>
      <c r="IV50">
        <v>4</v>
      </c>
      <c r="IW50">
        <v>2464</v>
      </c>
      <c r="IX50">
        <v>0</v>
      </c>
      <c r="IY50">
        <v>27</v>
      </c>
      <c r="IZ50">
        <v>29308395.7</v>
      </c>
      <c r="JA50">
        <v>29308395.7</v>
      </c>
      <c r="JB50">
        <v>0.95459</v>
      </c>
      <c r="JC50">
        <v>2.63062</v>
      </c>
      <c r="JD50">
        <v>1.54785</v>
      </c>
      <c r="JE50">
        <v>2.31445</v>
      </c>
      <c r="JF50">
        <v>1.64673</v>
      </c>
      <c r="JG50">
        <v>2.22412</v>
      </c>
      <c r="JH50">
        <v>34.1452</v>
      </c>
      <c r="JI50">
        <v>24.2188</v>
      </c>
      <c r="JJ50">
        <v>18</v>
      </c>
      <c r="JK50">
        <v>506.133</v>
      </c>
      <c r="JL50">
        <v>335.671</v>
      </c>
      <c r="JM50">
        <v>30.928</v>
      </c>
      <c r="JN50">
        <v>29.0147</v>
      </c>
      <c r="JO50">
        <v>30</v>
      </c>
      <c r="JP50">
        <v>29.0199</v>
      </c>
      <c r="JQ50">
        <v>28.9779</v>
      </c>
      <c r="JR50">
        <v>19.1292</v>
      </c>
      <c r="JS50">
        <v>23.6729</v>
      </c>
      <c r="JT50">
        <v>82.0093</v>
      </c>
      <c r="JU50">
        <v>30.9307</v>
      </c>
      <c r="JV50">
        <v>420</v>
      </c>
      <c r="JW50">
        <v>24.0321</v>
      </c>
      <c r="JX50">
        <v>96.5711</v>
      </c>
      <c r="JY50">
        <v>94.4507</v>
      </c>
    </row>
    <row r="51" spans="1:285">
      <c r="A51">
        <v>35</v>
      </c>
      <c r="B51">
        <v>1758503746</v>
      </c>
      <c r="C51">
        <v>718</v>
      </c>
      <c r="D51" t="s">
        <v>496</v>
      </c>
      <c r="E51" t="s">
        <v>497</v>
      </c>
      <c r="F51">
        <v>5</v>
      </c>
      <c r="G51" t="s">
        <v>419</v>
      </c>
      <c r="H51" t="s">
        <v>420</v>
      </c>
      <c r="I51" t="s">
        <v>421</v>
      </c>
      <c r="J51">
        <v>1758503743</v>
      </c>
      <c r="K51">
        <f>(L51)/1000</f>
        <v>0</v>
      </c>
      <c r="L51">
        <f>1000*DL51*AJ51*(DH51-DI51)/(100*DA51*(1000-AJ51*DH51))</f>
        <v>0</v>
      </c>
      <c r="M51">
        <f>DL51*AJ51*(DG51-DF51*(1000-AJ51*DI51)/(1000-AJ51*DH51))/(100*DA51)</f>
        <v>0</v>
      </c>
      <c r="N51">
        <f>DF51 - IF(AJ51&gt;1, M51*DA51*100.0/(AL51), 0)</f>
        <v>0</v>
      </c>
      <c r="O51">
        <f>((U51-K51/2)*N51-M51)/(U51+K51/2)</f>
        <v>0</v>
      </c>
      <c r="P51">
        <f>O51*(DM51+DN51)/1000.0</f>
        <v>0</v>
      </c>
      <c r="Q51">
        <f>(DF51 - IF(AJ51&gt;1, M51*DA51*100.0/(AL51), 0))*(DM51+DN51)/1000.0</f>
        <v>0</v>
      </c>
      <c r="R51">
        <f>2.0/((1/T51-1/S51)+SIGN(T51)*SQRT((1/T51-1/S51)*(1/T51-1/S51) + 4*DB51/((DB51+1)*(DB51+1))*(2*1/T51*1/S51-1/S51*1/S51)))</f>
        <v>0</v>
      </c>
      <c r="S51">
        <f>IF(LEFT(DC51,1)&lt;&gt;"0",IF(LEFT(DC51,1)="1",3.0,DD51),$D$5+$E$5*(DT51*DM51/($K$5*1000))+$F$5*(DT51*DM51/($K$5*1000))*MAX(MIN(DA51,$J$5),$I$5)*MAX(MIN(DA51,$J$5),$I$5)+$G$5*MAX(MIN(DA51,$J$5),$I$5)*(DT51*DM51/($K$5*1000))+$H$5*(DT51*DM51/($K$5*1000))*(DT51*DM51/($K$5*1000)))</f>
        <v>0</v>
      </c>
      <c r="T51">
        <f>K51*(1000-(1000*0.61365*exp(17.502*X51/(240.97+X51))/(DM51+DN51)+DH51)/2)/(1000*0.61365*exp(17.502*X51/(240.97+X51))/(DM51+DN51)-DH51)</f>
        <v>0</v>
      </c>
      <c r="U51">
        <f>1/((DB51+1)/(R51/1.6)+1/(S51/1.37)) + DB51/((DB51+1)/(R51/1.6) + DB51/(S51/1.37))</f>
        <v>0</v>
      </c>
      <c r="V51">
        <f>(CW51*CZ51)</f>
        <v>0</v>
      </c>
      <c r="W51">
        <f>(DO51+(V51+2*0.95*5.67E-8*(((DO51+$B$7)+273)^4-(DO51+273)^4)-44100*K51)/(1.84*29.3*S51+8*0.95*5.67E-8*(DO51+273)^3))</f>
        <v>0</v>
      </c>
      <c r="X51">
        <f>($C$7*DP51+$D$7*DQ51+$E$7*W51)</f>
        <v>0</v>
      </c>
      <c r="Y51">
        <f>0.61365*exp(17.502*X51/(240.97+X51))</f>
        <v>0</v>
      </c>
      <c r="Z51">
        <f>(AA51/AB51*100)</f>
        <v>0</v>
      </c>
      <c r="AA51">
        <f>DH51*(DM51+DN51)/1000</f>
        <v>0</v>
      </c>
      <c r="AB51">
        <f>0.61365*exp(17.502*DO51/(240.97+DO51))</f>
        <v>0</v>
      </c>
      <c r="AC51">
        <f>(Y51-DH51*(DM51+DN51)/1000)</f>
        <v>0</v>
      </c>
      <c r="AD51">
        <f>(-K51*44100)</f>
        <v>0</v>
      </c>
      <c r="AE51">
        <f>2*29.3*S51*0.92*(DO51-X51)</f>
        <v>0</v>
      </c>
      <c r="AF51">
        <f>2*0.95*5.67E-8*(((DO51+$B$7)+273)^4-(X51+273)^4)</f>
        <v>0</v>
      </c>
      <c r="AG51">
        <f>V51+AF51+AD51+AE51</f>
        <v>0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MAX(0,($B$13+$C$13*DT51)/(1+$D$13*DT51)*DM51/(DO51+273)*$E$13)</f>
        <v>0</v>
      </c>
      <c r="AM51" t="s">
        <v>422</v>
      </c>
      <c r="AN51" t="s">
        <v>422</v>
      </c>
      <c r="AO51">
        <v>0</v>
      </c>
      <c r="AP51">
        <v>0</v>
      </c>
      <c r="AQ51">
        <f>1-AO51/AP51</f>
        <v>0</v>
      </c>
      <c r="AR51">
        <v>0</v>
      </c>
      <c r="AS51" t="s">
        <v>422</v>
      </c>
      <c r="AT51" t="s">
        <v>422</v>
      </c>
      <c r="AU51">
        <v>0</v>
      </c>
      <c r="AV51">
        <v>0</v>
      </c>
      <c r="AW51">
        <f>1-AU51/AV51</f>
        <v>0</v>
      </c>
      <c r="AX51">
        <v>0.5</v>
      </c>
      <c r="AY51">
        <f>CX51</f>
        <v>0</v>
      </c>
      <c r="AZ51">
        <f>M51</f>
        <v>0</v>
      </c>
      <c r="BA51">
        <f>AW51*AX51*AY51</f>
        <v>0</v>
      </c>
      <c r="BB51">
        <f>(AZ51-AR51)/AY51</f>
        <v>0</v>
      </c>
      <c r="BC51">
        <f>(AP51-AV51)/AV51</f>
        <v>0</v>
      </c>
      <c r="BD51">
        <f>AO51/(AQ51+AO51/AV51)</f>
        <v>0</v>
      </c>
      <c r="BE51" t="s">
        <v>422</v>
      </c>
      <c r="BF51">
        <v>0</v>
      </c>
      <c r="BG51">
        <f>IF(BF51&lt;&gt;0, BF51, BD51)</f>
        <v>0</v>
      </c>
      <c r="BH51">
        <f>1-BG51/AV51</f>
        <v>0</v>
      </c>
      <c r="BI51">
        <f>(AV51-AU51)/(AV51-BG51)</f>
        <v>0</v>
      </c>
      <c r="BJ51">
        <f>(AP51-AV51)/(AP51-BG51)</f>
        <v>0</v>
      </c>
      <c r="BK51">
        <f>(AV51-AU51)/(AV51-AO51)</f>
        <v>0</v>
      </c>
      <c r="BL51">
        <f>(AP51-AV51)/(AP51-AO51)</f>
        <v>0</v>
      </c>
      <c r="BM51">
        <f>(BI51*BG51/AU51)</f>
        <v>0</v>
      </c>
      <c r="BN51">
        <f>(1-BM51)</f>
        <v>0</v>
      </c>
      <c r="CW51">
        <f>$B$11*DU51+$C$11*DV51+$F$11*EG51*(1-EJ51)</f>
        <v>0</v>
      </c>
      <c r="CX51">
        <f>CW51*CY51</f>
        <v>0</v>
      </c>
      <c r="CY51">
        <f>($B$11*$D$9+$C$11*$D$9+$F$11*((ET51+EL51)/MAX(ET51+EL51+EU51, 0.1)*$I$9+EU51/MAX(ET51+EL51+EU51, 0.1)*$J$9))/($B$11+$C$11+$F$11)</f>
        <v>0</v>
      </c>
      <c r="CZ51">
        <f>($B$11*$K$9+$C$11*$K$9+$F$11*((ET51+EL51)/MAX(ET51+EL51+EU51, 0.1)*$P$9+EU51/MAX(ET51+EL51+EU51, 0.1)*$Q$9))/($B$11+$C$11+$F$11)</f>
        <v>0</v>
      </c>
      <c r="DA51">
        <v>3.7</v>
      </c>
      <c r="DB51">
        <v>0.5</v>
      </c>
      <c r="DC51" t="s">
        <v>423</v>
      </c>
      <c r="DD51">
        <v>2</v>
      </c>
      <c r="DE51">
        <v>1758503743</v>
      </c>
      <c r="DF51">
        <v>420.266</v>
      </c>
      <c r="DG51">
        <v>420.003333333333</v>
      </c>
      <c r="DH51">
        <v>24.0766666666667</v>
      </c>
      <c r="DI51">
        <v>23.9863</v>
      </c>
      <c r="DJ51">
        <v>418.212666666667</v>
      </c>
      <c r="DK51">
        <v>23.7305333333333</v>
      </c>
      <c r="DL51">
        <v>500.002666666667</v>
      </c>
      <c r="DM51">
        <v>89.7882</v>
      </c>
      <c r="DN51">
        <v>0.0374838333333333</v>
      </c>
      <c r="DO51">
        <v>30.2889333333333</v>
      </c>
      <c r="DP51">
        <v>29.9984666666667</v>
      </c>
      <c r="DQ51">
        <v>999.9</v>
      </c>
      <c r="DR51">
        <v>0</v>
      </c>
      <c r="DS51">
        <v>0</v>
      </c>
      <c r="DT51">
        <v>9988.74666666667</v>
      </c>
      <c r="DU51">
        <v>0</v>
      </c>
      <c r="DV51">
        <v>0.330984</v>
      </c>
      <c r="DW51">
        <v>0.262248</v>
      </c>
      <c r="DX51">
        <v>430.634</v>
      </c>
      <c r="DY51">
        <v>430.325333333333</v>
      </c>
      <c r="DZ51">
        <v>0.0903562</v>
      </c>
      <c r="EA51">
        <v>420.003333333333</v>
      </c>
      <c r="EB51">
        <v>23.9863</v>
      </c>
      <c r="EC51">
        <v>2.1618</v>
      </c>
      <c r="ED51">
        <v>2.15368666666667</v>
      </c>
      <c r="EE51">
        <v>18.682</v>
      </c>
      <c r="EF51">
        <v>18.6219333333333</v>
      </c>
      <c r="EG51">
        <v>0.00500059</v>
      </c>
      <c r="EH51">
        <v>0</v>
      </c>
      <c r="EI51">
        <v>0</v>
      </c>
      <c r="EJ51">
        <v>0</v>
      </c>
      <c r="EK51">
        <v>427.533333333333</v>
      </c>
      <c r="EL51">
        <v>0.00500059</v>
      </c>
      <c r="EM51">
        <v>-11.1</v>
      </c>
      <c r="EN51">
        <v>-1.13333333333333</v>
      </c>
      <c r="EO51">
        <v>35.5</v>
      </c>
      <c r="EP51">
        <v>39.8746666666667</v>
      </c>
      <c r="EQ51">
        <v>37.25</v>
      </c>
      <c r="ER51">
        <v>40.0623333333333</v>
      </c>
      <c r="ES51">
        <v>38.2913333333333</v>
      </c>
      <c r="ET51">
        <v>0</v>
      </c>
      <c r="EU51">
        <v>0</v>
      </c>
      <c r="EV51">
        <v>0</v>
      </c>
      <c r="EW51">
        <v>1758503746.5</v>
      </c>
      <c r="EX51">
        <v>0</v>
      </c>
      <c r="EY51">
        <v>427.819230769231</v>
      </c>
      <c r="EZ51">
        <v>-4.48888886419268</v>
      </c>
      <c r="FA51">
        <v>-1.30256392459226</v>
      </c>
      <c r="FB51">
        <v>-10.5038461538462</v>
      </c>
      <c r="FC51">
        <v>15</v>
      </c>
      <c r="FD51">
        <v>0</v>
      </c>
      <c r="FE51" t="s">
        <v>424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0.263111095238095</v>
      </c>
      <c r="FR51">
        <v>-0.0427728311688314</v>
      </c>
      <c r="FS51">
        <v>0.0245237649577958</v>
      </c>
      <c r="FT51">
        <v>1</v>
      </c>
      <c r="FU51">
        <v>428.373529411765</v>
      </c>
      <c r="FV51">
        <v>0.114591301051406</v>
      </c>
      <c r="FW51">
        <v>6.79438820444228</v>
      </c>
      <c r="FX51">
        <v>-1</v>
      </c>
      <c r="FY51">
        <v>0.0903919857142857</v>
      </c>
      <c r="FZ51">
        <v>0.000523605194805189</v>
      </c>
      <c r="GA51">
        <v>0.00113658722175338</v>
      </c>
      <c r="GB51">
        <v>1</v>
      </c>
      <c r="GC51">
        <v>2</v>
      </c>
      <c r="GD51">
        <v>2</v>
      </c>
      <c r="GE51" t="s">
        <v>425</v>
      </c>
      <c r="GF51">
        <v>3.13271</v>
      </c>
      <c r="GG51">
        <v>2.71548</v>
      </c>
      <c r="GH51">
        <v>0.0886872</v>
      </c>
      <c r="GI51">
        <v>0.0891173</v>
      </c>
      <c r="GJ51">
        <v>0.10235</v>
      </c>
      <c r="GK51">
        <v>0.102713</v>
      </c>
      <c r="GL51">
        <v>34289.9</v>
      </c>
      <c r="GM51">
        <v>36688.2</v>
      </c>
      <c r="GN51">
        <v>34047.4</v>
      </c>
      <c r="GO51">
        <v>36472.4</v>
      </c>
      <c r="GP51">
        <v>43181.4</v>
      </c>
      <c r="GQ51">
        <v>46984.8</v>
      </c>
      <c r="GR51">
        <v>53133.6</v>
      </c>
      <c r="GS51">
        <v>58297.8</v>
      </c>
      <c r="GT51">
        <v>1.94552</v>
      </c>
      <c r="GU51">
        <v>1.65727</v>
      </c>
      <c r="GV51">
        <v>0.0827014</v>
      </c>
      <c r="GW51">
        <v>0</v>
      </c>
      <c r="GX51">
        <v>28.6611</v>
      </c>
      <c r="GY51">
        <v>999.9</v>
      </c>
      <c r="GZ51">
        <v>60.249</v>
      </c>
      <c r="HA51">
        <v>30.202</v>
      </c>
      <c r="HB51">
        <v>28.9228</v>
      </c>
      <c r="HC51">
        <v>54.5701</v>
      </c>
      <c r="HD51">
        <v>47.7163</v>
      </c>
      <c r="HE51">
        <v>1</v>
      </c>
      <c r="HF51">
        <v>0.126878</v>
      </c>
      <c r="HG51">
        <v>-1.37858</v>
      </c>
      <c r="HH51">
        <v>20.1287</v>
      </c>
      <c r="HI51">
        <v>5.19857</v>
      </c>
      <c r="HJ51">
        <v>12.0043</v>
      </c>
      <c r="HK51">
        <v>4.9754</v>
      </c>
      <c r="HL51">
        <v>3.294</v>
      </c>
      <c r="HM51">
        <v>9999</v>
      </c>
      <c r="HN51">
        <v>9999</v>
      </c>
      <c r="HO51">
        <v>9999</v>
      </c>
      <c r="HP51">
        <v>999.9</v>
      </c>
      <c r="HQ51">
        <v>1.86325</v>
      </c>
      <c r="HR51">
        <v>1.86812</v>
      </c>
      <c r="HS51">
        <v>1.86784</v>
      </c>
      <c r="HT51">
        <v>1.86905</v>
      </c>
      <c r="HU51">
        <v>1.86987</v>
      </c>
      <c r="HV51">
        <v>1.86592</v>
      </c>
      <c r="HW51">
        <v>1.867</v>
      </c>
      <c r="HX51">
        <v>1.86843</v>
      </c>
      <c r="HY51">
        <v>5</v>
      </c>
      <c r="HZ51">
        <v>0</v>
      </c>
      <c r="IA51">
        <v>0</v>
      </c>
      <c r="IB51">
        <v>0</v>
      </c>
      <c r="IC51" t="s">
        <v>426</v>
      </c>
      <c r="ID51" t="s">
        <v>427</v>
      </c>
      <c r="IE51" t="s">
        <v>428</v>
      </c>
      <c r="IF51" t="s">
        <v>428</v>
      </c>
      <c r="IG51" t="s">
        <v>428</v>
      </c>
      <c r="IH51" t="s">
        <v>428</v>
      </c>
      <c r="II51">
        <v>0</v>
      </c>
      <c r="IJ51">
        <v>100</v>
      </c>
      <c r="IK51">
        <v>100</v>
      </c>
      <c r="IL51">
        <v>2.054</v>
      </c>
      <c r="IM51">
        <v>0.3461</v>
      </c>
      <c r="IN51">
        <v>0.625846538382723</v>
      </c>
      <c r="IO51">
        <v>0.00365734689822481</v>
      </c>
      <c r="IP51">
        <v>-6.82403095585571e-07</v>
      </c>
      <c r="IQ51">
        <v>2.34579755332527e-10</v>
      </c>
      <c r="IR51">
        <v>-0.0964157226560202</v>
      </c>
      <c r="IS51">
        <v>-0.0183575705514064</v>
      </c>
      <c r="IT51">
        <v>0.00210061426533654</v>
      </c>
      <c r="IU51">
        <v>-2.28055882586626e-05</v>
      </c>
      <c r="IV51">
        <v>4</v>
      </c>
      <c r="IW51">
        <v>2464</v>
      </c>
      <c r="IX51">
        <v>0</v>
      </c>
      <c r="IY51">
        <v>27</v>
      </c>
      <c r="IZ51">
        <v>29308395.8</v>
      </c>
      <c r="JA51">
        <v>29308395.8</v>
      </c>
      <c r="JB51">
        <v>0.95459</v>
      </c>
      <c r="JC51">
        <v>2.63306</v>
      </c>
      <c r="JD51">
        <v>1.54785</v>
      </c>
      <c r="JE51">
        <v>2.31445</v>
      </c>
      <c r="JF51">
        <v>1.64673</v>
      </c>
      <c r="JG51">
        <v>2.30713</v>
      </c>
      <c r="JH51">
        <v>34.1452</v>
      </c>
      <c r="JI51">
        <v>24.2188</v>
      </c>
      <c r="JJ51">
        <v>18</v>
      </c>
      <c r="JK51">
        <v>505.993</v>
      </c>
      <c r="JL51">
        <v>335.857</v>
      </c>
      <c r="JM51">
        <v>30.9289</v>
      </c>
      <c r="JN51">
        <v>29.0139</v>
      </c>
      <c r="JO51">
        <v>29.9999</v>
      </c>
      <c r="JP51">
        <v>29.019</v>
      </c>
      <c r="JQ51">
        <v>28.9767</v>
      </c>
      <c r="JR51">
        <v>19.129</v>
      </c>
      <c r="JS51">
        <v>23.6729</v>
      </c>
      <c r="JT51">
        <v>82.0093</v>
      </c>
      <c r="JU51">
        <v>30.9307</v>
      </c>
      <c r="JV51">
        <v>420</v>
      </c>
      <c r="JW51">
        <v>24.0334</v>
      </c>
      <c r="JX51">
        <v>96.5717</v>
      </c>
      <c r="JY51">
        <v>94.4509</v>
      </c>
    </row>
    <row r="52" spans="1:285">
      <c r="A52">
        <v>36</v>
      </c>
      <c r="B52">
        <v>1758503748</v>
      </c>
      <c r="C52">
        <v>720</v>
      </c>
      <c r="D52" t="s">
        <v>498</v>
      </c>
      <c r="E52" t="s">
        <v>499</v>
      </c>
      <c r="F52">
        <v>5</v>
      </c>
      <c r="G52" t="s">
        <v>419</v>
      </c>
      <c r="H52" t="s">
        <v>420</v>
      </c>
      <c r="I52" t="s">
        <v>421</v>
      </c>
      <c r="J52">
        <v>1758503745</v>
      </c>
      <c r="K52">
        <f>(L52)/1000</f>
        <v>0</v>
      </c>
      <c r="L52">
        <f>1000*DL52*AJ52*(DH52-DI52)/(100*DA52*(1000-AJ52*DH52))</f>
        <v>0</v>
      </c>
      <c r="M52">
        <f>DL52*AJ52*(DG52-DF52*(1000-AJ52*DI52)/(1000-AJ52*DH52))/(100*DA52)</f>
        <v>0</v>
      </c>
      <c r="N52">
        <f>DF52 - IF(AJ52&gt;1, M52*DA52*100.0/(AL52), 0)</f>
        <v>0</v>
      </c>
      <c r="O52">
        <f>((U52-K52/2)*N52-M52)/(U52+K52/2)</f>
        <v>0</v>
      </c>
      <c r="P52">
        <f>O52*(DM52+DN52)/1000.0</f>
        <v>0</v>
      </c>
      <c r="Q52">
        <f>(DF52 - IF(AJ52&gt;1, M52*DA52*100.0/(AL52), 0))*(DM52+DN52)/1000.0</f>
        <v>0</v>
      </c>
      <c r="R52">
        <f>2.0/((1/T52-1/S52)+SIGN(T52)*SQRT((1/T52-1/S52)*(1/T52-1/S52) + 4*DB52/((DB52+1)*(DB52+1))*(2*1/T52*1/S52-1/S52*1/S52)))</f>
        <v>0</v>
      </c>
      <c r="S52">
        <f>IF(LEFT(DC52,1)&lt;&gt;"0",IF(LEFT(DC52,1)="1",3.0,DD52),$D$5+$E$5*(DT52*DM52/($K$5*1000))+$F$5*(DT52*DM52/($K$5*1000))*MAX(MIN(DA52,$J$5),$I$5)*MAX(MIN(DA52,$J$5),$I$5)+$G$5*MAX(MIN(DA52,$J$5),$I$5)*(DT52*DM52/($K$5*1000))+$H$5*(DT52*DM52/($K$5*1000))*(DT52*DM52/($K$5*1000)))</f>
        <v>0</v>
      </c>
      <c r="T52">
        <f>K52*(1000-(1000*0.61365*exp(17.502*X52/(240.97+X52))/(DM52+DN52)+DH52)/2)/(1000*0.61365*exp(17.502*X52/(240.97+X52))/(DM52+DN52)-DH52)</f>
        <v>0</v>
      </c>
      <c r="U52">
        <f>1/((DB52+1)/(R52/1.6)+1/(S52/1.37)) + DB52/((DB52+1)/(R52/1.6) + DB52/(S52/1.37))</f>
        <v>0</v>
      </c>
      <c r="V52">
        <f>(CW52*CZ52)</f>
        <v>0</v>
      </c>
      <c r="W52">
        <f>(DO52+(V52+2*0.95*5.67E-8*(((DO52+$B$7)+273)^4-(DO52+273)^4)-44100*K52)/(1.84*29.3*S52+8*0.95*5.67E-8*(DO52+273)^3))</f>
        <v>0</v>
      </c>
      <c r="X52">
        <f>($C$7*DP52+$D$7*DQ52+$E$7*W52)</f>
        <v>0</v>
      </c>
      <c r="Y52">
        <f>0.61365*exp(17.502*X52/(240.97+X52))</f>
        <v>0</v>
      </c>
      <c r="Z52">
        <f>(AA52/AB52*100)</f>
        <v>0</v>
      </c>
      <c r="AA52">
        <f>DH52*(DM52+DN52)/1000</f>
        <v>0</v>
      </c>
      <c r="AB52">
        <f>0.61365*exp(17.502*DO52/(240.97+DO52))</f>
        <v>0</v>
      </c>
      <c r="AC52">
        <f>(Y52-DH52*(DM52+DN52)/1000)</f>
        <v>0</v>
      </c>
      <c r="AD52">
        <f>(-K52*44100)</f>
        <v>0</v>
      </c>
      <c r="AE52">
        <f>2*29.3*S52*0.92*(DO52-X52)</f>
        <v>0</v>
      </c>
      <c r="AF52">
        <f>2*0.95*5.67E-8*(((DO52+$B$7)+273)^4-(X52+273)^4)</f>
        <v>0</v>
      </c>
      <c r="AG52">
        <f>V52+AF52+AD52+AE52</f>
        <v>0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MAX(0,($B$13+$C$13*DT52)/(1+$D$13*DT52)*DM52/(DO52+273)*$E$13)</f>
        <v>0</v>
      </c>
      <c r="AM52" t="s">
        <v>422</v>
      </c>
      <c r="AN52" t="s">
        <v>422</v>
      </c>
      <c r="AO52">
        <v>0</v>
      </c>
      <c r="AP52">
        <v>0</v>
      </c>
      <c r="AQ52">
        <f>1-AO52/AP52</f>
        <v>0</v>
      </c>
      <c r="AR52">
        <v>0</v>
      </c>
      <c r="AS52" t="s">
        <v>422</v>
      </c>
      <c r="AT52" t="s">
        <v>422</v>
      </c>
      <c r="AU52">
        <v>0</v>
      </c>
      <c r="AV52">
        <v>0</v>
      </c>
      <c r="AW52">
        <f>1-AU52/AV52</f>
        <v>0</v>
      </c>
      <c r="AX52">
        <v>0.5</v>
      </c>
      <c r="AY52">
        <f>CX52</f>
        <v>0</v>
      </c>
      <c r="AZ52">
        <f>M52</f>
        <v>0</v>
      </c>
      <c r="BA52">
        <f>AW52*AX52*AY52</f>
        <v>0</v>
      </c>
      <c r="BB52">
        <f>(AZ52-AR52)/AY52</f>
        <v>0</v>
      </c>
      <c r="BC52">
        <f>(AP52-AV52)/AV52</f>
        <v>0</v>
      </c>
      <c r="BD52">
        <f>AO52/(AQ52+AO52/AV52)</f>
        <v>0</v>
      </c>
      <c r="BE52" t="s">
        <v>422</v>
      </c>
      <c r="BF52">
        <v>0</v>
      </c>
      <c r="BG52">
        <f>IF(BF52&lt;&gt;0, BF52, BD52)</f>
        <v>0</v>
      </c>
      <c r="BH52">
        <f>1-BG52/AV52</f>
        <v>0</v>
      </c>
      <c r="BI52">
        <f>(AV52-AU52)/(AV52-BG52)</f>
        <v>0</v>
      </c>
      <c r="BJ52">
        <f>(AP52-AV52)/(AP52-BG52)</f>
        <v>0</v>
      </c>
      <c r="BK52">
        <f>(AV52-AU52)/(AV52-AO52)</f>
        <v>0</v>
      </c>
      <c r="BL52">
        <f>(AP52-AV52)/(AP52-AO52)</f>
        <v>0</v>
      </c>
      <c r="BM52">
        <f>(BI52*BG52/AU52)</f>
        <v>0</v>
      </c>
      <c r="BN52">
        <f>(1-BM52)</f>
        <v>0</v>
      </c>
      <c r="CW52">
        <f>$B$11*DU52+$C$11*DV52+$F$11*EG52*(1-EJ52)</f>
        <v>0</v>
      </c>
      <c r="CX52">
        <f>CW52*CY52</f>
        <v>0</v>
      </c>
      <c r="CY52">
        <f>($B$11*$D$9+$C$11*$D$9+$F$11*((ET52+EL52)/MAX(ET52+EL52+EU52, 0.1)*$I$9+EU52/MAX(ET52+EL52+EU52, 0.1)*$J$9))/($B$11+$C$11+$F$11)</f>
        <v>0</v>
      </c>
      <c r="CZ52">
        <f>($B$11*$K$9+$C$11*$K$9+$F$11*((ET52+EL52)/MAX(ET52+EL52+EU52, 0.1)*$P$9+EU52/MAX(ET52+EL52+EU52, 0.1)*$Q$9))/($B$11+$C$11+$F$11)</f>
        <v>0</v>
      </c>
      <c r="DA52">
        <v>3.7</v>
      </c>
      <c r="DB52">
        <v>0.5</v>
      </c>
      <c r="DC52" t="s">
        <v>423</v>
      </c>
      <c r="DD52">
        <v>2</v>
      </c>
      <c r="DE52">
        <v>1758503745</v>
      </c>
      <c r="DF52">
        <v>420.262</v>
      </c>
      <c r="DG52">
        <v>420.005333333333</v>
      </c>
      <c r="DH52">
        <v>24.0766333333333</v>
      </c>
      <c r="DI52">
        <v>23.9856666666667</v>
      </c>
      <c r="DJ52">
        <v>418.208333333333</v>
      </c>
      <c r="DK52">
        <v>23.7305</v>
      </c>
      <c r="DL52">
        <v>499.945</v>
      </c>
      <c r="DM52">
        <v>89.7884</v>
      </c>
      <c r="DN52">
        <v>0.0375366666666667</v>
      </c>
      <c r="DO52">
        <v>30.2910333333333</v>
      </c>
      <c r="DP52">
        <v>30.0049666666667</v>
      </c>
      <c r="DQ52">
        <v>999.9</v>
      </c>
      <c r="DR52">
        <v>0</v>
      </c>
      <c r="DS52">
        <v>0</v>
      </c>
      <c r="DT52">
        <v>9983.95666666667</v>
      </c>
      <c r="DU52">
        <v>0</v>
      </c>
      <c r="DV52">
        <v>0.330984</v>
      </c>
      <c r="DW52">
        <v>0.256439333333333</v>
      </c>
      <c r="DX52">
        <v>430.629666666667</v>
      </c>
      <c r="DY52">
        <v>430.326666666667</v>
      </c>
      <c r="DZ52">
        <v>0.0909487333333333</v>
      </c>
      <c r="EA52">
        <v>420.005333333333</v>
      </c>
      <c r="EB52">
        <v>23.9856666666667</v>
      </c>
      <c r="EC52">
        <v>2.16180333333333</v>
      </c>
      <c r="ED52">
        <v>2.15363666666667</v>
      </c>
      <c r="EE52">
        <v>18.682</v>
      </c>
      <c r="EF52">
        <v>18.6215333333333</v>
      </c>
      <c r="EG52">
        <v>0.00500059</v>
      </c>
      <c r="EH52">
        <v>0</v>
      </c>
      <c r="EI52">
        <v>0</v>
      </c>
      <c r="EJ52">
        <v>0</v>
      </c>
      <c r="EK52">
        <v>429.066666666667</v>
      </c>
      <c r="EL52">
        <v>0.00500059</v>
      </c>
      <c r="EM52">
        <v>-12.7</v>
      </c>
      <c r="EN52">
        <v>-0.866666666666667</v>
      </c>
      <c r="EO52">
        <v>35.5206666666667</v>
      </c>
      <c r="EP52">
        <v>39.9163333333333</v>
      </c>
      <c r="EQ52">
        <v>37.2706666666667</v>
      </c>
      <c r="ER52">
        <v>40.1246666666667</v>
      </c>
      <c r="ES52">
        <v>38.312</v>
      </c>
      <c r="ET52">
        <v>0</v>
      </c>
      <c r="EU52">
        <v>0</v>
      </c>
      <c r="EV52">
        <v>0</v>
      </c>
      <c r="EW52">
        <v>1758503748.3</v>
      </c>
      <c r="EX52">
        <v>0</v>
      </c>
      <c r="EY52">
        <v>428.76</v>
      </c>
      <c r="EZ52">
        <v>2.16923095681475</v>
      </c>
      <c r="FA52">
        <v>-9.01538455613268</v>
      </c>
      <c r="FB52">
        <v>-11.376</v>
      </c>
      <c r="FC52">
        <v>15</v>
      </c>
      <c r="FD52">
        <v>0</v>
      </c>
      <c r="FE52" t="s">
        <v>424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0.263798428571429</v>
      </c>
      <c r="FR52">
        <v>-0.06920174025974</v>
      </c>
      <c r="FS52">
        <v>0.0240352108187559</v>
      </c>
      <c r="FT52">
        <v>1</v>
      </c>
      <c r="FU52">
        <v>427.579411764706</v>
      </c>
      <c r="FV52">
        <v>3.50649355006475</v>
      </c>
      <c r="FW52">
        <v>6.30983263559925</v>
      </c>
      <c r="FX52">
        <v>-1</v>
      </c>
      <c r="FY52">
        <v>0.0903790904761905</v>
      </c>
      <c r="FZ52">
        <v>0.0048548493506494</v>
      </c>
      <c r="GA52">
        <v>0.00112158610645595</v>
      </c>
      <c r="GB52">
        <v>1</v>
      </c>
      <c r="GC52">
        <v>2</v>
      </c>
      <c r="GD52">
        <v>2</v>
      </c>
      <c r="GE52" t="s">
        <v>425</v>
      </c>
      <c r="GF52">
        <v>3.13295</v>
      </c>
      <c r="GG52">
        <v>2.71561</v>
      </c>
      <c r="GH52">
        <v>0.0886845</v>
      </c>
      <c r="GI52">
        <v>0.0891161</v>
      </c>
      <c r="GJ52">
        <v>0.102348</v>
      </c>
      <c r="GK52">
        <v>0.102709</v>
      </c>
      <c r="GL52">
        <v>34290.4</v>
      </c>
      <c r="GM52">
        <v>36688.5</v>
      </c>
      <c r="GN52">
        <v>34047.8</v>
      </c>
      <c r="GO52">
        <v>36472.6</v>
      </c>
      <c r="GP52">
        <v>43182</v>
      </c>
      <c r="GQ52">
        <v>46985.1</v>
      </c>
      <c r="GR52">
        <v>53134.3</v>
      </c>
      <c r="GS52">
        <v>58297.9</v>
      </c>
      <c r="GT52">
        <v>1.94568</v>
      </c>
      <c r="GU52">
        <v>1.65705</v>
      </c>
      <c r="GV52">
        <v>0.0829399</v>
      </c>
      <c r="GW52">
        <v>0</v>
      </c>
      <c r="GX52">
        <v>28.6623</v>
      </c>
      <c r="GY52">
        <v>999.9</v>
      </c>
      <c r="GZ52">
        <v>60.249</v>
      </c>
      <c r="HA52">
        <v>30.202</v>
      </c>
      <c r="HB52">
        <v>28.922</v>
      </c>
      <c r="HC52">
        <v>54.2201</v>
      </c>
      <c r="HD52">
        <v>47.3397</v>
      </c>
      <c r="HE52">
        <v>1</v>
      </c>
      <c r="HF52">
        <v>0.126857</v>
      </c>
      <c r="HG52">
        <v>-1.3814</v>
      </c>
      <c r="HH52">
        <v>20.1286</v>
      </c>
      <c r="HI52">
        <v>5.19887</v>
      </c>
      <c r="HJ52">
        <v>12.0044</v>
      </c>
      <c r="HK52">
        <v>4.97555</v>
      </c>
      <c r="HL52">
        <v>3.294</v>
      </c>
      <c r="HM52">
        <v>9999</v>
      </c>
      <c r="HN52">
        <v>9999</v>
      </c>
      <c r="HO52">
        <v>9999</v>
      </c>
      <c r="HP52">
        <v>999.9</v>
      </c>
      <c r="HQ52">
        <v>1.86325</v>
      </c>
      <c r="HR52">
        <v>1.86813</v>
      </c>
      <c r="HS52">
        <v>1.86784</v>
      </c>
      <c r="HT52">
        <v>1.86905</v>
      </c>
      <c r="HU52">
        <v>1.86986</v>
      </c>
      <c r="HV52">
        <v>1.86594</v>
      </c>
      <c r="HW52">
        <v>1.867</v>
      </c>
      <c r="HX52">
        <v>1.86843</v>
      </c>
      <c r="HY52">
        <v>5</v>
      </c>
      <c r="HZ52">
        <v>0</v>
      </c>
      <c r="IA52">
        <v>0</v>
      </c>
      <c r="IB52">
        <v>0</v>
      </c>
      <c r="IC52" t="s">
        <v>426</v>
      </c>
      <c r="ID52" t="s">
        <v>427</v>
      </c>
      <c r="IE52" t="s">
        <v>428</v>
      </c>
      <c r="IF52" t="s">
        <v>428</v>
      </c>
      <c r="IG52" t="s">
        <v>428</v>
      </c>
      <c r="IH52" t="s">
        <v>428</v>
      </c>
      <c r="II52">
        <v>0</v>
      </c>
      <c r="IJ52">
        <v>100</v>
      </c>
      <c r="IK52">
        <v>100</v>
      </c>
      <c r="IL52">
        <v>2.053</v>
      </c>
      <c r="IM52">
        <v>0.3461</v>
      </c>
      <c r="IN52">
        <v>0.625846538382723</v>
      </c>
      <c r="IO52">
        <v>0.00365734689822481</v>
      </c>
      <c r="IP52">
        <v>-6.82403095585571e-07</v>
      </c>
      <c r="IQ52">
        <v>2.34579755332527e-10</v>
      </c>
      <c r="IR52">
        <v>-0.0964157226560202</v>
      </c>
      <c r="IS52">
        <v>-0.0183575705514064</v>
      </c>
      <c r="IT52">
        <v>0.00210061426533654</v>
      </c>
      <c r="IU52">
        <v>-2.28055882586626e-05</v>
      </c>
      <c r="IV52">
        <v>4</v>
      </c>
      <c r="IW52">
        <v>2464</v>
      </c>
      <c r="IX52">
        <v>0</v>
      </c>
      <c r="IY52">
        <v>27</v>
      </c>
      <c r="IZ52">
        <v>29308395.8</v>
      </c>
      <c r="JA52">
        <v>29308395.8</v>
      </c>
      <c r="JB52">
        <v>0.95459</v>
      </c>
      <c r="JC52">
        <v>2.62939</v>
      </c>
      <c r="JD52">
        <v>1.54785</v>
      </c>
      <c r="JE52">
        <v>2.31445</v>
      </c>
      <c r="JF52">
        <v>1.64673</v>
      </c>
      <c r="JG52">
        <v>2.33154</v>
      </c>
      <c r="JH52">
        <v>34.1452</v>
      </c>
      <c r="JI52">
        <v>24.2188</v>
      </c>
      <c r="JJ52">
        <v>18</v>
      </c>
      <c r="JK52">
        <v>506.082</v>
      </c>
      <c r="JL52">
        <v>335.742</v>
      </c>
      <c r="JM52">
        <v>30.9298</v>
      </c>
      <c r="JN52">
        <v>29.0129</v>
      </c>
      <c r="JO52">
        <v>29.9999</v>
      </c>
      <c r="JP52">
        <v>29.0178</v>
      </c>
      <c r="JQ52">
        <v>28.9756</v>
      </c>
      <c r="JR52">
        <v>19.1291</v>
      </c>
      <c r="JS52">
        <v>23.6729</v>
      </c>
      <c r="JT52">
        <v>82.0093</v>
      </c>
      <c r="JU52">
        <v>30.9307</v>
      </c>
      <c r="JV52">
        <v>420</v>
      </c>
      <c r="JW52">
        <v>24.0355</v>
      </c>
      <c r="JX52">
        <v>96.5728</v>
      </c>
      <c r="JY52">
        <v>94.4513</v>
      </c>
    </row>
    <row r="53" spans="1:285">
      <c r="A53">
        <v>37</v>
      </c>
      <c r="B53">
        <v>1758503750</v>
      </c>
      <c r="C53">
        <v>722</v>
      </c>
      <c r="D53" t="s">
        <v>500</v>
      </c>
      <c r="E53" t="s">
        <v>501</v>
      </c>
      <c r="F53">
        <v>5</v>
      </c>
      <c r="G53" t="s">
        <v>419</v>
      </c>
      <c r="H53" t="s">
        <v>420</v>
      </c>
      <c r="I53" t="s">
        <v>421</v>
      </c>
      <c r="J53">
        <v>1758503747</v>
      </c>
      <c r="K53">
        <f>(L53)/1000</f>
        <v>0</v>
      </c>
      <c r="L53">
        <f>1000*DL53*AJ53*(DH53-DI53)/(100*DA53*(1000-AJ53*DH53))</f>
        <v>0</v>
      </c>
      <c r="M53">
        <f>DL53*AJ53*(DG53-DF53*(1000-AJ53*DI53)/(1000-AJ53*DH53))/(100*DA53)</f>
        <v>0</v>
      </c>
      <c r="N53">
        <f>DF53 - IF(AJ53&gt;1, M53*DA53*100.0/(AL53), 0)</f>
        <v>0</v>
      </c>
      <c r="O53">
        <f>((U53-K53/2)*N53-M53)/(U53+K53/2)</f>
        <v>0</v>
      </c>
      <c r="P53">
        <f>O53*(DM53+DN53)/1000.0</f>
        <v>0</v>
      </c>
      <c r="Q53">
        <f>(DF53 - IF(AJ53&gt;1, M53*DA53*100.0/(AL53), 0))*(DM53+DN53)/1000.0</f>
        <v>0</v>
      </c>
      <c r="R53">
        <f>2.0/((1/T53-1/S53)+SIGN(T53)*SQRT((1/T53-1/S53)*(1/T53-1/S53) + 4*DB53/((DB53+1)*(DB53+1))*(2*1/T53*1/S53-1/S53*1/S53)))</f>
        <v>0</v>
      </c>
      <c r="S53">
        <f>IF(LEFT(DC53,1)&lt;&gt;"0",IF(LEFT(DC53,1)="1",3.0,DD53),$D$5+$E$5*(DT53*DM53/($K$5*1000))+$F$5*(DT53*DM53/($K$5*1000))*MAX(MIN(DA53,$J$5),$I$5)*MAX(MIN(DA53,$J$5),$I$5)+$G$5*MAX(MIN(DA53,$J$5),$I$5)*(DT53*DM53/($K$5*1000))+$H$5*(DT53*DM53/($K$5*1000))*(DT53*DM53/($K$5*1000)))</f>
        <v>0</v>
      </c>
      <c r="T53">
        <f>K53*(1000-(1000*0.61365*exp(17.502*X53/(240.97+X53))/(DM53+DN53)+DH53)/2)/(1000*0.61365*exp(17.502*X53/(240.97+X53))/(DM53+DN53)-DH53)</f>
        <v>0</v>
      </c>
      <c r="U53">
        <f>1/((DB53+1)/(R53/1.6)+1/(S53/1.37)) + DB53/((DB53+1)/(R53/1.6) + DB53/(S53/1.37))</f>
        <v>0</v>
      </c>
      <c r="V53">
        <f>(CW53*CZ53)</f>
        <v>0</v>
      </c>
      <c r="W53">
        <f>(DO53+(V53+2*0.95*5.67E-8*(((DO53+$B$7)+273)^4-(DO53+273)^4)-44100*K53)/(1.84*29.3*S53+8*0.95*5.67E-8*(DO53+273)^3))</f>
        <v>0</v>
      </c>
      <c r="X53">
        <f>($C$7*DP53+$D$7*DQ53+$E$7*W53)</f>
        <v>0</v>
      </c>
      <c r="Y53">
        <f>0.61365*exp(17.502*X53/(240.97+X53))</f>
        <v>0</v>
      </c>
      <c r="Z53">
        <f>(AA53/AB53*100)</f>
        <v>0</v>
      </c>
      <c r="AA53">
        <f>DH53*(DM53+DN53)/1000</f>
        <v>0</v>
      </c>
      <c r="AB53">
        <f>0.61365*exp(17.502*DO53/(240.97+DO53))</f>
        <v>0</v>
      </c>
      <c r="AC53">
        <f>(Y53-DH53*(DM53+DN53)/1000)</f>
        <v>0</v>
      </c>
      <c r="AD53">
        <f>(-K53*44100)</f>
        <v>0</v>
      </c>
      <c r="AE53">
        <f>2*29.3*S53*0.92*(DO53-X53)</f>
        <v>0</v>
      </c>
      <c r="AF53">
        <f>2*0.95*5.67E-8*(((DO53+$B$7)+273)^4-(X53+273)^4)</f>
        <v>0</v>
      </c>
      <c r="AG53">
        <f>V53+AF53+AD53+AE53</f>
        <v>0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MAX(0,($B$13+$C$13*DT53)/(1+$D$13*DT53)*DM53/(DO53+273)*$E$13)</f>
        <v>0</v>
      </c>
      <c r="AM53" t="s">
        <v>422</v>
      </c>
      <c r="AN53" t="s">
        <v>422</v>
      </c>
      <c r="AO53">
        <v>0</v>
      </c>
      <c r="AP53">
        <v>0</v>
      </c>
      <c r="AQ53">
        <f>1-AO53/AP53</f>
        <v>0</v>
      </c>
      <c r="AR53">
        <v>0</v>
      </c>
      <c r="AS53" t="s">
        <v>422</v>
      </c>
      <c r="AT53" t="s">
        <v>422</v>
      </c>
      <c r="AU53">
        <v>0</v>
      </c>
      <c r="AV53">
        <v>0</v>
      </c>
      <c r="AW53">
        <f>1-AU53/AV53</f>
        <v>0</v>
      </c>
      <c r="AX53">
        <v>0.5</v>
      </c>
      <c r="AY53">
        <f>CX53</f>
        <v>0</v>
      </c>
      <c r="AZ53">
        <f>M53</f>
        <v>0</v>
      </c>
      <c r="BA53">
        <f>AW53*AX53*AY53</f>
        <v>0</v>
      </c>
      <c r="BB53">
        <f>(AZ53-AR53)/AY53</f>
        <v>0</v>
      </c>
      <c r="BC53">
        <f>(AP53-AV53)/AV53</f>
        <v>0</v>
      </c>
      <c r="BD53">
        <f>AO53/(AQ53+AO53/AV53)</f>
        <v>0</v>
      </c>
      <c r="BE53" t="s">
        <v>422</v>
      </c>
      <c r="BF53">
        <v>0</v>
      </c>
      <c r="BG53">
        <f>IF(BF53&lt;&gt;0, BF53, BD53)</f>
        <v>0</v>
      </c>
      <c r="BH53">
        <f>1-BG53/AV53</f>
        <v>0</v>
      </c>
      <c r="BI53">
        <f>(AV53-AU53)/(AV53-BG53)</f>
        <v>0</v>
      </c>
      <c r="BJ53">
        <f>(AP53-AV53)/(AP53-BG53)</f>
        <v>0</v>
      </c>
      <c r="BK53">
        <f>(AV53-AU53)/(AV53-AO53)</f>
        <v>0</v>
      </c>
      <c r="BL53">
        <f>(AP53-AV53)/(AP53-AO53)</f>
        <v>0</v>
      </c>
      <c r="BM53">
        <f>(BI53*BG53/AU53)</f>
        <v>0</v>
      </c>
      <c r="BN53">
        <f>(1-BM53)</f>
        <v>0</v>
      </c>
      <c r="CW53">
        <f>$B$11*DU53+$C$11*DV53+$F$11*EG53*(1-EJ53)</f>
        <v>0</v>
      </c>
      <c r="CX53">
        <f>CW53*CY53</f>
        <v>0</v>
      </c>
      <c r="CY53">
        <f>($B$11*$D$9+$C$11*$D$9+$F$11*((ET53+EL53)/MAX(ET53+EL53+EU53, 0.1)*$I$9+EU53/MAX(ET53+EL53+EU53, 0.1)*$J$9))/($B$11+$C$11+$F$11)</f>
        <v>0</v>
      </c>
      <c r="CZ53">
        <f>($B$11*$K$9+$C$11*$K$9+$F$11*((ET53+EL53)/MAX(ET53+EL53+EU53, 0.1)*$P$9+EU53/MAX(ET53+EL53+EU53, 0.1)*$Q$9))/($B$11+$C$11+$F$11)</f>
        <v>0</v>
      </c>
      <c r="DA53">
        <v>3.7</v>
      </c>
      <c r="DB53">
        <v>0.5</v>
      </c>
      <c r="DC53" t="s">
        <v>423</v>
      </c>
      <c r="DD53">
        <v>2</v>
      </c>
      <c r="DE53">
        <v>1758503747</v>
      </c>
      <c r="DF53">
        <v>420.25</v>
      </c>
      <c r="DG53">
        <v>420.000666666667</v>
      </c>
      <c r="DH53">
        <v>24.0767</v>
      </c>
      <c r="DI53">
        <v>23.9847333333333</v>
      </c>
      <c r="DJ53">
        <v>418.196333333333</v>
      </c>
      <c r="DK53">
        <v>23.7305666666667</v>
      </c>
      <c r="DL53">
        <v>499.974666666667</v>
      </c>
      <c r="DM53">
        <v>89.7876666666667</v>
      </c>
      <c r="DN53">
        <v>0.0375003</v>
      </c>
      <c r="DO53">
        <v>30.2933666666667</v>
      </c>
      <c r="DP53">
        <v>30.0112666666667</v>
      </c>
      <c r="DQ53">
        <v>999.9</v>
      </c>
      <c r="DR53">
        <v>0</v>
      </c>
      <c r="DS53">
        <v>0</v>
      </c>
      <c r="DT53">
        <v>9996.65666666667</v>
      </c>
      <c r="DU53">
        <v>0</v>
      </c>
      <c r="DV53">
        <v>0.330984</v>
      </c>
      <c r="DW53">
        <v>0.249145666666667</v>
      </c>
      <c r="DX53">
        <v>430.617333333333</v>
      </c>
      <c r="DY53">
        <v>430.321666666667</v>
      </c>
      <c r="DZ53">
        <v>0.0919412</v>
      </c>
      <c r="EA53">
        <v>420.000666666667</v>
      </c>
      <c r="EB53">
        <v>23.9847333333333</v>
      </c>
      <c r="EC53">
        <v>2.16179</v>
      </c>
      <c r="ED53">
        <v>2.15353666666667</v>
      </c>
      <c r="EE53">
        <v>18.6819</v>
      </c>
      <c r="EF53">
        <v>18.6207666666667</v>
      </c>
      <c r="EG53">
        <v>0.00500059</v>
      </c>
      <c r="EH53">
        <v>0</v>
      </c>
      <c r="EI53">
        <v>0</v>
      </c>
      <c r="EJ53">
        <v>0</v>
      </c>
      <c r="EK53">
        <v>427.9</v>
      </c>
      <c r="EL53">
        <v>0.00500059</v>
      </c>
      <c r="EM53">
        <v>-14.7666666666667</v>
      </c>
      <c r="EN53">
        <v>-1.83333333333333</v>
      </c>
      <c r="EO53">
        <v>35.5413333333333</v>
      </c>
      <c r="EP53">
        <v>39.958</v>
      </c>
      <c r="EQ53">
        <v>37.2913333333333</v>
      </c>
      <c r="ER53">
        <v>40.1873333333333</v>
      </c>
      <c r="ES53">
        <v>38.312</v>
      </c>
      <c r="ET53">
        <v>0</v>
      </c>
      <c r="EU53">
        <v>0</v>
      </c>
      <c r="EV53">
        <v>0</v>
      </c>
      <c r="EW53">
        <v>1758503750.1</v>
      </c>
      <c r="EX53">
        <v>0</v>
      </c>
      <c r="EY53">
        <v>428.538461538462</v>
      </c>
      <c r="EZ53">
        <v>8.19829082802414</v>
      </c>
      <c r="FA53">
        <v>-26.5675212311269</v>
      </c>
      <c r="FB53">
        <v>-11.65</v>
      </c>
      <c r="FC53">
        <v>15</v>
      </c>
      <c r="FD53">
        <v>0</v>
      </c>
      <c r="FE53" t="s">
        <v>424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0.260056380952381</v>
      </c>
      <c r="FR53">
        <v>-0.0129822857142852</v>
      </c>
      <c r="FS53">
        <v>0.0201709663495313</v>
      </c>
      <c r="FT53">
        <v>1</v>
      </c>
      <c r="FU53">
        <v>428.611764705882</v>
      </c>
      <c r="FV53">
        <v>2.52406421999162</v>
      </c>
      <c r="FW53">
        <v>6.07011797084132</v>
      </c>
      <c r="FX53">
        <v>-1</v>
      </c>
      <c r="FY53">
        <v>0.0905176904761905</v>
      </c>
      <c r="FZ53">
        <v>0.00806449090909092</v>
      </c>
      <c r="GA53">
        <v>0.00122694767843767</v>
      </c>
      <c r="GB53">
        <v>1</v>
      </c>
      <c r="GC53">
        <v>2</v>
      </c>
      <c r="GD53">
        <v>2</v>
      </c>
      <c r="GE53" t="s">
        <v>425</v>
      </c>
      <c r="GF53">
        <v>3.13316</v>
      </c>
      <c r="GG53">
        <v>2.7155</v>
      </c>
      <c r="GH53">
        <v>0.0886804</v>
      </c>
      <c r="GI53">
        <v>0.089118</v>
      </c>
      <c r="GJ53">
        <v>0.102346</v>
      </c>
      <c r="GK53">
        <v>0.102704</v>
      </c>
      <c r="GL53">
        <v>34290.5</v>
      </c>
      <c r="GM53">
        <v>36688.4</v>
      </c>
      <c r="GN53">
        <v>34047.7</v>
      </c>
      <c r="GO53">
        <v>36472.6</v>
      </c>
      <c r="GP53">
        <v>43182.1</v>
      </c>
      <c r="GQ53">
        <v>46985.4</v>
      </c>
      <c r="GR53">
        <v>53134.2</v>
      </c>
      <c r="GS53">
        <v>58298</v>
      </c>
      <c r="GT53">
        <v>1.94603</v>
      </c>
      <c r="GU53">
        <v>1.6567</v>
      </c>
      <c r="GV53">
        <v>0.083141</v>
      </c>
      <c r="GW53">
        <v>0</v>
      </c>
      <c r="GX53">
        <v>28.6632</v>
      </c>
      <c r="GY53">
        <v>999.9</v>
      </c>
      <c r="GZ53">
        <v>60.225</v>
      </c>
      <c r="HA53">
        <v>30.202</v>
      </c>
      <c r="HB53">
        <v>28.9087</v>
      </c>
      <c r="HC53">
        <v>54.7701</v>
      </c>
      <c r="HD53">
        <v>47.3518</v>
      </c>
      <c r="HE53">
        <v>1</v>
      </c>
      <c r="HF53">
        <v>0.126837</v>
      </c>
      <c r="HG53">
        <v>-1.31837</v>
      </c>
      <c r="HH53">
        <v>20.1292</v>
      </c>
      <c r="HI53">
        <v>5.19902</v>
      </c>
      <c r="HJ53">
        <v>12.0044</v>
      </c>
      <c r="HK53">
        <v>4.97575</v>
      </c>
      <c r="HL53">
        <v>3.294</v>
      </c>
      <c r="HM53">
        <v>9999</v>
      </c>
      <c r="HN53">
        <v>9999</v>
      </c>
      <c r="HO53">
        <v>9999</v>
      </c>
      <c r="HP53">
        <v>999.9</v>
      </c>
      <c r="HQ53">
        <v>1.86325</v>
      </c>
      <c r="HR53">
        <v>1.86813</v>
      </c>
      <c r="HS53">
        <v>1.86783</v>
      </c>
      <c r="HT53">
        <v>1.86905</v>
      </c>
      <c r="HU53">
        <v>1.86985</v>
      </c>
      <c r="HV53">
        <v>1.86596</v>
      </c>
      <c r="HW53">
        <v>1.86698</v>
      </c>
      <c r="HX53">
        <v>1.86843</v>
      </c>
      <c r="HY53">
        <v>5</v>
      </c>
      <c r="HZ53">
        <v>0</v>
      </c>
      <c r="IA53">
        <v>0</v>
      </c>
      <c r="IB53">
        <v>0</v>
      </c>
      <c r="IC53" t="s">
        <v>426</v>
      </c>
      <c r="ID53" t="s">
        <v>427</v>
      </c>
      <c r="IE53" t="s">
        <v>428</v>
      </c>
      <c r="IF53" t="s">
        <v>428</v>
      </c>
      <c r="IG53" t="s">
        <v>428</v>
      </c>
      <c r="IH53" t="s">
        <v>428</v>
      </c>
      <c r="II53">
        <v>0</v>
      </c>
      <c r="IJ53">
        <v>100</v>
      </c>
      <c r="IK53">
        <v>100</v>
      </c>
      <c r="IL53">
        <v>2.054</v>
      </c>
      <c r="IM53">
        <v>0.3461</v>
      </c>
      <c r="IN53">
        <v>0.625846538382723</v>
      </c>
      <c r="IO53">
        <v>0.00365734689822481</v>
      </c>
      <c r="IP53">
        <v>-6.82403095585571e-07</v>
      </c>
      <c r="IQ53">
        <v>2.34579755332527e-10</v>
      </c>
      <c r="IR53">
        <v>-0.0964157226560202</v>
      </c>
      <c r="IS53">
        <v>-0.0183575705514064</v>
      </c>
      <c r="IT53">
        <v>0.00210061426533654</v>
      </c>
      <c r="IU53">
        <v>-2.28055882586626e-05</v>
      </c>
      <c r="IV53">
        <v>4</v>
      </c>
      <c r="IW53">
        <v>2464</v>
      </c>
      <c r="IX53">
        <v>0</v>
      </c>
      <c r="IY53">
        <v>27</v>
      </c>
      <c r="IZ53">
        <v>29308395.8</v>
      </c>
      <c r="JA53">
        <v>29308395.8</v>
      </c>
      <c r="JB53">
        <v>0.95459</v>
      </c>
      <c r="JC53">
        <v>2.62573</v>
      </c>
      <c r="JD53">
        <v>1.54785</v>
      </c>
      <c r="JE53">
        <v>2.31445</v>
      </c>
      <c r="JF53">
        <v>1.64551</v>
      </c>
      <c r="JG53">
        <v>2.30591</v>
      </c>
      <c r="JH53">
        <v>34.1452</v>
      </c>
      <c r="JI53">
        <v>24.2188</v>
      </c>
      <c r="JJ53">
        <v>18</v>
      </c>
      <c r="JK53">
        <v>506.31</v>
      </c>
      <c r="JL53">
        <v>335.573</v>
      </c>
      <c r="JM53">
        <v>30.9307</v>
      </c>
      <c r="JN53">
        <v>29.0116</v>
      </c>
      <c r="JO53">
        <v>29.9999</v>
      </c>
      <c r="JP53">
        <v>29.0174</v>
      </c>
      <c r="JQ53">
        <v>28.9755</v>
      </c>
      <c r="JR53">
        <v>19.1297</v>
      </c>
      <c r="JS53">
        <v>23.6729</v>
      </c>
      <c r="JT53">
        <v>82.0093</v>
      </c>
      <c r="JU53">
        <v>30.8822</v>
      </c>
      <c r="JV53">
        <v>420</v>
      </c>
      <c r="JW53">
        <v>24.0386</v>
      </c>
      <c r="JX53">
        <v>96.5726</v>
      </c>
      <c r="JY53">
        <v>94.4513</v>
      </c>
    </row>
    <row r="54" spans="1:285">
      <c r="A54">
        <v>38</v>
      </c>
      <c r="B54">
        <v>1758503752</v>
      </c>
      <c r="C54">
        <v>724</v>
      </c>
      <c r="D54" t="s">
        <v>502</v>
      </c>
      <c r="E54" t="s">
        <v>503</v>
      </c>
      <c r="F54">
        <v>5</v>
      </c>
      <c r="G54" t="s">
        <v>419</v>
      </c>
      <c r="H54" t="s">
        <v>420</v>
      </c>
      <c r="I54" t="s">
        <v>421</v>
      </c>
      <c r="J54">
        <v>1758503749</v>
      </c>
      <c r="K54">
        <f>(L54)/1000</f>
        <v>0</v>
      </c>
      <c r="L54">
        <f>1000*DL54*AJ54*(DH54-DI54)/(100*DA54*(1000-AJ54*DH54))</f>
        <v>0</v>
      </c>
      <c r="M54">
        <f>DL54*AJ54*(DG54-DF54*(1000-AJ54*DI54)/(1000-AJ54*DH54))/(100*DA54)</f>
        <v>0</v>
      </c>
      <c r="N54">
        <f>DF54 - IF(AJ54&gt;1, M54*DA54*100.0/(AL54), 0)</f>
        <v>0</v>
      </c>
      <c r="O54">
        <f>((U54-K54/2)*N54-M54)/(U54+K54/2)</f>
        <v>0</v>
      </c>
      <c r="P54">
        <f>O54*(DM54+DN54)/1000.0</f>
        <v>0</v>
      </c>
      <c r="Q54">
        <f>(DF54 - IF(AJ54&gt;1, M54*DA54*100.0/(AL54), 0))*(DM54+DN54)/1000.0</f>
        <v>0</v>
      </c>
      <c r="R54">
        <f>2.0/((1/T54-1/S54)+SIGN(T54)*SQRT((1/T54-1/S54)*(1/T54-1/S54) + 4*DB54/((DB54+1)*(DB54+1))*(2*1/T54*1/S54-1/S54*1/S54)))</f>
        <v>0</v>
      </c>
      <c r="S54">
        <f>IF(LEFT(DC54,1)&lt;&gt;"0",IF(LEFT(DC54,1)="1",3.0,DD54),$D$5+$E$5*(DT54*DM54/($K$5*1000))+$F$5*(DT54*DM54/($K$5*1000))*MAX(MIN(DA54,$J$5),$I$5)*MAX(MIN(DA54,$J$5),$I$5)+$G$5*MAX(MIN(DA54,$J$5),$I$5)*(DT54*DM54/($K$5*1000))+$H$5*(DT54*DM54/($K$5*1000))*(DT54*DM54/($K$5*1000)))</f>
        <v>0</v>
      </c>
      <c r="T54">
        <f>K54*(1000-(1000*0.61365*exp(17.502*X54/(240.97+X54))/(DM54+DN54)+DH54)/2)/(1000*0.61365*exp(17.502*X54/(240.97+X54))/(DM54+DN54)-DH54)</f>
        <v>0</v>
      </c>
      <c r="U54">
        <f>1/((DB54+1)/(R54/1.6)+1/(S54/1.37)) + DB54/((DB54+1)/(R54/1.6) + DB54/(S54/1.37))</f>
        <v>0</v>
      </c>
      <c r="V54">
        <f>(CW54*CZ54)</f>
        <v>0</v>
      </c>
      <c r="W54">
        <f>(DO54+(V54+2*0.95*5.67E-8*(((DO54+$B$7)+273)^4-(DO54+273)^4)-44100*K54)/(1.84*29.3*S54+8*0.95*5.67E-8*(DO54+273)^3))</f>
        <v>0</v>
      </c>
      <c r="X54">
        <f>($C$7*DP54+$D$7*DQ54+$E$7*W54)</f>
        <v>0</v>
      </c>
      <c r="Y54">
        <f>0.61365*exp(17.502*X54/(240.97+X54))</f>
        <v>0</v>
      </c>
      <c r="Z54">
        <f>(AA54/AB54*100)</f>
        <v>0</v>
      </c>
      <c r="AA54">
        <f>DH54*(DM54+DN54)/1000</f>
        <v>0</v>
      </c>
      <c r="AB54">
        <f>0.61365*exp(17.502*DO54/(240.97+DO54))</f>
        <v>0</v>
      </c>
      <c r="AC54">
        <f>(Y54-DH54*(DM54+DN54)/1000)</f>
        <v>0</v>
      </c>
      <c r="AD54">
        <f>(-K54*44100)</f>
        <v>0</v>
      </c>
      <c r="AE54">
        <f>2*29.3*S54*0.92*(DO54-X54)</f>
        <v>0</v>
      </c>
      <c r="AF54">
        <f>2*0.95*5.67E-8*(((DO54+$B$7)+273)^4-(X54+273)^4)</f>
        <v>0</v>
      </c>
      <c r="AG54">
        <f>V54+AF54+AD54+AE54</f>
        <v>0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MAX(0,($B$13+$C$13*DT54)/(1+$D$13*DT54)*DM54/(DO54+273)*$E$13)</f>
        <v>0</v>
      </c>
      <c r="AM54" t="s">
        <v>422</v>
      </c>
      <c r="AN54" t="s">
        <v>422</v>
      </c>
      <c r="AO54">
        <v>0</v>
      </c>
      <c r="AP54">
        <v>0</v>
      </c>
      <c r="AQ54">
        <f>1-AO54/AP54</f>
        <v>0</v>
      </c>
      <c r="AR54">
        <v>0</v>
      </c>
      <c r="AS54" t="s">
        <v>422</v>
      </c>
      <c r="AT54" t="s">
        <v>422</v>
      </c>
      <c r="AU54">
        <v>0</v>
      </c>
      <c r="AV54">
        <v>0</v>
      </c>
      <c r="AW54">
        <f>1-AU54/AV54</f>
        <v>0</v>
      </c>
      <c r="AX54">
        <v>0.5</v>
      </c>
      <c r="AY54">
        <f>CX54</f>
        <v>0</v>
      </c>
      <c r="AZ54">
        <f>M54</f>
        <v>0</v>
      </c>
      <c r="BA54">
        <f>AW54*AX54*AY54</f>
        <v>0</v>
      </c>
      <c r="BB54">
        <f>(AZ54-AR54)/AY54</f>
        <v>0</v>
      </c>
      <c r="BC54">
        <f>(AP54-AV54)/AV54</f>
        <v>0</v>
      </c>
      <c r="BD54">
        <f>AO54/(AQ54+AO54/AV54)</f>
        <v>0</v>
      </c>
      <c r="BE54" t="s">
        <v>422</v>
      </c>
      <c r="BF54">
        <v>0</v>
      </c>
      <c r="BG54">
        <f>IF(BF54&lt;&gt;0, BF54, BD54)</f>
        <v>0</v>
      </c>
      <c r="BH54">
        <f>1-BG54/AV54</f>
        <v>0</v>
      </c>
      <c r="BI54">
        <f>(AV54-AU54)/(AV54-BG54)</f>
        <v>0</v>
      </c>
      <c r="BJ54">
        <f>(AP54-AV54)/(AP54-BG54)</f>
        <v>0</v>
      </c>
      <c r="BK54">
        <f>(AV54-AU54)/(AV54-AO54)</f>
        <v>0</v>
      </c>
      <c r="BL54">
        <f>(AP54-AV54)/(AP54-AO54)</f>
        <v>0</v>
      </c>
      <c r="BM54">
        <f>(BI54*BG54/AU54)</f>
        <v>0</v>
      </c>
      <c r="BN54">
        <f>(1-BM54)</f>
        <v>0</v>
      </c>
      <c r="CW54">
        <f>$B$11*DU54+$C$11*DV54+$F$11*EG54*(1-EJ54)</f>
        <v>0</v>
      </c>
      <c r="CX54">
        <f>CW54*CY54</f>
        <v>0</v>
      </c>
      <c r="CY54">
        <f>($B$11*$D$9+$C$11*$D$9+$F$11*((ET54+EL54)/MAX(ET54+EL54+EU54, 0.1)*$I$9+EU54/MAX(ET54+EL54+EU54, 0.1)*$J$9))/($B$11+$C$11+$F$11)</f>
        <v>0</v>
      </c>
      <c r="CZ54">
        <f>($B$11*$K$9+$C$11*$K$9+$F$11*((ET54+EL54)/MAX(ET54+EL54+EU54, 0.1)*$P$9+EU54/MAX(ET54+EL54+EU54, 0.1)*$Q$9))/($B$11+$C$11+$F$11)</f>
        <v>0</v>
      </c>
      <c r="DA54">
        <v>3.7</v>
      </c>
      <c r="DB54">
        <v>0.5</v>
      </c>
      <c r="DC54" t="s">
        <v>423</v>
      </c>
      <c r="DD54">
        <v>2</v>
      </c>
      <c r="DE54">
        <v>1758503749</v>
      </c>
      <c r="DF54">
        <v>420.24</v>
      </c>
      <c r="DG54">
        <v>419.990666666667</v>
      </c>
      <c r="DH54">
        <v>24.0763333333333</v>
      </c>
      <c r="DI54">
        <v>23.9834</v>
      </c>
      <c r="DJ54">
        <v>418.186666666667</v>
      </c>
      <c r="DK54">
        <v>23.7302</v>
      </c>
      <c r="DL54">
        <v>500.021666666667</v>
      </c>
      <c r="DM54">
        <v>89.7874333333333</v>
      </c>
      <c r="DN54">
        <v>0.0374234666666667</v>
      </c>
      <c r="DO54">
        <v>30.2952</v>
      </c>
      <c r="DP54">
        <v>30.0160666666667</v>
      </c>
      <c r="DQ54">
        <v>999.9</v>
      </c>
      <c r="DR54">
        <v>0</v>
      </c>
      <c r="DS54">
        <v>0</v>
      </c>
      <c r="DT54">
        <v>10009.7833333333</v>
      </c>
      <c r="DU54">
        <v>0</v>
      </c>
      <c r="DV54">
        <v>0.330984</v>
      </c>
      <c r="DW54">
        <v>0.249338666666667</v>
      </c>
      <c r="DX54">
        <v>430.607333333333</v>
      </c>
      <c r="DY54">
        <v>430.310666666667</v>
      </c>
      <c r="DZ54">
        <v>0.0928980333333333</v>
      </c>
      <c r="EA54">
        <v>419.990666666667</v>
      </c>
      <c r="EB54">
        <v>23.9834</v>
      </c>
      <c r="EC54">
        <v>2.16175</v>
      </c>
      <c r="ED54">
        <v>2.15341333333333</v>
      </c>
      <c r="EE54">
        <v>18.6816333333333</v>
      </c>
      <c r="EF54">
        <v>18.6198333333333</v>
      </c>
      <c r="EG54">
        <v>0.00500059</v>
      </c>
      <c r="EH54">
        <v>0</v>
      </c>
      <c r="EI54">
        <v>0</v>
      </c>
      <c r="EJ54">
        <v>0</v>
      </c>
      <c r="EK54">
        <v>426.333333333333</v>
      </c>
      <c r="EL54">
        <v>0.00500059</v>
      </c>
      <c r="EM54">
        <v>-12.6</v>
      </c>
      <c r="EN54">
        <v>-1.36666666666667</v>
      </c>
      <c r="EO54">
        <v>35.562</v>
      </c>
      <c r="EP54">
        <v>39.979</v>
      </c>
      <c r="EQ54">
        <v>37.333</v>
      </c>
      <c r="ER54">
        <v>40.2496666666667</v>
      </c>
      <c r="ES54">
        <v>38.333</v>
      </c>
      <c r="ET54">
        <v>0</v>
      </c>
      <c r="EU54">
        <v>0</v>
      </c>
      <c r="EV54">
        <v>0</v>
      </c>
      <c r="EW54">
        <v>1758503752.5</v>
      </c>
      <c r="EX54">
        <v>0</v>
      </c>
      <c r="EY54">
        <v>428.580769230769</v>
      </c>
      <c r="EZ54">
        <v>16.6940173540532</v>
      </c>
      <c r="FA54">
        <v>-45.4700854470721</v>
      </c>
      <c r="FB54">
        <v>-11.6153846153846</v>
      </c>
      <c r="FC54">
        <v>15</v>
      </c>
      <c r="FD54">
        <v>0</v>
      </c>
      <c r="FE54" t="s">
        <v>424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0.254125761904762</v>
      </c>
      <c r="FR54">
        <v>-0.00934355844155818</v>
      </c>
      <c r="FS54">
        <v>0.0178416144232809</v>
      </c>
      <c r="FT54">
        <v>1</v>
      </c>
      <c r="FU54">
        <v>428.623529411765</v>
      </c>
      <c r="FV54">
        <v>3.50802143153923</v>
      </c>
      <c r="FW54">
        <v>6.02739134010576</v>
      </c>
      <c r="FX54">
        <v>-1</v>
      </c>
      <c r="FY54">
        <v>0.0909067</v>
      </c>
      <c r="FZ54">
        <v>0.00839432727272721</v>
      </c>
      <c r="GA54">
        <v>0.00126180698056021</v>
      </c>
      <c r="GB54">
        <v>1</v>
      </c>
      <c r="GC54">
        <v>2</v>
      </c>
      <c r="GD54">
        <v>2</v>
      </c>
      <c r="GE54" t="s">
        <v>425</v>
      </c>
      <c r="GF54">
        <v>3.13279</v>
      </c>
      <c r="GG54">
        <v>2.71539</v>
      </c>
      <c r="GH54">
        <v>0.0886837</v>
      </c>
      <c r="GI54">
        <v>0.0891139</v>
      </c>
      <c r="GJ54">
        <v>0.102347</v>
      </c>
      <c r="GK54">
        <v>0.1027</v>
      </c>
      <c r="GL54">
        <v>34290.1</v>
      </c>
      <c r="GM54">
        <v>36688.3</v>
      </c>
      <c r="GN54">
        <v>34047.5</v>
      </c>
      <c r="GO54">
        <v>36472.4</v>
      </c>
      <c r="GP54">
        <v>43181.7</v>
      </c>
      <c r="GQ54">
        <v>46985.5</v>
      </c>
      <c r="GR54">
        <v>53133.8</v>
      </c>
      <c r="GS54">
        <v>58297.8</v>
      </c>
      <c r="GT54">
        <v>1.9456</v>
      </c>
      <c r="GU54">
        <v>1.65715</v>
      </c>
      <c r="GV54">
        <v>0.0834614</v>
      </c>
      <c r="GW54">
        <v>0</v>
      </c>
      <c r="GX54">
        <v>28.6632</v>
      </c>
      <c r="GY54">
        <v>999.9</v>
      </c>
      <c r="GZ54">
        <v>60.225</v>
      </c>
      <c r="HA54">
        <v>30.202</v>
      </c>
      <c r="HB54">
        <v>28.9144</v>
      </c>
      <c r="HC54">
        <v>54.1201</v>
      </c>
      <c r="HD54">
        <v>47.6482</v>
      </c>
      <c r="HE54">
        <v>1</v>
      </c>
      <c r="HF54">
        <v>0.126801</v>
      </c>
      <c r="HG54">
        <v>-1.20489</v>
      </c>
      <c r="HH54">
        <v>20.13</v>
      </c>
      <c r="HI54">
        <v>5.19887</v>
      </c>
      <c r="HJ54">
        <v>12.0044</v>
      </c>
      <c r="HK54">
        <v>4.97565</v>
      </c>
      <c r="HL54">
        <v>3.294</v>
      </c>
      <c r="HM54">
        <v>9999</v>
      </c>
      <c r="HN54">
        <v>9999</v>
      </c>
      <c r="HO54">
        <v>9999</v>
      </c>
      <c r="HP54">
        <v>999.9</v>
      </c>
      <c r="HQ54">
        <v>1.86325</v>
      </c>
      <c r="HR54">
        <v>1.86813</v>
      </c>
      <c r="HS54">
        <v>1.86783</v>
      </c>
      <c r="HT54">
        <v>1.86905</v>
      </c>
      <c r="HU54">
        <v>1.86984</v>
      </c>
      <c r="HV54">
        <v>1.86594</v>
      </c>
      <c r="HW54">
        <v>1.867</v>
      </c>
      <c r="HX54">
        <v>1.86843</v>
      </c>
      <c r="HY54">
        <v>5</v>
      </c>
      <c r="HZ54">
        <v>0</v>
      </c>
      <c r="IA54">
        <v>0</v>
      </c>
      <c r="IB54">
        <v>0</v>
      </c>
      <c r="IC54" t="s">
        <v>426</v>
      </c>
      <c r="ID54" t="s">
        <v>427</v>
      </c>
      <c r="IE54" t="s">
        <v>428</v>
      </c>
      <c r="IF54" t="s">
        <v>428</v>
      </c>
      <c r="IG54" t="s">
        <v>428</v>
      </c>
      <c r="IH54" t="s">
        <v>428</v>
      </c>
      <c r="II54">
        <v>0</v>
      </c>
      <c r="IJ54">
        <v>100</v>
      </c>
      <c r="IK54">
        <v>100</v>
      </c>
      <c r="IL54">
        <v>2.053</v>
      </c>
      <c r="IM54">
        <v>0.3461</v>
      </c>
      <c r="IN54">
        <v>0.625846538382723</v>
      </c>
      <c r="IO54">
        <v>0.00365734689822481</v>
      </c>
      <c r="IP54">
        <v>-6.82403095585571e-07</v>
      </c>
      <c r="IQ54">
        <v>2.34579755332527e-10</v>
      </c>
      <c r="IR54">
        <v>-0.0964157226560202</v>
      </c>
      <c r="IS54">
        <v>-0.0183575705514064</v>
      </c>
      <c r="IT54">
        <v>0.00210061426533654</v>
      </c>
      <c r="IU54">
        <v>-2.28055882586626e-05</v>
      </c>
      <c r="IV54">
        <v>4</v>
      </c>
      <c r="IW54">
        <v>2464</v>
      </c>
      <c r="IX54">
        <v>0</v>
      </c>
      <c r="IY54">
        <v>27</v>
      </c>
      <c r="IZ54">
        <v>29308395.9</v>
      </c>
      <c r="JA54">
        <v>29308395.9</v>
      </c>
      <c r="JB54">
        <v>0.95459</v>
      </c>
      <c r="JC54">
        <v>2.63428</v>
      </c>
      <c r="JD54">
        <v>1.54785</v>
      </c>
      <c r="JE54">
        <v>2.31445</v>
      </c>
      <c r="JF54">
        <v>1.64673</v>
      </c>
      <c r="JG54">
        <v>2.26196</v>
      </c>
      <c r="JH54">
        <v>34.1452</v>
      </c>
      <c r="JI54">
        <v>24.2101</v>
      </c>
      <c r="JJ54">
        <v>18</v>
      </c>
      <c r="JK54">
        <v>506.026</v>
      </c>
      <c r="JL54">
        <v>335.783</v>
      </c>
      <c r="JM54">
        <v>30.9232</v>
      </c>
      <c r="JN54">
        <v>29.011</v>
      </c>
      <c r="JO54">
        <v>29.9999</v>
      </c>
      <c r="JP54">
        <v>29.0172</v>
      </c>
      <c r="JQ54">
        <v>28.9742</v>
      </c>
      <c r="JR54">
        <v>19.1305</v>
      </c>
      <c r="JS54">
        <v>23.6729</v>
      </c>
      <c r="JT54">
        <v>82.0093</v>
      </c>
      <c r="JU54">
        <v>30.8822</v>
      </c>
      <c r="JV54">
        <v>420</v>
      </c>
      <c r="JW54">
        <v>24.0362</v>
      </c>
      <c r="JX54">
        <v>96.5719</v>
      </c>
      <c r="JY54">
        <v>94.4509</v>
      </c>
    </row>
    <row r="55" spans="1:285">
      <c r="A55">
        <v>39</v>
      </c>
      <c r="B55">
        <v>1758503754</v>
      </c>
      <c r="C55">
        <v>726</v>
      </c>
      <c r="D55" t="s">
        <v>504</v>
      </c>
      <c r="E55" t="s">
        <v>505</v>
      </c>
      <c r="F55">
        <v>5</v>
      </c>
      <c r="G55" t="s">
        <v>419</v>
      </c>
      <c r="H55" t="s">
        <v>420</v>
      </c>
      <c r="I55" t="s">
        <v>421</v>
      </c>
      <c r="J55">
        <v>1758503751</v>
      </c>
      <c r="K55">
        <f>(L55)/1000</f>
        <v>0</v>
      </c>
      <c r="L55">
        <f>1000*DL55*AJ55*(DH55-DI55)/(100*DA55*(1000-AJ55*DH55))</f>
        <v>0</v>
      </c>
      <c r="M55">
        <f>DL55*AJ55*(DG55-DF55*(1000-AJ55*DI55)/(1000-AJ55*DH55))/(100*DA55)</f>
        <v>0</v>
      </c>
      <c r="N55">
        <f>DF55 - IF(AJ55&gt;1, M55*DA55*100.0/(AL55), 0)</f>
        <v>0</v>
      </c>
      <c r="O55">
        <f>((U55-K55/2)*N55-M55)/(U55+K55/2)</f>
        <v>0</v>
      </c>
      <c r="P55">
        <f>O55*(DM55+DN55)/1000.0</f>
        <v>0</v>
      </c>
      <c r="Q55">
        <f>(DF55 - IF(AJ55&gt;1, M55*DA55*100.0/(AL55), 0))*(DM55+DN55)/1000.0</f>
        <v>0</v>
      </c>
      <c r="R55">
        <f>2.0/((1/T55-1/S55)+SIGN(T55)*SQRT((1/T55-1/S55)*(1/T55-1/S55) + 4*DB55/((DB55+1)*(DB55+1))*(2*1/T55*1/S55-1/S55*1/S55)))</f>
        <v>0</v>
      </c>
      <c r="S55">
        <f>IF(LEFT(DC55,1)&lt;&gt;"0",IF(LEFT(DC55,1)="1",3.0,DD55),$D$5+$E$5*(DT55*DM55/($K$5*1000))+$F$5*(DT55*DM55/($K$5*1000))*MAX(MIN(DA55,$J$5),$I$5)*MAX(MIN(DA55,$J$5),$I$5)+$G$5*MAX(MIN(DA55,$J$5),$I$5)*(DT55*DM55/($K$5*1000))+$H$5*(DT55*DM55/($K$5*1000))*(DT55*DM55/($K$5*1000)))</f>
        <v>0</v>
      </c>
      <c r="T55">
        <f>K55*(1000-(1000*0.61365*exp(17.502*X55/(240.97+X55))/(DM55+DN55)+DH55)/2)/(1000*0.61365*exp(17.502*X55/(240.97+X55))/(DM55+DN55)-DH55)</f>
        <v>0</v>
      </c>
      <c r="U55">
        <f>1/((DB55+1)/(R55/1.6)+1/(S55/1.37)) + DB55/((DB55+1)/(R55/1.6) + DB55/(S55/1.37))</f>
        <v>0</v>
      </c>
      <c r="V55">
        <f>(CW55*CZ55)</f>
        <v>0</v>
      </c>
      <c r="W55">
        <f>(DO55+(V55+2*0.95*5.67E-8*(((DO55+$B$7)+273)^4-(DO55+273)^4)-44100*K55)/(1.84*29.3*S55+8*0.95*5.67E-8*(DO55+273)^3))</f>
        <v>0</v>
      </c>
      <c r="X55">
        <f>($C$7*DP55+$D$7*DQ55+$E$7*W55)</f>
        <v>0</v>
      </c>
      <c r="Y55">
        <f>0.61365*exp(17.502*X55/(240.97+X55))</f>
        <v>0</v>
      </c>
      <c r="Z55">
        <f>(AA55/AB55*100)</f>
        <v>0</v>
      </c>
      <c r="AA55">
        <f>DH55*(DM55+DN55)/1000</f>
        <v>0</v>
      </c>
      <c r="AB55">
        <f>0.61365*exp(17.502*DO55/(240.97+DO55))</f>
        <v>0</v>
      </c>
      <c r="AC55">
        <f>(Y55-DH55*(DM55+DN55)/1000)</f>
        <v>0</v>
      </c>
      <c r="AD55">
        <f>(-K55*44100)</f>
        <v>0</v>
      </c>
      <c r="AE55">
        <f>2*29.3*S55*0.92*(DO55-X55)</f>
        <v>0</v>
      </c>
      <c r="AF55">
        <f>2*0.95*5.67E-8*(((DO55+$B$7)+273)^4-(X55+273)^4)</f>
        <v>0</v>
      </c>
      <c r="AG55">
        <f>V55+AF55+AD55+AE55</f>
        <v>0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MAX(0,($B$13+$C$13*DT55)/(1+$D$13*DT55)*DM55/(DO55+273)*$E$13)</f>
        <v>0</v>
      </c>
      <c r="AM55" t="s">
        <v>422</v>
      </c>
      <c r="AN55" t="s">
        <v>422</v>
      </c>
      <c r="AO55">
        <v>0</v>
      </c>
      <c r="AP55">
        <v>0</v>
      </c>
      <c r="AQ55">
        <f>1-AO55/AP55</f>
        <v>0</v>
      </c>
      <c r="AR55">
        <v>0</v>
      </c>
      <c r="AS55" t="s">
        <v>422</v>
      </c>
      <c r="AT55" t="s">
        <v>422</v>
      </c>
      <c r="AU55">
        <v>0</v>
      </c>
      <c r="AV55">
        <v>0</v>
      </c>
      <c r="AW55">
        <f>1-AU55/AV55</f>
        <v>0</v>
      </c>
      <c r="AX55">
        <v>0.5</v>
      </c>
      <c r="AY55">
        <f>CX55</f>
        <v>0</v>
      </c>
      <c r="AZ55">
        <f>M55</f>
        <v>0</v>
      </c>
      <c r="BA55">
        <f>AW55*AX55*AY55</f>
        <v>0</v>
      </c>
      <c r="BB55">
        <f>(AZ55-AR55)/AY55</f>
        <v>0</v>
      </c>
      <c r="BC55">
        <f>(AP55-AV55)/AV55</f>
        <v>0</v>
      </c>
      <c r="BD55">
        <f>AO55/(AQ55+AO55/AV55)</f>
        <v>0</v>
      </c>
      <c r="BE55" t="s">
        <v>422</v>
      </c>
      <c r="BF55">
        <v>0</v>
      </c>
      <c r="BG55">
        <f>IF(BF55&lt;&gt;0, BF55, BD55)</f>
        <v>0</v>
      </c>
      <c r="BH55">
        <f>1-BG55/AV55</f>
        <v>0</v>
      </c>
      <c r="BI55">
        <f>(AV55-AU55)/(AV55-BG55)</f>
        <v>0</v>
      </c>
      <c r="BJ55">
        <f>(AP55-AV55)/(AP55-BG55)</f>
        <v>0</v>
      </c>
      <c r="BK55">
        <f>(AV55-AU55)/(AV55-AO55)</f>
        <v>0</v>
      </c>
      <c r="BL55">
        <f>(AP55-AV55)/(AP55-AO55)</f>
        <v>0</v>
      </c>
      <c r="BM55">
        <f>(BI55*BG55/AU55)</f>
        <v>0</v>
      </c>
      <c r="BN55">
        <f>(1-BM55)</f>
        <v>0</v>
      </c>
      <c r="CW55">
        <f>$B$11*DU55+$C$11*DV55+$F$11*EG55*(1-EJ55)</f>
        <v>0</v>
      </c>
      <c r="CX55">
        <f>CW55*CY55</f>
        <v>0</v>
      </c>
      <c r="CY55">
        <f>($B$11*$D$9+$C$11*$D$9+$F$11*((ET55+EL55)/MAX(ET55+EL55+EU55, 0.1)*$I$9+EU55/MAX(ET55+EL55+EU55, 0.1)*$J$9))/($B$11+$C$11+$F$11)</f>
        <v>0</v>
      </c>
      <c r="CZ55">
        <f>($B$11*$K$9+$C$11*$K$9+$F$11*((ET55+EL55)/MAX(ET55+EL55+EU55, 0.1)*$P$9+EU55/MAX(ET55+EL55+EU55, 0.1)*$Q$9))/($B$11+$C$11+$F$11)</f>
        <v>0</v>
      </c>
      <c r="DA55">
        <v>3.7</v>
      </c>
      <c r="DB55">
        <v>0.5</v>
      </c>
      <c r="DC55" t="s">
        <v>423</v>
      </c>
      <c r="DD55">
        <v>2</v>
      </c>
      <c r="DE55">
        <v>1758503751</v>
      </c>
      <c r="DF55">
        <v>420.239</v>
      </c>
      <c r="DG55">
        <v>419.981</v>
      </c>
      <c r="DH55">
        <v>24.0760666666667</v>
      </c>
      <c r="DI55">
        <v>23.9819666666667</v>
      </c>
      <c r="DJ55">
        <v>418.185666666667</v>
      </c>
      <c r="DK55">
        <v>23.7299666666667</v>
      </c>
      <c r="DL55">
        <v>500.048</v>
      </c>
      <c r="DM55">
        <v>89.7877333333333</v>
      </c>
      <c r="DN55">
        <v>0.0372962333333333</v>
      </c>
      <c r="DO55">
        <v>30.2965</v>
      </c>
      <c r="DP55">
        <v>30.0187</v>
      </c>
      <c r="DQ55">
        <v>999.9</v>
      </c>
      <c r="DR55">
        <v>0</v>
      </c>
      <c r="DS55">
        <v>0</v>
      </c>
      <c r="DT55">
        <v>10013.3266666667</v>
      </c>
      <c r="DU55">
        <v>0</v>
      </c>
      <c r="DV55">
        <v>0.330984</v>
      </c>
      <c r="DW55">
        <v>0.257771666666667</v>
      </c>
      <c r="DX55">
        <v>430.606333333333</v>
      </c>
      <c r="DY55">
        <v>430.300666666667</v>
      </c>
      <c r="DZ55">
        <v>0.0940551666666666</v>
      </c>
      <c r="EA55">
        <v>419.981</v>
      </c>
      <c r="EB55">
        <v>23.9819666666667</v>
      </c>
      <c r="EC55">
        <v>2.16173333333333</v>
      </c>
      <c r="ED55">
        <v>2.15329333333333</v>
      </c>
      <c r="EE55">
        <v>18.6815333333333</v>
      </c>
      <c r="EF55">
        <v>18.6189333333333</v>
      </c>
      <c r="EG55">
        <v>0.00500059</v>
      </c>
      <c r="EH55">
        <v>0</v>
      </c>
      <c r="EI55">
        <v>0</v>
      </c>
      <c r="EJ55">
        <v>0</v>
      </c>
      <c r="EK55">
        <v>425.566666666667</v>
      </c>
      <c r="EL55">
        <v>0.00500059</v>
      </c>
      <c r="EM55">
        <v>-7.36666666666667</v>
      </c>
      <c r="EN55">
        <v>0.533333333333333</v>
      </c>
      <c r="EO55">
        <v>35.562</v>
      </c>
      <c r="EP55">
        <v>40.0206666666667</v>
      </c>
      <c r="EQ55">
        <v>37.354</v>
      </c>
      <c r="ER55">
        <v>40.2913333333333</v>
      </c>
      <c r="ES55">
        <v>38.354</v>
      </c>
      <c r="ET55">
        <v>0</v>
      </c>
      <c r="EU55">
        <v>0</v>
      </c>
      <c r="EV55">
        <v>0</v>
      </c>
      <c r="EW55">
        <v>1758503754.3</v>
      </c>
      <c r="EX55">
        <v>0</v>
      </c>
      <c r="EY55">
        <v>429.088</v>
      </c>
      <c r="EZ55">
        <v>11.9461539590845</v>
      </c>
      <c r="FA55">
        <v>-22.3230773183721</v>
      </c>
      <c r="FB55">
        <v>-12.772</v>
      </c>
      <c r="FC55">
        <v>15</v>
      </c>
      <c r="FD55">
        <v>0</v>
      </c>
      <c r="FE55" t="s">
        <v>424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0.256504666666667</v>
      </c>
      <c r="FR55">
        <v>-0.0347812207792209</v>
      </c>
      <c r="FS55">
        <v>0.0167619872197647</v>
      </c>
      <c r="FT55">
        <v>1</v>
      </c>
      <c r="FU55">
        <v>428.838235294118</v>
      </c>
      <c r="FV55">
        <v>4.86019870194606</v>
      </c>
      <c r="FW55">
        <v>6.05863577664546</v>
      </c>
      <c r="FX55">
        <v>-1</v>
      </c>
      <c r="FY55">
        <v>0.0914880761904762</v>
      </c>
      <c r="FZ55">
        <v>0.00987652207792212</v>
      </c>
      <c r="GA55">
        <v>0.00145658557262712</v>
      </c>
      <c r="GB55">
        <v>1</v>
      </c>
      <c r="GC55">
        <v>2</v>
      </c>
      <c r="GD55">
        <v>2</v>
      </c>
      <c r="GE55" t="s">
        <v>425</v>
      </c>
      <c r="GF55">
        <v>3.13289</v>
      </c>
      <c r="GG55">
        <v>2.7152</v>
      </c>
      <c r="GH55">
        <v>0.0886864</v>
      </c>
      <c r="GI55">
        <v>0.089113</v>
      </c>
      <c r="GJ55">
        <v>0.102344</v>
      </c>
      <c r="GK55">
        <v>0.102699</v>
      </c>
      <c r="GL55">
        <v>34290.1</v>
      </c>
      <c r="GM55">
        <v>36688.4</v>
      </c>
      <c r="GN55">
        <v>34047.6</v>
      </c>
      <c r="GO55">
        <v>36472.4</v>
      </c>
      <c r="GP55">
        <v>43181.9</v>
      </c>
      <c r="GQ55">
        <v>46985.7</v>
      </c>
      <c r="GR55">
        <v>53133.9</v>
      </c>
      <c r="GS55">
        <v>58298</v>
      </c>
      <c r="GT55">
        <v>1.94552</v>
      </c>
      <c r="GU55">
        <v>1.65715</v>
      </c>
      <c r="GV55">
        <v>0.0830889</v>
      </c>
      <c r="GW55">
        <v>0</v>
      </c>
      <c r="GX55">
        <v>28.6632</v>
      </c>
      <c r="GY55">
        <v>999.9</v>
      </c>
      <c r="GZ55">
        <v>60.225</v>
      </c>
      <c r="HA55">
        <v>30.202</v>
      </c>
      <c r="HB55">
        <v>28.9103</v>
      </c>
      <c r="HC55">
        <v>54.7001</v>
      </c>
      <c r="HD55">
        <v>47.4679</v>
      </c>
      <c r="HE55">
        <v>1</v>
      </c>
      <c r="HF55">
        <v>0.126758</v>
      </c>
      <c r="HG55">
        <v>-1.18805</v>
      </c>
      <c r="HH55">
        <v>20.1302</v>
      </c>
      <c r="HI55">
        <v>5.19902</v>
      </c>
      <c r="HJ55">
        <v>12.0044</v>
      </c>
      <c r="HK55">
        <v>4.9756</v>
      </c>
      <c r="HL55">
        <v>3.294</v>
      </c>
      <c r="HM55">
        <v>9999</v>
      </c>
      <c r="HN55">
        <v>9999</v>
      </c>
      <c r="HO55">
        <v>9999</v>
      </c>
      <c r="HP55">
        <v>999.9</v>
      </c>
      <c r="HQ55">
        <v>1.86325</v>
      </c>
      <c r="HR55">
        <v>1.86813</v>
      </c>
      <c r="HS55">
        <v>1.86784</v>
      </c>
      <c r="HT55">
        <v>1.86905</v>
      </c>
      <c r="HU55">
        <v>1.86983</v>
      </c>
      <c r="HV55">
        <v>1.86592</v>
      </c>
      <c r="HW55">
        <v>1.86698</v>
      </c>
      <c r="HX55">
        <v>1.86844</v>
      </c>
      <c r="HY55">
        <v>5</v>
      </c>
      <c r="HZ55">
        <v>0</v>
      </c>
      <c r="IA55">
        <v>0</v>
      </c>
      <c r="IB55">
        <v>0</v>
      </c>
      <c r="IC55" t="s">
        <v>426</v>
      </c>
      <c r="ID55" t="s">
        <v>427</v>
      </c>
      <c r="IE55" t="s">
        <v>428</v>
      </c>
      <c r="IF55" t="s">
        <v>428</v>
      </c>
      <c r="IG55" t="s">
        <v>428</v>
      </c>
      <c r="IH55" t="s">
        <v>428</v>
      </c>
      <c r="II55">
        <v>0</v>
      </c>
      <c r="IJ55">
        <v>100</v>
      </c>
      <c r="IK55">
        <v>100</v>
      </c>
      <c r="IL55">
        <v>2.053</v>
      </c>
      <c r="IM55">
        <v>0.3461</v>
      </c>
      <c r="IN55">
        <v>0.625846538382723</v>
      </c>
      <c r="IO55">
        <v>0.00365734689822481</v>
      </c>
      <c r="IP55">
        <v>-6.82403095585571e-07</v>
      </c>
      <c r="IQ55">
        <v>2.34579755332527e-10</v>
      </c>
      <c r="IR55">
        <v>-0.0964157226560202</v>
      </c>
      <c r="IS55">
        <v>-0.0183575705514064</v>
      </c>
      <c r="IT55">
        <v>0.00210061426533654</v>
      </c>
      <c r="IU55">
        <v>-2.28055882586626e-05</v>
      </c>
      <c r="IV55">
        <v>4</v>
      </c>
      <c r="IW55">
        <v>2464</v>
      </c>
      <c r="IX55">
        <v>0</v>
      </c>
      <c r="IY55">
        <v>27</v>
      </c>
      <c r="IZ55">
        <v>29308395.9</v>
      </c>
      <c r="JA55">
        <v>29308395.9</v>
      </c>
      <c r="JB55">
        <v>0.95459</v>
      </c>
      <c r="JC55">
        <v>2.62817</v>
      </c>
      <c r="JD55">
        <v>1.54785</v>
      </c>
      <c r="JE55">
        <v>2.31445</v>
      </c>
      <c r="JF55">
        <v>1.64673</v>
      </c>
      <c r="JG55">
        <v>2.35107</v>
      </c>
      <c r="JH55">
        <v>34.1452</v>
      </c>
      <c r="JI55">
        <v>24.2188</v>
      </c>
      <c r="JJ55">
        <v>18</v>
      </c>
      <c r="JK55">
        <v>505.966</v>
      </c>
      <c r="JL55">
        <v>335.777</v>
      </c>
      <c r="JM55">
        <v>30.9033</v>
      </c>
      <c r="JN55">
        <v>29.0098</v>
      </c>
      <c r="JO55">
        <v>29.9999</v>
      </c>
      <c r="JP55">
        <v>29.016</v>
      </c>
      <c r="JQ55">
        <v>28.9731</v>
      </c>
      <c r="JR55">
        <v>19.13</v>
      </c>
      <c r="JS55">
        <v>23.6729</v>
      </c>
      <c r="JT55">
        <v>82.0093</v>
      </c>
      <c r="JU55">
        <v>30.8628</v>
      </c>
      <c r="JV55">
        <v>420</v>
      </c>
      <c r="JW55">
        <v>24.0412</v>
      </c>
      <c r="JX55">
        <v>96.5721</v>
      </c>
      <c r="JY55">
        <v>94.4511</v>
      </c>
    </row>
    <row r="56" spans="1:285">
      <c r="A56">
        <v>40</v>
      </c>
      <c r="B56">
        <v>1758503756</v>
      </c>
      <c r="C56">
        <v>728</v>
      </c>
      <c r="D56" t="s">
        <v>506</v>
      </c>
      <c r="E56" t="s">
        <v>507</v>
      </c>
      <c r="F56">
        <v>5</v>
      </c>
      <c r="G56" t="s">
        <v>419</v>
      </c>
      <c r="H56" t="s">
        <v>420</v>
      </c>
      <c r="I56" t="s">
        <v>421</v>
      </c>
      <c r="J56">
        <v>1758503753</v>
      </c>
      <c r="K56">
        <f>(L56)/1000</f>
        <v>0</v>
      </c>
      <c r="L56">
        <f>1000*DL56*AJ56*(DH56-DI56)/(100*DA56*(1000-AJ56*DH56))</f>
        <v>0</v>
      </c>
      <c r="M56">
        <f>DL56*AJ56*(DG56-DF56*(1000-AJ56*DI56)/(1000-AJ56*DH56))/(100*DA56)</f>
        <v>0</v>
      </c>
      <c r="N56">
        <f>DF56 - IF(AJ56&gt;1, M56*DA56*100.0/(AL56), 0)</f>
        <v>0</v>
      </c>
      <c r="O56">
        <f>((U56-K56/2)*N56-M56)/(U56+K56/2)</f>
        <v>0</v>
      </c>
      <c r="P56">
        <f>O56*(DM56+DN56)/1000.0</f>
        <v>0</v>
      </c>
      <c r="Q56">
        <f>(DF56 - IF(AJ56&gt;1, M56*DA56*100.0/(AL56), 0))*(DM56+DN56)/1000.0</f>
        <v>0</v>
      </c>
      <c r="R56">
        <f>2.0/((1/T56-1/S56)+SIGN(T56)*SQRT((1/T56-1/S56)*(1/T56-1/S56) + 4*DB56/((DB56+1)*(DB56+1))*(2*1/T56*1/S56-1/S56*1/S56)))</f>
        <v>0</v>
      </c>
      <c r="S56">
        <f>IF(LEFT(DC56,1)&lt;&gt;"0",IF(LEFT(DC56,1)="1",3.0,DD56),$D$5+$E$5*(DT56*DM56/($K$5*1000))+$F$5*(DT56*DM56/($K$5*1000))*MAX(MIN(DA56,$J$5),$I$5)*MAX(MIN(DA56,$J$5),$I$5)+$G$5*MAX(MIN(DA56,$J$5),$I$5)*(DT56*DM56/($K$5*1000))+$H$5*(DT56*DM56/($K$5*1000))*(DT56*DM56/($K$5*1000)))</f>
        <v>0</v>
      </c>
      <c r="T56">
        <f>K56*(1000-(1000*0.61365*exp(17.502*X56/(240.97+X56))/(DM56+DN56)+DH56)/2)/(1000*0.61365*exp(17.502*X56/(240.97+X56))/(DM56+DN56)-DH56)</f>
        <v>0</v>
      </c>
      <c r="U56">
        <f>1/((DB56+1)/(R56/1.6)+1/(S56/1.37)) + DB56/((DB56+1)/(R56/1.6) + DB56/(S56/1.37))</f>
        <v>0</v>
      </c>
      <c r="V56">
        <f>(CW56*CZ56)</f>
        <v>0</v>
      </c>
      <c r="W56">
        <f>(DO56+(V56+2*0.95*5.67E-8*(((DO56+$B$7)+273)^4-(DO56+273)^4)-44100*K56)/(1.84*29.3*S56+8*0.95*5.67E-8*(DO56+273)^3))</f>
        <v>0</v>
      </c>
      <c r="X56">
        <f>($C$7*DP56+$D$7*DQ56+$E$7*W56)</f>
        <v>0</v>
      </c>
      <c r="Y56">
        <f>0.61365*exp(17.502*X56/(240.97+X56))</f>
        <v>0</v>
      </c>
      <c r="Z56">
        <f>(AA56/AB56*100)</f>
        <v>0</v>
      </c>
      <c r="AA56">
        <f>DH56*(DM56+DN56)/1000</f>
        <v>0</v>
      </c>
      <c r="AB56">
        <f>0.61365*exp(17.502*DO56/(240.97+DO56))</f>
        <v>0</v>
      </c>
      <c r="AC56">
        <f>(Y56-DH56*(DM56+DN56)/1000)</f>
        <v>0</v>
      </c>
      <c r="AD56">
        <f>(-K56*44100)</f>
        <v>0</v>
      </c>
      <c r="AE56">
        <f>2*29.3*S56*0.92*(DO56-X56)</f>
        <v>0</v>
      </c>
      <c r="AF56">
        <f>2*0.95*5.67E-8*(((DO56+$B$7)+273)^4-(X56+273)^4)</f>
        <v>0</v>
      </c>
      <c r="AG56">
        <f>V56+AF56+AD56+AE56</f>
        <v>0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MAX(0,($B$13+$C$13*DT56)/(1+$D$13*DT56)*DM56/(DO56+273)*$E$13)</f>
        <v>0</v>
      </c>
      <c r="AM56" t="s">
        <v>422</v>
      </c>
      <c r="AN56" t="s">
        <v>422</v>
      </c>
      <c r="AO56">
        <v>0</v>
      </c>
      <c r="AP56">
        <v>0</v>
      </c>
      <c r="AQ56">
        <f>1-AO56/AP56</f>
        <v>0</v>
      </c>
      <c r="AR56">
        <v>0</v>
      </c>
      <c r="AS56" t="s">
        <v>422</v>
      </c>
      <c r="AT56" t="s">
        <v>422</v>
      </c>
      <c r="AU56">
        <v>0</v>
      </c>
      <c r="AV56">
        <v>0</v>
      </c>
      <c r="AW56">
        <f>1-AU56/AV56</f>
        <v>0</v>
      </c>
      <c r="AX56">
        <v>0.5</v>
      </c>
      <c r="AY56">
        <f>CX56</f>
        <v>0</v>
      </c>
      <c r="AZ56">
        <f>M56</f>
        <v>0</v>
      </c>
      <c r="BA56">
        <f>AW56*AX56*AY56</f>
        <v>0</v>
      </c>
      <c r="BB56">
        <f>(AZ56-AR56)/AY56</f>
        <v>0</v>
      </c>
      <c r="BC56">
        <f>(AP56-AV56)/AV56</f>
        <v>0</v>
      </c>
      <c r="BD56">
        <f>AO56/(AQ56+AO56/AV56)</f>
        <v>0</v>
      </c>
      <c r="BE56" t="s">
        <v>422</v>
      </c>
      <c r="BF56">
        <v>0</v>
      </c>
      <c r="BG56">
        <f>IF(BF56&lt;&gt;0, BF56, BD56)</f>
        <v>0</v>
      </c>
      <c r="BH56">
        <f>1-BG56/AV56</f>
        <v>0</v>
      </c>
      <c r="BI56">
        <f>(AV56-AU56)/(AV56-BG56)</f>
        <v>0</v>
      </c>
      <c r="BJ56">
        <f>(AP56-AV56)/(AP56-BG56)</f>
        <v>0</v>
      </c>
      <c r="BK56">
        <f>(AV56-AU56)/(AV56-AO56)</f>
        <v>0</v>
      </c>
      <c r="BL56">
        <f>(AP56-AV56)/(AP56-AO56)</f>
        <v>0</v>
      </c>
      <c r="BM56">
        <f>(BI56*BG56/AU56)</f>
        <v>0</v>
      </c>
      <c r="BN56">
        <f>(1-BM56)</f>
        <v>0</v>
      </c>
      <c r="CW56">
        <f>$B$11*DU56+$C$11*DV56+$F$11*EG56*(1-EJ56)</f>
        <v>0</v>
      </c>
      <c r="CX56">
        <f>CW56*CY56</f>
        <v>0</v>
      </c>
      <c r="CY56">
        <f>($B$11*$D$9+$C$11*$D$9+$F$11*((ET56+EL56)/MAX(ET56+EL56+EU56, 0.1)*$I$9+EU56/MAX(ET56+EL56+EU56, 0.1)*$J$9))/($B$11+$C$11+$F$11)</f>
        <v>0</v>
      </c>
      <c r="CZ56">
        <f>($B$11*$K$9+$C$11*$K$9+$F$11*((ET56+EL56)/MAX(ET56+EL56+EU56, 0.1)*$P$9+EU56/MAX(ET56+EL56+EU56, 0.1)*$Q$9))/($B$11+$C$11+$F$11)</f>
        <v>0</v>
      </c>
      <c r="DA56">
        <v>3.7</v>
      </c>
      <c r="DB56">
        <v>0.5</v>
      </c>
      <c r="DC56" t="s">
        <v>423</v>
      </c>
      <c r="DD56">
        <v>2</v>
      </c>
      <c r="DE56">
        <v>1758503753</v>
      </c>
      <c r="DF56">
        <v>420.240333333333</v>
      </c>
      <c r="DG56">
        <v>419.976666666667</v>
      </c>
      <c r="DH56">
        <v>24.0753</v>
      </c>
      <c r="DI56">
        <v>23.9805333333333</v>
      </c>
      <c r="DJ56">
        <v>418.187</v>
      </c>
      <c r="DK56">
        <v>23.7292333333333</v>
      </c>
      <c r="DL56">
        <v>500.012333333333</v>
      </c>
      <c r="DM56">
        <v>89.7879666666667</v>
      </c>
      <c r="DN56">
        <v>0.0373527</v>
      </c>
      <c r="DO56">
        <v>30.298</v>
      </c>
      <c r="DP56">
        <v>30.0178</v>
      </c>
      <c r="DQ56">
        <v>999.9</v>
      </c>
      <c r="DR56">
        <v>0</v>
      </c>
      <c r="DS56">
        <v>0</v>
      </c>
      <c r="DT56">
        <v>9988.12666666667</v>
      </c>
      <c r="DU56">
        <v>0</v>
      </c>
      <c r="DV56">
        <v>0.330984</v>
      </c>
      <c r="DW56">
        <v>0.263539333333333</v>
      </c>
      <c r="DX56">
        <v>430.607666666667</v>
      </c>
      <c r="DY56">
        <v>430.295666666667</v>
      </c>
      <c r="DZ56">
        <v>0.0947608666666667</v>
      </c>
      <c r="EA56">
        <v>419.976666666667</v>
      </c>
      <c r="EB56">
        <v>23.9805333333333</v>
      </c>
      <c r="EC56">
        <v>2.16167</v>
      </c>
      <c r="ED56">
        <v>2.15316666666667</v>
      </c>
      <c r="EE56">
        <v>18.6810666666667</v>
      </c>
      <c r="EF56">
        <v>18.618</v>
      </c>
      <c r="EG56">
        <v>0.00500059</v>
      </c>
      <c r="EH56">
        <v>0</v>
      </c>
      <c r="EI56">
        <v>0</v>
      </c>
      <c r="EJ56">
        <v>0</v>
      </c>
      <c r="EK56">
        <v>427.3</v>
      </c>
      <c r="EL56">
        <v>0.00500059</v>
      </c>
      <c r="EM56">
        <v>-7.6</v>
      </c>
      <c r="EN56">
        <v>1.1</v>
      </c>
      <c r="EO56">
        <v>35.562</v>
      </c>
      <c r="EP56">
        <v>40.0413333333333</v>
      </c>
      <c r="EQ56">
        <v>37.375</v>
      </c>
      <c r="ER56">
        <v>40.333</v>
      </c>
      <c r="ES56">
        <v>38.375</v>
      </c>
      <c r="ET56">
        <v>0</v>
      </c>
      <c r="EU56">
        <v>0</v>
      </c>
      <c r="EV56">
        <v>0</v>
      </c>
      <c r="EW56">
        <v>1758503756.1</v>
      </c>
      <c r="EX56">
        <v>0</v>
      </c>
      <c r="EY56">
        <v>428.903846153846</v>
      </c>
      <c r="EZ56">
        <v>0.058119805422207</v>
      </c>
      <c r="FA56">
        <v>4.68376021706011</v>
      </c>
      <c r="FB56">
        <v>-12.2923076923077</v>
      </c>
      <c r="FC56">
        <v>15</v>
      </c>
      <c r="FD56">
        <v>0</v>
      </c>
      <c r="FE56" t="s">
        <v>424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0.259297714285714</v>
      </c>
      <c r="FR56">
        <v>0.0163353506493509</v>
      </c>
      <c r="FS56">
        <v>0.0189303817261914</v>
      </c>
      <c r="FT56">
        <v>1</v>
      </c>
      <c r="FU56">
        <v>429.026470588235</v>
      </c>
      <c r="FV56">
        <v>4.60045847991792</v>
      </c>
      <c r="FW56">
        <v>5.35654129098956</v>
      </c>
      <c r="FX56">
        <v>-1</v>
      </c>
      <c r="FY56">
        <v>0.0919920714285714</v>
      </c>
      <c r="FZ56">
        <v>0.0118539038961038</v>
      </c>
      <c r="GA56">
        <v>0.00166284922780803</v>
      </c>
      <c r="GB56">
        <v>1</v>
      </c>
      <c r="GC56">
        <v>2</v>
      </c>
      <c r="GD56">
        <v>2</v>
      </c>
      <c r="GE56" t="s">
        <v>425</v>
      </c>
      <c r="GF56">
        <v>3.13302</v>
      </c>
      <c r="GG56">
        <v>2.71524</v>
      </c>
      <c r="GH56">
        <v>0.088685</v>
      </c>
      <c r="GI56">
        <v>0.0891222</v>
      </c>
      <c r="GJ56">
        <v>0.102337</v>
      </c>
      <c r="GK56">
        <v>0.102695</v>
      </c>
      <c r="GL56">
        <v>34290.6</v>
      </c>
      <c r="GM56">
        <v>36688.4</v>
      </c>
      <c r="GN56">
        <v>34048</v>
      </c>
      <c r="GO56">
        <v>36472.8</v>
      </c>
      <c r="GP56">
        <v>43182.6</v>
      </c>
      <c r="GQ56">
        <v>46986.3</v>
      </c>
      <c r="GR56">
        <v>53134.3</v>
      </c>
      <c r="GS56">
        <v>58298.5</v>
      </c>
      <c r="GT56">
        <v>1.94573</v>
      </c>
      <c r="GU56">
        <v>1.65712</v>
      </c>
      <c r="GV56">
        <v>0.0828654</v>
      </c>
      <c r="GW56">
        <v>0</v>
      </c>
      <c r="GX56">
        <v>28.6632</v>
      </c>
      <c r="GY56">
        <v>999.9</v>
      </c>
      <c r="GZ56">
        <v>60.225</v>
      </c>
      <c r="HA56">
        <v>30.202</v>
      </c>
      <c r="HB56">
        <v>28.9096</v>
      </c>
      <c r="HC56">
        <v>54.5901</v>
      </c>
      <c r="HD56">
        <v>47.2877</v>
      </c>
      <c r="HE56">
        <v>1</v>
      </c>
      <c r="HF56">
        <v>0.126446</v>
      </c>
      <c r="HG56">
        <v>-1.19979</v>
      </c>
      <c r="HH56">
        <v>20.13</v>
      </c>
      <c r="HI56">
        <v>5.19872</v>
      </c>
      <c r="HJ56">
        <v>12.0046</v>
      </c>
      <c r="HK56">
        <v>4.9755</v>
      </c>
      <c r="HL56">
        <v>3.294</v>
      </c>
      <c r="HM56">
        <v>9999</v>
      </c>
      <c r="HN56">
        <v>9999</v>
      </c>
      <c r="HO56">
        <v>9999</v>
      </c>
      <c r="HP56">
        <v>999.9</v>
      </c>
      <c r="HQ56">
        <v>1.86325</v>
      </c>
      <c r="HR56">
        <v>1.86813</v>
      </c>
      <c r="HS56">
        <v>1.86783</v>
      </c>
      <c r="HT56">
        <v>1.86905</v>
      </c>
      <c r="HU56">
        <v>1.86984</v>
      </c>
      <c r="HV56">
        <v>1.86592</v>
      </c>
      <c r="HW56">
        <v>1.86697</v>
      </c>
      <c r="HX56">
        <v>1.86844</v>
      </c>
      <c r="HY56">
        <v>5</v>
      </c>
      <c r="HZ56">
        <v>0</v>
      </c>
      <c r="IA56">
        <v>0</v>
      </c>
      <c r="IB56">
        <v>0</v>
      </c>
      <c r="IC56" t="s">
        <v>426</v>
      </c>
      <c r="ID56" t="s">
        <v>427</v>
      </c>
      <c r="IE56" t="s">
        <v>428</v>
      </c>
      <c r="IF56" t="s">
        <v>428</v>
      </c>
      <c r="IG56" t="s">
        <v>428</v>
      </c>
      <c r="IH56" t="s">
        <v>428</v>
      </c>
      <c r="II56">
        <v>0</v>
      </c>
      <c r="IJ56">
        <v>100</v>
      </c>
      <c r="IK56">
        <v>100</v>
      </c>
      <c r="IL56">
        <v>2.053</v>
      </c>
      <c r="IM56">
        <v>0.346</v>
      </c>
      <c r="IN56">
        <v>0.625846538382723</v>
      </c>
      <c r="IO56">
        <v>0.00365734689822481</v>
      </c>
      <c r="IP56">
        <v>-6.82403095585571e-07</v>
      </c>
      <c r="IQ56">
        <v>2.34579755332527e-10</v>
      </c>
      <c r="IR56">
        <v>-0.0964157226560202</v>
      </c>
      <c r="IS56">
        <v>-0.0183575705514064</v>
      </c>
      <c r="IT56">
        <v>0.00210061426533654</v>
      </c>
      <c r="IU56">
        <v>-2.28055882586626e-05</v>
      </c>
      <c r="IV56">
        <v>4</v>
      </c>
      <c r="IW56">
        <v>2464</v>
      </c>
      <c r="IX56">
        <v>0</v>
      </c>
      <c r="IY56">
        <v>27</v>
      </c>
      <c r="IZ56">
        <v>29308395.9</v>
      </c>
      <c r="JA56">
        <v>29308395.9</v>
      </c>
      <c r="JB56">
        <v>0.95459</v>
      </c>
      <c r="JC56">
        <v>2.62207</v>
      </c>
      <c r="JD56">
        <v>1.54785</v>
      </c>
      <c r="JE56">
        <v>2.31445</v>
      </c>
      <c r="JF56">
        <v>1.64673</v>
      </c>
      <c r="JG56">
        <v>2.34375</v>
      </c>
      <c r="JH56">
        <v>34.1678</v>
      </c>
      <c r="JI56">
        <v>24.2188</v>
      </c>
      <c r="JJ56">
        <v>18</v>
      </c>
      <c r="JK56">
        <v>506.09</v>
      </c>
      <c r="JL56">
        <v>335.764</v>
      </c>
      <c r="JM56">
        <v>30.8846</v>
      </c>
      <c r="JN56">
        <v>29.0089</v>
      </c>
      <c r="JO56">
        <v>29.9997</v>
      </c>
      <c r="JP56">
        <v>29.015</v>
      </c>
      <c r="JQ56">
        <v>28.973</v>
      </c>
      <c r="JR56">
        <v>19.1283</v>
      </c>
      <c r="JS56">
        <v>23.6729</v>
      </c>
      <c r="JT56">
        <v>82.0093</v>
      </c>
      <c r="JU56">
        <v>30.8628</v>
      </c>
      <c r="JV56">
        <v>420</v>
      </c>
      <c r="JW56">
        <v>24.0442</v>
      </c>
      <c r="JX56">
        <v>96.573</v>
      </c>
      <c r="JY56">
        <v>94.452</v>
      </c>
    </row>
    <row r="57" spans="1:285">
      <c r="A57">
        <v>41</v>
      </c>
      <c r="B57">
        <v>1758503758</v>
      </c>
      <c r="C57">
        <v>730</v>
      </c>
      <c r="D57" t="s">
        <v>508</v>
      </c>
      <c r="E57" t="s">
        <v>509</v>
      </c>
      <c r="F57">
        <v>5</v>
      </c>
      <c r="G57" t="s">
        <v>419</v>
      </c>
      <c r="H57" t="s">
        <v>420</v>
      </c>
      <c r="I57" t="s">
        <v>421</v>
      </c>
      <c r="J57">
        <v>1758503755</v>
      </c>
      <c r="K57">
        <f>(L57)/1000</f>
        <v>0</v>
      </c>
      <c r="L57">
        <f>1000*DL57*AJ57*(DH57-DI57)/(100*DA57*(1000-AJ57*DH57))</f>
        <v>0</v>
      </c>
      <c r="M57">
        <f>DL57*AJ57*(DG57-DF57*(1000-AJ57*DI57)/(1000-AJ57*DH57))/(100*DA57)</f>
        <v>0</v>
      </c>
      <c r="N57">
        <f>DF57 - IF(AJ57&gt;1, M57*DA57*100.0/(AL57), 0)</f>
        <v>0</v>
      </c>
      <c r="O57">
        <f>((U57-K57/2)*N57-M57)/(U57+K57/2)</f>
        <v>0</v>
      </c>
      <c r="P57">
        <f>O57*(DM57+DN57)/1000.0</f>
        <v>0</v>
      </c>
      <c r="Q57">
        <f>(DF57 - IF(AJ57&gt;1, M57*DA57*100.0/(AL57), 0))*(DM57+DN57)/1000.0</f>
        <v>0</v>
      </c>
      <c r="R57">
        <f>2.0/((1/T57-1/S57)+SIGN(T57)*SQRT((1/T57-1/S57)*(1/T57-1/S57) + 4*DB57/((DB57+1)*(DB57+1))*(2*1/T57*1/S57-1/S57*1/S57)))</f>
        <v>0</v>
      </c>
      <c r="S57">
        <f>IF(LEFT(DC57,1)&lt;&gt;"0",IF(LEFT(DC57,1)="1",3.0,DD57),$D$5+$E$5*(DT57*DM57/($K$5*1000))+$F$5*(DT57*DM57/($K$5*1000))*MAX(MIN(DA57,$J$5),$I$5)*MAX(MIN(DA57,$J$5),$I$5)+$G$5*MAX(MIN(DA57,$J$5),$I$5)*(DT57*DM57/($K$5*1000))+$H$5*(DT57*DM57/($K$5*1000))*(DT57*DM57/($K$5*1000)))</f>
        <v>0</v>
      </c>
      <c r="T57">
        <f>K57*(1000-(1000*0.61365*exp(17.502*X57/(240.97+X57))/(DM57+DN57)+DH57)/2)/(1000*0.61365*exp(17.502*X57/(240.97+X57))/(DM57+DN57)-DH57)</f>
        <v>0</v>
      </c>
      <c r="U57">
        <f>1/((DB57+1)/(R57/1.6)+1/(S57/1.37)) + DB57/((DB57+1)/(R57/1.6) + DB57/(S57/1.37))</f>
        <v>0</v>
      </c>
      <c r="V57">
        <f>(CW57*CZ57)</f>
        <v>0</v>
      </c>
      <c r="W57">
        <f>(DO57+(V57+2*0.95*5.67E-8*(((DO57+$B$7)+273)^4-(DO57+273)^4)-44100*K57)/(1.84*29.3*S57+8*0.95*5.67E-8*(DO57+273)^3))</f>
        <v>0</v>
      </c>
      <c r="X57">
        <f>($C$7*DP57+$D$7*DQ57+$E$7*W57)</f>
        <v>0</v>
      </c>
      <c r="Y57">
        <f>0.61365*exp(17.502*X57/(240.97+X57))</f>
        <v>0</v>
      </c>
      <c r="Z57">
        <f>(AA57/AB57*100)</f>
        <v>0</v>
      </c>
      <c r="AA57">
        <f>DH57*(DM57+DN57)/1000</f>
        <v>0</v>
      </c>
      <c r="AB57">
        <f>0.61365*exp(17.502*DO57/(240.97+DO57))</f>
        <v>0</v>
      </c>
      <c r="AC57">
        <f>(Y57-DH57*(DM57+DN57)/1000)</f>
        <v>0</v>
      </c>
      <c r="AD57">
        <f>(-K57*44100)</f>
        <v>0</v>
      </c>
      <c r="AE57">
        <f>2*29.3*S57*0.92*(DO57-X57)</f>
        <v>0</v>
      </c>
      <c r="AF57">
        <f>2*0.95*5.67E-8*(((DO57+$B$7)+273)^4-(X57+273)^4)</f>
        <v>0</v>
      </c>
      <c r="AG57">
        <f>V57+AF57+AD57+AE57</f>
        <v>0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MAX(0,($B$13+$C$13*DT57)/(1+$D$13*DT57)*DM57/(DO57+273)*$E$13)</f>
        <v>0</v>
      </c>
      <c r="AM57" t="s">
        <v>422</v>
      </c>
      <c r="AN57" t="s">
        <v>422</v>
      </c>
      <c r="AO57">
        <v>0</v>
      </c>
      <c r="AP57">
        <v>0</v>
      </c>
      <c r="AQ57">
        <f>1-AO57/AP57</f>
        <v>0</v>
      </c>
      <c r="AR57">
        <v>0</v>
      </c>
      <c r="AS57" t="s">
        <v>422</v>
      </c>
      <c r="AT57" t="s">
        <v>422</v>
      </c>
      <c r="AU57">
        <v>0</v>
      </c>
      <c r="AV57">
        <v>0</v>
      </c>
      <c r="AW57">
        <f>1-AU57/AV57</f>
        <v>0</v>
      </c>
      <c r="AX57">
        <v>0.5</v>
      </c>
      <c r="AY57">
        <f>CX57</f>
        <v>0</v>
      </c>
      <c r="AZ57">
        <f>M57</f>
        <v>0</v>
      </c>
      <c r="BA57">
        <f>AW57*AX57*AY57</f>
        <v>0</v>
      </c>
      <c r="BB57">
        <f>(AZ57-AR57)/AY57</f>
        <v>0</v>
      </c>
      <c r="BC57">
        <f>(AP57-AV57)/AV57</f>
        <v>0</v>
      </c>
      <c r="BD57">
        <f>AO57/(AQ57+AO57/AV57)</f>
        <v>0</v>
      </c>
      <c r="BE57" t="s">
        <v>422</v>
      </c>
      <c r="BF57">
        <v>0</v>
      </c>
      <c r="BG57">
        <f>IF(BF57&lt;&gt;0, BF57, BD57)</f>
        <v>0</v>
      </c>
      <c r="BH57">
        <f>1-BG57/AV57</f>
        <v>0</v>
      </c>
      <c r="BI57">
        <f>(AV57-AU57)/(AV57-BG57)</f>
        <v>0</v>
      </c>
      <c r="BJ57">
        <f>(AP57-AV57)/(AP57-BG57)</f>
        <v>0</v>
      </c>
      <c r="BK57">
        <f>(AV57-AU57)/(AV57-AO57)</f>
        <v>0</v>
      </c>
      <c r="BL57">
        <f>(AP57-AV57)/(AP57-AO57)</f>
        <v>0</v>
      </c>
      <c r="BM57">
        <f>(BI57*BG57/AU57)</f>
        <v>0</v>
      </c>
      <c r="BN57">
        <f>(1-BM57)</f>
        <v>0</v>
      </c>
      <c r="CW57">
        <f>$B$11*DU57+$C$11*DV57+$F$11*EG57*(1-EJ57)</f>
        <v>0</v>
      </c>
      <c r="CX57">
        <f>CW57*CY57</f>
        <v>0</v>
      </c>
      <c r="CY57">
        <f>($B$11*$D$9+$C$11*$D$9+$F$11*((ET57+EL57)/MAX(ET57+EL57+EU57, 0.1)*$I$9+EU57/MAX(ET57+EL57+EU57, 0.1)*$J$9))/($B$11+$C$11+$F$11)</f>
        <v>0</v>
      </c>
      <c r="CZ57">
        <f>($B$11*$K$9+$C$11*$K$9+$F$11*((ET57+EL57)/MAX(ET57+EL57+EU57, 0.1)*$P$9+EU57/MAX(ET57+EL57+EU57, 0.1)*$Q$9))/($B$11+$C$11+$F$11)</f>
        <v>0</v>
      </c>
      <c r="DA57">
        <v>3.7</v>
      </c>
      <c r="DB57">
        <v>0.5</v>
      </c>
      <c r="DC57" t="s">
        <v>423</v>
      </c>
      <c r="DD57">
        <v>2</v>
      </c>
      <c r="DE57">
        <v>1758503755</v>
      </c>
      <c r="DF57">
        <v>420.242</v>
      </c>
      <c r="DG57">
        <v>419.993666666667</v>
      </c>
      <c r="DH57">
        <v>24.0738333333333</v>
      </c>
      <c r="DI57">
        <v>23.9794</v>
      </c>
      <c r="DJ57">
        <v>418.188333333333</v>
      </c>
      <c r="DK57">
        <v>23.7278333333333</v>
      </c>
      <c r="DL57">
        <v>499.996666666667</v>
      </c>
      <c r="DM57">
        <v>89.7875</v>
      </c>
      <c r="DN57">
        <v>0.0373990333333333</v>
      </c>
      <c r="DO57">
        <v>30.2997333333333</v>
      </c>
      <c r="DP57">
        <v>30.0169666666667</v>
      </c>
      <c r="DQ57">
        <v>999.9</v>
      </c>
      <c r="DR57">
        <v>0</v>
      </c>
      <c r="DS57">
        <v>0</v>
      </c>
      <c r="DT57">
        <v>9976.87666666667</v>
      </c>
      <c r="DU57">
        <v>0</v>
      </c>
      <c r="DV57">
        <v>0.330984</v>
      </c>
      <c r="DW57">
        <v>0.247853333333333</v>
      </c>
      <c r="DX57">
        <v>430.608333333333</v>
      </c>
      <c r="DY57">
        <v>430.312666666667</v>
      </c>
      <c r="DZ57">
        <v>0.0944449</v>
      </c>
      <c r="EA57">
        <v>419.993666666667</v>
      </c>
      <c r="EB57">
        <v>23.9794</v>
      </c>
      <c r="EC57">
        <v>2.16153</v>
      </c>
      <c r="ED57">
        <v>2.15305333333333</v>
      </c>
      <c r="EE57">
        <v>18.68</v>
      </c>
      <c r="EF57">
        <v>18.6171666666667</v>
      </c>
      <c r="EG57">
        <v>0.00500059</v>
      </c>
      <c r="EH57">
        <v>0</v>
      </c>
      <c r="EI57">
        <v>0</v>
      </c>
      <c r="EJ57">
        <v>0</v>
      </c>
      <c r="EK57">
        <v>427.2</v>
      </c>
      <c r="EL57">
        <v>0.00500059</v>
      </c>
      <c r="EM57">
        <v>-4.33333333333333</v>
      </c>
      <c r="EN57">
        <v>1.7</v>
      </c>
      <c r="EO57">
        <v>35.583</v>
      </c>
      <c r="EP57">
        <v>40.083</v>
      </c>
      <c r="EQ57">
        <v>37.375</v>
      </c>
      <c r="ER57">
        <v>40.3746666666667</v>
      </c>
      <c r="ES57">
        <v>38.3956666666667</v>
      </c>
      <c r="ET57">
        <v>0</v>
      </c>
      <c r="EU57">
        <v>0</v>
      </c>
      <c r="EV57">
        <v>0</v>
      </c>
      <c r="EW57">
        <v>1758503758.5</v>
      </c>
      <c r="EX57">
        <v>0</v>
      </c>
      <c r="EY57">
        <v>428.711538461538</v>
      </c>
      <c r="EZ57">
        <v>9.42564114838143</v>
      </c>
      <c r="FA57">
        <v>18.5367515772177</v>
      </c>
      <c r="FB57">
        <v>-12.3615384615385</v>
      </c>
      <c r="FC57">
        <v>15</v>
      </c>
      <c r="FD57">
        <v>0</v>
      </c>
      <c r="FE57" t="s">
        <v>424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0.256676095238095</v>
      </c>
      <c r="FR57">
        <v>-0.0104805194805197</v>
      </c>
      <c r="FS57">
        <v>0.0204061838361031</v>
      </c>
      <c r="FT57">
        <v>1</v>
      </c>
      <c r="FU57">
        <v>428.673529411765</v>
      </c>
      <c r="FV57">
        <v>3.12757841446699</v>
      </c>
      <c r="FW57">
        <v>5.29890714723491</v>
      </c>
      <c r="FX57">
        <v>-1</v>
      </c>
      <c r="FY57">
        <v>0.0922533714285714</v>
      </c>
      <c r="FZ57">
        <v>0.0126882857142858</v>
      </c>
      <c r="GA57">
        <v>0.0017230812343404</v>
      </c>
      <c r="GB57">
        <v>1</v>
      </c>
      <c r="GC57">
        <v>2</v>
      </c>
      <c r="GD57">
        <v>2</v>
      </c>
      <c r="GE57" t="s">
        <v>425</v>
      </c>
      <c r="GF57">
        <v>3.13288</v>
      </c>
      <c r="GG57">
        <v>2.71533</v>
      </c>
      <c r="GH57">
        <v>0.0886846</v>
      </c>
      <c r="GI57">
        <v>0.0891231</v>
      </c>
      <c r="GJ57">
        <v>0.102333</v>
      </c>
      <c r="GK57">
        <v>0.102689</v>
      </c>
      <c r="GL57">
        <v>34290.8</v>
      </c>
      <c r="GM57">
        <v>36688.7</v>
      </c>
      <c r="GN57">
        <v>34048.1</v>
      </c>
      <c r="GO57">
        <v>36473.1</v>
      </c>
      <c r="GP57">
        <v>43183</v>
      </c>
      <c r="GQ57">
        <v>46986.8</v>
      </c>
      <c r="GR57">
        <v>53134.6</v>
      </c>
      <c r="GS57">
        <v>58298.6</v>
      </c>
      <c r="GT57">
        <v>1.9457</v>
      </c>
      <c r="GU57">
        <v>1.65727</v>
      </c>
      <c r="GV57">
        <v>0.0832453</v>
      </c>
      <c r="GW57">
        <v>0</v>
      </c>
      <c r="GX57">
        <v>28.6641</v>
      </c>
      <c r="GY57">
        <v>999.9</v>
      </c>
      <c r="GZ57">
        <v>60.225</v>
      </c>
      <c r="HA57">
        <v>30.212</v>
      </c>
      <c r="HB57">
        <v>28.9279</v>
      </c>
      <c r="HC57">
        <v>54.6001</v>
      </c>
      <c r="HD57">
        <v>47.5401</v>
      </c>
      <c r="HE57">
        <v>1</v>
      </c>
      <c r="HF57">
        <v>0.126166</v>
      </c>
      <c r="HG57">
        <v>-1.19607</v>
      </c>
      <c r="HH57">
        <v>20.13</v>
      </c>
      <c r="HI57">
        <v>5.19872</v>
      </c>
      <c r="HJ57">
        <v>12.0046</v>
      </c>
      <c r="HK57">
        <v>4.9755</v>
      </c>
      <c r="HL57">
        <v>3.294</v>
      </c>
      <c r="HM57">
        <v>9999</v>
      </c>
      <c r="HN57">
        <v>9999</v>
      </c>
      <c r="HO57">
        <v>9999</v>
      </c>
      <c r="HP57">
        <v>999.9</v>
      </c>
      <c r="HQ57">
        <v>1.86325</v>
      </c>
      <c r="HR57">
        <v>1.86813</v>
      </c>
      <c r="HS57">
        <v>1.86783</v>
      </c>
      <c r="HT57">
        <v>1.86905</v>
      </c>
      <c r="HU57">
        <v>1.86985</v>
      </c>
      <c r="HV57">
        <v>1.86592</v>
      </c>
      <c r="HW57">
        <v>1.86698</v>
      </c>
      <c r="HX57">
        <v>1.86843</v>
      </c>
      <c r="HY57">
        <v>5</v>
      </c>
      <c r="HZ57">
        <v>0</v>
      </c>
      <c r="IA57">
        <v>0</v>
      </c>
      <c r="IB57">
        <v>0</v>
      </c>
      <c r="IC57" t="s">
        <v>426</v>
      </c>
      <c r="ID57" t="s">
        <v>427</v>
      </c>
      <c r="IE57" t="s">
        <v>428</v>
      </c>
      <c r="IF57" t="s">
        <v>428</v>
      </c>
      <c r="IG57" t="s">
        <v>428</v>
      </c>
      <c r="IH57" t="s">
        <v>428</v>
      </c>
      <c r="II57">
        <v>0</v>
      </c>
      <c r="IJ57">
        <v>100</v>
      </c>
      <c r="IK57">
        <v>100</v>
      </c>
      <c r="IL57">
        <v>2.054</v>
      </c>
      <c r="IM57">
        <v>0.3459</v>
      </c>
      <c r="IN57">
        <v>0.625846538382723</v>
      </c>
      <c r="IO57">
        <v>0.00365734689822481</v>
      </c>
      <c r="IP57">
        <v>-6.82403095585571e-07</v>
      </c>
      <c r="IQ57">
        <v>2.34579755332527e-10</v>
      </c>
      <c r="IR57">
        <v>-0.0964157226560202</v>
      </c>
      <c r="IS57">
        <v>-0.0183575705514064</v>
      </c>
      <c r="IT57">
        <v>0.00210061426533654</v>
      </c>
      <c r="IU57">
        <v>-2.28055882586626e-05</v>
      </c>
      <c r="IV57">
        <v>4</v>
      </c>
      <c r="IW57">
        <v>2464</v>
      </c>
      <c r="IX57">
        <v>0</v>
      </c>
      <c r="IY57">
        <v>27</v>
      </c>
      <c r="IZ57">
        <v>29308396</v>
      </c>
      <c r="JA57">
        <v>29308396</v>
      </c>
      <c r="JB57">
        <v>0.95459</v>
      </c>
      <c r="JC57">
        <v>2.63794</v>
      </c>
      <c r="JD57">
        <v>1.54785</v>
      </c>
      <c r="JE57">
        <v>2.31445</v>
      </c>
      <c r="JF57">
        <v>1.64673</v>
      </c>
      <c r="JG57">
        <v>2.23389</v>
      </c>
      <c r="JH57">
        <v>34.1452</v>
      </c>
      <c r="JI57">
        <v>24.2101</v>
      </c>
      <c r="JJ57">
        <v>18</v>
      </c>
      <c r="JK57">
        <v>506.066</v>
      </c>
      <c r="JL57">
        <v>335.83</v>
      </c>
      <c r="JM57">
        <v>30.8717</v>
      </c>
      <c r="JN57">
        <v>29.0079</v>
      </c>
      <c r="JO57">
        <v>29.9998</v>
      </c>
      <c r="JP57">
        <v>29.0141</v>
      </c>
      <c r="JQ57">
        <v>28.9718</v>
      </c>
      <c r="JR57">
        <v>19.1286</v>
      </c>
      <c r="JS57">
        <v>23.6729</v>
      </c>
      <c r="JT57">
        <v>82.0093</v>
      </c>
      <c r="JU57">
        <v>30.8628</v>
      </c>
      <c r="JV57">
        <v>420</v>
      </c>
      <c r="JW57">
        <v>24.0451</v>
      </c>
      <c r="JX57">
        <v>96.5735</v>
      </c>
      <c r="JY57">
        <v>94.4525</v>
      </c>
    </row>
    <row r="58" spans="1:285">
      <c r="A58">
        <v>42</v>
      </c>
      <c r="B58">
        <v>1758503760</v>
      </c>
      <c r="C58">
        <v>732</v>
      </c>
      <c r="D58" t="s">
        <v>510</v>
      </c>
      <c r="E58" t="s">
        <v>511</v>
      </c>
      <c r="F58">
        <v>5</v>
      </c>
      <c r="G58" t="s">
        <v>419</v>
      </c>
      <c r="H58" t="s">
        <v>420</v>
      </c>
      <c r="I58" t="s">
        <v>421</v>
      </c>
      <c r="J58">
        <v>1758503757</v>
      </c>
      <c r="K58">
        <f>(L58)/1000</f>
        <v>0</v>
      </c>
      <c r="L58">
        <f>1000*DL58*AJ58*(DH58-DI58)/(100*DA58*(1000-AJ58*DH58))</f>
        <v>0</v>
      </c>
      <c r="M58">
        <f>DL58*AJ58*(DG58-DF58*(1000-AJ58*DI58)/(1000-AJ58*DH58))/(100*DA58)</f>
        <v>0</v>
      </c>
      <c r="N58">
        <f>DF58 - IF(AJ58&gt;1, M58*DA58*100.0/(AL58), 0)</f>
        <v>0</v>
      </c>
      <c r="O58">
        <f>((U58-K58/2)*N58-M58)/(U58+K58/2)</f>
        <v>0</v>
      </c>
      <c r="P58">
        <f>O58*(DM58+DN58)/1000.0</f>
        <v>0</v>
      </c>
      <c r="Q58">
        <f>(DF58 - IF(AJ58&gt;1, M58*DA58*100.0/(AL58), 0))*(DM58+DN58)/1000.0</f>
        <v>0</v>
      </c>
      <c r="R58">
        <f>2.0/((1/T58-1/S58)+SIGN(T58)*SQRT((1/T58-1/S58)*(1/T58-1/S58) + 4*DB58/((DB58+1)*(DB58+1))*(2*1/T58*1/S58-1/S58*1/S58)))</f>
        <v>0</v>
      </c>
      <c r="S58">
        <f>IF(LEFT(DC58,1)&lt;&gt;"0",IF(LEFT(DC58,1)="1",3.0,DD58),$D$5+$E$5*(DT58*DM58/($K$5*1000))+$F$5*(DT58*DM58/($K$5*1000))*MAX(MIN(DA58,$J$5),$I$5)*MAX(MIN(DA58,$J$5),$I$5)+$G$5*MAX(MIN(DA58,$J$5),$I$5)*(DT58*DM58/($K$5*1000))+$H$5*(DT58*DM58/($K$5*1000))*(DT58*DM58/($K$5*1000)))</f>
        <v>0</v>
      </c>
      <c r="T58">
        <f>K58*(1000-(1000*0.61365*exp(17.502*X58/(240.97+X58))/(DM58+DN58)+DH58)/2)/(1000*0.61365*exp(17.502*X58/(240.97+X58))/(DM58+DN58)-DH58)</f>
        <v>0</v>
      </c>
      <c r="U58">
        <f>1/((DB58+1)/(R58/1.6)+1/(S58/1.37)) + DB58/((DB58+1)/(R58/1.6) + DB58/(S58/1.37))</f>
        <v>0</v>
      </c>
      <c r="V58">
        <f>(CW58*CZ58)</f>
        <v>0</v>
      </c>
      <c r="W58">
        <f>(DO58+(V58+2*0.95*5.67E-8*(((DO58+$B$7)+273)^4-(DO58+273)^4)-44100*K58)/(1.84*29.3*S58+8*0.95*5.67E-8*(DO58+273)^3))</f>
        <v>0</v>
      </c>
      <c r="X58">
        <f>($C$7*DP58+$D$7*DQ58+$E$7*W58)</f>
        <v>0</v>
      </c>
      <c r="Y58">
        <f>0.61365*exp(17.502*X58/(240.97+X58))</f>
        <v>0</v>
      </c>
      <c r="Z58">
        <f>(AA58/AB58*100)</f>
        <v>0</v>
      </c>
      <c r="AA58">
        <f>DH58*(DM58+DN58)/1000</f>
        <v>0</v>
      </c>
      <c r="AB58">
        <f>0.61365*exp(17.502*DO58/(240.97+DO58))</f>
        <v>0</v>
      </c>
      <c r="AC58">
        <f>(Y58-DH58*(DM58+DN58)/1000)</f>
        <v>0</v>
      </c>
      <c r="AD58">
        <f>(-K58*44100)</f>
        <v>0</v>
      </c>
      <c r="AE58">
        <f>2*29.3*S58*0.92*(DO58-X58)</f>
        <v>0</v>
      </c>
      <c r="AF58">
        <f>2*0.95*5.67E-8*(((DO58+$B$7)+273)^4-(X58+273)^4)</f>
        <v>0</v>
      </c>
      <c r="AG58">
        <f>V58+AF58+AD58+AE58</f>
        <v>0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MAX(0,($B$13+$C$13*DT58)/(1+$D$13*DT58)*DM58/(DO58+273)*$E$13)</f>
        <v>0</v>
      </c>
      <c r="AM58" t="s">
        <v>422</v>
      </c>
      <c r="AN58" t="s">
        <v>422</v>
      </c>
      <c r="AO58">
        <v>0</v>
      </c>
      <c r="AP58">
        <v>0</v>
      </c>
      <c r="AQ58">
        <f>1-AO58/AP58</f>
        <v>0</v>
      </c>
      <c r="AR58">
        <v>0</v>
      </c>
      <c r="AS58" t="s">
        <v>422</v>
      </c>
      <c r="AT58" t="s">
        <v>422</v>
      </c>
      <c r="AU58">
        <v>0</v>
      </c>
      <c r="AV58">
        <v>0</v>
      </c>
      <c r="AW58">
        <f>1-AU58/AV58</f>
        <v>0</v>
      </c>
      <c r="AX58">
        <v>0.5</v>
      </c>
      <c r="AY58">
        <f>CX58</f>
        <v>0</v>
      </c>
      <c r="AZ58">
        <f>M58</f>
        <v>0</v>
      </c>
      <c r="BA58">
        <f>AW58*AX58*AY58</f>
        <v>0</v>
      </c>
      <c r="BB58">
        <f>(AZ58-AR58)/AY58</f>
        <v>0</v>
      </c>
      <c r="BC58">
        <f>(AP58-AV58)/AV58</f>
        <v>0</v>
      </c>
      <c r="BD58">
        <f>AO58/(AQ58+AO58/AV58)</f>
        <v>0</v>
      </c>
      <c r="BE58" t="s">
        <v>422</v>
      </c>
      <c r="BF58">
        <v>0</v>
      </c>
      <c r="BG58">
        <f>IF(BF58&lt;&gt;0, BF58, BD58)</f>
        <v>0</v>
      </c>
      <c r="BH58">
        <f>1-BG58/AV58</f>
        <v>0</v>
      </c>
      <c r="BI58">
        <f>(AV58-AU58)/(AV58-BG58)</f>
        <v>0</v>
      </c>
      <c r="BJ58">
        <f>(AP58-AV58)/(AP58-BG58)</f>
        <v>0</v>
      </c>
      <c r="BK58">
        <f>(AV58-AU58)/(AV58-AO58)</f>
        <v>0</v>
      </c>
      <c r="BL58">
        <f>(AP58-AV58)/(AP58-AO58)</f>
        <v>0</v>
      </c>
      <c r="BM58">
        <f>(BI58*BG58/AU58)</f>
        <v>0</v>
      </c>
      <c r="BN58">
        <f>(1-BM58)</f>
        <v>0</v>
      </c>
      <c r="CW58">
        <f>$B$11*DU58+$C$11*DV58+$F$11*EG58*(1-EJ58)</f>
        <v>0</v>
      </c>
      <c r="CX58">
        <f>CW58*CY58</f>
        <v>0</v>
      </c>
      <c r="CY58">
        <f>($B$11*$D$9+$C$11*$D$9+$F$11*((ET58+EL58)/MAX(ET58+EL58+EU58, 0.1)*$I$9+EU58/MAX(ET58+EL58+EU58, 0.1)*$J$9))/($B$11+$C$11+$F$11)</f>
        <v>0</v>
      </c>
      <c r="CZ58">
        <f>($B$11*$K$9+$C$11*$K$9+$F$11*((ET58+EL58)/MAX(ET58+EL58+EU58, 0.1)*$P$9+EU58/MAX(ET58+EL58+EU58, 0.1)*$Q$9))/($B$11+$C$11+$F$11)</f>
        <v>0</v>
      </c>
      <c r="DA58">
        <v>3.7</v>
      </c>
      <c r="DB58">
        <v>0.5</v>
      </c>
      <c r="DC58" t="s">
        <v>423</v>
      </c>
      <c r="DD58">
        <v>2</v>
      </c>
      <c r="DE58">
        <v>1758503757</v>
      </c>
      <c r="DF58">
        <v>420.241666666667</v>
      </c>
      <c r="DG58">
        <v>420.014333333333</v>
      </c>
      <c r="DH58">
        <v>24.0721333333333</v>
      </c>
      <c r="DI58">
        <v>23.9783333333333</v>
      </c>
      <c r="DJ58">
        <v>418.188</v>
      </c>
      <c r="DK58">
        <v>23.7262</v>
      </c>
      <c r="DL58">
        <v>499.985</v>
      </c>
      <c r="DM58">
        <v>89.787</v>
      </c>
      <c r="DN58">
        <v>0.0373737333333333</v>
      </c>
      <c r="DO58">
        <v>30.3011333333333</v>
      </c>
      <c r="DP58">
        <v>30.0186</v>
      </c>
      <c r="DQ58">
        <v>999.9</v>
      </c>
      <c r="DR58">
        <v>0</v>
      </c>
      <c r="DS58">
        <v>0</v>
      </c>
      <c r="DT58">
        <v>9984.38333333333</v>
      </c>
      <c r="DU58">
        <v>0</v>
      </c>
      <c r="DV58">
        <v>0.330984</v>
      </c>
      <c r="DW58">
        <v>0.226959</v>
      </c>
      <c r="DX58">
        <v>430.607333333333</v>
      </c>
      <c r="DY58">
        <v>430.333</v>
      </c>
      <c r="DZ58">
        <v>0.0938402666666667</v>
      </c>
      <c r="EA58">
        <v>420.014333333333</v>
      </c>
      <c r="EB58">
        <v>23.9783333333333</v>
      </c>
      <c r="EC58">
        <v>2.16136666666667</v>
      </c>
      <c r="ED58">
        <v>2.15294333333333</v>
      </c>
      <c r="EE58">
        <v>18.6787666666667</v>
      </c>
      <c r="EF58">
        <v>18.6163666666667</v>
      </c>
      <c r="EG58">
        <v>0.00500059</v>
      </c>
      <c r="EH58">
        <v>0</v>
      </c>
      <c r="EI58">
        <v>0</v>
      </c>
      <c r="EJ58">
        <v>0</v>
      </c>
      <c r="EK58">
        <v>424.966666666667</v>
      </c>
      <c r="EL58">
        <v>0.00500059</v>
      </c>
      <c r="EM58">
        <v>-4.9</v>
      </c>
      <c r="EN58">
        <v>1.06666666666667</v>
      </c>
      <c r="EO58">
        <v>35.604</v>
      </c>
      <c r="EP58">
        <v>40.104</v>
      </c>
      <c r="EQ58">
        <v>37.3956666666667</v>
      </c>
      <c r="ER58">
        <v>40.4373333333333</v>
      </c>
      <c r="ES58">
        <v>38.4163333333333</v>
      </c>
      <c r="ET58">
        <v>0</v>
      </c>
      <c r="EU58">
        <v>0</v>
      </c>
      <c r="EV58">
        <v>0</v>
      </c>
      <c r="EW58">
        <v>1758503760.3</v>
      </c>
      <c r="EX58">
        <v>0</v>
      </c>
      <c r="EY58">
        <v>428.564</v>
      </c>
      <c r="EZ58">
        <v>-17.0153845683589</v>
      </c>
      <c r="FA58">
        <v>30.9461531973685</v>
      </c>
      <c r="FB58">
        <v>-12.16</v>
      </c>
      <c r="FC58">
        <v>15</v>
      </c>
      <c r="FD58">
        <v>0</v>
      </c>
      <c r="FE58" t="s">
        <v>424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0.254199809523809</v>
      </c>
      <c r="FR58">
        <v>-0.116351220779221</v>
      </c>
      <c r="FS58">
        <v>0.0239878232217119</v>
      </c>
      <c r="FT58">
        <v>1</v>
      </c>
      <c r="FU58">
        <v>429.129411764706</v>
      </c>
      <c r="FV58">
        <v>-0.999235991660813</v>
      </c>
      <c r="FW58">
        <v>4.77422795802166</v>
      </c>
      <c r="FX58">
        <v>-1</v>
      </c>
      <c r="FY58">
        <v>0.0924481047619048</v>
      </c>
      <c r="FZ58">
        <v>0.0139688649350649</v>
      </c>
      <c r="GA58">
        <v>0.00176670235304735</v>
      </c>
      <c r="GB58">
        <v>1</v>
      </c>
      <c r="GC58">
        <v>2</v>
      </c>
      <c r="GD58">
        <v>2</v>
      </c>
      <c r="GE58" t="s">
        <v>425</v>
      </c>
      <c r="GF58">
        <v>3.13289</v>
      </c>
      <c r="GG58">
        <v>2.71518</v>
      </c>
      <c r="GH58">
        <v>0.0886823</v>
      </c>
      <c r="GI58">
        <v>0.089118</v>
      </c>
      <c r="GJ58">
        <v>0.102331</v>
      </c>
      <c r="GK58">
        <v>0.102686</v>
      </c>
      <c r="GL58">
        <v>34290.7</v>
      </c>
      <c r="GM58">
        <v>36688.9</v>
      </c>
      <c r="GN58">
        <v>34048</v>
      </c>
      <c r="GO58">
        <v>36473.1</v>
      </c>
      <c r="GP58">
        <v>43183.1</v>
      </c>
      <c r="GQ58">
        <v>46987</v>
      </c>
      <c r="GR58">
        <v>53134.6</v>
      </c>
      <c r="GS58">
        <v>58298.8</v>
      </c>
      <c r="GT58">
        <v>1.9457</v>
      </c>
      <c r="GU58">
        <v>1.6571</v>
      </c>
      <c r="GV58">
        <v>0.0835881</v>
      </c>
      <c r="GW58">
        <v>0</v>
      </c>
      <c r="GX58">
        <v>28.6654</v>
      </c>
      <c r="GY58">
        <v>999.9</v>
      </c>
      <c r="GZ58">
        <v>60.225</v>
      </c>
      <c r="HA58">
        <v>30.212</v>
      </c>
      <c r="HB58">
        <v>28.9219</v>
      </c>
      <c r="HC58">
        <v>54.4301</v>
      </c>
      <c r="HD58">
        <v>47.6723</v>
      </c>
      <c r="HE58">
        <v>1</v>
      </c>
      <c r="HF58">
        <v>0.126171</v>
      </c>
      <c r="HG58">
        <v>-1.21507</v>
      </c>
      <c r="HH58">
        <v>20.1298</v>
      </c>
      <c r="HI58">
        <v>5.19887</v>
      </c>
      <c r="HJ58">
        <v>12.0043</v>
      </c>
      <c r="HK58">
        <v>4.97555</v>
      </c>
      <c r="HL58">
        <v>3.294</v>
      </c>
      <c r="HM58">
        <v>9999</v>
      </c>
      <c r="HN58">
        <v>9999</v>
      </c>
      <c r="HO58">
        <v>9999</v>
      </c>
      <c r="HP58">
        <v>999.9</v>
      </c>
      <c r="HQ58">
        <v>1.86325</v>
      </c>
      <c r="HR58">
        <v>1.86812</v>
      </c>
      <c r="HS58">
        <v>1.86783</v>
      </c>
      <c r="HT58">
        <v>1.86905</v>
      </c>
      <c r="HU58">
        <v>1.86987</v>
      </c>
      <c r="HV58">
        <v>1.86594</v>
      </c>
      <c r="HW58">
        <v>1.86699</v>
      </c>
      <c r="HX58">
        <v>1.86842</v>
      </c>
      <c r="HY58">
        <v>5</v>
      </c>
      <c r="HZ58">
        <v>0</v>
      </c>
      <c r="IA58">
        <v>0</v>
      </c>
      <c r="IB58">
        <v>0</v>
      </c>
      <c r="IC58" t="s">
        <v>426</v>
      </c>
      <c r="ID58" t="s">
        <v>427</v>
      </c>
      <c r="IE58" t="s">
        <v>428</v>
      </c>
      <c r="IF58" t="s">
        <v>428</v>
      </c>
      <c r="IG58" t="s">
        <v>428</v>
      </c>
      <c r="IH58" t="s">
        <v>428</v>
      </c>
      <c r="II58">
        <v>0</v>
      </c>
      <c r="IJ58">
        <v>100</v>
      </c>
      <c r="IK58">
        <v>100</v>
      </c>
      <c r="IL58">
        <v>2.053</v>
      </c>
      <c r="IM58">
        <v>0.3458</v>
      </c>
      <c r="IN58">
        <v>0.625846538382723</v>
      </c>
      <c r="IO58">
        <v>0.00365734689822481</v>
      </c>
      <c r="IP58">
        <v>-6.82403095585571e-07</v>
      </c>
      <c r="IQ58">
        <v>2.34579755332527e-10</v>
      </c>
      <c r="IR58">
        <v>-0.0964157226560202</v>
      </c>
      <c r="IS58">
        <v>-0.0183575705514064</v>
      </c>
      <c r="IT58">
        <v>0.00210061426533654</v>
      </c>
      <c r="IU58">
        <v>-2.28055882586626e-05</v>
      </c>
      <c r="IV58">
        <v>4</v>
      </c>
      <c r="IW58">
        <v>2464</v>
      </c>
      <c r="IX58">
        <v>0</v>
      </c>
      <c r="IY58">
        <v>27</v>
      </c>
      <c r="IZ58">
        <v>29308396</v>
      </c>
      <c r="JA58">
        <v>29308396</v>
      </c>
      <c r="JB58">
        <v>0.95459</v>
      </c>
      <c r="JC58">
        <v>2.63428</v>
      </c>
      <c r="JD58">
        <v>1.54785</v>
      </c>
      <c r="JE58">
        <v>2.31445</v>
      </c>
      <c r="JF58">
        <v>1.64673</v>
      </c>
      <c r="JG58">
        <v>2.30347</v>
      </c>
      <c r="JH58">
        <v>34.1452</v>
      </c>
      <c r="JI58">
        <v>24.2188</v>
      </c>
      <c r="JJ58">
        <v>18</v>
      </c>
      <c r="JK58">
        <v>506.055</v>
      </c>
      <c r="JL58">
        <v>335.739</v>
      </c>
      <c r="JM58">
        <v>30.8612</v>
      </c>
      <c r="JN58">
        <v>29.0067</v>
      </c>
      <c r="JO58">
        <v>29.9999</v>
      </c>
      <c r="JP58">
        <v>29.0129</v>
      </c>
      <c r="JQ58">
        <v>28.9707</v>
      </c>
      <c r="JR58">
        <v>19.1302</v>
      </c>
      <c r="JS58">
        <v>23.6729</v>
      </c>
      <c r="JT58">
        <v>82.0093</v>
      </c>
      <c r="JU58">
        <v>30.8449</v>
      </c>
      <c r="JV58">
        <v>420</v>
      </c>
      <c r="JW58">
        <v>24.0517</v>
      </c>
      <c r="JX58">
        <v>96.5734</v>
      </c>
      <c r="JY58">
        <v>94.4527</v>
      </c>
    </row>
    <row r="59" spans="1:285">
      <c r="A59">
        <v>43</v>
      </c>
      <c r="B59">
        <v>1758503762</v>
      </c>
      <c r="C59">
        <v>734</v>
      </c>
      <c r="D59" t="s">
        <v>512</v>
      </c>
      <c r="E59" t="s">
        <v>513</v>
      </c>
      <c r="F59">
        <v>5</v>
      </c>
      <c r="G59" t="s">
        <v>419</v>
      </c>
      <c r="H59" t="s">
        <v>420</v>
      </c>
      <c r="I59" t="s">
        <v>421</v>
      </c>
      <c r="J59">
        <v>1758503759</v>
      </c>
      <c r="K59">
        <f>(L59)/1000</f>
        <v>0</v>
      </c>
      <c r="L59">
        <f>1000*DL59*AJ59*(DH59-DI59)/(100*DA59*(1000-AJ59*DH59))</f>
        <v>0</v>
      </c>
      <c r="M59">
        <f>DL59*AJ59*(DG59-DF59*(1000-AJ59*DI59)/(1000-AJ59*DH59))/(100*DA59)</f>
        <v>0</v>
      </c>
      <c r="N59">
        <f>DF59 - IF(AJ59&gt;1, M59*DA59*100.0/(AL59), 0)</f>
        <v>0</v>
      </c>
      <c r="O59">
        <f>((U59-K59/2)*N59-M59)/(U59+K59/2)</f>
        <v>0</v>
      </c>
      <c r="P59">
        <f>O59*(DM59+DN59)/1000.0</f>
        <v>0</v>
      </c>
      <c r="Q59">
        <f>(DF59 - IF(AJ59&gt;1, M59*DA59*100.0/(AL59), 0))*(DM59+DN59)/1000.0</f>
        <v>0</v>
      </c>
      <c r="R59">
        <f>2.0/((1/T59-1/S59)+SIGN(T59)*SQRT((1/T59-1/S59)*(1/T59-1/S59) + 4*DB59/((DB59+1)*(DB59+1))*(2*1/T59*1/S59-1/S59*1/S59)))</f>
        <v>0</v>
      </c>
      <c r="S59">
        <f>IF(LEFT(DC59,1)&lt;&gt;"0",IF(LEFT(DC59,1)="1",3.0,DD59),$D$5+$E$5*(DT59*DM59/($K$5*1000))+$F$5*(DT59*DM59/($K$5*1000))*MAX(MIN(DA59,$J$5),$I$5)*MAX(MIN(DA59,$J$5),$I$5)+$G$5*MAX(MIN(DA59,$J$5),$I$5)*(DT59*DM59/($K$5*1000))+$H$5*(DT59*DM59/($K$5*1000))*(DT59*DM59/($K$5*1000)))</f>
        <v>0</v>
      </c>
      <c r="T59">
        <f>K59*(1000-(1000*0.61365*exp(17.502*X59/(240.97+X59))/(DM59+DN59)+DH59)/2)/(1000*0.61365*exp(17.502*X59/(240.97+X59))/(DM59+DN59)-DH59)</f>
        <v>0</v>
      </c>
      <c r="U59">
        <f>1/((DB59+1)/(R59/1.6)+1/(S59/1.37)) + DB59/((DB59+1)/(R59/1.6) + DB59/(S59/1.37))</f>
        <v>0</v>
      </c>
      <c r="V59">
        <f>(CW59*CZ59)</f>
        <v>0</v>
      </c>
      <c r="W59">
        <f>(DO59+(V59+2*0.95*5.67E-8*(((DO59+$B$7)+273)^4-(DO59+273)^4)-44100*K59)/(1.84*29.3*S59+8*0.95*5.67E-8*(DO59+273)^3))</f>
        <v>0</v>
      </c>
      <c r="X59">
        <f>($C$7*DP59+$D$7*DQ59+$E$7*W59)</f>
        <v>0</v>
      </c>
      <c r="Y59">
        <f>0.61365*exp(17.502*X59/(240.97+X59))</f>
        <v>0</v>
      </c>
      <c r="Z59">
        <f>(AA59/AB59*100)</f>
        <v>0</v>
      </c>
      <c r="AA59">
        <f>DH59*(DM59+DN59)/1000</f>
        <v>0</v>
      </c>
      <c r="AB59">
        <f>0.61365*exp(17.502*DO59/(240.97+DO59))</f>
        <v>0</v>
      </c>
      <c r="AC59">
        <f>(Y59-DH59*(DM59+DN59)/1000)</f>
        <v>0</v>
      </c>
      <c r="AD59">
        <f>(-K59*44100)</f>
        <v>0</v>
      </c>
      <c r="AE59">
        <f>2*29.3*S59*0.92*(DO59-X59)</f>
        <v>0</v>
      </c>
      <c r="AF59">
        <f>2*0.95*5.67E-8*(((DO59+$B$7)+273)^4-(X59+273)^4)</f>
        <v>0</v>
      </c>
      <c r="AG59">
        <f>V59+AF59+AD59+AE59</f>
        <v>0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MAX(0,($B$13+$C$13*DT59)/(1+$D$13*DT59)*DM59/(DO59+273)*$E$13)</f>
        <v>0</v>
      </c>
      <c r="AM59" t="s">
        <v>422</v>
      </c>
      <c r="AN59" t="s">
        <v>422</v>
      </c>
      <c r="AO59">
        <v>0</v>
      </c>
      <c r="AP59">
        <v>0</v>
      </c>
      <c r="AQ59">
        <f>1-AO59/AP59</f>
        <v>0</v>
      </c>
      <c r="AR59">
        <v>0</v>
      </c>
      <c r="AS59" t="s">
        <v>422</v>
      </c>
      <c r="AT59" t="s">
        <v>422</v>
      </c>
      <c r="AU59">
        <v>0</v>
      </c>
      <c r="AV59">
        <v>0</v>
      </c>
      <c r="AW59">
        <f>1-AU59/AV59</f>
        <v>0</v>
      </c>
      <c r="AX59">
        <v>0.5</v>
      </c>
      <c r="AY59">
        <f>CX59</f>
        <v>0</v>
      </c>
      <c r="AZ59">
        <f>M59</f>
        <v>0</v>
      </c>
      <c r="BA59">
        <f>AW59*AX59*AY59</f>
        <v>0</v>
      </c>
      <c r="BB59">
        <f>(AZ59-AR59)/AY59</f>
        <v>0</v>
      </c>
      <c r="BC59">
        <f>(AP59-AV59)/AV59</f>
        <v>0</v>
      </c>
      <c r="BD59">
        <f>AO59/(AQ59+AO59/AV59)</f>
        <v>0</v>
      </c>
      <c r="BE59" t="s">
        <v>422</v>
      </c>
      <c r="BF59">
        <v>0</v>
      </c>
      <c r="BG59">
        <f>IF(BF59&lt;&gt;0, BF59, BD59)</f>
        <v>0</v>
      </c>
      <c r="BH59">
        <f>1-BG59/AV59</f>
        <v>0</v>
      </c>
      <c r="BI59">
        <f>(AV59-AU59)/(AV59-BG59)</f>
        <v>0</v>
      </c>
      <c r="BJ59">
        <f>(AP59-AV59)/(AP59-BG59)</f>
        <v>0</v>
      </c>
      <c r="BK59">
        <f>(AV59-AU59)/(AV59-AO59)</f>
        <v>0</v>
      </c>
      <c r="BL59">
        <f>(AP59-AV59)/(AP59-AO59)</f>
        <v>0</v>
      </c>
      <c r="BM59">
        <f>(BI59*BG59/AU59)</f>
        <v>0</v>
      </c>
      <c r="BN59">
        <f>(1-BM59)</f>
        <v>0</v>
      </c>
      <c r="CW59">
        <f>$B$11*DU59+$C$11*DV59+$F$11*EG59*(1-EJ59)</f>
        <v>0</v>
      </c>
      <c r="CX59">
        <f>CW59*CY59</f>
        <v>0</v>
      </c>
      <c r="CY59">
        <f>($B$11*$D$9+$C$11*$D$9+$F$11*((ET59+EL59)/MAX(ET59+EL59+EU59, 0.1)*$I$9+EU59/MAX(ET59+EL59+EU59, 0.1)*$J$9))/($B$11+$C$11+$F$11)</f>
        <v>0</v>
      </c>
      <c r="CZ59">
        <f>($B$11*$K$9+$C$11*$K$9+$F$11*((ET59+EL59)/MAX(ET59+EL59+EU59, 0.1)*$P$9+EU59/MAX(ET59+EL59+EU59, 0.1)*$Q$9))/($B$11+$C$11+$F$11)</f>
        <v>0</v>
      </c>
      <c r="DA59">
        <v>3.7</v>
      </c>
      <c r="DB59">
        <v>0.5</v>
      </c>
      <c r="DC59" t="s">
        <v>423</v>
      </c>
      <c r="DD59">
        <v>2</v>
      </c>
      <c r="DE59">
        <v>1758503759</v>
      </c>
      <c r="DF59">
        <v>420.237333333333</v>
      </c>
      <c r="DG59">
        <v>420.008333333333</v>
      </c>
      <c r="DH59">
        <v>24.0702666666667</v>
      </c>
      <c r="DI59">
        <v>23.9769</v>
      </c>
      <c r="DJ59">
        <v>418.183666666667</v>
      </c>
      <c r="DK59">
        <v>23.7244</v>
      </c>
      <c r="DL59">
        <v>499.968666666667</v>
      </c>
      <c r="DM59">
        <v>89.7882333333333</v>
      </c>
      <c r="DN59">
        <v>0.0372697333333333</v>
      </c>
      <c r="DO59">
        <v>30.3017666666667</v>
      </c>
      <c r="DP59">
        <v>30.0225333333333</v>
      </c>
      <c r="DQ59">
        <v>999.9</v>
      </c>
      <c r="DR59">
        <v>0</v>
      </c>
      <c r="DS59">
        <v>0</v>
      </c>
      <c r="DT59">
        <v>10000.0166666667</v>
      </c>
      <c r="DU59">
        <v>0</v>
      </c>
      <c r="DV59">
        <v>0.330984</v>
      </c>
      <c r="DW59">
        <v>0.228739333333333</v>
      </c>
      <c r="DX59">
        <v>430.602</v>
      </c>
      <c r="DY59">
        <v>430.326</v>
      </c>
      <c r="DZ59">
        <v>0.0933749</v>
      </c>
      <c r="EA59">
        <v>420.008333333333</v>
      </c>
      <c r="EB59">
        <v>23.9769</v>
      </c>
      <c r="EC59">
        <v>2.16123</v>
      </c>
      <c r="ED59">
        <v>2.15284666666667</v>
      </c>
      <c r="EE59">
        <v>18.6777333333333</v>
      </c>
      <c r="EF59">
        <v>18.6156666666667</v>
      </c>
      <c r="EG59">
        <v>0.00500059</v>
      </c>
      <c r="EH59">
        <v>0</v>
      </c>
      <c r="EI59">
        <v>0</v>
      </c>
      <c r="EJ59">
        <v>0</v>
      </c>
      <c r="EK59">
        <v>422.766666666667</v>
      </c>
      <c r="EL59">
        <v>0.00500059</v>
      </c>
      <c r="EM59">
        <v>-1.6</v>
      </c>
      <c r="EN59">
        <v>1.83333333333333</v>
      </c>
      <c r="EO59">
        <v>35.625</v>
      </c>
      <c r="EP59">
        <v>40.1456666666667</v>
      </c>
      <c r="EQ59">
        <v>37.4163333333333</v>
      </c>
      <c r="ER59">
        <v>40.4996666666667</v>
      </c>
      <c r="ES59">
        <v>38.437</v>
      </c>
      <c r="ET59">
        <v>0</v>
      </c>
      <c r="EU59">
        <v>0</v>
      </c>
      <c r="EV59">
        <v>0</v>
      </c>
      <c r="EW59">
        <v>1758503762.1</v>
      </c>
      <c r="EX59">
        <v>0</v>
      </c>
      <c r="EY59">
        <v>429.019230769231</v>
      </c>
      <c r="EZ59">
        <v>-21.3299142612641</v>
      </c>
      <c r="FA59">
        <v>37.0598283316675</v>
      </c>
      <c r="FB59">
        <v>-11.8</v>
      </c>
      <c r="FC59">
        <v>15</v>
      </c>
      <c r="FD59">
        <v>0</v>
      </c>
      <c r="FE59" t="s">
        <v>424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0.25051880952381</v>
      </c>
      <c r="FR59">
        <v>-0.130060363636363</v>
      </c>
      <c r="FS59">
        <v>0.0246517468706224</v>
      </c>
      <c r="FT59">
        <v>1</v>
      </c>
      <c r="FU59">
        <v>428.685294117647</v>
      </c>
      <c r="FV59">
        <v>-10.0030556568518</v>
      </c>
      <c r="FW59">
        <v>4.75308768702552</v>
      </c>
      <c r="FX59">
        <v>-1</v>
      </c>
      <c r="FY59">
        <v>0.0926694476190476</v>
      </c>
      <c r="FZ59">
        <v>0.014767168831169</v>
      </c>
      <c r="GA59">
        <v>0.00179604010471159</v>
      </c>
      <c r="GB59">
        <v>1</v>
      </c>
      <c r="GC59">
        <v>2</v>
      </c>
      <c r="GD59">
        <v>2</v>
      </c>
      <c r="GE59" t="s">
        <v>425</v>
      </c>
      <c r="GF59">
        <v>3.13308</v>
      </c>
      <c r="GG59">
        <v>2.71518</v>
      </c>
      <c r="GH59">
        <v>0.0886851</v>
      </c>
      <c r="GI59">
        <v>0.0891159</v>
      </c>
      <c r="GJ59">
        <v>0.102325</v>
      </c>
      <c r="GK59">
        <v>0.10269</v>
      </c>
      <c r="GL59">
        <v>34290.6</v>
      </c>
      <c r="GM59">
        <v>36689</v>
      </c>
      <c r="GN59">
        <v>34047.9</v>
      </c>
      <c r="GO59">
        <v>36473.1</v>
      </c>
      <c r="GP59">
        <v>43183.2</v>
      </c>
      <c r="GQ59">
        <v>46986.9</v>
      </c>
      <c r="GR59">
        <v>53134.3</v>
      </c>
      <c r="GS59">
        <v>58298.9</v>
      </c>
      <c r="GT59">
        <v>1.94587</v>
      </c>
      <c r="GU59">
        <v>1.65672</v>
      </c>
      <c r="GV59">
        <v>0.083521</v>
      </c>
      <c r="GW59">
        <v>0</v>
      </c>
      <c r="GX59">
        <v>28.6657</v>
      </c>
      <c r="GY59">
        <v>999.9</v>
      </c>
      <c r="GZ59">
        <v>60.225</v>
      </c>
      <c r="HA59">
        <v>30.202</v>
      </c>
      <c r="HB59">
        <v>28.9079</v>
      </c>
      <c r="HC59">
        <v>54.7101</v>
      </c>
      <c r="HD59">
        <v>47.3718</v>
      </c>
      <c r="HE59">
        <v>1</v>
      </c>
      <c r="HF59">
        <v>0.126176</v>
      </c>
      <c r="HG59">
        <v>-1.20836</v>
      </c>
      <c r="HH59">
        <v>20.1299</v>
      </c>
      <c r="HI59">
        <v>5.19872</v>
      </c>
      <c r="HJ59">
        <v>12.0044</v>
      </c>
      <c r="HK59">
        <v>4.9756</v>
      </c>
      <c r="HL59">
        <v>3.294</v>
      </c>
      <c r="HM59">
        <v>9999</v>
      </c>
      <c r="HN59">
        <v>9999</v>
      </c>
      <c r="HO59">
        <v>9999</v>
      </c>
      <c r="HP59">
        <v>999.9</v>
      </c>
      <c r="HQ59">
        <v>1.86325</v>
      </c>
      <c r="HR59">
        <v>1.86812</v>
      </c>
      <c r="HS59">
        <v>1.86783</v>
      </c>
      <c r="HT59">
        <v>1.86905</v>
      </c>
      <c r="HU59">
        <v>1.86985</v>
      </c>
      <c r="HV59">
        <v>1.86595</v>
      </c>
      <c r="HW59">
        <v>1.86699</v>
      </c>
      <c r="HX59">
        <v>1.86843</v>
      </c>
      <c r="HY59">
        <v>5</v>
      </c>
      <c r="HZ59">
        <v>0</v>
      </c>
      <c r="IA59">
        <v>0</v>
      </c>
      <c r="IB59">
        <v>0</v>
      </c>
      <c r="IC59" t="s">
        <v>426</v>
      </c>
      <c r="ID59" t="s">
        <v>427</v>
      </c>
      <c r="IE59" t="s">
        <v>428</v>
      </c>
      <c r="IF59" t="s">
        <v>428</v>
      </c>
      <c r="IG59" t="s">
        <v>428</v>
      </c>
      <c r="IH59" t="s">
        <v>428</v>
      </c>
      <c r="II59">
        <v>0</v>
      </c>
      <c r="IJ59">
        <v>100</v>
      </c>
      <c r="IK59">
        <v>100</v>
      </c>
      <c r="IL59">
        <v>2.053</v>
      </c>
      <c r="IM59">
        <v>0.3457</v>
      </c>
      <c r="IN59">
        <v>0.625846538382723</v>
      </c>
      <c r="IO59">
        <v>0.00365734689822481</v>
      </c>
      <c r="IP59">
        <v>-6.82403095585571e-07</v>
      </c>
      <c r="IQ59">
        <v>2.34579755332527e-10</v>
      </c>
      <c r="IR59">
        <v>-0.0964157226560202</v>
      </c>
      <c r="IS59">
        <v>-0.0183575705514064</v>
      </c>
      <c r="IT59">
        <v>0.00210061426533654</v>
      </c>
      <c r="IU59">
        <v>-2.28055882586626e-05</v>
      </c>
      <c r="IV59">
        <v>4</v>
      </c>
      <c r="IW59">
        <v>2464</v>
      </c>
      <c r="IX59">
        <v>0</v>
      </c>
      <c r="IY59">
        <v>27</v>
      </c>
      <c r="IZ59">
        <v>29308396</v>
      </c>
      <c r="JA59">
        <v>29308396</v>
      </c>
      <c r="JB59">
        <v>0.95459</v>
      </c>
      <c r="JC59">
        <v>2.62817</v>
      </c>
      <c r="JD59">
        <v>1.54785</v>
      </c>
      <c r="JE59">
        <v>2.31445</v>
      </c>
      <c r="JF59">
        <v>1.64673</v>
      </c>
      <c r="JG59">
        <v>2.35596</v>
      </c>
      <c r="JH59">
        <v>34.1452</v>
      </c>
      <c r="JI59">
        <v>24.2276</v>
      </c>
      <c r="JJ59">
        <v>18</v>
      </c>
      <c r="JK59">
        <v>506.167</v>
      </c>
      <c r="JL59">
        <v>335.555</v>
      </c>
      <c r="JM59">
        <v>30.8525</v>
      </c>
      <c r="JN59">
        <v>29.006</v>
      </c>
      <c r="JO59">
        <v>29.9999</v>
      </c>
      <c r="JP59">
        <v>29.0123</v>
      </c>
      <c r="JQ59">
        <v>28.97</v>
      </c>
      <c r="JR59">
        <v>19.1312</v>
      </c>
      <c r="JS59">
        <v>23.6729</v>
      </c>
      <c r="JT59">
        <v>82.0093</v>
      </c>
      <c r="JU59">
        <v>30.8449</v>
      </c>
      <c r="JV59">
        <v>420</v>
      </c>
      <c r="JW59">
        <v>24.0556</v>
      </c>
      <c r="JX59">
        <v>96.573</v>
      </c>
      <c r="JY59">
        <v>94.4528</v>
      </c>
    </row>
    <row r="60" spans="1:285">
      <c r="A60">
        <v>44</v>
      </c>
      <c r="B60">
        <v>1758503764</v>
      </c>
      <c r="C60">
        <v>736</v>
      </c>
      <c r="D60" t="s">
        <v>514</v>
      </c>
      <c r="E60" t="s">
        <v>515</v>
      </c>
      <c r="F60">
        <v>5</v>
      </c>
      <c r="G60" t="s">
        <v>419</v>
      </c>
      <c r="H60" t="s">
        <v>420</v>
      </c>
      <c r="I60" t="s">
        <v>421</v>
      </c>
      <c r="J60">
        <v>1758503761</v>
      </c>
      <c r="K60">
        <f>(L60)/1000</f>
        <v>0</v>
      </c>
      <c r="L60">
        <f>1000*DL60*AJ60*(DH60-DI60)/(100*DA60*(1000-AJ60*DH60))</f>
        <v>0</v>
      </c>
      <c r="M60">
        <f>DL60*AJ60*(DG60-DF60*(1000-AJ60*DI60)/(1000-AJ60*DH60))/(100*DA60)</f>
        <v>0</v>
      </c>
      <c r="N60">
        <f>DF60 - IF(AJ60&gt;1, M60*DA60*100.0/(AL60), 0)</f>
        <v>0</v>
      </c>
      <c r="O60">
        <f>((U60-K60/2)*N60-M60)/(U60+K60/2)</f>
        <v>0</v>
      </c>
      <c r="P60">
        <f>O60*(DM60+DN60)/1000.0</f>
        <v>0</v>
      </c>
      <c r="Q60">
        <f>(DF60 - IF(AJ60&gt;1, M60*DA60*100.0/(AL60), 0))*(DM60+DN60)/1000.0</f>
        <v>0</v>
      </c>
      <c r="R60">
        <f>2.0/((1/T60-1/S60)+SIGN(T60)*SQRT((1/T60-1/S60)*(1/T60-1/S60) + 4*DB60/((DB60+1)*(DB60+1))*(2*1/T60*1/S60-1/S60*1/S60)))</f>
        <v>0</v>
      </c>
      <c r="S60">
        <f>IF(LEFT(DC60,1)&lt;&gt;"0",IF(LEFT(DC60,1)="1",3.0,DD60),$D$5+$E$5*(DT60*DM60/($K$5*1000))+$F$5*(DT60*DM60/($K$5*1000))*MAX(MIN(DA60,$J$5),$I$5)*MAX(MIN(DA60,$J$5),$I$5)+$G$5*MAX(MIN(DA60,$J$5),$I$5)*(DT60*DM60/($K$5*1000))+$H$5*(DT60*DM60/($K$5*1000))*(DT60*DM60/($K$5*1000)))</f>
        <v>0</v>
      </c>
      <c r="T60">
        <f>K60*(1000-(1000*0.61365*exp(17.502*X60/(240.97+X60))/(DM60+DN60)+DH60)/2)/(1000*0.61365*exp(17.502*X60/(240.97+X60))/(DM60+DN60)-DH60)</f>
        <v>0</v>
      </c>
      <c r="U60">
        <f>1/((DB60+1)/(R60/1.6)+1/(S60/1.37)) + DB60/((DB60+1)/(R60/1.6) + DB60/(S60/1.37))</f>
        <v>0</v>
      </c>
      <c r="V60">
        <f>(CW60*CZ60)</f>
        <v>0</v>
      </c>
      <c r="W60">
        <f>(DO60+(V60+2*0.95*5.67E-8*(((DO60+$B$7)+273)^4-(DO60+273)^4)-44100*K60)/(1.84*29.3*S60+8*0.95*5.67E-8*(DO60+273)^3))</f>
        <v>0</v>
      </c>
      <c r="X60">
        <f>($C$7*DP60+$D$7*DQ60+$E$7*W60)</f>
        <v>0</v>
      </c>
      <c r="Y60">
        <f>0.61365*exp(17.502*X60/(240.97+X60))</f>
        <v>0</v>
      </c>
      <c r="Z60">
        <f>(AA60/AB60*100)</f>
        <v>0</v>
      </c>
      <c r="AA60">
        <f>DH60*(DM60+DN60)/1000</f>
        <v>0</v>
      </c>
      <c r="AB60">
        <f>0.61365*exp(17.502*DO60/(240.97+DO60))</f>
        <v>0</v>
      </c>
      <c r="AC60">
        <f>(Y60-DH60*(DM60+DN60)/1000)</f>
        <v>0</v>
      </c>
      <c r="AD60">
        <f>(-K60*44100)</f>
        <v>0</v>
      </c>
      <c r="AE60">
        <f>2*29.3*S60*0.92*(DO60-X60)</f>
        <v>0</v>
      </c>
      <c r="AF60">
        <f>2*0.95*5.67E-8*(((DO60+$B$7)+273)^4-(X60+273)^4)</f>
        <v>0</v>
      </c>
      <c r="AG60">
        <f>V60+AF60+AD60+AE60</f>
        <v>0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MAX(0,($B$13+$C$13*DT60)/(1+$D$13*DT60)*DM60/(DO60+273)*$E$13)</f>
        <v>0</v>
      </c>
      <c r="AM60" t="s">
        <v>422</v>
      </c>
      <c r="AN60" t="s">
        <v>422</v>
      </c>
      <c r="AO60">
        <v>0</v>
      </c>
      <c r="AP60">
        <v>0</v>
      </c>
      <c r="AQ60">
        <f>1-AO60/AP60</f>
        <v>0</v>
      </c>
      <c r="AR60">
        <v>0</v>
      </c>
      <c r="AS60" t="s">
        <v>422</v>
      </c>
      <c r="AT60" t="s">
        <v>422</v>
      </c>
      <c r="AU60">
        <v>0</v>
      </c>
      <c r="AV60">
        <v>0</v>
      </c>
      <c r="AW60">
        <f>1-AU60/AV60</f>
        <v>0</v>
      </c>
      <c r="AX60">
        <v>0.5</v>
      </c>
      <c r="AY60">
        <f>CX60</f>
        <v>0</v>
      </c>
      <c r="AZ60">
        <f>M60</f>
        <v>0</v>
      </c>
      <c r="BA60">
        <f>AW60*AX60*AY60</f>
        <v>0</v>
      </c>
      <c r="BB60">
        <f>(AZ60-AR60)/AY60</f>
        <v>0</v>
      </c>
      <c r="BC60">
        <f>(AP60-AV60)/AV60</f>
        <v>0</v>
      </c>
      <c r="BD60">
        <f>AO60/(AQ60+AO60/AV60)</f>
        <v>0</v>
      </c>
      <c r="BE60" t="s">
        <v>422</v>
      </c>
      <c r="BF60">
        <v>0</v>
      </c>
      <c r="BG60">
        <f>IF(BF60&lt;&gt;0, BF60, BD60)</f>
        <v>0</v>
      </c>
      <c r="BH60">
        <f>1-BG60/AV60</f>
        <v>0</v>
      </c>
      <c r="BI60">
        <f>(AV60-AU60)/(AV60-BG60)</f>
        <v>0</v>
      </c>
      <c r="BJ60">
        <f>(AP60-AV60)/(AP60-BG60)</f>
        <v>0</v>
      </c>
      <c r="BK60">
        <f>(AV60-AU60)/(AV60-AO60)</f>
        <v>0</v>
      </c>
      <c r="BL60">
        <f>(AP60-AV60)/(AP60-AO60)</f>
        <v>0</v>
      </c>
      <c r="BM60">
        <f>(BI60*BG60/AU60)</f>
        <v>0</v>
      </c>
      <c r="BN60">
        <f>(1-BM60)</f>
        <v>0</v>
      </c>
      <c r="CW60">
        <f>$B$11*DU60+$C$11*DV60+$F$11*EG60*(1-EJ60)</f>
        <v>0</v>
      </c>
      <c r="CX60">
        <f>CW60*CY60</f>
        <v>0</v>
      </c>
      <c r="CY60">
        <f>($B$11*$D$9+$C$11*$D$9+$F$11*((ET60+EL60)/MAX(ET60+EL60+EU60, 0.1)*$I$9+EU60/MAX(ET60+EL60+EU60, 0.1)*$J$9))/($B$11+$C$11+$F$11)</f>
        <v>0</v>
      </c>
      <c r="CZ60">
        <f>($B$11*$K$9+$C$11*$K$9+$F$11*((ET60+EL60)/MAX(ET60+EL60+EU60, 0.1)*$P$9+EU60/MAX(ET60+EL60+EU60, 0.1)*$Q$9))/($B$11+$C$11+$F$11)</f>
        <v>0</v>
      </c>
      <c r="DA60">
        <v>3.7</v>
      </c>
      <c r="DB60">
        <v>0.5</v>
      </c>
      <c r="DC60" t="s">
        <v>423</v>
      </c>
      <c r="DD60">
        <v>2</v>
      </c>
      <c r="DE60">
        <v>1758503761</v>
      </c>
      <c r="DF60">
        <v>420.231333333333</v>
      </c>
      <c r="DG60">
        <v>419.98</v>
      </c>
      <c r="DH60">
        <v>24.0681666666667</v>
      </c>
      <c r="DI60">
        <v>23.9761333333333</v>
      </c>
      <c r="DJ60">
        <v>418.178</v>
      </c>
      <c r="DK60">
        <v>23.7223666666667</v>
      </c>
      <c r="DL60">
        <v>500.009</v>
      </c>
      <c r="DM60">
        <v>89.7904333333333</v>
      </c>
      <c r="DN60">
        <v>0.0371886666666667</v>
      </c>
      <c r="DO60">
        <v>30.3018666666667</v>
      </c>
      <c r="DP60">
        <v>30.0251333333333</v>
      </c>
      <c r="DQ60">
        <v>999.9</v>
      </c>
      <c r="DR60">
        <v>0</v>
      </c>
      <c r="DS60">
        <v>0</v>
      </c>
      <c r="DT60">
        <v>10000.2266666667</v>
      </c>
      <c r="DU60">
        <v>0</v>
      </c>
      <c r="DV60">
        <v>0.330984</v>
      </c>
      <c r="DW60">
        <v>0.251281666666667</v>
      </c>
      <c r="DX60">
        <v>430.595</v>
      </c>
      <c r="DY60">
        <v>430.296666666667</v>
      </c>
      <c r="DZ60">
        <v>0.0920302</v>
      </c>
      <c r="EA60">
        <v>419.98</v>
      </c>
      <c r="EB60">
        <v>23.9761333333333</v>
      </c>
      <c r="EC60">
        <v>2.16109333333333</v>
      </c>
      <c r="ED60">
        <v>2.15282666666667</v>
      </c>
      <c r="EE60">
        <v>18.6767333333333</v>
      </c>
      <c r="EF60">
        <v>18.6155333333333</v>
      </c>
      <c r="EG60">
        <v>0.00500059</v>
      </c>
      <c r="EH60">
        <v>0</v>
      </c>
      <c r="EI60">
        <v>0</v>
      </c>
      <c r="EJ60">
        <v>0</v>
      </c>
      <c r="EK60">
        <v>423.9</v>
      </c>
      <c r="EL60">
        <v>0.00500059</v>
      </c>
      <c r="EM60">
        <v>-3.5</v>
      </c>
      <c r="EN60">
        <v>0.633333333333333</v>
      </c>
      <c r="EO60">
        <v>35.625</v>
      </c>
      <c r="EP60">
        <v>40.1873333333333</v>
      </c>
      <c r="EQ60">
        <v>37.437</v>
      </c>
      <c r="ER60">
        <v>40.5413333333333</v>
      </c>
      <c r="ES60">
        <v>38.458</v>
      </c>
      <c r="ET60">
        <v>0</v>
      </c>
      <c r="EU60">
        <v>0</v>
      </c>
      <c r="EV60">
        <v>0</v>
      </c>
      <c r="EW60">
        <v>1758503764.5</v>
      </c>
      <c r="EX60">
        <v>0</v>
      </c>
      <c r="EY60">
        <v>428.492307692308</v>
      </c>
      <c r="EZ60">
        <v>5.81196605157583</v>
      </c>
      <c r="FA60">
        <v>36.5675206725957</v>
      </c>
      <c r="FB60">
        <v>-9.83846153846154</v>
      </c>
      <c r="FC60">
        <v>15</v>
      </c>
      <c r="FD60">
        <v>0</v>
      </c>
      <c r="FE60" t="s">
        <v>424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0.247843428571429</v>
      </c>
      <c r="FR60">
        <v>-0.0503018181818175</v>
      </c>
      <c r="FS60">
        <v>0.0218033999589217</v>
      </c>
      <c r="FT60">
        <v>1</v>
      </c>
      <c r="FU60">
        <v>428.570588235294</v>
      </c>
      <c r="FV60">
        <v>-4.7119937410037</v>
      </c>
      <c r="FW60">
        <v>5.03263054894898</v>
      </c>
      <c r="FX60">
        <v>-1</v>
      </c>
      <c r="FY60">
        <v>0.092818580952381</v>
      </c>
      <c r="FZ60">
        <v>0.00990437142857156</v>
      </c>
      <c r="GA60">
        <v>0.00170314398508256</v>
      </c>
      <c r="GB60">
        <v>1</v>
      </c>
      <c r="GC60">
        <v>2</v>
      </c>
      <c r="GD60">
        <v>2</v>
      </c>
      <c r="GE60" t="s">
        <v>425</v>
      </c>
      <c r="GF60">
        <v>3.13297</v>
      </c>
      <c r="GG60">
        <v>2.71527</v>
      </c>
      <c r="GH60">
        <v>0.0886869</v>
      </c>
      <c r="GI60">
        <v>0.0891138</v>
      </c>
      <c r="GJ60">
        <v>0.102322</v>
      </c>
      <c r="GK60">
        <v>0.102696</v>
      </c>
      <c r="GL60">
        <v>34290.5</v>
      </c>
      <c r="GM60">
        <v>36689.2</v>
      </c>
      <c r="GN60">
        <v>34047.9</v>
      </c>
      <c r="GO60">
        <v>36473.2</v>
      </c>
      <c r="GP60">
        <v>43183.2</v>
      </c>
      <c r="GQ60">
        <v>46986.6</v>
      </c>
      <c r="GR60">
        <v>53134.2</v>
      </c>
      <c r="GS60">
        <v>58298.9</v>
      </c>
      <c r="GT60">
        <v>1.94575</v>
      </c>
      <c r="GU60">
        <v>1.65702</v>
      </c>
      <c r="GV60">
        <v>0.0833571</v>
      </c>
      <c r="GW60">
        <v>0</v>
      </c>
      <c r="GX60">
        <v>28.6657</v>
      </c>
      <c r="GY60">
        <v>999.9</v>
      </c>
      <c r="GZ60">
        <v>60.225</v>
      </c>
      <c r="HA60">
        <v>30.202</v>
      </c>
      <c r="HB60">
        <v>28.909</v>
      </c>
      <c r="HC60">
        <v>54.6901</v>
      </c>
      <c r="HD60">
        <v>47.3958</v>
      </c>
      <c r="HE60">
        <v>1</v>
      </c>
      <c r="HF60">
        <v>0.126186</v>
      </c>
      <c r="HG60">
        <v>-1.22635</v>
      </c>
      <c r="HH60">
        <v>20.1297</v>
      </c>
      <c r="HI60">
        <v>5.19887</v>
      </c>
      <c r="HJ60">
        <v>12.0047</v>
      </c>
      <c r="HK60">
        <v>4.9756</v>
      </c>
      <c r="HL60">
        <v>3.294</v>
      </c>
      <c r="HM60">
        <v>9999</v>
      </c>
      <c r="HN60">
        <v>9999</v>
      </c>
      <c r="HO60">
        <v>9999</v>
      </c>
      <c r="HP60">
        <v>999.9</v>
      </c>
      <c r="HQ60">
        <v>1.86325</v>
      </c>
      <c r="HR60">
        <v>1.8681</v>
      </c>
      <c r="HS60">
        <v>1.86784</v>
      </c>
      <c r="HT60">
        <v>1.86905</v>
      </c>
      <c r="HU60">
        <v>1.86984</v>
      </c>
      <c r="HV60">
        <v>1.86594</v>
      </c>
      <c r="HW60">
        <v>1.86696</v>
      </c>
      <c r="HX60">
        <v>1.86844</v>
      </c>
      <c r="HY60">
        <v>5</v>
      </c>
      <c r="HZ60">
        <v>0</v>
      </c>
      <c r="IA60">
        <v>0</v>
      </c>
      <c r="IB60">
        <v>0</v>
      </c>
      <c r="IC60" t="s">
        <v>426</v>
      </c>
      <c r="ID60" t="s">
        <v>427</v>
      </c>
      <c r="IE60" t="s">
        <v>428</v>
      </c>
      <c r="IF60" t="s">
        <v>428</v>
      </c>
      <c r="IG60" t="s">
        <v>428</v>
      </c>
      <c r="IH60" t="s">
        <v>428</v>
      </c>
      <c r="II60">
        <v>0</v>
      </c>
      <c r="IJ60">
        <v>100</v>
      </c>
      <c r="IK60">
        <v>100</v>
      </c>
      <c r="IL60">
        <v>2.053</v>
      </c>
      <c r="IM60">
        <v>0.3457</v>
      </c>
      <c r="IN60">
        <v>0.625846538382723</v>
      </c>
      <c r="IO60">
        <v>0.00365734689822481</v>
      </c>
      <c r="IP60">
        <v>-6.82403095585571e-07</v>
      </c>
      <c r="IQ60">
        <v>2.34579755332527e-10</v>
      </c>
      <c r="IR60">
        <v>-0.0964157226560202</v>
      </c>
      <c r="IS60">
        <v>-0.0183575705514064</v>
      </c>
      <c r="IT60">
        <v>0.00210061426533654</v>
      </c>
      <c r="IU60">
        <v>-2.28055882586626e-05</v>
      </c>
      <c r="IV60">
        <v>4</v>
      </c>
      <c r="IW60">
        <v>2464</v>
      </c>
      <c r="IX60">
        <v>0</v>
      </c>
      <c r="IY60">
        <v>27</v>
      </c>
      <c r="IZ60">
        <v>29308396.1</v>
      </c>
      <c r="JA60">
        <v>29308396.1</v>
      </c>
      <c r="JB60">
        <v>0.95459</v>
      </c>
      <c r="JC60">
        <v>2.62939</v>
      </c>
      <c r="JD60">
        <v>1.54785</v>
      </c>
      <c r="JE60">
        <v>2.31445</v>
      </c>
      <c r="JF60">
        <v>1.64673</v>
      </c>
      <c r="JG60">
        <v>2.29126</v>
      </c>
      <c r="JH60">
        <v>34.1452</v>
      </c>
      <c r="JI60">
        <v>24.2188</v>
      </c>
      <c r="JJ60">
        <v>18</v>
      </c>
      <c r="JK60">
        <v>506.073</v>
      </c>
      <c r="JL60">
        <v>335.693</v>
      </c>
      <c r="JM60">
        <v>30.8432</v>
      </c>
      <c r="JN60">
        <v>29.0048</v>
      </c>
      <c r="JO60">
        <v>29.9999</v>
      </c>
      <c r="JP60">
        <v>29.0111</v>
      </c>
      <c r="JQ60">
        <v>28.9688</v>
      </c>
      <c r="JR60">
        <v>19.1328</v>
      </c>
      <c r="JS60">
        <v>23.6729</v>
      </c>
      <c r="JT60">
        <v>82.0093</v>
      </c>
      <c r="JU60">
        <v>30.8194</v>
      </c>
      <c r="JV60">
        <v>420</v>
      </c>
      <c r="JW60">
        <v>24.0547</v>
      </c>
      <c r="JX60">
        <v>96.5729</v>
      </c>
      <c r="JY60">
        <v>94.4529</v>
      </c>
    </row>
    <row r="61" spans="1:285">
      <c r="A61">
        <v>45</v>
      </c>
      <c r="B61">
        <v>1758503766</v>
      </c>
      <c r="C61">
        <v>738</v>
      </c>
      <c r="D61" t="s">
        <v>516</v>
      </c>
      <c r="E61" t="s">
        <v>517</v>
      </c>
      <c r="F61">
        <v>5</v>
      </c>
      <c r="G61" t="s">
        <v>419</v>
      </c>
      <c r="H61" t="s">
        <v>420</v>
      </c>
      <c r="I61" t="s">
        <v>421</v>
      </c>
      <c r="J61">
        <v>1758503763</v>
      </c>
      <c r="K61">
        <f>(L61)/1000</f>
        <v>0</v>
      </c>
      <c r="L61">
        <f>1000*DL61*AJ61*(DH61-DI61)/(100*DA61*(1000-AJ61*DH61))</f>
        <v>0</v>
      </c>
      <c r="M61">
        <f>DL61*AJ61*(DG61-DF61*(1000-AJ61*DI61)/(1000-AJ61*DH61))/(100*DA61)</f>
        <v>0</v>
      </c>
      <c r="N61">
        <f>DF61 - IF(AJ61&gt;1, M61*DA61*100.0/(AL61), 0)</f>
        <v>0</v>
      </c>
      <c r="O61">
        <f>((U61-K61/2)*N61-M61)/(U61+K61/2)</f>
        <v>0</v>
      </c>
      <c r="P61">
        <f>O61*(DM61+DN61)/1000.0</f>
        <v>0</v>
      </c>
      <c r="Q61">
        <f>(DF61 - IF(AJ61&gt;1, M61*DA61*100.0/(AL61), 0))*(DM61+DN61)/1000.0</f>
        <v>0</v>
      </c>
      <c r="R61">
        <f>2.0/((1/T61-1/S61)+SIGN(T61)*SQRT((1/T61-1/S61)*(1/T61-1/S61) + 4*DB61/((DB61+1)*(DB61+1))*(2*1/T61*1/S61-1/S61*1/S61)))</f>
        <v>0</v>
      </c>
      <c r="S61">
        <f>IF(LEFT(DC61,1)&lt;&gt;"0",IF(LEFT(DC61,1)="1",3.0,DD61),$D$5+$E$5*(DT61*DM61/($K$5*1000))+$F$5*(DT61*DM61/($K$5*1000))*MAX(MIN(DA61,$J$5),$I$5)*MAX(MIN(DA61,$J$5),$I$5)+$G$5*MAX(MIN(DA61,$J$5),$I$5)*(DT61*DM61/($K$5*1000))+$H$5*(DT61*DM61/($K$5*1000))*(DT61*DM61/($K$5*1000)))</f>
        <v>0</v>
      </c>
      <c r="T61">
        <f>K61*(1000-(1000*0.61365*exp(17.502*X61/(240.97+X61))/(DM61+DN61)+DH61)/2)/(1000*0.61365*exp(17.502*X61/(240.97+X61))/(DM61+DN61)-DH61)</f>
        <v>0</v>
      </c>
      <c r="U61">
        <f>1/((DB61+1)/(R61/1.6)+1/(S61/1.37)) + DB61/((DB61+1)/(R61/1.6) + DB61/(S61/1.37))</f>
        <v>0</v>
      </c>
      <c r="V61">
        <f>(CW61*CZ61)</f>
        <v>0</v>
      </c>
      <c r="W61">
        <f>(DO61+(V61+2*0.95*5.67E-8*(((DO61+$B$7)+273)^4-(DO61+273)^4)-44100*K61)/(1.84*29.3*S61+8*0.95*5.67E-8*(DO61+273)^3))</f>
        <v>0</v>
      </c>
      <c r="X61">
        <f>($C$7*DP61+$D$7*DQ61+$E$7*W61)</f>
        <v>0</v>
      </c>
      <c r="Y61">
        <f>0.61365*exp(17.502*X61/(240.97+X61))</f>
        <v>0</v>
      </c>
      <c r="Z61">
        <f>(AA61/AB61*100)</f>
        <v>0</v>
      </c>
      <c r="AA61">
        <f>DH61*(DM61+DN61)/1000</f>
        <v>0</v>
      </c>
      <c r="AB61">
        <f>0.61365*exp(17.502*DO61/(240.97+DO61))</f>
        <v>0</v>
      </c>
      <c r="AC61">
        <f>(Y61-DH61*(DM61+DN61)/1000)</f>
        <v>0</v>
      </c>
      <c r="AD61">
        <f>(-K61*44100)</f>
        <v>0</v>
      </c>
      <c r="AE61">
        <f>2*29.3*S61*0.92*(DO61-X61)</f>
        <v>0</v>
      </c>
      <c r="AF61">
        <f>2*0.95*5.67E-8*(((DO61+$B$7)+273)^4-(X61+273)^4)</f>
        <v>0</v>
      </c>
      <c r="AG61">
        <f>V61+AF61+AD61+AE61</f>
        <v>0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MAX(0,($B$13+$C$13*DT61)/(1+$D$13*DT61)*DM61/(DO61+273)*$E$13)</f>
        <v>0</v>
      </c>
      <c r="AM61" t="s">
        <v>422</v>
      </c>
      <c r="AN61" t="s">
        <v>422</v>
      </c>
      <c r="AO61">
        <v>0</v>
      </c>
      <c r="AP61">
        <v>0</v>
      </c>
      <c r="AQ61">
        <f>1-AO61/AP61</f>
        <v>0</v>
      </c>
      <c r="AR61">
        <v>0</v>
      </c>
      <c r="AS61" t="s">
        <v>422</v>
      </c>
      <c r="AT61" t="s">
        <v>422</v>
      </c>
      <c r="AU61">
        <v>0</v>
      </c>
      <c r="AV61">
        <v>0</v>
      </c>
      <c r="AW61">
        <f>1-AU61/AV61</f>
        <v>0</v>
      </c>
      <c r="AX61">
        <v>0.5</v>
      </c>
      <c r="AY61">
        <f>CX61</f>
        <v>0</v>
      </c>
      <c r="AZ61">
        <f>M61</f>
        <v>0</v>
      </c>
      <c r="BA61">
        <f>AW61*AX61*AY61</f>
        <v>0</v>
      </c>
      <c r="BB61">
        <f>(AZ61-AR61)/AY61</f>
        <v>0</v>
      </c>
      <c r="BC61">
        <f>(AP61-AV61)/AV61</f>
        <v>0</v>
      </c>
      <c r="BD61">
        <f>AO61/(AQ61+AO61/AV61)</f>
        <v>0</v>
      </c>
      <c r="BE61" t="s">
        <v>422</v>
      </c>
      <c r="BF61">
        <v>0</v>
      </c>
      <c r="BG61">
        <f>IF(BF61&lt;&gt;0, BF61, BD61)</f>
        <v>0</v>
      </c>
      <c r="BH61">
        <f>1-BG61/AV61</f>
        <v>0</v>
      </c>
      <c r="BI61">
        <f>(AV61-AU61)/(AV61-BG61)</f>
        <v>0</v>
      </c>
      <c r="BJ61">
        <f>(AP61-AV61)/(AP61-BG61)</f>
        <v>0</v>
      </c>
      <c r="BK61">
        <f>(AV61-AU61)/(AV61-AO61)</f>
        <v>0</v>
      </c>
      <c r="BL61">
        <f>(AP61-AV61)/(AP61-AO61)</f>
        <v>0</v>
      </c>
      <c r="BM61">
        <f>(BI61*BG61/AU61)</f>
        <v>0</v>
      </c>
      <c r="BN61">
        <f>(1-BM61)</f>
        <v>0</v>
      </c>
      <c r="CW61">
        <f>$B$11*DU61+$C$11*DV61+$F$11*EG61*(1-EJ61)</f>
        <v>0</v>
      </c>
      <c r="CX61">
        <f>CW61*CY61</f>
        <v>0</v>
      </c>
      <c r="CY61">
        <f>($B$11*$D$9+$C$11*$D$9+$F$11*((ET61+EL61)/MAX(ET61+EL61+EU61, 0.1)*$I$9+EU61/MAX(ET61+EL61+EU61, 0.1)*$J$9))/($B$11+$C$11+$F$11)</f>
        <v>0</v>
      </c>
      <c r="CZ61">
        <f>($B$11*$K$9+$C$11*$K$9+$F$11*((ET61+EL61)/MAX(ET61+EL61+EU61, 0.1)*$P$9+EU61/MAX(ET61+EL61+EU61, 0.1)*$Q$9))/($B$11+$C$11+$F$11)</f>
        <v>0</v>
      </c>
      <c r="DA61">
        <v>3.7</v>
      </c>
      <c r="DB61">
        <v>0.5</v>
      </c>
      <c r="DC61" t="s">
        <v>423</v>
      </c>
      <c r="DD61">
        <v>2</v>
      </c>
      <c r="DE61">
        <v>1758503763</v>
      </c>
      <c r="DF61">
        <v>420.219333333333</v>
      </c>
      <c r="DG61">
        <v>419.956333333333</v>
      </c>
      <c r="DH61">
        <v>24.066</v>
      </c>
      <c r="DI61">
        <v>23.9764666666667</v>
      </c>
      <c r="DJ61">
        <v>418.166333333333</v>
      </c>
      <c r="DK61">
        <v>23.7203</v>
      </c>
      <c r="DL61">
        <v>500.014666666667</v>
      </c>
      <c r="DM61">
        <v>89.7925</v>
      </c>
      <c r="DN61">
        <v>0.0372822333333333</v>
      </c>
      <c r="DO61">
        <v>30.3022333333333</v>
      </c>
      <c r="DP61">
        <v>30.0243666666667</v>
      </c>
      <c r="DQ61">
        <v>999.9</v>
      </c>
      <c r="DR61">
        <v>0</v>
      </c>
      <c r="DS61">
        <v>0</v>
      </c>
      <c r="DT61">
        <v>9986.88666666667</v>
      </c>
      <c r="DU61">
        <v>0</v>
      </c>
      <c r="DV61">
        <v>0.330984</v>
      </c>
      <c r="DW61">
        <v>0.263265</v>
      </c>
      <c r="DX61">
        <v>430.582</v>
      </c>
      <c r="DY61">
        <v>430.272666666667</v>
      </c>
      <c r="DZ61">
        <v>0.0895430333333333</v>
      </c>
      <c r="EA61">
        <v>419.956333333333</v>
      </c>
      <c r="EB61">
        <v>23.9764666666667</v>
      </c>
      <c r="EC61">
        <v>2.16095</v>
      </c>
      <c r="ED61">
        <v>2.15290333333333</v>
      </c>
      <c r="EE61">
        <v>18.6756666666667</v>
      </c>
      <c r="EF61">
        <v>18.6161</v>
      </c>
      <c r="EG61">
        <v>0.00500059</v>
      </c>
      <c r="EH61">
        <v>0</v>
      </c>
      <c r="EI61">
        <v>0</v>
      </c>
      <c r="EJ61">
        <v>0</v>
      </c>
      <c r="EK61">
        <v>425.666666666667</v>
      </c>
      <c r="EL61">
        <v>0.00500059</v>
      </c>
      <c r="EM61">
        <v>-3.83333333333333</v>
      </c>
      <c r="EN61">
        <v>0.733333333333333</v>
      </c>
      <c r="EO61">
        <v>35.6456666666667</v>
      </c>
      <c r="EP61">
        <v>40.229</v>
      </c>
      <c r="EQ61">
        <v>37.458</v>
      </c>
      <c r="ER61">
        <v>40.583</v>
      </c>
      <c r="ES61">
        <v>38.479</v>
      </c>
      <c r="ET61">
        <v>0</v>
      </c>
      <c r="EU61">
        <v>0</v>
      </c>
      <c r="EV61">
        <v>0</v>
      </c>
      <c r="EW61">
        <v>1758503766.3</v>
      </c>
      <c r="EX61">
        <v>0</v>
      </c>
      <c r="EY61">
        <v>429.06</v>
      </c>
      <c r="EZ61">
        <v>-0.661538272825391</v>
      </c>
      <c r="FA61">
        <v>35.4769225080102</v>
      </c>
      <c r="FB61">
        <v>-8.952</v>
      </c>
      <c r="FC61">
        <v>15</v>
      </c>
      <c r="FD61">
        <v>0</v>
      </c>
      <c r="FE61" t="s">
        <v>424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0.250640857142857</v>
      </c>
      <c r="FR61">
        <v>0.00195272727272729</v>
      </c>
      <c r="FS61">
        <v>0.0238160763196902</v>
      </c>
      <c r="FT61">
        <v>1</v>
      </c>
      <c r="FU61">
        <v>428.823529411765</v>
      </c>
      <c r="FV61">
        <v>0.113063513922317</v>
      </c>
      <c r="FW61">
        <v>4.85913686498583</v>
      </c>
      <c r="FX61">
        <v>-1</v>
      </c>
      <c r="FY61">
        <v>0.0927150380952381</v>
      </c>
      <c r="FZ61">
        <v>-0.0025599038961039</v>
      </c>
      <c r="GA61">
        <v>0.00193510166399012</v>
      </c>
      <c r="GB61">
        <v>1</v>
      </c>
      <c r="GC61">
        <v>2</v>
      </c>
      <c r="GD61">
        <v>2</v>
      </c>
      <c r="GE61" t="s">
        <v>425</v>
      </c>
      <c r="GF61">
        <v>3.1328</v>
      </c>
      <c r="GG61">
        <v>2.71546</v>
      </c>
      <c r="GH61">
        <v>0.0886841</v>
      </c>
      <c r="GI61">
        <v>0.0891194</v>
      </c>
      <c r="GJ61">
        <v>0.10232</v>
      </c>
      <c r="GK61">
        <v>0.102697</v>
      </c>
      <c r="GL61">
        <v>34290.7</v>
      </c>
      <c r="GM61">
        <v>36689.1</v>
      </c>
      <c r="GN61">
        <v>34048</v>
      </c>
      <c r="GO61">
        <v>36473.3</v>
      </c>
      <c r="GP61">
        <v>43183.4</v>
      </c>
      <c r="GQ61">
        <v>46986.5</v>
      </c>
      <c r="GR61">
        <v>53134.3</v>
      </c>
      <c r="GS61">
        <v>58298.9</v>
      </c>
      <c r="GT61">
        <v>1.9457</v>
      </c>
      <c r="GU61">
        <v>1.6575</v>
      </c>
      <c r="GV61">
        <v>0.0829995</v>
      </c>
      <c r="GW61">
        <v>0</v>
      </c>
      <c r="GX61">
        <v>28.6657</v>
      </c>
      <c r="GY61">
        <v>999.9</v>
      </c>
      <c r="GZ61">
        <v>60.225</v>
      </c>
      <c r="HA61">
        <v>30.202</v>
      </c>
      <c r="HB61">
        <v>28.9113</v>
      </c>
      <c r="HC61">
        <v>54.6401</v>
      </c>
      <c r="HD61">
        <v>47.6843</v>
      </c>
      <c r="HE61">
        <v>1</v>
      </c>
      <c r="HF61">
        <v>0.126014</v>
      </c>
      <c r="HG61">
        <v>-1.20216</v>
      </c>
      <c r="HH61">
        <v>20.1298</v>
      </c>
      <c r="HI61">
        <v>5.19887</v>
      </c>
      <c r="HJ61">
        <v>12.0049</v>
      </c>
      <c r="HK61">
        <v>4.9755</v>
      </c>
      <c r="HL61">
        <v>3.294</v>
      </c>
      <c r="HM61">
        <v>9999</v>
      </c>
      <c r="HN61">
        <v>9999</v>
      </c>
      <c r="HO61">
        <v>9999</v>
      </c>
      <c r="HP61">
        <v>999.9</v>
      </c>
      <c r="HQ61">
        <v>1.86325</v>
      </c>
      <c r="HR61">
        <v>1.8681</v>
      </c>
      <c r="HS61">
        <v>1.86783</v>
      </c>
      <c r="HT61">
        <v>1.86905</v>
      </c>
      <c r="HU61">
        <v>1.86985</v>
      </c>
      <c r="HV61">
        <v>1.86594</v>
      </c>
      <c r="HW61">
        <v>1.86697</v>
      </c>
      <c r="HX61">
        <v>1.86844</v>
      </c>
      <c r="HY61">
        <v>5</v>
      </c>
      <c r="HZ61">
        <v>0</v>
      </c>
      <c r="IA61">
        <v>0</v>
      </c>
      <c r="IB61">
        <v>0</v>
      </c>
      <c r="IC61" t="s">
        <v>426</v>
      </c>
      <c r="ID61" t="s">
        <v>427</v>
      </c>
      <c r="IE61" t="s">
        <v>428</v>
      </c>
      <c r="IF61" t="s">
        <v>428</v>
      </c>
      <c r="IG61" t="s">
        <v>428</v>
      </c>
      <c r="IH61" t="s">
        <v>428</v>
      </c>
      <c r="II61">
        <v>0</v>
      </c>
      <c r="IJ61">
        <v>100</v>
      </c>
      <c r="IK61">
        <v>100</v>
      </c>
      <c r="IL61">
        <v>2.053</v>
      </c>
      <c r="IM61">
        <v>0.3456</v>
      </c>
      <c r="IN61">
        <v>0.625846538382723</v>
      </c>
      <c r="IO61">
        <v>0.00365734689822481</v>
      </c>
      <c r="IP61">
        <v>-6.82403095585571e-07</v>
      </c>
      <c r="IQ61">
        <v>2.34579755332527e-10</v>
      </c>
      <c r="IR61">
        <v>-0.0964157226560202</v>
      </c>
      <c r="IS61">
        <v>-0.0183575705514064</v>
      </c>
      <c r="IT61">
        <v>0.00210061426533654</v>
      </c>
      <c r="IU61">
        <v>-2.28055882586626e-05</v>
      </c>
      <c r="IV61">
        <v>4</v>
      </c>
      <c r="IW61">
        <v>2464</v>
      </c>
      <c r="IX61">
        <v>0</v>
      </c>
      <c r="IY61">
        <v>27</v>
      </c>
      <c r="IZ61">
        <v>29308396.1</v>
      </c>
      <c r="JA61">
        <v>29308396.1</v>
      </c>
      <c r="JB61">
        <v>0.95459</v>
      </c>
      <c r="JC61">
        <v>2.63184</v>
      </c>
      <c r="JD61">
        <v>1.54785</v>
      </c>
      <c r="JE61">
        <v>2.31445</v>
      </c>
      <c r="JF61">
        <v>1.64673</v>
      </c>
      <c r="JG61">
        <v>2.30347</v>
      </c>
      <c r="JH61">
        <v>34.1678</v>
      </c>
      <c r="JI61">
        <v>24.2188</v>
      </c>
      <c r="JJ61">
        <v>18</v>
      </c>
      <c r="JK61">
        <v>506.03</v>
      </c>
      <c r="JL61">
        <v>335.918</v>
      </c>
      <c r="JM61">
        <v>30.8355</v>
      </c>
      <c r="JN61">
        <v>29.0039</v>
      </c>
      <c r="JO61">
        <v>29.9999</v>
      </c>
      <c r="JP61">
        <v>29.0101</v>
      </c>
      <c r="JQ61">
        <v>28.9682</v>
      </c>
      <c r="JR61">
        <v>19.1319</v>
      </c>
      <c r="JS61">
        <v>23.6729</v>
      </c>
      <c r="JT61">
        <v>82.0093</v>
      </c>
      <c r="JU61">
        <v>30.8194</v>
      </c>
      <c r="JV61">
        <v>420</v>
      </c>
      <c r="JW61">
        <v>24.0611</v>
      </c>
      <c r="JX61">
        <v>96.573</v>
      </c>
      <c r="JY61">
        <v>94.4529</v>
      </c>
    </row>
    <row r="62" spans="1:285">
      <c r="A62">
        <v>46</v>
      </c>
      <c r="B62">
        <v>1758503768</v>
      </c>
      <c r="C62">
        <v>740</v>
      </c>
      <c r="D62" t="s">
        <v>518</v>
      </c>
      <c r="E62" t="s">
        <v>519</v>
      </c>
      <c r="F62">
        <v>5</v>
      </c>
      <c r="G62" t="s">
        <v>419</v>
      </c>
      <c r="H62" t="s">
        <v>420</v>
      </c>
      <c r="I62" t="s">
        <v>421</v>
      </c>
      <c r="J62">
        <v>1758503765</v>
      </c>
      <c r="K62">
        <f>(L62)/1000</f>
        <v>0</v>
      </c>
      <c r="L62">
        <f>1000*DL62*AJ62*(DH62-DI62)/(100*DA62*(1000-AJ62*DH62))</f>
        <v>0</v>
      </c>
      <c r="M62">
        <f>DL62*AJ62*(DG62-DF62*(1000-AJ62*DI62)/(1000-AJ62*DH62))/(100*DA62)</f>
        <v>0</v>
      </c>
      <c r="N62">
        <f>DF62 - IF(AJ62&gt;1, M62*DA62*100.0/(AL62), 0)</f>
        <v>0</v>
      </c>
      <c r="O62">
        <f>((U62-K62/2)*N62-M62)/(U62+K62/2)</f>
        <v>0</v>
      </c>
      <c r="P62">
        <f>O62*(DM62+DN62)/1000.0</f>
        <v>0</v>
      </c>
      <c r="Q62">
        <f>(DF62 - IF(AJ62&gt;1, M62*DA62*100.0/(AL62), 0))*(DM62+DN62)/1000.0</f>
        <v>0</v>
      </c>
      <c r="R62">
        <f>2.0/((1/T62-1/S62)+SIGN(T62)*SQRT((1/T62-1/S62)*(1/T62-1/S62) + 4*DB62/((DB62+1)*(DB62+1))*(2*1/T62*1/S62-1/S62*1/S62)))</f>
        <v>0</v>
      </c>
      <c r="S62">
        <f>IF(LEFT(DC62,1)&lt;&gt;"0",IF(LEFT(DC62,1)="1",3.0,DD62),$D$5+$E$5*(DT62*DM62/($K$5*1000))+$F$5*(DT62*DM62/($K$5*1000))*MAX(MIN(DA62,$J$5),$I$5)*MAX(MIN(DA62,$J$5),$I$5)+$G$5*MAX(MIN(DA62,$J$5),$I$5)*(DT62*DM62/($K$5*1000))+$H$5*(DT62*DM62/($K$5*1000))*(DT62*DM62/($K$5*1000)))</f>
        <v>0</v>
      </c>
      <c r="T62">
        <f>K62*(1000-(1000*0.61365*exp(17.502*X62/(240.97+X62))/(DM62+DN62)+DH62)/2)/(1000*0.61365*exp(17.502*X62/(240.97+X62))/(DM62+DN62)-DH62)</f>
        <v>0</v>
      </c>
      <c r="U62">
        <f>1/((DB62+1)/(R62/1.6)+1/(S62/1.37)) + DB62/((DB62+1)/(R62/1.6) + DB62/(S62/1.37))</f>
        <v>0</v>
      </c>
      <c r="V62">
        <f>(CW62*CZ62)</f>
        <v>0</v>
      </c>
      <c r="W62">
        <f>(DO62+(V62+2*0.95*5.67E-8*(((DO62+$B$7)+273)^4-(DO62+273)^4)-44100*K62)/(1.84*29.3*S62+8*0.95*5.67E-8*(DO62+273)^3))</f>
        <v>0</v>
      </c>
      <c r="X62">
        <f>($C$7*DP62+$D$7*DQ62+$E$7*W62)</f>
        <v>0</v>
      </c>
      <c r="Y62">
        <f>0.61365*exp(17.502*X62/(240.97+X62))</f>
        <v>0</v>
      </c>
      <c r="Z62">
        <f>(AA62/AB62*100)</f>
        <v>0</v>
      </c>
      <c r="AA62">
        <f>DH62*(DM62+DN62)/1000</f>
        <v>0</v>
      </c>
      <c r="AB62">
        <f>0.61365*exp(17.502*DO62/(240.97+DO62))</f>
        <v>0</v>
      </c>
      <c r="AC62">
        <f>(Y62-DH62*(DM62+DN62)/1000)</f>
        <v>0</v>
      </c>
      <c r="AD62">
        <f>(-K62*44100)</f>
        <v>0</v>
      </c>
      <c r="AE62">
        <f>2*29.3*S62*0.92*(DO62-X62)</f>
        <v>0</v>
      </c>
      <c r="AF62">
        <f>2*0.95*5.67E-8*(((DO62+$B$7)+273)^4-(X62+273)^4)</f>
        <v>0</v>
      </c>
      <c r="AG62">
        <f>V62+AF62+AD62+AE62</f>
        <v>0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MAX(0,($B$13+$C$13*DT62)/(1+$D$13*DT62)*DM62/(DO62+273)*$E$13)</f>
        <v>0</v>
      </c>
      <c r="AM62" t="s">
        <v>422</v>
      </c>
      <c r="AN62" t="s">
        <v>422</v>
      </c>
      <c r="AO62">
        <v>0</v>
      </c>
      <c r="AP62">
        <v>0</v>
      </c>
      <c r="AQ62">
        <f>1-AO62/AP62</f>
        <v>0</v>
      </c>
      <c r="AR62">
        <v>0</v>
      </c>
      <c r="AS62" t="s">
        <v>422</v>
      </c>
      <c r="AT62" t="s">
        <v>422</v>
      </c>
      <c r="AU62">
        <v>0</v>
      </c>
      <c r="AV62">
        <v>0</v>
      </c>
      <c r="AW62">
        <f>1-AU62/AV62</f>
        <v>0</v>
      </c>
      <c r="AX62">
        <v>0.5</v>
      </c>
      <c r="AY62">
        <f>CX62</f>
        <v>0</v>
      </c>
      <c r="AZ62">
        <f>M62</f>
        <v>0</v>
      </c>
      <c r="BA62">
        <f>AW62*AX62*AY62</f>
        <v>0</v>
      </c>
      <c r="BB62">
        <f>(AZ62-AR62)/AY62</f>
        <v>0</v>
      </c>
      <c r="BC62">
        <f>(AP62-AV62)/AV62</f>
        <v>0</v>
      </c>
      <c r="BD62">
        <f>AO62/(AQ62+AO62/AV62)</f>
        <v>0</v>
      </c>
      <c r="BE62" t="s">
        <v>422</v>
      </c>
      <c r="BF62">
        <v>0</v>
      </c>
      <c r="BG62">
        <f>IF(BF62&lt;&gt;0, BF62, BD62)</f>
        <v>0</v>
      </c>
      <c r="BH62">
        <f>1-BG62/AV62</f>
        <v>0</v>
      </c>
      <c r="BI62">
        <f>(AV62-AU62)/(AV62-BG62)</f>
        <v>0</v>
      </c>
      <c r="BJ62">
        <f>(AP62-AV62)/(AP62-BG62)</f>
        <v>0</v>
      </c>
      <c r="BK62">
        <f>(AV62-AU62)/(AV62-AO62)</f>
        <v>0</v>
      </c>
      <c r="BL62">
        <f>(AP62-AV62)/(AP62-AO62)</f>
        <v>0</v>
      </c>
      <c r="BM62">
        <f>(BI62*BG62/AU62)</f>
        <v>0</v>
      </c>
      <c r="BN62">
        <f>(1-BM62)</f>
        <v>0</v>
      </c>
      <c r="CW62">
        <f>$B$11*DU62+$C$11*DV62+$F$11*EG62*(1-EJ62)</f>
        <v>0</v>
      </c>
      <c r="CX62">
        <f>CW62*CY62</f>
        <v>0</v>
      </c>
      <c r="CY62">
        <f>($B$11*$D$9+$C$11*$D$9+$F$11*((ET62+EL62)/MAX(ET62+EL62+EU62, 0.1)*$I$9+EU62/MAX(ET62+EL62+EU62, 0.1)*$J$9))/($B$11+$C$11+$F$11)</f>
        <v>0</v>
      </c>
      <c r="CZ62">
        <f>($B$11*$K$9+$C$11*$K$9+$F$11*((ET62+EL62)/MAX(ET62+EL62+EU62, 0.1)*$P$9+EU62/MAX(ET62+EL62+EU62, 0.1)*$Q$9))/($B$11+$C$11+$F$11)</f>
        <v>0</v>
      </c>
      <c r="DA62">
        <v>3.7</v>
      </c>
      <c r="DB62">
        <v>0.5</v>
      </c>
      <c r="DC62" t="s">
        <v>423</v>
      </c>
      <c r="DD62">
        <v>2</v>
      </c>
      <c r="DE62">
        <v>1758503765</v>
      </c>
      <c r="DF62">
        <v>420.203333333333</v>
      </c>
      <c r="DG62">
        <v>419.964333333333</v>
      </c>
      <c r="DH62">
        <v>24.0645</v>
      </c>
      <c r="DI62">
        <v>23.9768666666667</v>
      </c>
      <c r="DJ62">
        <v>418.150333333333</v>
      </c>
      <c r="DK62">
        <v>23.7188666666667</v>
      </c>
      <c r="DL62">
        <v>499.995666666667</v>
      </c>
      <c r="DM62">
        <v>89.7934333333333</v>
      </c>
      <c r="DN62">
        <v>0.0374202333333333</v>
      </c>
      <c r="DO62">
        <v>30.3026666666667</v>
      </c>
      <c r="DP62">
        <v>30.022</v>
      </c>
      <c r="DQ62">
        <v>999.9</v>
      </c>
      <c r="DR62">
        <v>0</v>
      </c>
      <c r="DS62">
        <v>0</v>
      </c>
      <c r="DT62">
        <v>9988.12</v>
      </c>
      <c r="DU62">
        <v>0</v>
      </c>
      <c r="DV62">
        <v>0.330984</v>
      </c>
      <c r="DW62">
        <v>0.239278</v>
      </c>
      <c r="DX62">
        <v>430.565</v>
      </c>
      <c r="DY62">
        <v>430.281</v>
      </c>
      <c r="DZ62">
        <v>0.0876649333333333</v>
      </c>
      <c r="EA62">
        <v>419.964333333333</v>
      </c>
      <c r="EB62">
        <v>23.9768666666667</v>
      </c>
      <c r="EC62">
        <v>2.16083666666667</v>
      </c>
      <c r="ED62">
        <v>2.15296</v>
      </c>
      <c r="EE62">
        <v>18.6748666666667</v>
      </c>
      <c r="EF62">
        <v>18.6165</v>
      </c>
      <c r="EG62">
        <v>0.00500059</v>
      </c>
      <c r="EH62">
        <v>0</v>
      </c>
      <c r="EI62">
        <v>0</v>
      </c>
      <c r="EJ62">
        <v>0</v>
      </c>
      <c r="EK62">
        <v>430.266666666667</v>
      </c>
      <c r="EL62">
        <v>0.00500059</v>
      </c>
      <c r="EM62">
        <v>-7.3</v>
      </c>
      <c r="EN62">
        <v>-0.666666666666667</v>
      </c>
      <c r="EO62">
        <v>35.6663333333333</v>
      </c>
      <c r="EP62">
        <v>40.2706666666667</v>
      </c>
      <c r="EQ62">
        <v>37.479</v>
      </c>
      <c r="ER62">
        <v>40.6246666666667</v>
      </c>
      <c r="ES62">
        <v>38.5</v>
      </c>
      <c r="ET62">
        <v>0</v>
      </c>
      <c r="EU62">
        <v>0</v>
      </c>
      <c r="EV62">
        <v>0</v>
      </c>
      <c r="EW62">
        <v>1758503768.1</v>
      </c>
      <c r="EX62">
        <v>0</v>
      </c>
      <c r="EY62">
        <v>428.965384615385</v>
      </c>
      <c r="EZ62">
        <v>13.3299146458247</v>
      </c>
      <c r="FA62">
        <v>13.0529909808986</v>
      </c>
      <c r="FB62">
        <v>-8.33846153846154</v>
      </c>
      <c r="FC62">
        <v>15</v>
      </c>
      <c r="FD62">
        <v>0</v>
      </c>
      <c r="FE62" t="s">
        <v>424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0.250492571428571</v>
      </c>
      <c r="FR62">
        <v>-0.00470033766233755</v>
      </c>
      <c r="FS62">
        <v>0.0241696258330899</v>
      </c>
      <c r="FT62">
        <v>1</v>
      </c>
      <c r="FU62">
        <v>429.261764705882</v>
      </c>
      <c r="FV62">
        <v>-4.66157359308594</v>
      </c>
      <c r="FW62">
        <v>4.72035733355022</v>
      </c>
      <c r="FX62">
        <v>-1</v>
      </c>
      <c r="FY62">
        <v>0.0922983285714286</v>
      </c>
      <c r="FZ62">
        <v>-0.0150402467532467</v>
      </c>
      <c r="GA62">
        <v>0.00262818127937913</v>
      </c>
      <c r="GB62">
        <v>1</v>
      </c>
      <c r="GC62">
        <v>2</v>
      </c>
      <c r="GD62">
        <v>2</v>
      </c>
      <c r="GE62" t="s">
        <v>425</v>
      </c>
      <c r="GF62">
        <v>3.13293</v>
      </c>
      <c r="GG62">
        <v>2.71567</v>
      </c>
      <c r="GH62">
        <v>0.0886838</v>
      </c>
      <c r="GI62">
        <v>0.0891312</v>
      </c>
      <c r="GJ62">
        <v>0.102317</v>
      </c>
      <c r="GK62">
        <v>0.102691</v>
      </c>
      <c r="GL62">
        <v>34290.8</v>
      </c>
      <c r="GM62">
        <v>36688.7</v>
      </c>
      <c r="GN62">
        <v>34048.1</v>
      </c>
      <c r="GO62">
        <v>36473.4</v>
      </c>
      <c r="GP62">
        <v>43183.7</v>
      </c>
      <c r="GQ62">
        <v>46986.8</v>
      </c>
      <c r="GR62">
        <v>53134.5</v>
      </c>
      <c r="GS62">
        <v>58298.9</v>
      </c>
      <c r="GT62">
        <v>1.94587</v>
      </c>
      <c r="GU62">
        <v>1.65725</v>
      </c>
      <c r="GV62">
        <v>0.082992</v>
      </c>
      <c r="GW62">
        <v>0</v>
      </c>
      <c r="GX62">
        <v>28.6657</v>
      </c>
      <c r="GY62">
        <v>999.9</v>
      </c>
      <c r="GZ62">
        <v>60.2</v>
      </c>
      <c r="HA62">
        <v>30.212</v>
      </c>
      <c r="HB62">
        <v>28.9128</v>
      </c>
      <c r="HC62">
        <v>54.9201</v>
      </c>
      <c r="HD62">
        <v>47.4679</v>
      </c>
      <c r="HE62">
        <v>1</v>
      </c>
      <c r="HF62">
        <v>0.125706</v>
      </c>
      <c r="HG62">
        <v>-1.17847</v>
      </c>
      <c r="HH62">
        <v>20.13</v>
      </c>
      <c r="HI62">
        <v>5.19887</v>
      </c>
      <c r="HJ62">
        <v>12.005</v>
      </c>
      <c r="HK62">
        <v>4.97545</v>
      </c>
      <c r="HL62">
        <v>3.294</v>
      </c>
      <c r="HM62">
        <v>9999</v>
      </c>
      <c r="HN62">
        <v>9999</v>
      </c>
      <c r="HO62">
        <v>9999</v>
      </c>
      <c r="HP62">
        <v>999.9</v>
      </c>
      <c r="HQ62">
        <v>1.86325</v>
      </c>
      <c r="HR62">
        <v>1.8681</v>
      </c>
      <c r="HS62">
        <v>1.86783</v>
      </c>
      <c r="HT62">
        <v>1.86905</v>
      </c>
      <c r="HU62">
        <v>1.86985</v>
      </c>
      <c r="HV62">
        <v>1.8659</v>
      </c>
      <c r="HW62">
        <v>1.86699</v>
      </c>
      <c r="HX62">
        <v>1.86844</v>
      </c>
      <c r="HY62">
        <v>5</v>
      </c>
      <c r="HZ62">
        <v>0</v>
      </c>
      <c r="IA62">
        <v>0</v>
      </c>
      <c r="IB62">
        <v>0</v>
      </c>
      <c r="IC62" t="s">
        <v>426</v>
      </c>
      <c r="ID62" t="s">
        <v>427</v>
      </c>
      <c r="IE62" t="s">
        <v>428</v>
      </c>
      <c r="IF62" t="s">
        <v>428</v>
      </c>
      <c r="IG62" t="s">
        <v>428</v>
      </c>
      <c r="IH62" t="s">
        <v>428</v>
      </c>
      <c r="II62">
        <v>0</v>
      </c>
      <c r="IJ62">
        <v>100</v>
      </c>
      <c r="IK62">
        <v>100</v>
      </c>
      <c r="IL62">
        <v>2.053</v>
      </c>
      <c r="IM62">
        <v>0.3456</v>
      </c>
      <c r="IN62">
        <v>0.625846538382723</v>
      </c>
      <c r="IO62">
        <v>0.00365734689822481</v>
      </c>
      <c r="IP62">
        <v>-6.82403095585571e-07</v>
      </c>
      <c r="IQ62">
        <v>2.34579755332527e-10</v>
      </c>
      <c r="IR62">
        <v>-0.0964157226560202</v>
      </c>
      <c r="IS62">
        <v>-0.0183575705514064</v>
      </c>
      <c r="IT62">
        <v>0.00210061426533654</v>
      </c>
      <c r="IU62">
        <v>-2.28055882586626e-05</v>
      </c>
      <c r="IV62">
        <v>4</v>
      </c>
      <c r="IW62">
        <v>2464</v>
      </c>
      <c r="IX62">
        <v>0</v>
      </c>
      <c r="IY62">
        <v>27</v>
      </c>
      <c r="IZ62">
        <v>29308396.1</v>
      </c>
      <c r="JA62">
        <v>29308396.1</v>
      </c>
      <c r="JB62">
        <v>0.95459</v>
      </c>
      <c r="JC62">
        <v>2.62695</v>
      </c>
      <c r="JD62">
        <v>1.54785</v>
      </c>
      <c r="JE62">
        <v>2.31323</v>
      </c>
      <c r="JF62">
        <v>1.64673</v>
      </c>
      <c r="JG62">
        <v>2.33398</v>
      </c>
      <c r="JH62">
        <v>34.1678</v>
      </c>
      <c r="JI62">
        <v>24.2276</v>
      </c>
      <c r="JJ62">
        <v>18</v>
      </c>
      <c r="JK62">
        <v>506.145</v>
      </c>
      <c r="JL62">
        <v>335.791</v>
      </c>
      <c r="JM62">
        <v>30.8259</v>
      </c>
      <c r="JN62">
        <v>29.0029</v>
      </c>
      <c r="JO62">
        <v>29.9999</v>
      </c>
      <c r="JP62">
        <v>29.0098</v>
      </c>
      <c r="JQ62">
        <v>28.9669</v>
      </c>
      <c r="JR62">
        <v>19.1304</v>
      </c>
      <c r="JS62">
        <v>23.6729</v>
      </c>
      <c r="JT62">
        <v>82.0093</v>
      </c>
      <c r="JU62">
        <v>30.8194</v>
      </c>
      <c r="JV62">
        <v>420</v>
      </c>
      <c r="JW62">
        <v>24.0618</v>
      </c>
      <c r="JX62">
        <v>96.5734</v>
      </c>
      <c r="JY62">
        <v>94.453</v>
      </c>
    </row>
    <row r="63" spans="1:285">
      <c r="A63">
        <v>47</v>
      </c>
      <c r="B63">
        <v>1758503770</v>
      </c>
      <c r="C63">
        <v>742</v>
      </c>
      <c r="D63" t="s">
        <v>520</v>
      </c>
      <c r="E63" t="s">
        <v>521</v>
      </c>
      <c r="F63">
        <v>5</v>
      </c>
      <c r="G63" t="s">
        <v>419</v>
      </c>
      <c r="H63" t="s">
        <v>420</v>
      </c>
      <c r="I63" t="s">
        <v>421</v>
      </c>
      <c r="J63">
        <v>1758503767</v>
      </c>
      <c r="K63">
        <f>(L63)/1000</f>
        <v>0</v>
      </c>
      <c r="L63">
        <f>1000*DL63*AJ63*(DH63-DI63)/(100*DA63*(1000-AJ63*DH63))</f>
        <v>0</v>
      </c>
      <c r="M63">
        <f>DL63*AJ63*(DG63-DF63*(1000-AJ63*DI63)/(1000-AJ63*DH63))/(100*DA63)</f>
        <v>0</v>
      </c>
      <c r="N63">
        <f>DF63 - IF(AJ63&gt;1, M63*DA63*100.0/(AL63), 0)</f>
        <v>0</v>
      </c>
      <c r="O63">
        <f>((U63-K63/2)*N63-M63)/(U63+K63/2)</f>
        <v>0</v>
      </c>
      <c r="P63">
        <f>O63*(DM63+DN63)/1000.0</f>
        <v>0</v>
      </c>
      <c r="Q63">
        <f>(DF63 - IF(AJ63&gt;1, M63*DA63*100.0/(AL63), 0))*(DM63+DN63)/1000.0</f>
        <v>0</v>
      </c>
      <c r="R63">
        <f>2.0/((1/T63-1/S63)+SIGN(T63)*SQRT((1/T63-1/S63)*(1/T63-1/S63) + 4*DB63/((DB63+1)*(DB63+1))*(2*1/T63*1/S63-1/S63*1/S63)))</f>
        <v>0</v>
      </c>
      <c r="S63">
        <f>IF(LEFT(DC63,1)&lt;&gt;"0",IF(LEFT(DC63,1)="1",3.0,DD63),$D$5+$E$5*(DT63*DM63/($K$5*1000))+$F$5*(DT63*DM63/($K$5*1000))*MAX(MIN(DA63,$J$5),$I$5)*MAX(MIN(DA63,$J$5),$I$5)+$G$5*MAX(MIN(DA63,$J$5),$I$5)*(DT63*DM63/($K$5*1000))+$H$5*(DT63*DM63/($K$5*1000))*(DT63*DM63/($K$5*1000)))</f>
        <v>0</v>
      </c>
      <c r="T63">
        <f>K63*(1000-(1000*0.61365*exp(17.502*X63/(240.97+X63))/(DM63+DN63)+DH63)/2)/(1000*0.61365*exp(17.502*X63/(240.97+X63))/(DM63+DN63)-DH63)</f>
        <v>0</v>
      </c>
      <c r="U63">
        <f>1/((DB63+1)/(R63/1.6)+1/(S63/1.37)) + DB63/((DB63+1)/(R63/1.6) + DB63/(S63/1.37))</f>
        <v>0</v>
      </c>
      <c r="V63">
        <f>(CW63*CZ63)</f>
        <v>0</v>
      </c>
      <c r="W63">
        <f>(DO63+(V63+2*0.95*5.67E-8*(((DO63+$B$7)+273)^4-(DO63+273)^4)-44100*K63)/(1.84*29.3*S63+8*0.95*5.67E-8*(DO63+273)^3))</f>
        <v>0</v>
      </c>
      <c r="X63">
        <f>($C$7*DP63+$D$7*DQ63+$E$7*W63)</f>
        <v>0</v>
      </c>
      <c r="Y63">
        <f>0.61365*exp(17.502*X63/(240.97+X63))</f>
        <v>0</v>
      </c>
      <c r="Z63">
        <f>(AA63/AB63*100)</f>
        <v>0</v>
      </c>
      <c r="AA63">
        <f>DH63*(DM63+DN63)/1000</f>
        <v>0</v>
      </c>
      <c r="AB63">
        <f>0.61365*exp(17.502*DO63/(240.97+DO63))</f>
        <v>0</v>
      </c>
      <c r="AC63">
        <f>(Y63-DH63*(DM63+DN63)/1000)</f>
        <v>0</v>
      </c>
      <c r="AD63">
        <f>(-K63*44100)</f>
        <v>0</v>
      </c>
      <c r="AE63">
        <f>2*29.3*S63*0.92*(DO63-X63)</f>
        <v>0</v>
      </c>
      <c r="AF63">
        <f>2*0.95*5.67E-8*(((DO63+$B$7)+273)^4-(X63+273)^4)</f>
        <v>0</v>
      </c>
      <c r="AG63">
        <f>V63+AF63+AD63+AE63</f>
        <v>0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MAX(0,($B$13+$C$13*DT63)/(1+$D$13*DT63)*DM63/(DO63+273)*$E$13)</f>
        <v>0</v>
      </c>
      <c r="AM63" t="s">
        <v>422</v>
      </c>
      <c r="AN63" t="s">
        <v>422</v>
      </c>
      <c r="AO63">
        <v>0</v>
      </c>
      <c r="AP63">
        <v>0</v>
      </c>
      <c r="AQ63">
        <f>1-AO63/AP63</f>
        <v>0</v>
      </c>
      <c r="AR63">
        <v>0</v>
      </c>
      <c r="AS63" t="s">
        <v>422</v>
      </c>
      <c r="AT63" t="s">
        <v>422</v>
      </c>
      <c r="AU63">
        <v>0</v>
      </c>
      <c r="AV63">
        <v>0</v>
      </c>
      <c r="AW63">
        <f>1-AU63/AV63</f>
        <v>0</v>
      </c>
      <c r="AX63">
        <v>0.5</v>
      </c>
      <c r="AY63">
        <f>CX63</f>
        <v>0</v>
      </c>
      <c r="AZ63">
        <f>M63</f>
        <v>0</v>
      </c>
      <c r="BA63">
        <f>AW63*AX63*AY63</f>
        <v>0</v>
      </c>
      <c r="BB63">
        <f>(AZ63-AR63)/AY63</f>
        <v>0</v>
      </c>
      <c r="BC63">
        <f>(AP63-AV63)/AV63</f>
        <v>0</v>
      </c>
      <c r="BD63">
        <f>AO63/(AQ63+AO63/AV63)</f>
        <v>0</v>
      </c>
      <c r="BE63" t="s">
        <v>422</v>
      </c>
      <c r="BF63">
        <v>0</v>
      </c>
      <c r="BG63">
        <f>IF(BF63&lt;&gt;0, BF63, BD63)</f>
        <v>0</v>
      </c>
      <c r="BH63">
        <f>1-BG63/AV63</f>
        <v>0</v>
      </c>
      <c r="BI63">
        <f>(AV63-AU63)/(AV63-BG63)</f>
        <v>0</v>
      </c>
      <c r="BJ63">
        <f>(AP63-AV63)/(AP63-BG63)</f>
        <v>0</v>
      </c>
      <c r="BK63">
        <f>(AV63-AU63)/(AV63-AO63)</f>
        <v>0</v>
      </c>
      <c r="BL63">
        <f>(AP63-AV63)/(AP63-AO63)</f>
        <v>0</v>
      </c>
      <c r="BM63">
        <f>(BI63*BG63/AU63)</f>
        <v>0</v>
      </c>
      <c r="BN63">
        <f>(1-BM63)</f>
        <v>0</v>
      </c>
      <c r="CW63">
        <f>$B$11*DU63+$C$11*DV63+$F$11*EG63*(1-EJ63)</f>
        <v>0</v>
      </c>
      <c r="CX63">
        <f>CW63*CY63</f>
        <v>0</v>
      </c>
      <c r="CY63">
        <f>($B$11*$D$9+$C$11*$D$9+$F$11*((ET63+EL63)/MAX(ET63+EL63+EU63, 0.1)*$I$9+EU63/MAX(ET63+EL63+EU63, 0.1)*$J$9))/($B$11+$C$11+$F$11)</f>
        <v>0</v>
      </c>
      <c r="CZ63">
        <f>($B$11*$K$9+$C$11*$K$9+$F$11*((ET63+EL63)/MAX(ET63+EL63+EU63, 0.1)*$P$9+EU63/MAX(ET63+EL63+EU63, 0.1)*$Q$9))/($B$11+$C$11+$F$11)</f>
        <v>0</v>
      </c>
      <c r="DA63">
        <v>3.7</v>
      </c>
      <c r="DB63">
        <v>0.5</v>
      </c>
      <c r="DC63" t="s">
        <v>423</v>
      </c>
      <c r="DD63">
        <v>2</v>
      </c>
      <c r="DE63">
        <v>1758503767</v>
      </c>
      <c r="DF63">
        <v>420.2</v>
      </c>
      <c r="DG63">
        <v>420.001333333333</v>
      </c>
      <c r="DH63">
        <v>24.0637333333333</v>
      </c>
      <c r="DI63">
        <v>23.9762333333333</v>
      </c>
      <c r="DJ63">
        <v>418.147</v>
      </c>
      <c r="DK63">
        <v>23.7181333333333</v>
      </c>
      <c r="DL63">
        <v>499.981333333333</v>
      </c>
      <c r="DM63">
        <v>89.7934666666667</v>
      </c>
      <c r="DN63">
        <v>0.0374751333333333</v>
      </c>
      <c r="DO63">
        <v>30.3031</v>
      </c>
      <c r="DP63">
        <v>30.0196</v>
      </c>
      <c r="DQ63">
        <v>999.9</v>
      </c>
      <c r="DR63">
        <v>0</v>
      </c>
      <c r="DS63">
        <v>0</v>
      </c>
      <c r="DT63">
        <v>10003.5266666667</v>
      </c>
      <c r="DU63">
        <v>0</v>
      </c>
      <c r="DV63">
        <v>0.330984</v>
      </c>
      <c r="DW63">
        <v>0.198822</v>
      </c>
      <c r="DX63">
        <v>430.561333333333</v>
      </c>
      <c r="DY63">
        <v>430.318666666667</v>
      </c>
      <c r="DZ63">
        <v>0.0875371666666667</v>
      </c>
      <c r="EA63">
        <v>420.001333333333</v>
      </c>
      <c r="EB63">
        <v>23.9762333333333</v>
      </c>
      <c r="EC63">
        <v>2.16076666666667</v>
      </c>
      <c r="ED63">
        <v>2.15290666666667</v>
      </c>
      <c r="EE63">
        <v>18.6743666666667</v>
      </c>
      <c r="EF63">
        <v>18.6161</v>
      </c>
      <c r="EG63">
        <v>0.00500059</v>
      </c>
      <c r="EH63">
        <v>0</v>
      </c>
      <c r="EI63">
        <v>0</v>
      </c>
      <c r="EJ63">
        <v>0</v>
      </c>
      <c r="EK63">
        <v>429.133333333333</v>
      </c>
      <c r="EL63">
        <v>0.00500059</v>
      </c>
      <c r="EM63">
        <v>-9.03333333333333</v>
      </c>
      <c r="EN63">
        <v>0.0666666666666667</v>
      </c>
      <c r="EO63">
        <v>35.687</v>
      </c>
      <c r="EP63">
        <v>40.2913333333333</v>
      </c>
      <c r="EQ63">
        <v>37.5</v>
      </c>
      <c r="ER63">
        <v>40.6873333333333</v>
      </c>
      <c r="ES63">
        <v>38.5206666666667</v>
      </c>
      <c r="ET63">
        <v>0</v>
      </c>
      <c r="EU63">
        <v>0</v>
      </c>
      <c r="EV63">
        <v>0</v>
      </c>
      <c r="EW63">
        <v>1758503770.5</v>
      </c>
      <c r="EX63">
        <v>0</v>
      </c>
      <c r="EY63">
        <v>428.530769230769</v>
      </c>
      <c r="EZ63">
        <v>4.4581198503282</v>
      </c>
      <c r="FA63">
        <v>0.714529695770213</v>
      </c>
      <c r="FB63">
        <v>-7.76538461538462</v>
      </c>
      <c r="FC63">
        <v>15</v>
      </c>
      <c r="FD63">
        <v>0</v>
      </c>
      <c r="FE63" t="s">
        <v>424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0.241703523809524</v>
      </c>
      <c r="FR63">
        <v>-0.0956239480519479</v>
      </c>
      <c r="FS63">
        <v>0.0328629565962869</v>
      </c>
      <c r="FT63">
        <v>1</v>
      </c>
      <c r="FU63">
        <v>429.082352941177</v>
      </c>
      <c r="FV63">
        <v>4.75171898725774</v>
      </c>
      <c r="FW63">
        <v>4.49047819988782</v>
      </c>
      <c r="FX63">
        <v>-1</v>
      </c>
      <c r="FY63">
        <v>0.0918870714285714</v>
      </c>
      <c r="FZ63">
        <v>-0.0224605480519481</v>
      </c>
      <c r="GA63">
        <v>0.0029622315772537</v>
      </c>
      <c r="GB63">
        <v>1</v>
      </c>
      <c r="GC63">
        <v>2</v>
      </c>
      <c r="GD63">
        <v>2</v>
      </c>
      <c r="GE63" t="s">
        <v>425</v>
      </c>
      <c r="GF63">
        <v>3.13302</v>
      </c>
      <c r="GG63">
        <v>2.71574</v>
      </c>
      <c r="GH63">
        <v>0.0886848</v>
      </c>
      <c r="GI63">
        <v>0.0891413</v>
      </c>
      <c r="GJ63">
        <v>0.102314</v>
      </c>
      <c r="GK63">
        <v>0.102685</v>
      </c>
      <c r="GL63">
        <v>34290.9</v>
      </c>
      <c r="GM63">
        <v>36688.5</v>
      </c>
      <c r="GN63">
        <v>34048.3</v>
      </c>
      <c r="GO63">
        <v>36473.6</v>
      </c>
      <c r="GP63">
        <v>43184.2</v>
      </c>
      <c r="GQ63">
        <v>46987.3</v>
      </c>
      <c r="GR63">
        <v>53134.9</v>
      </c>
      <c r="GS63">
        <v>58299.1</v>
      </c>
      <c r="GT63">
        <v>1.94585</v>
      </c>
      <c r="GU63">
        <v>1.65712</v>
      </c>
      <c r="GV63">
        <v>0.0832751</v>
      </c>
      <c r="GW63">
        <v>0</v>
      </c>
      <c r="GX63">
        <v>28.6657</v>
      </c>
      <c r="GY63">
        <v>999.9</v>
      </c>
      <c r="GZ63">
        <v>60.225</v>
      </c>
      <c r="HA63">
        <v>30.202</v>
      </c>
      <c r="HB63">
        <v>28.9089</v>
      </c>
      <c r="HC63">
        <v>54.7501</v>
      </c>
      <c r="HD63">
        <v>47.3157</v>
      </c>
      <c r="HE63">
        <v>1</v>
      </c>
      <c r="HF63">
        <v>0.12562</v>
      </c>
      <c r="HG63">
        <v>-1.20303</v>
      </c>
      <c r="HH63">
        <v>20.1298</v>
      </c>
      <c r="HI63">
        <v>5.19872</v>
      </c>
      <c r="HJ63">
        <v>12.0047</v>
      </c>
      <c r="HK63">
        <v>4.9755</v>
      </c>
      <c r="HL63">
        <v>3.294</v>
      </c>
      <c r="HM63">
        <v>9999</v>
      </c>
      <c r="HN63">
        <v>9999</v>
      </c>
      <c r="HO63">
        <v>9999</v>
      </c>
      <c r="HP63">
        <v>999.9</v>
      </c>
      <c r="HQ63">
        <v>1.86325</v>
      </c>
      <c r="HR63">
        <v>1.86812</v>
      </c>
      <c r="HS63">
        <v>1.86784</v>
      </c>
      <c r="HT63">
        <v>1.86905</v>
      </c>
      <c r="HU63">
        <v>1.86984</v>
      </c>
      <c r="HV63">
        <v>1.86591</v>
      </c>
      <c r="HW63">
        <v>1.867</v>
      </c>
      <c r="HX63">
        <v>1.86843</v>
      </c>
      <c r="HY63">
        <v>5</v>
      </c>
      <c r="HZ63">
        <v>0</v>
      </c>
      <c r="IA63">
        <v>0</v>
      </c>
      <c r="IB63">
        <v>0</v>
      </c>
      <c r="IC63" t="s">
        <v>426</v>
      </c>
      <c r="ID63" t="s">
        <v>427</v>
      </c>
      <c r="IE63" t="s">
        <v>428</v>
      </c>
      <c r="IF63" t="s">
        <v>428</v>
      </c>
      <c r="IG63" t="s">
        <v>428</v>
      </c>
      <c r="IH63" t="s">
        <v>428</v>
      </c>
      <c r="II63">
        <v>0</v>
      </c>
      <c r="IJ63">
        <v>100</v>
      </c>
      <c r="IK63">
        <v>100</v>
      </c>
      <c r="IL63">
        <v>2.053</v>
      </c>
      <c r="IM63">
        <v>0.3455</v>
      </c>
      <c r="IN63">
        <v>0.625846538382723</v>
      </c>
      <c r="IO63">
        <v>0.00365734689822481</v>
      </c>
      <c r="IP63">
        <v>-6.82403095585571e-07</v>
      </c>
      <c r="IQ63">
        <v>2.34579755332527e-10</v>
      </c>
      <c r="IR63">
        <v>-0.0964157226560202</v>
      </c>
      <c r="IS63">
        <v>-0.0183575705514064</v>
      </c>
      <c r="IT63">
        <v>0.00210061426533654</v>
      </c>
      <c r="IU63">
        <v>-2.28055882586626e-05</v>
      </c>
      <c r="IV63">
        <v>4</v>
      </c>
      <c r="IW63">
        <v>2464</v>
      </c>
      <c r="IX63">
        <v>0</v>
      </c>
      <c r="IY63">
        <v>27</v>
      </c>
      <c r="IZ63">
        <v>29308396.2</v>
      </c>
      <c r="JA63">
        <v>29308396.2</v>
      </c>
      <c r="JB63">
        <v>0.953369</v>
      </c>
      <c r="JC63">
        <v>2.62695</v>
      </c>
      <c r="JD63">
        <v>1.54785</v>
      </c>
      <c r="JE63">
        <v>2.31445</v>
      </c>
      <c r="JF63">
        <v>1.64673</v>
      </c>
      <c r="JG63">
        <v>2.33521</v>
      </c>
      <c r="JH63">
        <v>34.1678</v>
      </c>
      <c r="JI63">
        <v>24.2276</v>
      </c>
      <c r="JJ63">
        <v>18</v>
      </c>
      <c r="JK63">
        <v>506.117</v>
      </c>
      <c r="JL63">
        <v>335.725</v>
      </c>
      <c r="JM63">
        <v>30.815</v>
      </c>
      <c r="JN63">
        <v>29.0017</v>
      </c>
      <c r="JO63">
        <v>29.9999</v>
      </c>
      <c r="JP63">
        <v>29.0086</v>
      </c>
      <c r="JQ63">
        <v>28.9658</v>
      </c>
      <c r="JR63">
        <v>19.1278</v>
      </c>
      <c r="JS63">
        <v>23.3885</v>
      </c>
      <c r="JT63">
        <v>82.0093</v>
      </c>
      <c r="JU63">
        <v>30.8005</v>
      </c>
      <c r="JV63">
        <v>420</v>
      </c>
      <c r="JW63">
        <v>24.0667</v>
      </c>
      <c r="JX63">
        <v>96.5741</v>
      </c>
      <c r="JY63">
        <v>94.4535</v>
      </c>
    </row>
    <row r="64" spans="1:285">
      <c r="A64">
        <v>48</v>
      </c>
      <c r="B64">
        <v>1758503772</v>
      </c>
      <c r="C64">
        <v>744</v>
      </c>
      <c r="D64" t="s">
        <v>522</v>
      </c>
      <c r="E64" t="s">
        <v>523</v>
      </c>
      <c r="F64">
        <v>5</v>
      </c>
      <c r="G64" t="s">
        <v>419</v>
      </c>
      <c r="H64" t="s">
        <v>420</v>
      </c>
      <c r="I64" t="s">
        <v>421</v>
      </c>
      <c r="J64">
        <v>1758503769</v>
      </c>
      <c r="K64">
        <f>(L64)/1000</f>
        <v>0</v>
      </c>
      <c r="L64">
        <f>1000*DL64*AJ64*(DH64-DI64)/(100*DA64*(1000-AJ64*DH64))</f>
        <v>0</v>
      </c>
      <c r="M64">
        <f>DL64*AJ64*(DG64-DF64*(1000-AJ64*DI64)/(1000-AJ64*DH64))/(100*DA64)</f>
        <v>0</v>
      </c>
      <c r="N64">
        <f>DF64 - IF(AJ64&gt;1, M64*DA64*100.0/(AL64), 0)</f>
        <v>0</v>
      </c>
      <c r="O64">
        <f>((U64-K64/2)*N64-M64)/(U64+K64/2)</f>
        <v>0</v>
      </c>
      <c r="P64">
        <f>O64*(DM64+DN64)/1000.0</f>
        <v>0</v>
      </c>
      <c r="Q64">
        <f>(DF64 - IF(AJ64&gt;1, M64*DA64*100.0/(AL64), 0))*(DM64+DN64)/1000.0</f>
        <v>0</v>
      </c>
      <c r="R64">
        <f>2.0/((1/T64-1/S64)+SIGN(T64)*SQRT((1/T64-1/S64)*(1/T64-1/S64) + 4*DB64/((DB64+1)*(DB64+1))*(2*1/T64*1/S64-1/S64*1/S64)))</f>
        <v>0</v>
      </c>
      <c r="S64">
        <f>IF(LEFT(DC64,1)&lt;&gt;"0",IF(LEFT(DC64,1)="1",3.0,DD64),$D$5+$E$5*(DT64*DM64/($K$5*1000))+$F$5*(DT64*DM64/($K$5*1000))*MAX(MIN(DA64,$J$5),$I$5)*MAX(MIN(DA64,$J$5),$I$5)+$G$5*MAX(MIN(DA64,$J$5),$I$5)*(DT64*DM64/($K$5*1000))+$H$5*(DT64*DM64/($K$5*1000))*(DT64*DM64/($K$5*1000)))</f>
        <v>0</v>
      </c>
      <c r="T64">
        <f>K64*(1000-(1000*0.61365*exp(17.502*X64/(240.97+X64))/(DM64+DN64)+DH64)/2)/(1000*0.61365*exp(17.502*X64/(240.97+X64))/(DM64+DN64)-DH64)</f>
        <v>0</v>
      </c>
      <c r="U64">
        <f>1/((DB64+1)/(R64/1.6)+1/(S64/1.37)) + DB64/((DB64+1)/(R64/1.6) + DB64/(S64/1.37))</f>
        <v>0</v>
      </c>
      <c r="V64">
        <f>(CW64*CZ64)</f>
        <v>0</v>
      </c>
      <c r="W64">
        <f>(DO64+(V64+2*0.95*5.67E-8*(((DO64+$B$7)+273)^4-(DO64+273)^4)-44100*K64)/(1.84*29.3*S64+8*0.95*5.67E-8*(DO64+273)^3))</f>
        <v>0</v>
      </c>
      <c r="X64">
        <f>($C$7*DP64+$D$7*DQ64+$E$7*W64)</f>
        <v>0</v>
      </c>
      <c r="Y64">
        <f>0.61365*exp(17.502*X64/(240.97+X64))</f>
        <v>0</v>
      </c>
      <c r="Z64">
        <f>(AA64/AB64*100)</f>
        <v>0</v>
      </c>
      <c r="AA64">
        <f>DH64*(DM64+DN64)/1000</f>
        <v>0</v>
      </c>
      <c r="AB64">
        <f>0.61365*exp(17.502*DO64/(240.97+DO64))</f>
        <v>0</v>
      </c>
      <c r="AC64">
        <f>(Y64-DH64*(DM64+DN64)/1000)</f>
        <v>0</v>
      </c>
      <c r="AD64">
        <f>(-K64*44100)</f>
        <v>0</v>
      </c>
      <c r="AE64">
        <f>2*29.3*S64*0.92*(DO64-X64)</f>
        <v>0</v>
      </c>
      <c r="AF64">
        <f>2*0.95*5.67E-8*(((DO64+$B$7)+273)^4-(X64+273)^4)</f>
        <v>0</v>
      </c>
      <c r="AG64">
        <f>V64+AF64+AD64+AE64</f>
        <v>0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MAX(0,($B$13+$C$13*DT64)/(1+$D$13*DT64)*DM64/(DO64+273)*$E$13)</f>
        <v>0</v>
      </c>
      <c r="AM64" t="s">
        <v>422</v>
      </c>
      <c r="AN64" t="s">
        <v>422</v>
      </c>
      <c r="AO64">
        <v>0</v>
      </c>
      <c r="AP64">
        <v>0</v>
      </c>
      <c r="AQ64">
        <f>1-AO64/AP64</f>
        <v>0</v>
      </c>
      <c r="AR64">
        <v>0</v>
      </c>
      <c r="AS64" t="s">
        <v>422</v>
      </c>
      <c r="AT64" t="s">
        <v>422</v>
      </c>
      <c r="AU64">
        <v>0</v>
      </c>
      <c r="AV64">
        <v>0</v>
      </c>
      <c r="AW64">
        <f>1-AU64/AV64</f>
        <v>0</v>
      </c>
      <c r="AX64">
        <v>0.5</v>
      </c>
      <c r="AY64">
        <f>CX64</f>
        <v>0</v>
      </c>
      <c r="AZ64">
        <f>M64</f>
        <v>0</v>
      </c>
      <c r="BA64">
        <f>AW64*AX64*AY64</f>
        <v>0</v>
      </c>
      <c r="BB64">
        <f>(AZ64-AR64)/AY64</f>
        <v>0</v>
      </c>
      <c r="BC64">
        <f>(AP64-AV64)/AV64</f>
        <v>0</v>
      </c>
      <c r="BD64">
        <f>AO64/(AQ64+AO64/AV64)</f>
        <v>0</v>
      </c>
      <c r="BE64" t="s">
        <v>422</v>
      </c>
      <c r="BF64">
        <v>0</v>
      </c>
      <c r="BG64">
        <f>IF(BF64&lt;&gt;0, BF64, BD64)</f>
        <v>0</v>
      </c>
      <c r="BH64">
        <f>1-BG64/AV64</f>
        <v>0</v>
      </c>
      <c r="BI64">
        <f>(AV64-AU64)/(AV64-BG64)</f>
        <v>0</v>
      </c>
      <c r="BJ64">
        <f>(AP64-AV64)/(AP64-BG64)</f>
        <v>0</v>
      </c>
      <c r="BK64">
        <f>(AV64-AU64)/(AV64-AO64)</f>
        <v>0</v>
      </c>
      <c r="BL64">
        <f>(AP64-AV64)/(AP64-AO64)</f>
        <v>0</v>
      </c>
      <c r="BM64">
        <f>(BI64*BG64/AU64)</f>
        <v>0</v>
      </c>
      <c r="BN64">
        <f>(1-BM64)</f>
        <v>0</v>
      </c>
      <c r="CW64">
        <f>$B$11*DU64+$C$11*DV64+$F$11*EG64*(1-EJ64)</f>
        <v>0</v>
      </c>
      <c r="CX64">
        <f>CW64*CY64</f>
        <v>0</v>
      </c>
      <c r="CY64">
        <f>($B$11*$D$9+$C$11*$D$9+$F$11*((ET64+EL64)/MAX(ET64+EL64+EU64, 0.1)*$I$9+EU64/MAX(ET64+EL64+EU64, 0.1)*$J$9))/($B$11+$C$11+$F$11)</f>
        <v>0</v>
      </c>
      <c r="CZ64">
        <f>($B$11*$K$9+$C$11*$K$9+$F$11*((ET64+EL64)/MAX(ET64+EL64+EU64, 0.1)*$P$9+EU64/MAX(ET64+EL64+EU64, 0.1)*$Q$9))/($B$11+$C$11+$F$11)</f>
        <v>0</v>
      </c>
      <c r="DA64">
        <v>3.7</v>
      </c>
      <c r="DB64">
        <v>0.5</v>
      </c>
      <c r="DC64" t="s">
        <v>423</v>
      </c>
      <c r="DD64">
        <v>2</v>
      </c>
      <c r="DE64">
        <v>1758503769</v>
      </c>
      <c r="DF64">
        <v>420.211</v>
      </c>
      <c r="DG64">
        <v>420.045666666667</v>
      </c>
      <c r="DH64">
        <v>24.0633333333333</v>
      </c>
      <c r="DI64">
        <v>23.9748</v>
      </c>
      <c r="DJ64">
        <v>418.158</v>
      </c>
      <c r="DK64">
        <v>23.7177666666667</v>
      </c>
      <c r="DL64">
        <v>500.028333333333</v>
      </c>
      <c r="DM64">
        <v>89.7930666666667</v>
      </c>
      <c r="DN64">
        <v>0.0374828333333333</v>
      </c>
      <c r="DO64">
        <v>30.3034</v>
      </c>
      <c r="DP64">
        <v>30.0192</v>
      </c>
      <c r="DQ64">
        <v>999.9</v>
      </c>
      <c r="DR64">
        <v>0</v>
      </c>
      <c r="DS64">
        <v>0</v>
      </c>
      <c r="DT64">
        <v>10015.6</v>
      </c>
      <c r="DU64">
        <v>0</v>
      </c>
      <c r="DV64">
        <v>0.330984</v>
      </c>
      <c r="DW64">
        <v>0.165273</v>
      </c>
      <c r="DX64">
        <v>430.572</v>
      </c>
      <c r="DY64">
        <v>430.363333333333</v>
      </c>
      <c r="DZ64">
        <v>0.0885817333333333</v>
      </c>
      <c r="EA64">
        <v>420.045666666667</v>
      </c>
      <c r="EB64">
        <v>23.9748</v>
      </c>
      <c r="EC64">
        <v>2.16072</v>
      </c>
      <c r="ED64">
        <v>2.15277</v>
      </c>
      <c r="EE64">
        <v>18.6740333333333</v>
      </c>
      <c r="EF64">
        <v>18.6151</v>
      </c>
      <c r="EG64">
        <v>0.00500059</v>
      </c>
      <c r="EH64">
        <v>0</v>
      </c>
      <c r="EI64">
        <v>0</v>
      </c>
      <c r="EJ64">
        <v>0</v>
      </c>
      <c r="EK64">
        <v>428.633333333333</v>
      </c>
      <c r="EL64">
        <v>0.00500059</v>
      </c>
      <c r="EM64">
        <v>-10.4333333333333</v>
      </c>
      <c r="EN64">
        <v>-0.966666666666667</v>
      </c>
      <c r="EO64">
        <v>35.687</v>
      </c>
      <c r="EP64">
        <v>40.333</v>
      </c>
      <c r="EQ64">
        <v>37.5206666666667</v>
      </c>
      <c r="ER64">
        <v>40.7496666666667</v>
      </c>
      <c r="ES64">
        <v>38.5413333333333</v>
      </c>
      <c r="ET64">
        <v>0</v>
      </c>
      <c r="EU64">
        <v>0</v>
      </c>
      <c r="EV64">
        <v>0</v>
      </c>
      <c r="EW64">
        <v>1758503772.3</v>
      </c>
      <c r="EX64">
        <v>0</v>
      </c>
      <c r="EY64">
        <v>428.66</v>
      </c>
      <c r="EZ64">
        <v>4.87692315113046</v>
      </c>
      <c r="FA64">
        <v>3.14615394747</v>
      </c>
      <c r="FB64">
        <v>-8.056</v>
      </c>
      <c r="FC64">
        <v>15</v>
      </c>
      <c r="FD64">
        <v>0</v>
      </c>
      <c r="FE64" t="s">
        <v>424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0.230586380952381</v>
      </c>
      <c r="FR64">
        <v>-0.258692181818181</v>
      </c>
      <c r="FS64">
        <v>0.0471140827631907</v>
      </c>
      <c r="FT64">
        <v>1</v>
      </c>
      <c r="FU64">
        <v>428.685294117647</v>
      </c>
      <c r="FV64">
        <v>-0.242933458295924</v>
      </c>
      <c r="FW64">
        <v>4.95824520387305</v>
      </c>
      <c r="FX64">
        <v>-1</v>
      </c>
      <c r="FY64">
        <v>0.0915605523809524</v>
      </c>
      <c r="FZ64">
        <v>-0.0260355428571427</v>
      </c>
      <c r="GA64">
        <v>0.00308016919303671</v>
      </c>
      <c r="GB64">
        <v>1</v>
      </c>
      <c r="GC64">
        <v>2</v>
      </c>
      <c r="GD64">
        <v>2</v>
      </c>
      <c r="GE64" t="s">
        <v>425</v>
      </c>
      <c r="GF64">
        <v>3.13301</v>
      </c>
      <c r="GG64">
        <v>2.71549</v>
      </c>
      <c r="GH64">
        <v>0.0886911</v>
      </c>
      <c r="GI64">
        <v>0.0891372</v>
      </c>
      <c r="GJ64">
        <v>0.102315</v>
      </c>
      <c r="GK64">
        <v>0.102684</v>
      </c>
      <c r="GL64">
        <v>34291</v>
      </c>
      <c r="GM64">
        <v>36688.6</v>
      </c>
      <c r="GN64">
        <v>34048.5</v>
      </c>
      <c r="GO64">
        <v>36473.6</v>
      </c>
      <c r="GP64">
        <v>43184.4</v>
      </c>
      <c r="GQ64">
        <v>46987.5</v>
      </c>
      <c r="GR64">
        <v>53135.3</v>
      </c>
      <c r="GS64">
        <v>58299.3</v>
      </c>
      <c r="GT64">
        <v>1.9459</v>
      </c>
      <c r="GU64">
        <v>1.6571</v>
      </c>
      <c r="GV64">
        <v>0.0832975</v>
      </c>
      <c r="GW64">
        <v>0</v>
      </c>
      <c r="GX64">
        <v>28.6657</v>
      </c>
      <c r="GY64">
        <v>999.9</v>
      </c>
      <c r="GZ64">
        <v>60.225</v>
      </c>
      <c r="HA64">
        <v>30.202</v>
      </c>
      <c r="HB64">
        <v>28.9098</v>
      </c>
      <c r="HC64">
        <v>54.8201</v>
      </c>
      <c r="HD64">
        <v>47.5361</v>
      </c>
      <c r="HE64">
        <v>1</v>
      </c>
      <c r="HF64">
        <v>0.125658</v>
      </c>
      <c r="HG64">
        <v>-1.19536</v>
      </c>
      <c r="HH64">
        <v>20.1299</v>
      </c>
      <c r="HI64">
        <v>5.19872</v>
      </c>
      <c r="HJ64">
        <v>12.0049</v>
      </c>
      <c r="HK64">
        <v>4.9755</v>
      </c>
      <c r="HL64">
        <v>3.294</v>
      </c>
      <c r="HM64">
        <v>9999</v>
      </c>
      <c r="HN64">
        <v>9999</v>
      </c>
      <c r="HO64">
        <v>9999</v>
      </c>
      <c r="HP64">
        <v>999.9</v>
      </c>
      <c r="HQ64">
        <v>1.86325</v>
      </c>
      <c r="HR64">
        <v>1.86813</v>
      </c>
      <c r="HS64">
        <v>1.86784</v>
      </c>
      <c r="HT64">
        <v>1.86905</v>
      </c>
      <c r="HU64">
        <v>1.86984</v>
      </c>
      <c r="HV64">
        <v>1.86593</v>
      </c>
      <c r="HW64">
        <v>1.86698</v>
      </c>
      <c r="HX64">
        <v>1.86844</v>
      </c>
      <c r="HY64">
        <v>5</v>
      </c>
      <c r="HZ64">
        <v>0</v>
      </c>
      <c r="IA64">
        <v>0</v>
      </c>
      <c r="IB64">
        <v>0</v>
      </c>
      <c r="IC64" t="s">
        <v>426</v>
      </c>
      <c r="ID64" t="s">
        <v>427</v>
      </c>
      <c r="IE64" t="s">
        <v>428</v>
      </c>
      <c r="IF64" t="s">
        <v>428</v>
      </c>
      <c r="IG64" t="s">
        <v>428</v>
      </c>
      <c r="IH64" t="s">
        <v>428</v>
      </c>
      <c r="II64">
        <v>0</v>
      </c>
      <c r="IJ64">
        <v>100</v>
      </c>
      <c r="IK64">
        <v>100</v>
      </c>
      <c r="IL64">
        <v>2.053</v>
      </c>
      <c r="IM64">
        <v>0.3455</v>
      </c>
      <c r="IN64">
        <v>0.625846538382723</v>
      </c>
      <c r="IO64">
        <v>0.00365734689822481</v>
      </c>
      <c r="IP64">
        <v>-6.82403095585571e-07</v>
      </c>
      <c r="IQ64">
        <v>2.34579755332527e-10</v>
      </c>
      <c r="IR64">
        <v>-0.0964157226560202</v>
      </c>
      <c r="IS64">
        <v>-0.0183575705514064</v>
      </c>
      <c r="IT64">
        <v>0.00210061426533654</v>
      </c>
      <c r="IU64">
        <v>-2.28055882586626e-05</v>
      </c>
      <c r="IV64">
        <v>4</v>
      </c>
      <c r="IW64">
        <v>2464</v>
      </c>
      <c r="IX64">
        <v>0</v>
      </c>
      <c r="IY64">
        <v>27</v>
      </c>
      <c r="IZ64">
        <v>29308396.2</v>
      </c>
      <c r="JA64">
        <v>29308396.2</v>
      </c>
      <c r="JB64">
        <v>0.95459</v>
      </c>
      <c r="JC64">
        <v>2.63794</v>
      </c>
      <c r="JD64">
        <v>1.54785</v>
      </c>
      <c r="JE64">
        <v>2.31445</v>
      </c>
      <c r="JF64">
        <v>1.64673</v>
      </c>
      <c r="JG64">
        <v>2.24487</v>
      </c>
      <c r="JH64">
        <v>34.1678</v>
      </c>
      <c r="JI64">
        <v>24.2188</v>
      </c>
      <c r="JJ64">
        <v>18</v>
      </c>
      <c r="JK64">
        <v>506.141</v>
      </c>
      <c r="JL64">
        <v>335.712</v>
      </c>
      <c r="JM64">
        <v>30.807</v>
      </c>
      <c r="JN64">
        <v>29.0011</v>
      </c>
      <c r="JO64">
        <v>29.9999</v>
      </c>
      <c r="JP64">
        <v>29.0076</v>
      </c>
      <c r="JQ64">
        <v>28.9657</v>
      </c>
      <c r="JR64">
        <v>19.1275</v>
      </c>
      <c r="JS64">
        <v>23.3885</v>
      </c>
      <c r="JT64">
        <v>82.0093</v>
      </c>
      <c r="JU64">
        <v>30.8005</v>
      </c>
      <c r="JV64">
        <v>420</v>
      </c>
      <c r="JW64">
        <v>24.0686</v>
      </c>
      <c r="JX64">
        <v>96.5748</v>
      </c>
      <c r="JY64">
        <v>94.4536</v>
      </c>
    </row>
    <row r="65" spans="1:285">
      <c r="A65">
        <v>49</v>
      </c>
      <c r="B65">
        <v>1758503774</v>
      </c>
      <c r="C65">
        <v>746</v>
      </c>
      <c r="D65" t="s">
        <v>524</v>
      </c>
      <c r="E65" t="s">
        <v>525</v>
      </c>
      <c r="F65">
        <v>5</v>
      </c>
      <c r="G65" t="s">
        <v>419</v>
      </c>
      <c r="H65" t="s">
        <v>420</v>
      </c>
      <c r="I65" t="s">
        <v>421</v>
      </c>
      <c r="J65">
        <v>1758503771</v>
      </c>
      <c r="K65">
        <f>(L65)/1000</f>
        <v>0</v>
      </c>
      <c r="L65">
        <f>1000*DL65*AJ65*(DH65-DI65)/(100*DA65*(1000-AJ65*DH65))</f>
        <v>0</v>
      </c>
      <c r="M65">
        <f>DL65*AJ65*(DG65-DF65*(1000-AJ65*DI65)/(1000-AJ65*DH65))/(100*DA65)</f>
        <v>0</v>
      </c>
      <c r="N65">
        <f>DF65 - IF(AJ65&gt;1, M65*DA65*100.0/(AL65), 0)</f>
        <v>0</v>
      </c>
      <c r="O65">
        <f>((U65-K65/2)*N65-M65)/(U65+K65/2)</f>
        <v>0</v>
      </c>
      <c r="P65">
        <f>O65*(DM65+DN65)/1000.0</f>
        <v>0</v>
      </c>
      <c r="Q65">
        <f>(DF65 - IF(AJ65&gt;1, M65*DA65*100.0/(AL65), 0))*(DM65+DN65)/1000.0</f>
        <v>0</v>
      </c>
      <c r="R65">
        <f>2.0/((1/T65-1/S65)+SIGN(T65)*SQRT((1/T65-1/S65)*(1/T65-1/S65) + 4*DB65/((DB65+1)*(DB65+1))*(2*1/T65*1/S65-1/S65*1/S65)))</f>
        <v>0</v>
      </c>
      <c r="S65">
        <f>IF(LEFT(DC65,1)&lt;&gt;"0",IF(LEFT(DC65,1)="1",3.0,DD65),$D$5+$E$5*(DT65*DM65/($K$5*1000))+$F$5*(DT65*DM65/($K$5*1000))*MAX(MIN(DA65,$J$5),$I$5)*MAX(MIN(DA65,$J$5),$I$5)+$G$5*MAX(MIN(DA65,$J$5),$I$5)*(DT65*DM65/($K$5*1000))+$H$5*(DT65*DM65/($K$5*1000))*(DT65*DM65/($K$5*1000)))</f>
        <v>0</v>
      </c>
      <c r="T65">
        <f>K65*(1000-(1000*0.61365*exp(17.502*X65/(240.97+X65))/(DM65+DN65)+DH65)/2)/(1000*0.61365*exp(17.502*X65/(240.97+X65))/(DM65+DN65)-DH65)</f>
        <v>0</v>
      </c>
      <c r="U65">
        <f>1/((DB65+1)/(R65/1.6)+1/(S65/1.37)) + DB65/((DB65+1)/(R65/1.6) + DB65/(S65/1.37))</f>
        <v>0</v>
      </c>
      <c r="V65">
        <f>(CW65*CZ65)</f>
        <v>0</v>
      </c>
      <c r="W65">
        <f>(DO65+(V65+2*0.95*5.67E-8*(((DO65+$B$7)+273)^4-(DO65+273)^4)-44100*K65)/(1.84*29.3*S65+8*0.95*5.67E-8*(DO65+273)^3))</f>
        <v>0</v>
      </c>
      <c r="X65">
        <f>($C$7*DP65+$D$7*DQ65+$E$7*W65)</f>
        <v>0</v>
      </c>
      <c r="Y65">
        <f>0.61365*exp(17.502*X65/(240.97+X65))</f>
        <v>0</v>
      </c>
      <c r="Z65">
        <f>(AA65/AB65*100)</f>
        <v>0</v>
      </c>
      <c r="AA65">
        <f>DH65*(DM65+DN65)/1000</f>
        <v>0</v>
      </c>
      <c r="AB65">
        <f>0.61365*exp(17.502*DO65/(240.97+DO65))</f>
        <v>0</v>
      </c>
      <c r="AC65">
        <f>(Y65-DH65*(DM65+DN65)/1000)</f>
        <v>0</v>
      </c>
      <c r="AD65">
        <f>(-K65*44100)</f>
        <v>0</v>
      </c>
      <c r="AE65">
        <f>2*29.3*S65*0.92*(DO65-X65)</f>
        <v>0</v>
      </c>
      <c r="AF65">
        <f>2*0.95*5.67E-8*(((DO65+$B$7)+273)^4-(X65+273)^4)</f>
        <v>0</v>
      </c>
      <c r="AG65">
        <f>V65+AF65+AD65+AE65</f>
        <v>0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MAX(0,($B$13+$C$13*DT65)/(1+$D$13*DT65)*DM65/(DO65+273)*$E$13)</f>
        <v>0</v>
      </c>
      <c r="AM65" t="s">
        <v>422</v>
      </c>
      <c r="AN65" t="s">
        <v>422</v>
      </c>
      <c r="AO65">
        <v>0</v>
      </c>
      <c r="AP65">
        <v>0</v>
      </c>
      <c r="AQ65">
        <f>1-AO65/AP65</f>
        <v>0</v>
      </c>
      <c r="AR65">
        <v>0</v>
      </c>
      <c r="AS65" t="s">
        <v>422</v>
      </c>
      <c r="AT65" t="s">
        <v>422</v>
      </c>
      <c r="AU65">
        <v>0</v>
      </c>
      <c r="AV65">
        <v>0</v>
      </c>
      <c r="AW65">
        <f>1-AU65/AV65</f>
        <v>0</v>
      </c>
      <c r="AX65">
        <v>0.5</v>
      </c>
      <c r="AY65">
        <f>CX65</f>
        <v>0</v>
      </c>
      <c r="AZ65">
        <f>M65</f>
        <v>0</v>
      </c>
      <c r="BA65">
        <f>AW65*AX65*AY65</f>
        <v>0</v>
      </c>
      <c r="BB65">
        <f>(AZ65-AR65)/AY65</f>
        <v>0</v>
      </c>
      <c r="BC65">
        <f>(AP65-AV65)/AV65</f>
        <v>0</v>
      </c>
      <c r="BD65">
        <f>AO65/(AQ65+AO65/AV65)</f>
        <v>0</v>
      </c>
      <c r="BE65" t="s">
        <v>422</v>
      </c>
      <c r="BF65">
        <v>0</v>
      </c>
      <c r="BG65">
        <f>IF(BF65&lt;&gt;0, BF65, BD65)</f>
        <v>0</v>
      </c>
      <c r="BH65">
        <f>1-BG65/AV65</f>
        <v>0</v>
      </c>
      <c r="BI65">
        <f>(AV65-AU65)/(AV65-BG65)</f>
        <v>0</v>
      </c>
      <c r="BJ65">
        <f>(AP65-AV65)/(AP65-BG65)</f>
        <v>0</v>
      </c>
      <c r="BK65">
        <f>(AV65-AU65)/(AV65-AO65)</f>
        <v>0</v>
      </c>
      <c r="BL65">
        <f>(AP65-AV65)/(AP65-AO65)</f>
        <v>0</v>
      </c>
      <c r="BM65">
        <f>(BI65*BG65/AU65)</f>
        <v>0</v>
      </c>
      <c r="BN65">
        <f>(1-BM65)</f>
        <v>0</v>
      </c>
      <c r="CW65">
        <f>$B$11*DU65+$C$11*DV65+$F$11*EG65*(1-EJ65)</f>
        <v>0</v>
      </c>
      <c r="CX65">
        <f>CW65*CY65</f>
        <v>0</v>
      </c>
      <c r="CY65">
        <f>($B$11*$D$9+$C$11*$D$9+$F$11*((ET65+EL65)/MAX(ET65+EL65+EU65, 0.1)*$I$9+EU65/MAX(ET65+EL65+EU65, 0.1)*$J$9))/($B$11+$C$11+$F$11)</f>
        <v>0</v>
      </c>
      <c r="CZ65">
        <f>($B$11*$K$9+$C$11*$K$9+$F$11*((ET65+EL65)/MAX(ET65+EL65+EU65, 0.1)*$P$9+EU65/MAX(ET65+EL65+EU65, 0.1)*$Q$9))/($B$11+$C$11+$F$11)</f>
        <v>0</v>
      </c>
      <c r="DA65">
        <v>3.7</v>
      </c>
      <c r="DB65">
        <v>0.5</v>
      </c>
      <c r="DC65" t="s">
        <v>423</v>
      </c>
      <c r="DD65">
        <v>2</v>
      </c>
      <c r="DE65">
        <v>1758503771</v>
      </c>
      <c r="DF65">
        <v>420.232666666667</v>
      </c>
      <c r="DG65">
        <v>420.062333333333</v>
      </c>
      <c r="DH65">
        <v>24.0632</v>
      </c>
      <c r="DI65">
        <v>23.9740666666667</v>
      </c>
      <c r="DJ65">
        <v>418.179666666667</v>
      </c>
      <c r="DK65">
        <v>23.7176333333333</v>
      </c>
      <c r="DL65">
        <v>500.035</v>
      </c>
      <c r="DM65">
        <v>89.7921666666667</v>
      </c>
      <c r="DN65">
        <v>0.0375162</v>
      </c>
      <c r="DO65">
        <v>30.3036333333333</v>
      </c>
      <c r="DP65">
        <v>30.0213333333333</v>
      </c>
      <c r="DQ65">
        <v>999.9</v>
      </c>
      <c r="DR65">
        <v>0</v>
      </c>
      <c r="DS65">
        <v>0</v>
      </c>
      <c r="DT65">
        <v>10003.7333333333</v>
      </c>
      <c r="DU65">
        <v>0</v>
      </c>
      <c r="DV65">
        <v>0.330984</v>
      </c>
      <c r="DW65">
        <v>0.170227</v>
      </c>
      <c r="DX65">
        <v>430.594</v>
      </c>
      <c r="DY65">
        <v>430.380333333333</v>
      </c>
      <c r="DZ65">
        <v>0.0891539333333333</v>
      </c>
      <c r="EA65">
        <v>420.062333333333</v>
      </c>
      <c r="EB65">
        <v>23.9740666666667</v>
      </c>
      <c r="EC65">
        <v>2.16068666666667</v>
      </c>
      <c r="ED65">
        <v>2.15268333333333</v>
      </c>
      <c r="EE65">
        <v>18.6737666666667</v>
      </c>
      <c r="EF65">
        <v>18.6144666666667</v>
      </c>
      <c r="EG65">
        <v>0.00500059</v>
      </c>
      <c r="EH65">
        <v>0</v>
      </c>
      <c r="EI65">
        <v>0</v>
      </c>
      <c r="EJ65">
        <v>0</v>
      </c>
      <c r="EK65">
        <v>426.233333333333</v>
      </c>
      <c r="EL65">
        <v>0.00500059</v>
      </c>
      <c r="EM65">
        <v>-5.8</v>
      </c>
      <c r="EN65">
        <v>0.133333333333333</v>
      </c>
      <c r="EO65">
        <v>35.708</v>
      </c>
      <c r="EP65">
        <v>40.354</v>
      </c>
      <c r="EQ65">
        <v>37.5413333333333</v>
      </c>
      <c r="ER65">
        <v>40.7913333333333</v>
      </c>
      <c r="ES65">
        <v>38.562</v>
      </c>
      <c r="ET65">
        <v>0</v>
      </c>
      <c r="EU65">
        <v>0</v>
      </c>
      <c r="EV65">
        <v>0</v>
      </c>
      <c r="EW65">
        <v>1758503774.1</v>
      </c>
      <c r="EX65">
        <v>0</v>
      </c>
      <c r="EY65">
        <v>428.473076923077</v>
      </c>
      <c r="EZ65">
        <v>7.6820512203535</v>
      </c>
      <c r="FA65">
        <v>-4.5709398214477</v>
      </c>
      <c r="FB65">
        <v>-7.54230769230769</v>
      </c>
      <c r="FC65">
        <v>15</v>
      </c>
      <c r="FD65">
        <v>0</v>
      </c>
      <c r="FE65" t="s">
        <v>424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0.223721428571429</v>
      </c>
      <c r="FR65">
        <v>-0.347655428571428</v>
      </c>
      <c r="FS65">
        <v>0.0506494353934323</v>
      </c>
      <c r="FT65">
        <v>1</v>
      </c>
      <c r="FU65">
        <v>428.767647058824</v>
      </c>
      <c r="FV65">
        <v>-0.808250551986551</v>
      </c>
      <c r="FW65">
        <v>5.01642716706735</v>
      </c>
      <c r="FX65">
        <v>-1</v>
      </c>
      <c r="FY65">
        <v>0.0911560095238095</v>
      </c>
      <c r="FZ65">
        <v>-0.0252755376623376</v>
      </c>
      <c r="GA65">
        <v>0.00304491412794778</v>
      </c>
      <c r="GB65">
        <v>1</v>
      </c>
      <c r="GC65">
        <v>2</v>
      </c>
      <c r="GD65">
        <v>2</v>
      </c>
      <c r="GE65" t="s">
        <v>425</v>
      </c>
      <c r="GF65">
        <v>3.13284</v>
      </c>
      <c r="GG65">
        <v>2.71539</v>
      </c>
      <c r="GH65">
        <v>0.0886935</v>
      </c>
      <c r="GI65">
        <v>0.0891258</v>
      </c>
      <c r="GJ65">
        <v>0.102314</v>
      </c>
      <c r="GK65">
        <v>0.102697</v>
      </c>
      <c r="GL65">
        <v>34290.9</v>
      </c>
      <c r="GM65">
        <v>36688.9</v>
      </c>
      <c r="GN65">
        <v>34048.5</v>
      </c>
      <c r="GO65">
        <v>36473.4</v>
      </c>
      <c r="GP65">
        <v>43184.5</v>
      </c>
      <c r="GQ65">
        <v>46986.8</v>
      </c>
      <c r="GR65">
        <v>53135.3</v>
      </c>
      <c r="GS65">
        <v>58299.2</v>
      </c>
      <c r="GT65">
        <v>1.94557</v>
      </c>
      <c r="GU65">
        <v>1.65735</v>
      </c>
      <c r="GV65">
        <v>0.0833422</v>
      </c>
      <c r="GW65">
        <v>0</v>
      </c>
      <c r="GX65">
        <v>28.6657</v>
      </c>
      <c r="GY65">
        <v>999.9</v>
      </c>
      <c r="GZ65">
        <v>60.225</v>
      </c>
      <c r="HA65">
        <v>30.202</v>
      </c>
      <c r="HB65">
        <v>28.9105</v>
      </c>
      <c r="HC65">
        <v>54.8301</v>
      </c>
      <c r="HD65">
        <v>47.6402</v>
      </c>
      <c r="HE65">
        <v>1</v>
      </c>
      <c r="HF65">
        <v>0.125668</v>
      </c>
      <c r="HG65">
        <v>-1.20898</v>
      </c>
      <c r="HH65">
        <v>20.1298</v>
      </c>
      <c r="HI65">
        <v>5.19887</v>
      </c>
      <c r="HJ65">
        <v>12.0055</v>
      </c>
      <c r="HK65">
        <v>4.9754</v>
      </c>
      <c r="HL65">
        <v>3.294</v>
      </c>
      <c r="HM65">
        <v>9999</v>
      </c>
      <c r="HN65">
        <v>9999</v>
      </c>
      <c r="HO65">
        <v>9999</v>
      </c>
      <c r="HP65">
        <v>999.9</v>
      </c>
      <c r="HQ65">
        <v>1.86325</v>
      </c>
      <c r="HR65">
        <v>1.86812</v>
      </c>
      <c r="HS65">
        <v>1.86784</v>
      </c>
      <c r="HT65">
        <v>1.86905</v>
      </c>
      <c r="HU65">
        <v>1.86986</v>
      </c>
      <c r="HV65">
        <v>1.86594</v>
      </c>
      <c r="HW65">
        <v>1.86697</v>
      </c>
      <c r="HX65">
        <v>1.86844</v>
      </c>
      <c r="HY65">
        <v>5</v>
      </c>
      <c r="HZ65">
        <v>0</v>
      </c>
      <c r="IA65">
        <v>0</v>
      </c>
      <c r="IB65">
        <v>0</v>
      </c>
      <c r="IC65" t="s">
        <v>426</v>
      </c>
      <c r="ID65" t="s">
        <v>427</v>
      </c>
      <c r="IE65" t="s">
        <v>428</v>
      </c>
      <c r="IF65" t="s">
        <v>428</v>
      </c>
      <c r="IG65" t="s">
        <v>428</v>
      </c>
      <c r="IH65" t="s">
        <v>428</v>
      </c>
      <c r="II65">
        <v>0</v>
      </c>
      <c r="IJ65">
        <v>100</v>
      </c>
      <c r="IK65">
        <v>100</v>
      </c>
      <c r="IL65">
        <v>2.053</v>
      </c>
      <c r="IM65">
        <v>0.3455</v>
      </c>
      <c r="IN65">
        <v>0.625846538382723</v>
      </c>
      <c r="IO65">
        <v>0.00365734689822481</v>
      </c>
      <c r="IP65">
        <v>-6.82403095585571e-07</v>
      </c>
      <c r="IQ65">
        <v>2.34579755332527e-10</v>
      </c>
      <c r="IR65">
        <v>-0.0964157226560202</v>
      </c>
      <c r="IS65">
        <v>-0.0183575705514064</v>
      </c>
      <c r="IT65">
        <v>0.00210061426533654</v>
      </c>
      <c r="IU65">
        <v>-2.28055882586626e-05</v>
      </c>
      <c r="IV65">
        <v>4</v>
      </c>
      <c r="IW65">
        <v>2464</v>
      </c>
      <c r="IX65">
        <v>0</v>
      </c>
      <c r="IY65">
        <v>27</v>
      </c>
      <c r="IZ65">
        <v>29308396.2</v>
      </c>
      <c r="JA65">
        <v>29308396.2</v>
      </c>
      <c r="JB65">
        <v>0.95459</v>
      </c>
      <c r="JC65">
        <v>2.63306</v>
      </c>
      <c r="JD65">
        <v>1.54785</v>
      </c>
      <c r="JE65">
        <v>2.31445</v>
      </c>
      <c r="JF65">
        <v>1.64551</v>
      </c>
      <c r="JG65">
        <v>2.31079</v>
      </c>
      <c r="JH65">
        <v>34.1678</v>
      </c>
      <c r="JI65">
        <v>24.2188</v>
      </c>
      <c r="JJ65">
        <v>18</v>
      </c>
      <c r="JK65">
        <v>505.918</v>
      </c>
      <c r="JL65">
        <v>335.826</v>
      </c>
      <c r="JM65">
        <v>30.7986</v>
      </c>
      <c r="JN65">
        <v>28.9998</v>
      </c>
      <c r="JO65">
        <v>29.9999</v>
      </c>
      <c r="JP65">
        <v>29.0068</v>
      </c>
      <c r="JQ65">
        <v>28.9645</v>
      </c>
      <c r="JR65">
        <v>19.1278</v>
      </c>
      <c r="JS65">
        <v>23.3885</v>
      </c>
      <c r="JT65">
        <v>82.0093</v>
      </c>
      <c r="JU65">
        <v>30.7775</v>
      </c>
      <c r="JV65">
        <v>420</v>
      </c>
      <c r="JW65">
        <v>24.0758</v>
      </c>
      <c r="JX65">
        <v>96.5748</v>
      </c>
      <c r="JY65">
        <v>94.4534</v>
      </c>
    </row>
    <row r="66" spans="1:285">
      <c r="A66">
        <v>50</v>
      </c>
      <c r="B66">
        <v>1758503776</v>
      </c>
      <c r="C66">
        <v>748</v>
      </c>
      <c r="D66" t="s">
        <v>526</v>
      </c>
      <c r="E66" t="s">
        <v>527</v>
      </c>
      <c r="F66">
        <v>5</v>
      </c>
      <c r="G66" t="s">
        <v>419</v>
      </c>
      <c r="H66" t="s">
        <v>420</v>
      </c>
      <c r="I66" t="s">
        <v>421</v>
      </c>
      <c r="J66">
        <v>1758503773</v>
      </c>
      <c r="K66">
        <f>(L66)/1000</f>
        <v>0</v>
      </c>
      <c r="L66">
        <f>1000*DL66*AJ66*(DH66-DI66)/(100*DA66*(1000-AJ66*DH66))</f>
        <v>0</v>
      </c>
      <c r="M66">
        <f>DL66*AJ66*(DG66-DF66*(1000-AJ66*DI66)/(1000-AJ66*DH66))/(100*DA66)</f>
        <v>0</v>
      </c>
      <c r="N66">
        <f>DF66 - IF(AJ66&gt;1, M66*DA66*100.0/(AL66), 0)</f>
        <v>0</v>
      </c>
      <c r="O66">
        <f>((U66-K66/2)*N66-M66)/(U66+K66/2)</f>
        <v>0</v>
      </c>
      <c r="P66">
        <f>O66*(DM66+DN66)/1000.0</f>
        <v>0</v>
      </c>
      <c r="Q66">
        <f>(DF66 - IF(AJ66&gt;1, M66*DA66*100.0/(AL66), 0))*(DM66+DN66)/1000.0</f>
        <v>0</v>
      </c>
      <c r="R66">
        <f>2.0/((1/T66-1/S66)+SIGN(T66)*SQRT((1/T66-1/S66)*(1/T66-1/S66) + 4*DB66/((DB66+1)*(DB66+1))*(2*1/T66*1/S66-1/S66*1/S66)))</f>
        <v>0</v>
      </c>
      <c r="S66">
        <f>IF(LEFT(DC66,1)&lt;&gt;"0",IF(LEFT(DC66,1)="1",3.0,DD66),$D$5+$E$5*(DT66*DM66/($K$5*1000))+$F$5*(DT66*DM66/($K$5*1000))*MAX(MIN(DA66,$J$5),$I$5)*MAX(MIN(DA66,$J$5),$I$5)+$G$5*MAX(MIN(DA66,$J$5),$I$5)*(DT66*DM66/($K$5*1000))+$H$5*(DT66*DM66/($K$5*1000))*(DT66*DM66/($K$5*1000)))</f>
        <v>0</v>
      </c>
      <c r="T66">
        <f>K66*(1000-(1000*0.61365*exp(17.502*X66/(240.97+X66))/(DM66+DN66)+DH66)/2)/(1000*0.61365*exp(17.502*X66/(240.97+X66))/(DM66+DN66)-DH66)</f>
        <v>0</v>
      </c>
      <c r="U66">
        <f>1/((DB66+1)/(R66/1.6)+1/(S66/1.37)) + DB66/((DB66+1)/(R66/1.6) + DB66/(S66/1.37))</f>
        <v>0</v>
      </c>
      <c r="V66">
        <f>(CW66*CZ66)</f>
        <v>0</v>
      </c>
      <c r="W66">
        <f>(DO66+(V66+2*0.95*5.67E-8*(((DO66+$B$7)+273)^4-(DO66+273)^4)-44100*K66)/(1.84*29.3*S66+8*0.95*5.67E-8*(DO66+273)^3))</f>
        <v>0</v>
      </c>
      <c r="X66">
        <f>($C$7*DP66+$D$7*DQ66+$E$7*W66)</f>
        <v>0</v>
      </c>
      <c r="Y66">
        <f>0.61365*exp(17.502*X66/(240.97+X66))</f>
        <v>0</v>
      </c>
      <c r="Z66">
        <f>(AA66/AB66*100)</f>
        <v>0</v>
      </c>
      <c r="AA66">
        <f>DH66*(DM66+DN66)/1000</f>
        <v>0</v>
      </c>
      <c r="AB66">
        <f>0.61365*exp(17.502*DO66/(240.97+DO66))</f>
        <v>0</v>
      </c>
      <c r="AC66">
        <f>(Y66-DH66*(DM66+DN66)/1000)</f>
        <v>0</v>
      </c>
      <c r="AD66">
        <f>(-K66*44100)</f>
        <v>0</v>
      </c>
      <c r="AE66">
        <f>2*29.3*S66*0.92*(DO66-X66)</f>
        <v>0</v>
      </c>
      <c r="AF66">
        <f>2*0.95*5.67E-8*(((DO66+$B$7)+273)^4-(X66+273)^4)</f>
        <v>0</v>
      </c>
      <c r="AG66">
        <f>V66+AF66+AD66+AE66</f>
        <v>0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MAX(0,($B$13+$C$13*DT66)/(1+$D$13*DT66)*DM66/(DO66+273)*$E$13)</f>
        <v>0</v>
      </c>
      <c r="AM66" t="s">
        <v>422</v>
      </c>
      <c r="AN66" t="s">
        <v>422</v>
      </c>
      <c r="AO66">
        <v>0</v>
      </c>
      <c r="AP66">
        <v>0</v>
      </c>
      <c r="AQ66">
        <f>1-AO66/AP66</f>
        <v>0</v>
      </c>
      <c r="AR66">
        <v>0</v>
      </c>
      <c r="AS66" t="s">
        <v>422</v>
      </c>
      <c r="AT66" t="s">
        <v>422</v>
      </c>
      <c r="AU66">
        <v>0</v>
      </c>
      <c r="AV66">
        <v>0</v>
      </c>
      <c r="AW66">
        <f>1-AU66/AV66</f>
        <v>0</v>
      </c>
      <c r="AX66">
        <v>0.5</v>
      </c>
      <c r="AY66">
        <f>CX66</f>
        <v>0</v>
      </c>
      <c r="AZ66">
        <f>M66</f>
        <v>0</v>
      </c>
      <c r="BA66">
        <f>AW66*AX66*AY66</f>
        <v>0</v>
      </c>
      <c r="BB66">
        <f>(AZ66-AR66)/AY66</f>
        <v>0</v>
      </c>
      <c r="BC66">
        <f>(AP66-AV66)/AV66</f>
        <v>0</v>
      </c>
      <c r="BD66">
        <f>AO66/(AQ66+AO66/AV66)</f>
        <v>0</v>
      </c>
      <c r="BE66" t="s">
        <v>422</v>
      </c>
      <c r="BF66">
        <v>0</v>
      </c>
      <c r="BG66">
        <f>IF(BF66&lt;&gt;0, BF66, BD66)</f>
        <v>0</v>
      </c>
      <c r="BH66">
        <f>1-BG66/AV66</f>
        <v>0</v>
      </c>
      <c r="BI66">
        <f>(AV66-AU66)/(AV66-BG66)</f>
        <v>0</v>
      </c>
      <c r="BJ66">
        <f>(AP66-AV66)/(AP66-BG66)</f>
        <v>0</v>
      </c>
      <c r="BK66">
        <f>(AV66-AU66)/(AV66-AO66)</f>
        <v>0</v>
      </c>
      <c r="BL66">
        <f>(AP66-AV66)/(AP66-AO66)</f>
        <v>0</v>
      </c>
      <c r="BM66">
        <f>(BI66*BG66/AU66)</f>
        <v>0</v>
      </c>
      <c r="BN66">
        <f>(1-BM66)</f>
        <v>0</v>
      </c>
      <c r="CW66">
        <f>$B$11*DU66+$C$11*DV66+$F$11*EG66*(1-EJ66)</f>
        <v>0</v>
      </c>
      <c r="CX66">
        <f>CW66*CY66</f>
        <v>0</v>
      </c>
      <c r="CY66">
        <f>($B$11*$D$9+$C$11*$D$9+$F$11*((ET66+EL66)/MAX(ET66+EL66+EU66, 0.1)*$I$9+EU66/MAX(ET66+EL66+EU66, 0.1)*$J$9))/($B$11+$C$11+$F$11)</f>
        <v>0</v>
      </c>
      <c r="CZ66">
        <f>($B$11*$K$9+$C$11*$K$9+$F$11*((ET66+EL66)/MAX(ET66+EL66+EU66, 0.1)*$P$9+EU66/MAX(ET66+EL66+EU66, 0.1)*$Q$9))/($B$11+$C$11+$F$11)</f>
        <v>0</v>
      </c>
      <c r="DA66">
        <v>3.7</v>
      </c>
      <c r="DB66">
        <v>0.5</v>
      </c>
      <c r="DC66" t="s">
        <v>423</v>
      </c>
      <c r="DD66">
        <v>2</v>
      </c>
      <c r="DE66">
        <v>1758503773</v>
      </c>
      <c r="DF66">
        <v>420.244666666667</v>
      </c>
      <c r="DG66">
        <v>420.039333333333</v>
      </c>
      <c r="DH66">
        <v>24.0629</v>
      </c>
      <c r="DI66">
        <v>23.9771666666667</v>
      </c>
      <c r="DJ66">
        <v>418.191666666667</v>
      </c>
      <c r="DK66">
        <v>23.7173666666667</v>
      </c>
      <c r="DL66">
        <v>499.988333333333</v>
      </c>
      <c r="DM66">
        <v>89.7912</v>
      </c>
      <c r="DN66">
        <v>0.0375174333333333</v>
      </c>
      <c r="DO66">
        <v>30.3043333333333</v>
      </c>
      <c r="DP66">
        <v>30.0238</v>
      </c>
      <c r="DQ66">
        <v>999.9</v>
      </c>
      <c r="DR66">
        <v>0</v>
      </c>
      <c r="DS66">
        <v>0</v>
      </c>
      <c r="DT66">
        <v>9996.23333333333</v>
      </c>
      <c r="DU66">
        <v>0</v>
      </c>
      <c r="DV66">
        <v>0.330984</v>
      </c>
      <c r="DW66">
        <v>0.205596666666667</v>
      </c>
      <c r="DX66">
        <v>430.606333333333</v>
      </c>
      <c r="DY66">
        <v>430.358</v>
      </c>
      <c r="DZ66">
        <v>0.0857366</v>
      </c>
      <c r="EA66">
        <v>420.039333333333</v>
      </c>
      <c r="EB66">
        <v>23.9771666666667</v>
      </c>
      <c r="EC66">
        <v>2.16063666666667</v>
      </c>
      <c r="ED66">
        <v>2.15294</v>
      </c>
      <c r="EE66">
        <v>18.6734</v>
      </c>
      <c r="EF66">
        <v>18.6163666666667</v>
      </c>
      <c r="EG66">
        <v>0.00500059</v>
      </c>
      <c r="EH66">
        <v>0</v>
      </c>
      <c r="EI66">
        <v>0</v>
      </c>
      <c r="EJ66">
        <v>0</v>
      </c>
      <c r="EK66">
        <v>429.766666666667</v>
      </c>
      <c r="EL66">
        <v>0.00500059</v>
      </c>
      <c r="EM66">
        <v>-11.1</v>
      </c>
      <c r="EN66">
        <v>-0.7</v>
      </c>
      <c r="EO66">
        <v>35.729</v>
      </c>
      <c r="EP66">
        <v>40.375</v>
      </c>
      <c r="EQ66">
        <v>37.562</v>
      </c>
      <c r="ER66">
        <v>40.833</v>
      </c>
      <c r="ES66">
        <v>38.562</v>
      </c>
      <c r="ET66">
        <v>0</v>
      </c>
      <c r="EU66">
        <v>0</v>
      </c>
      <c r="EV66">
        <v>0</v>
      </c>
      <c r="EW66">
        <v>1758503776.5</v>
      </c>
      <c r="EX66">
        <v>0</v>
      </c>
      <c r="EY66">
        <v>429.215384615385</v>
      </c>
      <c r="EZ66">
        <v>9.26495703329285</v>
      </c>
      <c r="FA66">
        <v>-45.100854071862</v>
      </c>
      <c r="FB66">
        <v>-8.53846153846154</v>
      </c>
      <c r="FC66">
        <v>15</v>
      </c>
      <c r="FD66">
        <v>0</v>
      </c>
      <c r="FE66" t="s">
        <v>424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0.21878919047619</v>
      </c>
      <c r="FR66">
        <v>-0.246669818181818</v>
      </c>
      <c r="FS66">
        <v>0.048232702659798</v>
      </c>
      <c r="FT66">
        <v>1</v>
      </c>
      <c r="FU66">
        <v>428.520588235294</v>
      </c>
      <c r="FV66">
        <v>2.97478991490157</v>
      </c>
      <c r="FW66">
        <v>4.9617228632428</v>
      </c>
      <c r="FX66">
        <v>-1</v>
      </c>
      <c r="FY66">
        <v>0.0903733619047619</v>
      </c>
      <c r="FZ66">
        <v>-0.0239163272727274</v>
      </c>
      <c r="GA66">
        <v>0.00299395452926571</v>
      </c>
      <c r="GB66">
        <v>1</v>
      </c>
      <c r="GC66">
        <v>2</v>
      </c>
      <c r="GD66">
        <v>2</v>
      </c>
      <c r="GE66" t="s">
        <v>425</v>
      </c>
      <c r="GF66">
        <v>3.13287</v>
      </c>
      <c r="GG66">
        <v>2.71551</v>
      </c>
      <c r="GH66">
        <v>0.0886891</v>
      </c>
      <c r="GI66">
        <v>0.0891228</v>
      </c>
      <c r="GJ66">
        <v>0.10231</v>
      </c>
      <c r="GK66">
        <v>0.102739</v>
      </c>
      <c r="GL66">
        <v>34291</v>
      </c>
      <c r="GM66">
        <v>36689.2</v>
      </c>
      <c r="GN66">
        <v>34048.5</v>
      </c>
      <c r="GO66">
        <v>36473.6</v>
      </c>
      <c r="GP66">
        <v>43184.6</v>
      </c>
      <c r="GQ66">
        <v>46984.6</v>
      </c>
      <c r="GR66">
        <v>53135.3</v>
      </c>
      <c r="GS66">
        <v>58299.3</v>
      </c>
      <c r="GT66">
        <v>1.9455</v>
      </c>
      <c r="GU66">
        <v>1.65735</v>
      </c>
      <c r="GV66">
        <v>0.0833794</v>
      </c>
      <c r="GW66">
        <v>0</v>
      </c>
      <c r="GX66">
        <v>28.6657</v>
      </c>
      <c r="GY66">
        <v>999.9</v>
      </c>
      <c r="GZ66">
        <v>60.2</v>
      </c>
      <c r="HA66">
        <v>30.202</v>
      </c>
      <c r="HB66">
        <v>28.8979</v>
      </c>
      <c r="HC66">
        <v>54.5101</v>
      </c>
      <c r="HD66">
        <v>47.3518</v>
      </c>
      <c r="HE66">
        <v>1</v>
      </c>
      <c r="HF66">
        <v>0.125617</v>
      </c>
      <c r="HG66">
        <v>-1.18871</v>
      </c>
      <c r="HH66">
        <v>20.1299</v>
      </c>
      <c r="HI66">
        <v>5.19857</v>
      </c>
      <c r="HJ66">
        <v>12.0056</v>
      </c>
      <c r="HK66">
        <v>4.9754</v>
      </c>
      <c r="HL66">
        <v>3.294</v>
      </c>
      <c r="HM66">
        <v>9999</v>
      </c>
      <c r="HN66">
        <v>9999</v>
      </c>
      <c r="HO66">
        <v>9999</v>
      </c>
      <c r="HP66">
        <v>999.9</v>
      </c>
      <c r="HQ66">
        <v>1.86325</v>
      </c>
      <c r="HR66">
        <v>1.86812</v>
      </c>
      <c r="HS66">
        <v>1.86783</v>
      </c>
      <c r="HT66">
        <v>1.86905</v>
      </c>
      <c r="HU66">
        <v>1.86985</v>
      </c>
      <c r="HV66">
        <v>1.86594</v>
      </c>
      <c r="HW66">
        <v>1.86697</v>
      </c>
      <c r="HX66">
        <v>1.86843</v>
      </c>
      <c r="HY66">
        <v>5</v>
      </c>
      <c r="HZ66">
        <v>0</v>
      </c>
      <c r="IA66">
        <v>0</v>
      </c>
      <c r="IB66">
        <v>0</v>
      </c>
      <c r="IC66" t="s">
        <v>426</v>
      </c>
      <c r="ID66" t="s">
        <v>427</v>
      </c>
      <c r="IE66" t="s">
        <v>428</v>
      </c>
      <c r="IF66" t="s">
        <v>428</v>
      </c>
      <c r="IG66" t="s">
        <v>428</v>
      </c>
      <c r="IH66" t="s">
        <v>428</v>
      </c>
      <c r="II66">
        <v>0</v>
      </c>
      <c r="IJ66">
        <v>100</v>
      </c>
      <c r="IK66">
        <v>100</v>
      </c>
      <c r="IL66">
        <v>2.054</v>
      </c>
      <c r="IM66">
        <v>0.3455</v>
      </c>
      <c r="IN66">
        <v>0.625846538382723</v>
      </c>
      <c r="IO66">
        <v>0.00365734689822481</v>
      </c>
      <c r="IP66">
        <v>-6.82403095585571e-07</v>
      </c>
      <c r="IQ66">
        <v>2.34579755332527e-10</v>
      </c>
      <c r="IR66">
        <v>-0.0964157226560202</v>
      </c>
      <c r="IS66">
        <v>-0.0183575705514064</v>
      </c>
      <c r="IT66">
        <v>0.00210061426533654</v>
      </c>
      <c r="IU66">
        <v>-2.28055882586626e-05</v>
      </c>
      <c r="IV66">
        <v>4</v>
      </c>
      <c r="IW66">
        <v>2464</v>
      </c>
      <c r="IX66">
        <v>0</v>
      </c>
      <c r="IY66">
        <v>27</v>
      </c>
      <c r="IZ66">
        <v>29308396.3</v>
      </c>
      <c r="JA66">
        <v>29308396.3</v>
      </c>
      <c r="JB66">
        <v>0.95459</v>
      </c>
      <c r="JC66">
        <v>2.62451</v>
      </c>
      <c r="JD66">
        <v>1.54785</v>
      </c>
      <c r="JE66">
        <v>2.31445</v>
      </c>
      <c r="JF66">
        <v>1.64551</v>
      </c>
      <c r="JG66">
        <v>2.35229</v>
      </c>
      <c r="JH66">
        <v>34.1678</v>
      </c>
      <c r="JI66">
        <v>24.2276</v>
      </c>
      <c r="JJ66">
        <v>18</v>
      </c>
      <c r="JK66">
        <v>505.858</v>
      </c>
      <c r="JL66">
        <v>335.82</v>
      </c>
      <c r="JM66">
        <v>30.7915</v>
      </c>
      <c r="JN66">
        <v>28.999</v>
      </c>
      <c r="JO66">
        <v>29.9999</v>
      </c>
      <c r="JP66">
        <v>29.0055</v>
      </c>
      <c r="JQ66">
        <v>28.9634</v>
      </c>
      <c r="JR66">
        <v>19.1266</v>
      </c>
      <c r="JS66">
        <v>23.3885</v>
      </c>
      <c r="JT66">
        <v>82.0093</v>
      </c>
      <c r="JU66">
        <v>30.7775</v>
      </c>
      <c r="JV66">
        <v>420</v>
      </c>
      <c r="JW66">
        <v>24.0757</v>
      </c>
      <c r="JX66">
        <v>96.5747</v>
      </c>
      <c r="JY66">
        <v>94.4536</v>
      </c>
    </row>
    <row r="67" spans="1:285">
      <c r="A67">
        <v>51</v>
      </c>
      <c r="B67">
        <v>1758503778</v>
      </c>
      <c r="C67">
        <v>750</v>
      </c>
      <c r="D67" t="s">
        <v>528</v>
      </c>
      <c r="E67" t="s">
        <v>529</v>
      </c>
      <c r="F67">
        <v>5</v>
      </c>
      <c r="G67" t="s">
        <v>419</v>
      </c>
      <c r="H67" t="s">
        <v>420</v>
      </c>
      <c r="I67" t="s">
        <v>421</v>
      </c>
      <c r="J67">
        <v>1758503775</v>
      </c>
      <c r="K67">
        <f>(L67)/1000</f>
        <v>0</v>
      </c>
      <c r="L67">
        <f>1000*DL67*AJ67*(DH67-DI67)/(100*DA67*(1000-AJ67*DH67))</f>
        <v>0</v>
      </c>
      <c r="M67">
        <f>DL67*AJ67*(DG67-DF67*(1000-AJ67*DI67)/(1000-AJ67*DH67))/(100*DA67)</f>
        <v>0</v>
      </c>
      <c r="N67">
        <f>DF67 - IF(AJ67&gt;1, M67*DA67*100.0/(AL67), 0)</f>
        <v>0</v>
      </c>
      <c r="O67">
        <f>((U67-K67/2)*N67-M67)/(U67+K67/2)</f>
        <v>0</v>
      </c>
      <c r="P67">
        <f>O67*(DM67+DN67)/1000.0</f>
        <v>0</v>
      </c>
      <c r="Q67">
        <f>(DF67 - IF(AJ67&gt;1, M67*DA67*100.0/(AL67), 0))*(DM67+DN67)/1000.0</f>
        <v>0</v>
      </c>
      <c r="R67">
        <f>2.0/((1/T67-1/S67)+SIGN(T67)*SQRT((1/T67-1/S67)*(1/T67-1/S67) + 4*DB67/((DB67+1)*(DB67+1))*(2*1/T67*1/S67-1/S67*1/S67)))</f>
        <v>0</v>
      </c>
      <c r="S67">
        <f>IF(LEFT(DC67,1)&lt;&gt;"0",IF(LEFT(DC67,1)="1",3.0,DD67),$D$5+$E$5*(DT67*DM67/($K$5*1000))+$F$5*(DT67*DM67/($K$5*1000))*MAX(MIN(DA67,$J$5),$I$5)*MAX(MIN(DA67,$J$5),$I$5)+$G$5*MAX(MIN(DA67,$J$5),$I$5)*(DT67*DM67/($K$5*1000))+$H$5*(DT67*DM67/($K$5*1000))*(DT67*DM67/($K$5*1000)))</f>
        <v>0</v>
      </c>
      <c r="T67">
        <f>K67*(1000-(1000*0.61365*exp(17.502*X67/(240.97+X67))/(DM67+DN67)+DH67)/2)/(1000*0.61365*exp(17.502*X67/(240.97+X67))/(DM67+DN67)-DH67)</f>
        <v>0</v>
      </c>
      <c r="U67">
        <f>1/((DB67+1)/(R67/1.6)+1/(S67/1.37)) + DB67/((DB67+1)/(R67/1.6) + DB67/(S67/1.37))</f>
        <v>0</v>
      </c>
      <c r="V67">
        <f>(CW67*CZ67)</f>
        <v>0</v>
      </c>
      <c r="W67">
        <f>(DO67+(V67+2*0.95*5.67E-8*(((DO67+$B$7)+273)^4-(DO67+273)^4)-44100*K67)/(1.84*29.3*S67+8*0.95*5.67E-8*(DO67+273)^3))</f>
        <v>0</v>
      </c>
      <c r="X67">
        <f>($C$7*DP67+$D$7*DQ67+$E$7*W67)</f>
        <v>0</v>
      </c>
      <c r="Y67">
        <f>0.61365*exp(17.502*X67/(240.97+X67))</f>
        <v>0</v>
      </c>
      <c r="Z67">
        <f>(AA67/AB67*100)</f>
        <v>0</v>
      </c>
      <c r="AA67">
        <f>DH67*(DM67+DN67)/1000</f>
        <v>0</v>
      </c>
      <c r="AB67">
        <f>0.61365*exp(17.502*DO67/(240.97+DO67))</f>
        <v>0</v>
      </c>
      <c r="AC67">
        <f>(Y67-DH67*(DM67+DN67)/1000)</f>
        <v>0</v>
      </c>
      <c r="AD67">
        <f>(-K67*44100)</f>
        <v>0</v>
      </c>
      <c r="AE67">
        <f>2*29.3*S67*0.92*(DO67-X67)</f>
        <v>0</v>
      </c>
      <c r="AF67">
        <f>2*0.95*5.67E-8*(((DO67+$B$7)+273)^4-(X67+273)^4)</f>
        <v>0</v>
      </c>
      <c r="AG67">
        <f>V67+AF67+AD67+AE67</f>
        <v>0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MAX(0,($B$13+$C$13*DT67)/(1+$D$13*DT67)*DM67/(DO67+273)*$E$13)</f>
        <v>0</v>
      </c>
      <c r="AM67" t="s">
        <v>422</v>
      </c>
      <c r="AN67" t="s">
        <v>422</v>
      </c>
      <c r="AO67">
        <v>0</v>
      </c>
      <c r="AP67">
        <v>0</v>
      </c>
      <c r="AQ67">
        <f>1-AO67/AP67</f>
        <v>0</v>
      </c>
      <c r="AR67">
        <v>0</v>
      </c>
      <c r="AS67" t="s">
        <v>422</v>
      </c>
      <c r="AT67" t="s">
        <v>422</v>
      </c>
      <c r="AU67">
        <v>0</v>
      </c>
      <c r="AV67">
        <v>0</v>
      </c>
      <c r="AW67">
        <f>1-AU67/AV67</f>
        <v>0</v>
      </c>
      <c r="AX67">
        <v>0.5</v>
      </c>
      <c r="AY67">
        <f>CX67</f>
        <v>0</v>
      </c>
      <c r="AZ67">
        <f>M67</f>
        <v>0</v>
      </c>
      <c r="BA67">
        <f>AW67*AX67*AY67</f>
        <v>0</v>
      </c>
      <c r="BB67">
        <f>(AZ67-AR67)/AY67</f>
        <v>0</v>
      </c>
      <c r="BC67">
        <f>(AP67-AV67)/AV67</f>
        <v>0</v>
      </c>
      <c r="BD67">
        <f>AO67/(AQ67+AO67/AV67)</f>
        <v>0</v>
      </c>
      <c r="BE67" t="s">
        <v>422</v>
      </c>
      <c r="BF67">
        <v>0</v>
      </c>
      <c r="BG67">
        <f>IF(BF67&lt;&gt;0, BF67, BD67)</f>
        <v>0</v>
      </c>
      <c r="BH67">
        <f>1-BG67/AV67</f>
        <v>0</v>
      </c>
      <c r="BI67">
        <f>(AV67-AU67)/(AV67-BG67)</f>
        <v>0</v>
      </c>
      <c r="BJ67">
        <f>(AP67-AV67)/(AP67-BG67)</f>
        <v>0</v>
      </c>
      <c r="BK67">
        <f>(AV67-AU67)/(AV67-AO67)</f>
        <v>0</v>
      </c>
      <c r="BL67">
        <f>(AP67-AV67)/(AP67-AO67)</f>
        <v>0</v>
      </c>
      <c r="BM67">
        <f>(BI67*BG67/AU67)</f>
        <v>0</v>
      </c>
      <c r="BN67">
        <f>(1-BM67)</f>
        <v>0</v>
      </c>
      <c r="CW67">
        <f>$B$11*DU67+$C$11*DV67+$F$11*EG67*(1-EJ67)</f>
        <v>0</v>
      </c>
      <c r="CX67">
        <f>CW67*CY67</f>
        <v>0</v>
      </c>
      <c r="CY67">
        <f>($B$11*$D$9+$C$11*$D$9+$F$11*((ET67+EL67)/MAX(ET67+EL67+EU67, 0.1)*$I$9+EU67/MAX(ET67+EL67+EU67, 0.1)*$J$9))/($B$11+$C$11+$F$11)</f>
        <v>0</v>
      </c>
      <c r="CZ67">
        <f>($B$11*$K$9+$C$11*$K$9+$F$11*((ET67+EL67)/MAX(ET67+EL67+EU67, 0.1)*$P$9+EU67/MAX(ET67+EL67+EU67, 0.1)*$Q$9))/($B$11+$C$11+$F$11)</f>
        <v>0</v>
      </c>
      <c r="DA67">
        <v>3.7</v>
      </c>
      <c r="DB67">
        <v>0.5</v>
      </c>
      <c r="DC67" t="s">
        <v>423</v>
      </c>
      <c r="DD67">
        <v>2</v>
      </c>
      <c r="DE67">
        <v>1758503775</v>
      </c>
      <c r="DF67">
        <v>420.252</v>
      </c>
      <c r="DG67">
        <v>420.017333333333</v>
      </c>
      <c r="DH67">
        <v>24.0627666666667</v>
      </c>
      <c r="DI67">
        <v>23.9865</v>
      </c>
      <c r="DJ67">
        <v>418.199</v>
      </c>
      <c r="DK67">
        <v>23.7172333333333</v>
      </c>
      <c r="DL67">
        <v>500</v>
      </c>
      <c r="DM67">
        <v>89.7901</v>
      </c>
      <c r="DN67">
        <v>0.0374656333333333</v>
      </c>
      <c r="DO67">
        <v>30.3052</v>
      </c>
      <c r="DP67">
        <v>30.0232333333333</v>
      </c>
      <c r="DQ67">
        <v>999.9</v>
      </c>
      <c r="DR67">
        <v>0</v>
      </c>
      <c r="DS67">
        <v>0</v>
      </c>
      <c r="DT67">
        <v>9996.86666666667</v>
      </c>
      <c r="DU67">
        <v>0</v>
      </c>
      <c r="DV67">
        <v>0.330984</v>
      </c>
      <c r="DW67">
        <v>0.234934333333333</v>
      </c>
      <c r="DX67">
        <v>430.614</v>
      </c>
      <c r="DY67">
        <v>430.339666666667</v>
      </c>
      <c r="DZ67">
        <v>0.0762437333333333</v>
      </c>
      <c r="EA67">
        <v>420.017333333333</v>
      </c>
      <c r="EB67">
        <v>23.9865</v>
      </c>
      <c r="EC67">
        <v>2.1606</v>
      </c>
      <c r="ED67">
        <v>2.15375333333333</v>
      </c>
      <c r="EE67">
        <v>18.6731333333333</v>
      </c>
      <c r="EF67">
        <v>18.6224</v>
      </c>
      <c r="EG67">
        <v>0.00500059</v>
      </c>
      <c r="EH67">
        <v>0</v>
      </c>
      <c r="EI67">
        <v>0</v>
      </c>
      <c r="EJ67">
        <v>0</v>
      </c>
      <c r="EK67">
        <v>428.266666666667</v>
      </c>
      <c r="EL67">
        <v>0.00500059</v>
      </c>
      <c r="EM67">
        <v>-11.7333333333333</v>
      </c>
      <c r="EN67">
        <v>-0.6</v>
      </c>
      <c r="EO67">
        <v>35.75</v>
      </c>
      <c r="EP67">
        <v>40.3956666666667</v>
      </c>
      <c r="EQ67">
        <v>37.562</v>
      </c>
      <c r="ER67">
        <v>40.8746666666667</v>
      </c>
      <c r="ES67">
        <v>38.583</v>
      </c>
      <c r="ET67">
        <v>0</v>
      </c>
      <c r="EU67">
        <v>0</v>
      </c>
      <c r="EV67">
        <v>0</v>
      </c>
      <c r="EW67">
        <v>1758503778.3</v>
      </c>
      <c r="EX67">
        <v>0</v>
      </c>
      <c r="EY67">
        <v>428.776</v>
      </c>
      <c r="EZ67">
        <v>-18.9153847618445</v>
      </c>
      <c r="FA67">
        <v>-29.1076918464675</v>
      </c>
      <c r="FB67">
        <v>-9.724</v>
      </c>
      <c r="FC67">
        <v>15</v>
      </c>
      <c r="FD67">
        <v>0</v>
      </c>
      <c r="FE67" t="s">
        <v>424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0.217093285714286</v>
      </c>
      <c r="FR67">
        <v>-0.106439922077922</v>
      </c>
      <c r="FS67">
        <v>0.0463697414691776</v>
      </c>
      <c r="FT67">
        <v>1</v>
      </c>
      <c r="FU67">
        <v>429.005882352941</v>
      </c>
      <c r="FV67">
        <v>6.96103895858247</v>
      </c>
      <c r="FW67">
        <v>5.32932735941472</v>
      </c>
      <c r="FX67">
        <v>-1</v>
      </c>
      <c r="FY67">
        <v>0.0884305047619048</v>
      </c>
      <c r="FZ67">
        <v>-0.0408454441558442</v>
      </c>
      <c r="GA67">
        <v>0.00552577975583332</v>
      </c>
      <c r="GB67">
        <v>1</v>
      </c>
      <c r="GC67">
        <v>2</v>
      </c>
      <c r="GD67">
        <v>2</v>
      </c>
      <c r="GE67" t="s">
        <v>425</v>
      </c>
      <c r="GF67">
        <v>3.1331</v>
      </c>
      <c r="GG67">
        <v>2.71538</v>
      </c>
      <c r="GH67">
        <v>0.088692</v>
      </c>
      <c r="GI67">
        <v>0.0891204</v>
      </c>
      <c r="GJ67">
        <v>0.102322</v>
      </c>
      <c r="GK67">
        <v>0.102789</v>
      </c>
      <c r="GL67">
        <v>34291.1</v>
      </c>
      <c r="GM67">
        <v>36689.4</v>
      </c>
      <c r="GN67">
        <v>34048.6</v>
      </c>
      <c r="GO67">
        <v>36473.6</v>
      </c>
      <c r="GP67">
        <v>43184.1</v>
      </c>
      <c r="GQ67">
        <v>46982.1</v>
      </c>
      <c r="GR67">
        <v>53135.3</v>
      </c>
      <c r="GS67">
        <v>58299.5</v>
      </c>
      <c r="GT67">
        <v>1.946</v>
      </c>
      <c r="GU67">
        <v>1.65675</v>
      </c>
      <c r="GV67">
        <v>0.0829101</v>
      </c>
      <c r="GW67">
        <v>0</v>
      </c>
      <c r="GX67">
        <v>28.6657</v>
      </c>
      <c r="GY67">
        <v>999.9</v>
      </c>
      <c r="GZ67">
        <v>60.2</v>
      </c>
      <c r="HA67">
        <v>30.202</v>
      </c>
      <c r="HB67">
        <v>28.8964</v>
      </c>
      <c r="HC67">
        <v>54.3701</v>
      </c>
      <c r="HD67">
        <v>47.3598</v>
      </c>
      <c r="HE67">
        <v>1</v>
      </c>
      <c r="HF67">
        <v>0.125574</v>
      </c>
      <c r="HG67">
        <v>-1.16786</v>
      </c>
      <c r="HH67">
        <v>20.1301</v>
      </c>
      <c r="HI67">
        <v>5.19857</v>
      </c>
      <c r="HJ67">
        <v>12.005</v>
      </c>
      <c r="HK67">
        <v>4.97555</v>
      </c>
      <c r="HL67">
        <v>3.294</v>
      </c>
      <c r="HM67">
        <v>9999</v>
      </c>
      <c r="HN67">
        <v>9999</v>
      </c>
      <c r="HO67">
        <v>9999</v>
      </c>
      <c r="HP67">
        <v>999.9</v>
      </c>
      <c r="HQ67">
        <v>1.86325</v>
      </c>
      <c r="HR67">
        <v>1.86813</v>
      </c>
      <c r="HS67">
        <v>1.86783</v>
      </c>
      <c r="HT67">
        <v>1.86905</v>
      </c>
      <c r="HU67">
        <v>1.86984</v>
      </c>
      <c r="HV67">
        <v>1.86592</v>
      </c>
      <c r="HW67">
        <v>1.86696</v>
      </c>
      <c r="HX67">
        <v>1.86843</v>
      </c>
      <c r="HY67">
        <v>5</v>
      </c>
      <c r="HZ67">
        <v>0</v>
      </c>
      <c r="IA67">
        <v>0</v>
      </c>
      <c r="IB67">
        <v>0</v>
      </c>
      <c r="IC67" t="s">
        <v>426</v>
      </c>
      <c r="ID67" t="s">
        <v>427</v>
      </c>
      <c r="IE67" t="s">
        <v>428</v>
      </c>
      <c r="IF67" t="s">
        <v>428</v>
      </c>
      <c r="IG67" t="s">
        <v>428</v>
      </c>
      <c r="IH67" t="s">
        <v>428</v>
      </c>
      <c r="II67">
        <v>0</v>
      </c>
      <c r="IJ67">
        <v>100</v>
      </c>
      <c r="IK67">
        <v>100</v>
      </c>
      <c r="IL67">
        <v>2.053</v>
      </c>
      <c r="IM67">
        <v>0.3457</v>
      </c>
      <c r="IN67">
        <v>0.625846538382723</v>
      </c>
      <c r="IO67">
        <v>0.00365734689822481</v>
      </c>
      <c r="IP67">
        <v>-6.82403095585571e-07</v>
      </c>
      <c r="IQ67">
        <v>2.34579755332527e-10</v>
      </c>
      <c r="IR67">
        <v>-0.0964157226560202</v>
      </c>
      <c r="IS67">
        <v>-0.0183575705514064</v>
      </c>
      <c r="IT67">
        <v>0.00210061426533654</v>
      </c>
      <c r="IU67">
        <v>-2.28055882586626e-05</v>
      </c>
      <c r="IV67">
        <v>4</v>
      </c>
      <c r="IW67">
        <v>2464</v>
      </c>
      <c r="IX67">
        <v>0</v>
      </c>
      <c r="IY67">
        <v>27</v>
      </c>
      <c r="IZ67">
        <v>29308396.3</v>
      </c>
      <c r="JA67">
        <v>29308396.3</v>
      </c>
      <c r="JB67">
        <v>0.95459</v>
      </c>
      <c r="JC67">
        <v>2.63794</v>
      </c>
      <c r="JD67">
        <v>1.54785</v>
      </c>
      <c r="JE67">
        <v>2.31445</v>
      </c>
      <c r="JF67">
        <v>1.64551</v>
      </c>
      <c r="JG67">
        <v>2.27295</v>
      </c>
      <c r="JH67">
        <v>34.1678</v>
      </c>
      <c r="JI67">
        <v>24.2188</v>
      </c>
      <c r="JJ67">
        <v>18</v>
      </c>
      <c r="JK67">
        <v>506.186</v>
      </c>
      <c r="JL67">
        <v>335.531</v>
      </c>
      <c r="JM67">
        <v>30.7829</v>
      </c>
      <c r="JN67">
        <v>28.998</v>
      </c>
      <c r="JO67">
        <v>29.9999</v>
      </c>
      <c r="JP67">
        <v>29.0051</v>
      </c>
      <c r="JQ67">
        <v>28.9633</v>
      </c>
      <c r="JR67">
        <v>19.1287</v>
      </c>
      <c r="JS67">
        <v>23.3885</v>
      </c>
      <c r="JT67">
        <v>82.0093</v>
      </c>
      <c r="JU67">
        <v>30.7775</v>
      </c>
      <c r="JV67">
        <v>420</v>
      </c>
      <c r="JW67">
        <v>24.0687</v>
      </c>
      <c r="JX67">
        <v>96.5749</v>
      </c>
      <c r="JY67">
        <v>94.4539</v>
      </c>
    </row>
    <row r="68" spans="1:285">
      <c r="A68">
        <v>52</v>
      </c>
      <c r="B68">
        <v>1758503780</v>
      </c>
      <c r="C68">
        <v>752</v>
      </c>
      <c r="D68" t="s">
        <v>530</v>
      </c>
      <c r="E68" t="s">
        <v>531</v>
      </c>
      <c r="F68">
        <v>5</v>
      </c>
      <c r="G68" t="s">
        <v>419</v>
      </c>
      <c r="H68" t="s">
        <v>420</v>
      </c>
      <c r="I68" t="s">
        <v>421</v>
      </c>
      <c r="J68">
        <v>1758503777</v>
      </c>
      <c r="K68">
        <f>(L68)/1000</f>
        <v>0</v>
      </c>
      <c r="L68">
        <f>1000*DL68*AJ68*(DH68-DI68)/(100*DA68*(1000-AJ68*DH68))</f>
        <v>0</v>
      </c>
      <c r="M68">
        <f>DL68*AJ68*(DG68-DF68*(1000-AJ68*DI68)/(1000-AJ68*DH68))/(100*DA68)</f>
        <v>0</v>
      </c>
      <c r="N68">
        <f>DF68 - IF(AJ68&gt;1, M68*DA68*100.0/(AL68), 0)</f>
        <v>0</v>
      </c>
      <c r="O68">
        <f>((U68-K68/2)*N68-M68)/(U68+K68/2)</f>
        <v>0</v>
      </c>
      <c r="P68">
        <f>O68*(DM68+DN68)/1000.0</f>
        <v>0</v>
      </c>
      <c r="Q68">
        <f>(DF68 - IF(AJ68&gt;1, M68*DA68*100.0/(AL68), 0))*(DM68+DN68)/1000.0</f>
        <v>0</v>
      </c>
      <c r="R68">
        <f>2.0/((1/T68-1/S68)+SIGN(T68)*SQRT((1/T68-1/S68)*(1/T68-1/S68) + 4*DB68/((DB68+1)*(DB68+1))*(2*1/T68*1/S68-1/S68*1/S68)))</f>
        <v>0</v>
      </c>
      <c r="S68">
        <f>IF(LEFT(DC68,1)&lt;&gt;"0",IF(LEFT(DC68,1)="1",3.0,DD68),$D$5+$E$5*(DT68*DM68/($K$5*1000))+$F$5*(DT68*DM68/($K$5*1000))*MAX(MIN(DA68,$J$5),$I$5)*MAX(MIN(DA68,$J$5),$I$5)+$G$5*MAX(MIN(DA68,$J$5),$I$5)*(DT68*DM68/($K$5*1000))+$H$5*(DT68*DM68/($K$5*1000))*(DT68*DM68/($K$5*1000)))</f>
        <v>0</v>
      </c>
      <c r="T68">
        <f>K68*(1000-(1000*0.61365*exp(17.502*X68/(240.97+X68))/(DM68+DN68)+DH68)/2)/(1000*0.61365*exp(17.502*X68/(240.97+X68))/(DM68+DN68)-DH68)</f>
        <v>0</v>
      </c>
      <c r="U68">
        <f>1/((DB68+1)/(R68/1.6)+1/(S68/1.37)) + DB68/((DB68+1)/(R68/1.6) + DB68/(S68/1.37))</f>
        <v>0</v>
      </c>
      <c r="V68">
        <f>(CW68*CZ68)</f>
        <v>0</v>
      </c>
      <c r="W68">
        <f>(DO68+(V68+2*0.95*5.67E-8*(((DO68+$B$7)+273)^4-(DO68+273)^4)-44100*K68)/(1.84*29.3*S68+8*0.95*5.67E-8*(DO68+273)^3))</f>
        <v>0</v>
      </c>
      <c r="X68">
        <f>($C$7*DP68+$D$7*DQ68+$E$7*W68)</f>
        <v>0</v>
      </c>
      <c r="Y68">
        <f>0.61365*exp(17.502*X68/(240.97+X68))</f>
        <v>0</v>
      </c>
      <c r="Z68">
        <f>(AA68/AB68*100)</f>
        <v>0</v>
      </c>
      <c r="AA68">
        <f>DH68*(DM68+DN68)/1000</f>
        <v>0</v>
      </c>
      <c r="AB68">
        <f>0.61365*exp(17.502*DO68/(240.97+DO68))</f>
        <v>0</v>
      </c>
      <c r="AC68">
        <f>(Y68-DH68*(DM68+DN68)/1000)</f>
        <v>0</v>
      </c>
      <c r="AD68">
        <f>(-K68*44100)</f>
        <v>0</v>
      </c>
      <c r="AE68">
        <f>2*29.3*S68*0.92*(DO68-X68)</f>
        <v>0</v>
      </c>
      <c r="AF68">
        <f>2*0.95*5.67E-8*(((DO68+$B$7)+273)^4-(X68+273)^4)</f>
        <v>0</v>
      </c>
      <c r="AG68">
        <f>V68+AF68+AD68+AE68</f>
        <v>0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MAX(0,($B$13+$C$13*DT68)/(1+$D$13*DT68)*DM68/(DO68+273)*$E$13)</f>
        <v>0</v>
      </c>
      <c r="AM68" t="s">
        <v>422</v>
      </c>
      <c r="AN68" t="s">
        <v>422</v>
      </c>
      <c r="AO68">
        <v>0</v>
      </c>
      <c r="AP68">
        <v>0</v>
      </c>
      <c r="AQ68">
        <f>1-AO68/AP68</f>
        <v>0</v>
      </c>
      <c r="AR68">
        <v>0</v>
      </c>
      <c r="AS68" t="s">
        <v>422</v>
      </c>
      <c r="AT68" t="s">
        <v>422</v>
      </c>
      <c r="AU68">
        <v>0</v>
      </c>
      <c r="AV68">
        <v>0</v>
      </c>
      <c r="AW68">
        <f>1-AU68/AV68</f>
        <v>0</v>
      </c>
      <c r="AX68">
        <v>0.5</v>
      </c>
      <c r="AY68">
        <f>CX68</f>
        <v>0</v>
      </c>
      <c r="AZ68">
        <f>M68</f>
        <v>0</v>
      </c>
      <c r="BA68">
        <f>AW68*AX68*AY68</f>
        <v>0</v>
      </c>
      <c r="BB68">
        <f>(AZ68-AR68)/AY68</f>
        <v>0</v>
      </c>
      <c r="BC68">
        <f>(AP68-AV68)/AV68</f>
        <v>0</v>
      </c>
      <c r="BD68">
        <f>AO68/(AQ68+AO68/AV68)</f>
        <v>0</v>
      </c>
      <c r="BE68" t="s">
        <v>422</v>
      </c>
      <c r="BF68">
        <v>0</v>
      </c>
      <c r="BG68">
        <f>IF(BF68&lt;&gt;0, BF68, BD68)</f>
        <v>0</v>
      </c>
      <c r="BH68">
        <f>1-BG68/AV68</f>
        <v>0</v>
      </c>
      <c r="BI68">
        <f>(AV68-AU68)/(AV68-BG68)</f>
        <v>0</v>
      </c>
      <c r="BJ68">
        <f>(AP68-AV68)/(AP68-BG68)</f>
        <v>0</v>
      </c>
      <c r="BK68">
        <f>(AV68-AU68)/(AV68-AO68)</f>
        <v>0</v>
      </c>
      <c r="BL68">
        <f>(AP68-AV68)/(AP68-AO68)</f>
        <v>0</v>
      </c>
      <c r="BM68">
        <f>(BI68*BG68/AU68)</f>
        <v>0</v>
      </c>
      <c r="BN68">
        <f>(1-BM68)</f>
        <v>0</v>
      </c>
      <c r="CW68">
        <f>$B$11*DU68+$C$11*DV68+$F$11*EG68*(1-EJ68)</f>
        <v>0</v>
      </c>
      <c r="CX68">
        <f>CW68*CY68</f>
        <v>0</v>
      </c>
      <c r="CY68">
        <f>($B$11*$D$9+$C$11*$D$9+$F$11*((ET68+EL68)/MAX(ET68+EL68+EU68, 0.1)*$I$9+EU68/MAX(ET68+EL68+EU68, 0.1)*$J$9))/($B$11+$C$11+$F$11)</f>
        <v>0</v>
      </c>
      <c r="CZ68">
        <f>($B$11*$K$9+$C$11*$K$9+$F$11*((ET68+EL68)/MAX(ET68+EL68+EU68, 0.1)*$P$9+EU68/MAX(ET68+EL68+EU68, 0.1)*$Q$9))/($B$11+$C$11+$F$11)</f>
        <v>0</v>
      </c>
      <c r="DA68">
        <v>3.7</v>
      </c>
      <c r="DB68">
        <v>0.5</v>
      </c>
      <c r="DC68" t="s">
        <v>423</v>
      </c>
      <c r="DD68">
        <v>2</v>
      </c>
      <c r="DE68">
        <v>1758503777</v>
      </c>
      <c r="DF68">
        <v>420.261666666667</v>
      </c>
      <c r="DG68">
        <v>420.007666666667</v>
      </c>
      <c r="DH68">
        <v>24.0646666666667</v>
      </c>
      <c r="DI68">
        <v>23.9995</v>
      </c>
      <c r="DJ68">
        <v>418.208666666667</v>
      </c>
      <c r="DK68">
        <v>23.7190666666667</v>
      </c>
      <c r="DL68">
        <v>500.023333333333</v>
      </c>
      <c r="DM68">
        <v>89.7894666666667</v>
      </c>
      <c r="DN68">
        <v>0.0373049</v>
      </c>
      <c r="DO68">
        <v>30.3059333333333</v>
      </c>
      <c r="DP68">
        <v>30.0194</v>
      </c>
      <c r="DQ68">
        <v>999.9</v>
      </c>
      <c r="DR68">
        <v>0</v>
      </c>
      <c r="DS68">
        <v>0</v>
      </c>
      <c r="DT68">
        <v>10011.2333333333</v>
      </c>
      <c r="DU68">
        <v>0</v>
      </c>
      <c r="DV68">
        <v>0.330984</v>
      </c>
      <c r="DW68">
        <v>0.254018</v>
      </c>
      <c r="DX68">
        <v>430.624666666667</v>
      </c>
      <c r="DY68">
        <v>430.335333333333</v>
      </c>
      <c r="DZ68">
        <v>0.0651569333333333</v>
      </c>
      <c r="EA68">
        <v>420.007666666667</v>
      </c>
      <c r="EB68">
        <v>23.9995</v>
      </c>
      <c r="EC68">
        <v>2.16075333333333</v>
      </c>
      <c r="ED68">
        <v>2.15490333333333</v>
      </c>
      <c r="EE68">
        <v>18.6742666666667</v>
      </c>
      <c r="EF68">
        <v>18.6309333333333</v>
      </c>
      <c r="EG68">
        <v>0.00500059</v>
      </c>
      <c r="EH68">
        <v>0</v>
      </c>
      <c r="EI68">
        <v>0</v>
      </c>
      <c r="EJ68">
        <v>0</v>
      </c>
      <c r="EK68">
        <v>424.866666666667</v>
      </c>
      <c r="EL68">
        <v>0.00500059</v>
      </c>
      <c r="EM68">
        <v>-13.3666666666667</v>
      </c>
      <c r="EN68">
        <v>-1.3</v>
      </c>
      <c r="EO68">
        <v>35.75</v>
      </c>
      <c r="EP68">
        <v>40.4373333333333</v>
      </c>
      <c r="EQ68">
        <v>37.583</v>
      </c>
      <c r="ER68">
        <v>40.9163333333333</v>
      </c>
      <c r="ES68">
        <v>38.604</v>
      </c>
      <c r="ET68">
        <v>0</v>
      </c>
      <c r="EU68">
        <v>0</v>
      </c>
      <c r="EV68">
        <v>0</v>
      </c>
      <c r="EW68">
        <v>1758503780.1</v>
      </c>
      <c r="EX68">
        <v>0</v>
      </c>
      <c r="EY68">
        <v>427.938461538462</v>
      </c>
      <c r="EZ68">
        <v>-18.2495727181664</v>
      </c>
      <c r="FA68">
        <v>-26.1709398777109</v>
      </c>
      <c r="FB68">
        <v>-9.81923076923077</v>
      </c>
      <c r="FC68">
        <v>15</v>
      </c>
      <c r="FD68">
        <v>0</v>
      </c>
      <c r="FE68" t="s">
        <v>424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0.221836571428571</v>
      </c>
      <c r="FR68">
        <v>-0.041385116883117</v>
      </c>
      <c r="FS68">
        <v>0.0484513273321268</v>
      </c>
      <c r="FT68">
        <v>1</v>
      </c>
      <c r="FU68">
        <v>428.376470588235</v>
      </c>
      <c r="FV68">
        <v>-1.81818179789704</v>
      </c>
      <c r="FW68">
        <v>5.78751490017289</v>
      </c>
      <c r="FX68">
        <v>-1</v>
      </c>
      <c r="FY68">
        <v>0.0851887380952381</v>
      </c>
      <c r="FZ68">
        <v>-0.0760653428571428</v>
      </c>
      <c r="GA68">
        <v>0.0100159076102766</v>
      </c>
      <c r="GB68">
        <v>1</v>
      </c>
      <c r="GC68">
        <v>2</v>
      </c>
      <c r="GD68">
        <v>2</v>
      </c>
      <c r="GE68" t="s">
        <v>425</v>
      </c>
      <c r="GF68">
        <v>3.13295</v>
      </c>
      <c r="GG68">
        <v>2.71524</v>
      </c>
      <c r="GH68">
        <v>0.0886961</v>
      </c>
      <c r="GI68">
        <v>0.0891201</v>
      </c>
      <c r="GJ68">
        <v>0.102342</v>
      </c>
      <c r="GK68">
        <v>0.10281</v>
      </c>
      <c r="GL68">
        <v>34291</v>
      </c>
      <c r="GM68">
        <v>36689.3</v>
      </c>
      <c r="GN68">
        <v>34048.7</v>
      </c>
      <c r="GO68">
        <v>36473.6</v>
      </c>
      <c r="GP68">
        <v>43183.1</v>
      </c>
      <c r="GQ68">
        <v>46980.9</v>
      </c>
      <c r="GR68">
        <v>53135.3</v>
      </c>
      <c r="GS68">
        <v>58299.5</v>
      </c>
      <c r="GT68">
        <v>1.9459</v>
      </c>
      <c r="GU68">
        <v>1.65685</v>
      </c>
      <c r="GV68">
        <v>0.0827163</v>
      </c>
      <c r="GW68">
        <v>0</v>
      </c>
      <c r="GX68">
        <v>28.6657</v>
      </c>
      <c r="GY68">
        <v>999.9</v>
      </c>
      <c r="GZ68">
        <v>60.2</v>
      </c>
      <c r="HA68">
        <v>30.202</v>
      </c>
      <c r="HB68">
        <v>28.8942</v>
      </c>
      <c r="HC68">
        <v>54.5901</v>
      </c>
      <c r="HD68">
        <v>47.6763</v>
      </c>
      <c r="HE68">
        <v>1</v>
      </c>
      <c r="HF68">
        <v>0.125534</v>
      </c>
      <c r="HG68">
        <v>-1.18209</v>
      </c>
      <c r="HH68">
        <v>20.13</v>
      </c>
      <c r="HI68">
        <v>5.19857</v>
      </c>
      <c r="HJ68">
        <v>12.005</v>
      </c>
      <c r="HK68">
        <v>4.9755</v>
      </c>
      <c r="HL68">
        <v>3.294</v>
      </c>
      <c r="HM68">
        <v>9999</v>
      </c>
      <c r="HN68">
        <v>9999</v>
      </c>
      <c r="HO68">
        <v>9999</v>
      </c>
      <c r="HP68">
        <v>999.9</v>
      </c>
      <c r="HQ68">
        <v>1.86325</v>
      </c>
      <c r="HR68">
        <v>1.86813</v>
      </c>
      <c r="HS68">
        <v>1.86783</v>
      </c>
      <c r="HT68">
        <v>1.86905</v>
      </c>
      <c r="HU68">
        <v>1.86984</v>
      </c>
      <c r="HV68">
        <v>1.86591</v>
      </c>
      <c r="HW68">
        <v>1.86699</v>
      </c>
      <c r="HX68">
        <v>1.86843</v>
      </c>
      <c r="HY68">
        <v>5</v>
      </c>
      <c r="HZ68">
        <v>0</v>
      </c>
      <c r="IA68">
        <v>0</v>
      </c>
      <c r="IB68">
        <v>0</v>
      </c>
      <c r="IC68" t="s">
        <v>426</v>
      </c>
      <c r="ID68" t="s">
        <v>427</v>
      </c>
      <c r="IE68" t="s">
        <v>428</v>
      </c>
      <c r="IF68" t="s">
        <v>428</v>
      </c>
      <c r="IG68" t="s">
        <v>428</v>
      </c>
      <c r="IH68" t="s">
        <v>428</v>
      </c>
      <c r="II68">
        <v>0</v>
      </c>
      <c r="IJ68">
        <v>100</v>
      </c>
      <c r="IK68">
        <v>100</v>
      </c>
      <c r="IL68">
        <v>2.054</v>
      </c>
      <c r="IM68">
        <v>0.3459</v>
      </c>
      <c r="IN68">
        <v>0.625846538382723</v>
      </c>
      <c r="IO68">
        <v>0.00365734689822481</v>
      </c>
      <c r="IP68">
        <v>-6.82403095585571e-07</v>
      </c>
      <c r="IQ68">
        <v>2.34579755332527e-10</v>
      </c>
      <c r="IR68">
        <v>-0.0964157226560202</v>
      </c>
      <c r="IS68">
        <v>-0.0183575705514064</v>
      </c>
      <c r="IT68">
        <v>0.00210061426533654</v>
      </c>
      <c r="IU68">
        <v>-2.28055882586626e-05</v>
      </c>
      <c r="IV68">
        <v>4</v>
      </c>
      <c r="IW68">
        <v>2464</v>
      </c>
      <c r="IX68">
        <v>0</v>
      </c>
      <c r="IY68">
        <v>27</v>
      </c>
      <c r="IZ68">
        <v>29308396.3</v>
      </c>
      <c r="JA68">
        <v>29308396.3</v>
      </c>
      <c r="JB68">
        <v>0.95459</v>
      </c>
      <c r="JC68">
        <v>2.63184</v>
      </c>
      <c r="JD68">
        <v>1.54785</v>
      </c>
      <c r="JE68">
        <v>2.31445</v>
      </c>
      <c r="JF68">
        <v>1.64673</v>
      </c>
      <c r="JG68">
        <v>2.27661</v>
      </c>
      <c r="JH68">
        <v>34.1678</v>
      </c>
      <c r="JI68">
        <v>24.2188</v>
      </c>
      <c r="JJ68">
        <v>18</v>
      </c>
      <c r="JK68">
        <v>506.112</v>
      </c>
      <c r="JL68">
        <v>335.572</v>
      </c>
      <c r="JM68">
        <v>30.774</v>
      </c>
      <c r="JN68">
        <v>28.9967</v>
      </c>
      <c r="JO68">
        <v>29.9999</v>
      </c>
      <c r="JP68">
        <v>29.0043</v>
      </c>
      <c r="JQ68">
        <v>28.962</v>
      </c>
      <c r="JR68">
        <v>19.129</v>
      </c>
      <c r="JS68">
        <v>23.3885</v>
      </c>
      <c r="JT68">
        <v>82.0093</v>
      </c>
      <c r="JU68">
        <v>30.7578</v>
      </c>
      <c r="JV68">
        <v>420</v>
      </c>
      <c r="JW68">
        <v>24.0663</v>
      </c>
      <c r="JX68">
        <v>96.5749</v>
      </c>
      <c r="JY68">
        <v>94.4538</v>
      </c>
    </row>
    <row r="69" spans="1:285">
      <c r="A69">
        <v>53</v>
      </c>
      <c r="B69">
        <v>1758503782</v>
      </c>
      <c r="C69">
        <v>754</v>
      </c>
      <c r="D69" t="s">
        <v>532</v>
      </c>
      <c r="E69" t="s">
        <v>533</v>
      </c>
      <c r="F69">
        <v>5</v>
      </c>
      <c r="G69" t="s">
        <v>419</v>
      </c>
      <c r="H69" t="s">
        <v>420</v>
      </c>
      <c r="I69" t="s">
        <v>421</v>
      </c>
      <c r="J69">
        <v>1758503779</v>
      </c>
      <c r="K69">
        <f>(L69)/1000</f>
        <v>0</v>
      </c>
      <c r="L69">
        <f>1000*DL69*AJ69*(DH69-DI69)/(100*DA69*(1000-AJ69*DH69))</f>
        <v>0</v>
      </c>
      <c r="M69">
        <f>DL69*AJ69*(DG69-DF69*(1000-AJ69*DI69)/(1000-AJ69*DH69))/(100*DA69)</f>
        <v>0</v>
      </c>
      <c r="N69">
        <f>DF69 - IF(AJ69&gt;1, M69*DA69*100.0/(AL69), 0)</f>
        <v>0</v>
      </c>
      <c r="O69">
        <f>((U69-K69/2)*N69-M69)/(U69+K69/2)</f>
        <v>0</v>
      </c>
      <c r="P69">
        <f>O69*(DM69+DN69)/1000.0</f>
        <v>0</v>
      </c>
      <c r="Q69">
        <f>(DF69 - IF(AJ69&gt;1, M69*DA69*100.0/(AL69), 0))*(DM69+DN69)/1000.0</f>
        <v>0</v>
      </c>
      <c r="R69">
        <f>2.0/((1/T69-1/S69)+SIGN(T69)*SQRT((1/T69-1/S69)*(1/T69-1/S69) + 4*DB69/((DB69+1)*(DB69+1))*(2*1/T69*1/S69-1/S69*1/S69)))</f>
        <v>0</v>
      </c>
      <c r="S69">
        <f>IF(LEFT(DC69,1)&lt;&gt;"0",IF(LEFT(DC69,1)="1",3.0,DD69),$D$5+$E$5*(DT69*DM69/($K$5*1000))+$F$5*(DT69*DM69/($K$5*1000))*MAX(MIN(DA69,$J$5),$I$5)*MAX(MIN(DA69,$J$5),$I$5)+$G$5*MAX(MIN(DA69,$J$5),$I$5)*(DT69*DM69/($K$5*1000))+$H$5*(DT69*DM69/($K$5*1000))*(DT69*DM69/($K$5*1000)))</f>
        <v>0</v>
      </c>
      <c r="T69">
        <f>K69*(1000-(1000*0.61365*exp(17.502*X69/(240.97+X69))/(DM69+DN69)+DH69)/2)/(1000*0.61365*exp(17.502*X69/(240.97+X69))/(DM69+DN69)-DH69)</f>
        <v>0</v>
      </c>
      <c r="U69">
        <f>1/((DB69+1)/(R69/1.6)+1/(S69/1.37)) + DB69/((DB69+1)/(R69/1.6) + DB69/(S69/1.37))</f>
        <v>0</v>
      </c>
      <c r="V69">
        <f>(CW69*CZ69)</f>
        <v>0</v>
      </c>
      <c r="W69">
        <f>(DO69+(V69+2*0.95*5.67E-8*(((DO69+$B$7)+273)^4-(DO69+273)^4)-44100*K69)/(1.84*29.3*S69+8*0.95*5.67E-8*(DO69+273)^3))</f>
        <v>0</v>
      </c>
      <c r="X69">
        <f>($C$7*DP69+$D$7*DQ69+$E$7*W69)</f>
        <v>0</v>
      </c>
      <c r="Y69">
        <f>0.61365*exp(17.502*X69/(240.97+X69))</f>
        <v>0</v>
      </c>
      <c r="Z69">
        <f>(AA69/AB69*100)</f>
        <v>0</v>
      </c>
      <c r="AA69">
        <f>DH69*(DM69+DN69)/1000</f>
        <v>0</v>
      </c>
      <c r="AB69">
        <f>0.61365*exp(17.502*DO69/(240.97+DO69))</f>
        <v>0</v>
      </c>
      <c r="AC69">
        <f>(Y69-DH69*(DM69+DN69)/1000)</f>
        <v>0</v>
      </c>
      <c r="AD69">
        <f>(-K69*44100)</f>
        <v>0</v>
      </c>
      <c r="AE69">
        <f>2*29.3*S69*0.92*(DO69-X69)</f>
        <v>0</v>
      </c>
      <c r="AF69">
        <f>2*0.95*5.67E-8*(((DO69+$B$7)+273)^4-(X69+273)^4)</f>
        <v>0</v>
      </c>
      <c r="AG69">
        <f>V69+AF69+AD69+AE69</f>
        <v>0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MAX(0,($B$13+$C$13*DT69)/(1+$D$13*DT69)*DM69/(DO69+273)*$E$13)</f>
        <v>0</v>
      </c>
      <c r="AM69" t="s">
        <v>422</v>
      </c>
      <c r="AN69" t="s">
        <v>422</v>
      </c>
      <c r="AO69">
        <v>0</v>
      </c>
      <c r="AP69">
        <v>0</v>
      </c>
      <c r="AQ69">
        <f>1-AO69/AP69</f>
        <v>0</v>
      </c>
      <c r="AR69">
        <v>0</v>
      </c>
      <c r="AS69" t="s">
        <v>422</v>
      </c>
      <c r="AT69" t="s">
        <v>422</v>
      </c>
      <c r="AU69">
        <v>0</v>
      </c>
      <c r="AV69">
        <v>0</v>
      </c>
      <c r="AW69">
        <f>1-AU69/AV69</f>
        <v>0</v>
      </c>
      <c r="AX69">
        <v>0.5</v>
      </c>
      <c r="AY69">
        <f>CX69</f>
        <v>0</v>
      </c>
      <c r="AZ69">
        <f>M69</f>
        <v>0</v>
      </c>
      <c r="BA69">
        <f>AW69*AX69*AY69</f>
        <v>0</v>
      </c>
      <c r="BB69">
        <f>(AZ69-AR69)/AY69</f>
        <v>0</v>
      </c>
      <c r="BC69">
        <f>(AP69-AV69)/AV69</f>
        <v>0</v>
      </c>
      <c r="BD69">
        <f>AO69/(AQ69+AO69/AV69)</f>
        <v>0</v>
      </c>
      <c r="BE69" t="s">
        <v>422</v>
      </c>
      <c r="BF69">
        <v>0</v>
      </c>
      <c r="BG69">
        <f>IF(BF69&lt;&gt;0, BF69, BD69)</f>
        <v>0</v>
      </c>
      <c r="BH69">
        <f>1-BG69/AV69</f>
        <v>0</v>
      </c>
      <c r="BI69">
        <f>(AV69-AU69)/(AV69-BG69)</f>
        <v>0</v>
      </c>
      <c r="BJ69">
        <f>(AP69-AV69)/(AP69-BG69)</f>
        <v>0</v>
      </c>
      <c r="BK69">
        <f>(AV69-AU69)/(AV69-AO69)</f>
        <v>0</v>
      </c>
      <c r="BL69">
        <f>(AP69-AV69)/(AP69-AO69)</f>
        <v>0</v>
      </c>
      <c r="BM69">
        <f>(BI69*BG69/AU69)</f>
        <v>0</v>
      </c>
      <c r="BN69">
        <f>(1-BM69)</f>
        <v>0</v>
      </c>
      <c r="CW69">
        <f>$B$11*DU69+$C$11*DV69+$F$11*EG69*(1-EJ69)</f>
        <v>0</v>
      </c>
      <c r="CX69">
        <f>CW69*CY69</f>
        <v>0</v>
      </c>
      <c r="CY69">
        <f>($B$11*$D$9+$C$11*$D$9+$F$11*((ET69+EL69)/MAX(ET69+EL69+EU69, 0.1)*$I$9+EU69/MAX(ET69+EL69+EU69, 0.1)*$J$9))/($B$11+$C$11+$F$11)</f>
        <v>0</v>
      </c>
      <c r="CZ69">
        <f>($B$11*$K$9+$C$11*$K$9+$F$11*((ET69+EL69)/MAX(ET69+EL69+EU69, 0.1)*$P$9+EU69/MAX(ET69+EL69+EU69, 0.1)*$Q$9))/($B$11+$C$11+$F$11)</f>
        <v>0</v>
      </c>
      <c r="DA69">
        <v>3.7</v>
      </c>
      <c r="DB69">
        <v>0.5</v>
      </c>
      <c r="DC69" t="s">
        <v>423</v>
      </c>
      <c r="DD69">
        <v>2</v>
      </c>
      <c r="DE69">
        <v>1758503779</v>
      </c>
      <c r="DF69">
        <v>420.268</v>
      </c>
      <c r="DG69">
        <v>420.002333333333</v>
      </c>
      <c r="DH69">
        <v>24.0692</v>
      </c>
      <c r="DI69">
        <v>24.0107333333333</v>
      </c>
      <c r="DJ69">
        <v>418.215</v>
      </c>
      <c r="DK69">
        <v>23.7234</v>
      </c>
      <c r="DL69">
        <v>500.034333333333</v>
      </c>
      <c r="DM69">
        <v>89.7894</v>
      </c>
      <c r="DN69">
        <v>0.0372180333333333</v>
      </c>
      <c r="DO69">
        <v>30.3059</v>
      </c>
      <c r="DP69">
        <v>30.0164333333333</v>
      </c>
      <c r="DQ69">
        <v>999.9</v>
      </c>
      <c r="DR69">
        <v>0</v>
      </c>
      <c r="DS69">
        <v>0</v>
      </c>
      <c r="DT69">
        <v>10010.8333333333</v>
      </c>
      <c r="DU69">
        <v>0</v>
      </c>
      <c r="DV69">
        <v>0.330984</v>
      </c>
      <c r="DW69">
        <v>0.265289333333333</v>
      </c>
      <c r="DX69">
        <v>430.633</v>
      </c>
      <c r="DY69">
        <v>430.335</v>
      </c>
      <c r="DZ69">
        <v>0.0584640333333333</v>
      </c>
      <c r="EA69">
        <v>420.002333333333</v>
      </c>
      <c r="EB69">
        <v>24.0107333333333</v>
      </c>
      <c r="EC69">
        <v>2.16116</v>
      </c>
      <c r="ED69">
        <v>2.15590666666667</v>
      </c>
      <c r="EE69">
        <v>18.6772666666667</v>
      </c>
      <c r="EF69">
        <v>18.6384</v>
      </c>
      <c r="EG69">
        <v>0.00500059</v>
      </c>
      <c r="EH69">
        <v>0</v>
      </c>
      <c r="EI69">
        <v>0</v>
      </c>
      <c r="EJ69">
        <v>0</v>
      </c>
      <c r="EK69">
        <v>421.7</v>
      </c>
      <c r="EL69">
        <v>0.00500059</v>
      </c>
      <c r="EM69">
        <v>-7.03333333333333</v>
      </c>
      <c r="EN69">
        <v>-1.36666666666667</v>
      </c>
      <c r="EO69">
        <v>35.7706666666667</v>
      </c>
      <c r="EP69">
        <v>40.479</v>
      </c>
      <c r="EQ69">
        <v>37.604</v>
      </c>
      <c r="ER69">
        <v>40.958</v>
      </c>
      <c r="ES69">
        <v>38.625</v>
      </c>
      <c r="ET69">
        <v>0</v>
      </c>
      <c r="EU69">
        <v>0</v>
      </c>
      <c r="EV69">
        <v>0</v>
      </c>
      <c r="EW69">
        <v>1758503782.5</v>
      </c>
      <c r="EX69">
        <v>0</v>
      </c>
      <c r="EY69">
        <v>427.980769230769</v>
      </c>
      <c r="EZ69">
        <v>-5.48717941521124</v>
      </c>
      <c r="FA69">
        <v>6.63931650819444</v>
      </c>
      <c r="FB69">
        <v>-9.45384615384615</v>
      </c>
      <c r="FC69">
        <v>15</v>
      </c>
      <c r="FD69">
        <v>0</v>
      </c>
      <c r="FE69" t="s">
        <v>424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0.227613095238095</v>
      </c>
      <c r="FR69">
        <v>0.0446146753246754</v>
      </c>
      <c r="FS69">
        <v>0.0519990630729739</v>
      </c>
      <c r="FT69">
        <v>1</v>
      </c>
      <c r="FU69">
        <v>428.382352941176</v>
      </c>
      <c r="FV69">
        <v>-13.524828077004</v>
      </c>
      <c r="FW69">
        <v>5.82643421314773</v>
      </c>
      <c r="FX69">
        <v>-1</v>
      </c>
      <c r="FY69">
        <v>0.0816186333333333</v>
      </c>
      <c r="FZ69">
        <v>-0.102778238961039</v>
      </c>
      <c r="GA69">
        <v>0.0125993240593572</v>
      </c>
      <c r="GB69">
        <v>0</v>
      </c>
      <c r="GC69">
        <v>1</v>
      </c>
      <c r="GD69">
        <v>2</v>
      </c>
      <c r="GE69" t="s">
        <v>449</v>
      </c>
      <c r="GF69">
        <v>3.13292</v>
      </c>
      <c r="GG69">
        <v>2.71531</v>
      </c>
      <c r="GH69">
        <v>0.0886914</v>
      </c>
      <c r="GI69">
        <v>0.089118</v>
      </c>
      <c r="GJ69">
        <v>0.102359</v>
      </c>
      <c r="GK69">
        <v>0.102818</v>
      </c>
      <c r="GL69">
        <v>34290.9</v>
      </c>
      <c r="GM69">
        <v>36689.5</v>
      </c>
      <c r="GN69">
        <v>34048.5</v>
      </c>
      <c r="GO69">
        <v>36473.6</v>
      </c>
      <c r="GP69">
        <v>43182.2</v>
      </c>
      <c r="GQ69">
        <v>46980.6</v>
      </c>
      <c r="GR69">
        <v>53135.2</v>
      </c>
      <c r="GS69">
        <v>58299.5</v>
      </c>
      <c r="GT69">
        <v>1.94568</v>
      </c>
      <c r="GU69">
        <v>1.65702</v>
      </c>
      <c r="GV69">
        <v>0.0830889</v>
      </c>
      <c r="GW69">
        <v>0</v>
      </c>
      <c r="GX69">
        <v>28.6657</v>
      </c>
      <c r="GY69">
        <v>999.9</v>
      </c>
      <c r="GZ69">
        <v>60.2</v>
      </c>
      <c r="HA69">
        <v>30.202</v>
      </c>
      <c r="HB69">
        <v>28.8961</v>
      </c>
      <c r="HC69">
        <v>54.5401</v>
      </c>
      <c r="HD69">
        <v>47.4199</v>
      </c>
      <c r="HE69">
        <v>1</v>
      </c>
      <c r="HF69">
        <v>0.125246</v>
      </c>
      <c r="HG69">
        <v>-1.16627</v>
      </c>
      <c r="HH69">
        <v>20.1301</v>
      </c>
      <c r="HI69">
        <v>5.19872</v>
      </c>
      <c r="HJ69">
        <v>12.0052</v>
      </c>
      <c r="HK69">
        <v>4.97535</v>
      </c>
      <c r="HL69">
        <v>3.294</v>
      </c>
      <c r="HM69">
        <v>9999</v>
      </c>
      <c r="HN69">
        <v>9999</v>
      </c>
      <c r="HO69">
        <v>9999</v>
      </c>
      <c r="HP69">
        <v>999.9</v>
      </c>
      <c r="HQ69">
        <v>1.86325</v>
      </c>
      <c r="HR69">
        <v>1.86813</v>
      </c>
      <c r="HS69">
        <v>1.86784</v>
      </c>
      <c r="HT69">
        <v>1.86905</v>
      </c>
      <c r="HU69">
        <v>1.86985</v>
      </c>
      <c r="HV69">
        <v>1.86591</v>
      </c>
      <c r="HW69">
        <v>1.86701</v>
      </c>
      <c r="HX69">
        <v>1.86843</v>
      </c>
      <c r="HY69">
        <v>5</v>
      </c>
      <c r="HZ69">
        <v>0</v>
      </c>
      <c r="IA69">
        <v>0</v>
      </c>
      <c r="IB69">
        <v>0</v>
      </c>
      <c r="IC69" t="s">
        <v>426</v>
      </c>
      <c r="ID69" t="s">
        <v>427</v>
      </c>
      <c r="IE69" t="s">
        <v>428</v>
      </c>
      <c r="IF69" t="s">
        <v>428</v>
      </c>
      <c r="IG69" t="s">
        <v>428</v>
      </c>
      <c r="IH69" t="s">
        <v>428</v>
      </c>
      <c r="II69">
        <v>0</v>
      </c>
      <c r="IJ69">
        <v>100</v>
      </c>
      <c r="IK69">
        <v>100</v>
      </c>
      <c r="IL69">
        <v>2.053</v>
      </c>
      <c r="IM69">
        <v>0.3461</v>
      </c>
      <c r="IN69">
        <v>0.625846538382723</v>
      </c>
      <c r="IO69">
        <v>0.00365734689822481</v>
      </c>
      <c r="IP69">
        <v>-6.82403095585571e-07</v>
      </c>
      <c r="IQ69">
        <v>2.34579755332527e-10</v>
      </c>
      <c r="IR69">
        <v>-0.0964157226560202</v>
      </c>
      <c r="IS69">
        <v>-0.0183575705514064</v>
      </c>
      <c r="IT69">
        <v>0.00210061426533654</v>
      </c>
      <c r="IU69">
        <v>-2.28055882586626e-05</v>
      </c>
      <c r="IV69">
        <v>4</v>
      </c>
      <c r="IW69">
        <v>2464</v>
      </c>
      <c r="IX69">
        <v>0</v>
      </c>
      <c r="IY69">
        <v>27</v>
      </c>
      <c r="IZ69">
        <v>29308396.4</v>
      </c>
      <c r="JA69">
        <v>29308396.4</v>
      </c>
      <c r="JB69">
        <v>0.95459</v>
      </c>
      <c r="JC69">
        <v>2.62939</v>
      </c>
      <c r="JD69">
        <v>1.54785</v>
      </c>
      <c r="JE69">
        <v>2.31323</v>
      </c>
      <c r="JF69">
        <v>1.64673</v>
      </c>
      <c r="JG69">
        <v>2.35352</v>
      </c>
      <c r="JH69">
        <v>34.1678</v>
      </c>
      <c r="JI69">
        <v>24.2276</v>
      </c>
      <c r="JJ69">
        <v>18</v>
      </c>
      <c r="JK69">
        <v>505.952</v>
      </c>
      <c r="JL69">
        <v>335.65</v>
      </c>
      <c r="JM69">
        <v>30.7665</v>
      </c>
      <c r="JN69">
        <v>28.9961</v>
      </c>
      <c r="JO69">
        <v>29.9999</v>
      </c>
      <c r="JP69">
        <v>29.003</v>
      </c>
      <c r="JQ69">
        <v>28.961</v>
      </c>
      <c r="JR69">
        <v>19.1306</v>
      </c>
      <c r="JS69">
        <v>23.3885</v>
      </c>
      <c r="JT69">
        <v>82.0093</v>
      </c>
      <c r="JU69">
        <v>30.7578</v>
      </c>
      <c r="JV69">
        <v>420</v>
      </c>
      <c r="JW69">
        <v>24.0631</v>
      </c>
      <c r="JX69">
        <v>96.5746</v>
      </c>
      <c r="JY69">
        <v>94.4539</v>
      </c>
    </row>
    <row r="70" spans="1:285">
      <c r="A70">
        <v>54</v>
      </c>
      <c r="B70">
        <v>1758503784</v>
      </c>
      <c r="C70">
        <v>756</v>
      </c>
      <c r="D70" t="s">
        <v>534</v>
      </c>
      <c r="E70" t="s">
        <v>535</v>
      </c>
      <c r="F70">
        <v>5</v>
      </c>
      <c r="G70" t="s">
        <v>419</v>
      </c>
      <c r="H70" t="s">
        <v>420</v>
      </c>
      <c r="I70" t="s">
        <v>421</v>
      </c>
      <c r="J70">
        <v>1758503781</v>
      </c>
      <c r="K70">
        <f>(L70)/1000</f>
        <v>0</v>
      </c>
      <c r="L70">
        <f>1000*DL70*AJ70*(DH70-DI70)/(100*DA70*(1000-AJ70*DH70))</f>
        <v>0</v>
      </c>
      <c r="M70">
        <f>DL70*AJ70*(DG70-DF70*(1000-AJ70*DI70)/(1000-AJ70*DH70))/(100*DA70)</f>
        <v>0</v>
      </c>
      <c r="N70">
        <f>DF70 - IF(AJ70&gt;1, M70*DA70*100.0/(AL70), 0)</f>
        <v>0</v>
      </c>
      <c r="O70">
        <f>((U70-K70/2)*N70-M70)/(U70+K70/2)</f>
        <v>0</v>
      </c>
      <c r="P70">
        <f>O70*(DM70+DN70)/1000.0</f>
        <v>0</v>
      </c>
      <c r="Q70">
        <f>(DF70 - IF(AJ70&gt;1, M70*DA70*100.0/(AL70), 0))*(DM70+DN70)/1000.0</f>
        <v>0</v>
      </c>
      <c r="R70">
        <f>2.0/((1/T70-1/S70)+SIGN(T70)*SQRT((1/T70-1/S70)*(1/T70-1/S70) + 4*DB70/((DB70+1)*(DB70+1))*(2*1/T70*1/S70-1/S70*1/S70)))</f>
        <v>0</v>
      </c>
      <c r="S70">
        <f>IF(LEFT(DC70,1)&lt;&gt;"0",IF(LEFT(DC70,1)="1",3.0,DD70),$D$5+$E$5*(DT70*DM70/($K$5*1000))+$F$5*(DT70*DM70/($K$5*1000))*MAX(MIN(DA70,$J$5),$I$5)*MAX(MIN(DA70,$J$5),$I$5)+$G$5*MAX(MIN(DA70,$J$5),$I$5)*(DT70*DM70/($K$5*1000))+$H$5*(DT70*DM70/($K$5*1000))*(DT70*DM70/($K$5*1000)))</f>
        <v>0</v>
      </c>
      <c r="T70">
        <f>K70*(1000-(1000*0.61365*exp(17.502*X70/(240.97+X70))/(DM70+DN70)+DH70)/2)/(1000*0.61365*exp(17.502*X70/(240.97+X70))/(DM70+DN70)-DH70)</f>
        <v>0</v>
      </c>
      <c r="U70">
        <f>1/((DB70+1)/(R70/1.6)+1/(S70/1.37)) + DB70/((DB70+1)/(R70/1.6) + DB70/(S70/1.37))</f>
        <v>0</v>
      </c>
      <c r="V70">
        <f>(CW70*CZ70)</f>
        <v>0</v>
      </c>
      <c r="W70">
        <f>(DO70+(V70+2*0.95*5.67E-8*(((DO70+$B$7)+273)^4-(DO70+273)^4)-44100*K70)/(1.84*29.3*S70+8*0.95*5.67E-8*(DO70+273)^3))</f>
        <v>0</v>
      </c>
      <c r="X70">
        <f>($C$7*DP70+$D$7*DQ70+$E$7*W70)</f>
        <v>0</v>
      </c>
      <c r="Y70">
        <f>0.61365*exp(17.502*X70/(240.97+X70))</f>
        <v>0</v>
      </c>
      <c r="Z70">
        <f>(AA70/AB70*100)</f>
        <v>0</v>
      </c>
      <c r="AA70">
        <f>DH70*(DM70+DN70)/1000</f>
        <v>0</v>
      </c>
      <c r="AB70">
        <f>0.61365*exp(17.502*DO70/(240.97+DO70))</f>
        <v>0</v>
      </c>
      <c r="AC70">
        <f>(Y70-DH70*(DM70+DN70)/1000)</f>
        <v>0</v>
      </c>
      <c r="AD70">
        <f>(-K70*44100)</f>
        <v>0</v>
      </c>
      <c r="AE70">
        <f>2*29.3*S70*0.92*(DO70-X70)</f>
        <v>0</v>
      </c>
      <c r="AF70">
        <f>2*0.95*5.67E-8*(((DO70+$B$7)+273)^4-(X70+273)^4)</f>
        <v>0</v>
      </c>
      <c r="AG70">
        <f>V70+AF70+AD70+AE70</f>
        <v>0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MAX(0,($B$13+$C$13*DT70)/(1+$D$13*DT70)*DM70/(DO70+273)*$E$13)</f>
        <v>0</v>
      </c>
      <c r="AM70" t="s">
        <v>422</v>
      </c>
      <c r="AN70" t="s">
        <v>422</v>
      </c>
      <c r="AO70">
        <v>0</v>
      </c>
      <c r="AP70">
        <v>0</v>
      </c>
      <c r="AQ70">
        <f>1-AO70/AP70</f>
        <v>0</v>
      </c>
      <c r="AR70">
        <v>0</v>
      </c>
      <c r="AS70" t="s">
        <v>422</v>
      </c>
      <c r="AT70" t="s">
        <v>422</v>
      </c>
      <c r="AU70">
        <v>0</v>
      </c>
      <c r="AV70">
        <v>0</v>
      </c>
      <c r="AW70">
        <f>1-AU70/AV70</f>
        <v>0</v>
      </c>
      <c r="AX70">
        <v>0.5</v>
      </c>
      <c r="AY70">
        <f>CX70</f>
        <v>0</v>
      </c>
      <c r="AZ70">
        <f>M70</f>
        <v>0</v>
      </c>
      <c r="BA70">
        <f>AW70*AX70*AY70</f>
        <v>0</v>
      </c>
      <c r="BB70">
        <f>(AZ70-AR70)/AY70</f>
        <v>0</v>
      </c>
      <c r="BC70">
        <f>(AP70-AV70)/AV70</f>
        <v>0</v>
      </c>
      <c r="BD70">
        <f>AO70/(AQ70+AO70/AV70)</f>
        <v>0</v>
      </c>
      <c r="BE70" t="s">
        <v>422</v>
      </c>
      <c r="BF70">
        <v>0</v>
      </c>
      <c r="BG70">
        <f>IF(BF70&lt;&gt;0, BF70, BD70)</f>
        <v>0</v>
      </c>
      <c r="BH70">
        <f>1-BG70/AV70</f>
        <v>0</v>
      </c>
      <c r="BI70">
        <f>(AV70-AU70)/(AV70-BG70)</f>
        <v>0</v>
      </c>
      <c r="BJ70">
        <f>(AP70-AV70)/(AP70-BG70)</f>
        <v>0</v>
      </c>
      <c r="BK70">
        <f>(AV70-AU70)/(AV70-AO70)</f>
        <v>0</v>
      </c>
      <c r="BL70">
        <f>(AP70-AV70)/(AP70-AO70)</f>
        <v>0</v>
      </c>
      <c r="BM70">
        <f>(BI70*BG70/AU70)</f>
        <v>0</v>
      </c>
      <c r="BN70">
        <f>(1-BM70)</f>
        <v>0</v>
      </c>
      <c r="CW70">
        <f>$B$11*DU70+$C$11*DV70+$F$11*EG70*(1-EJ70)</f>
        <v>0</v>
      </c>
      <c r="CX70">
        <f>CW70*CY70</f>
        <v>0</v>
      </c>
      <c r="CY70">
        <f>($B$11*$D$9+$C$11*$D$9+$F$11*((ET70+EL70)/MAX(ET70+EL70+EU70, 0.1)*$I$9+EU70/MAX(ET70+EL70+EU70, 0.1)*$J$9))/($B$11+$C$11+$F$11)</f>
        <v>0</v>
      </c>
      <c r="CZ70">
        <f>($B$11*$K$9+$C$11*$K$9+$F$11*((ET70+EL70)/MAX(ET70+EL70+EU70, 0.1)*$P$9+EU70/MAX(ET70+EL70+EU70, 0.1)*$Q$9))/($B$11+$C$11+$F$11)</f>
        <v>0</v>
      </c>
      <c r="DA70">
        <v>3.7</v>
      </c>
      <c r="DB70">
        <v>0.5</v>
      </c>
      <c r="DC70" t="s">
        <v>423</v>
      </c>
      <c r="DD70">
        <v>2</v>
      </c>
      <c r="DE70">
        <v>1758503781</v>
      </c>
      <c r="DF70">
        <v>420.262333333333</v>
      </c>
      <c r="DG70">
        <v>419.968666666667</v>
      </c>
      <c r="DH70">
        <v>24.0749333333333</v>
      </c>
      <c r="DI70">
        <v>24.0163</v>
      </c>
      <c r="DJ70">
        <v>418.209333333333</v>
      </c>
      <c r="DK70">
        <v>23.7288666666667</v>
      </c>
      <c r="DL70">
        <v>500.019</v>
      </c>
      <c r="DM70">
        <v>89.7902</v>
      </c>
      <c r="DN70">
        <v>0.0372298</v>
      </c>
      <c r="DO70">
        <v>30.3054666666667</v>
      </c>
      <c r="DP70">
        <v>30.0176333333333</v>
      </c>
      <c r="DQ70">
        <v>999.9</v>
      </c>
      <c r="DR70">
        <v>0</v>
      </c>
      <c r="DS70">
        <v>0</v>
      </c>
      <c r="DT70">
        <v>10002.9166666667</v>
      </c>
      <c r="DU70">
        <v>0</v>
      </c>
      <c r="DV70">
        <v>0.330984</v>
      </c>
      <c r="DW70">
        <v>0.293345</v>
      </c>
      <c r="DX70">
        <v>430.629666666667</v>
      </c>
      <c r="DY70">
        <v>430.303</v>
      </c>
      <c r="DZ70">
        <v>0.0586185333333333</v>
      </c>
      <c r="EA70">
        <v>419.968666666667</v>
      </c>
      <c r="EB70">
        <v>24.0163</v>
      </c>
      <c r="EC70">
        <v>2.16169</v>
      </c>
      <c r="ED70">
        <v>2.15642333333333</v>
      </c>
      <c r="EE70">
        <v>18.6812</v>
      </c>
      <c r="EF70">
        <v>18.6422333333333</v>
      </c>
      <c r="EG70">
        <v>0.00500059</v>
      </c>
      <c r="EH70">
        <v>0</v>
      </c>
      <c r="EI70">
        <v>0</v>
      </c>
      <c r="EJ70">
        <v>0</v>
      </c>
      <c r="EK70">
        <v>425.566666666667</v>
      </c>
      <c r="EL70">
        <v>0.00500059</v>
      </c>
      <c r="EM70">
        <v>-8.23333333333333</v>
      </c>
      <c r="EN70">
        <v>-1.5</v>
      </c>
      <c r="EO70">
        <v>35.7913333333333</v>
      </c>
      <c r="EP70">
        <v>40.5206666666667</v>
      </c>
      <c r="EQ70">
        <v>37.6456666666667</v>
      </c>
      <c r="ER70">
        <v>40.9996666666667</v>
      </c>
      <c r="ES70">
        <v>38.6456666666667</v>
      </c>
      <c r="ET70">
        <v>0</v>
      </c>
      <c r="EU70">
        <v>0</v>
      </c>
      <c r="EV70">
        <v>0</v>
      </c>
      <c r="EW70">
        <v>1758503784.3</v>
      </c>
      <c r="EX70">
        <v>0</v>
      </c>
      <c r="EY70">
        <v>428.972</v>
      </c>
      <c r="EZ70">
        <v>1.88461540199256</v>
      </c>
      <c r="FA70">
        <v>-5.56923025928776</v>
      </c>
      <c r="FB70">
        <v>-10.788</v>
      </c>
      <c r="FC70">
        <v>15</v>
      </c>
      <c r="FD70">
        <v>0</v>
      </c>
      <c r="FE70" t="s">
        <v>424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0.232099142857143</v>
      </c>
      <c r="FR70">
        <v>0.165924233766234</v>
      </c>
      <c r="FS70">
        <v>0.0550097327027428</v>
      </c>
      <c r="FT70">
        <v>1</v>
      </c>
      <c r="FU70">
        <v>428.482352941176</v>
      </c>
      <c r="FV70">
        <v>-9.20091670012813</v>
      </c>
      <c r="FW70">
        <v>5.70054025242785</v>
      </c>
      <c r="FX70">
        <v>-1</v>
      </c>
      <c r="FY70">
        <v>0.0783359</v>
      </c>
      <c r="FZ70">
        <v>-0.114168202597403</v>
      </c>
      <c r="GA70">
        <v>0.0134837902004769</v>
      </c>
      <c r="GB70">
        <v>0</v>
      </c>
      <c r="GC70">
        <v>1</v>
      </c>
      <c r="GD70">
        <v>2</v>
      </c>
      <c r="GE70" t="s">
        <v>449</v>
      </c>
      <c r="GF70">
        <v>3.13305</v>
      </c>
      <c r="GG70">
        <v>2.7154</v>
      </c>
      <c r="GH70">
        <v>0.0886847</v>
      </c>
      <c r="GI70">
        <v>0.0891119</v>
      </c>
      <c r="GJ70">
        <v>0.102372</v>
      </c>
      <c r="GK70">
        <v>0.102819</v>
      </c>
      <c r="GL70">
        <v>34291.1</v>
      </c>
      <c r="GM70">
        <v>36689.9</v>
      </c>
      <c r="GN70">
        <v>34048.4</v>
      </c>
      <c r="GO70">
        <v>36473.7</v>
      </c>
      <c r="GP70">
        <v>43181.4</v>
      </c>
      <c r="GQ70">
        <v>46980.9</v>
      </c>
      <c r="GR70">
        <v>53135.1</v>
      </c>
      <c r="GS70">
        <v>58299.9</v>
      </c>
      <c r="GT70">
        <v>1.94587</v>
      </c>
      <c r="GU70">
        <v>1.65692</v>
      </c>
      <c r="GV70">
        <v>0.0833794</v>
      </c>
      <c r="GW70">
        <v>0</v>
      </c>
      <c r="GX70">
        <v>28.6657</v>
      </c>
      <c r="GY70">
        <v>999.9</v>
      </c>
      <c r="GZ70">
        <v>60.2</v>
      </c>
      <c r="HA70">
        <v>30.202</v>
      </c>
      <c r="HB70">
        <v>28.8988</v>
      </c>
      <c r="HC70">
        <v>54.5501</v>
      </c>
      <c r="HD70">
        <v>47.3397</v>
      </c>
      <c r="HE70">
        <v>1</v>
      </c>
      <c r="HF70">
        <v>0.125041</v>
      </c>
      <c r="HG70">
        <v>-1.18103</v>
      </c>
      <c r="HH70">
        <v>20.1299</v>
      </c>
      <c r="HI70">
        <v>5.19887</v>
      </c>
      <c r="HJ70">
        <v>12.0044</v>
      </c>
      <c r="HK70">
        <v>4.9755</v>
      </c>
      <c r="HL70">
        <v>3.294</v>
      </c>
      <c r="HM70">
        <v>9999</v>
      </c>
      <c r="HN70">
        <v>9999</v>
      </c>
      <c r="HO70">
        <v>9999</v>
      </c>
      <c r="HP70">
        <v>999.9</v>
      </c>
      <c r="HQ70">
        <v>1.86325</v>
      </c>
      <c r="HR70">
        <v>1.86812</v>
      </c>
      <c r="HS70">
        <v>1.86784</v>
      </c>
      <c r="HT70">
        <v>1.86905</v>
      </c>
      <c r="HU70">
        <v>1.86985</v>
      </c>
      <c r="HV70">
        <v>1.8659</v>
      </c>
      <c r="HW70">
        <v>1.86701</v>
      </c>
      <c r="HX70">
        <v>1.86844</v>
      </c>
      <c r="HY70">
        <v>5</v>
      </c>
      <c r="HZ70">
        <v>0</v>
      </c>
      <c r="IA70">
        <v>0</v>
      </c>
      <c r="IB70">
        <v>0</v>
      </c>
      <c r="IC70" t="s">
        <v>426</v>
      </c>
      <c r="ID70" t="s">
        <v>427</v>
      </c>
      <c r="IE70" t="s">
        <v>428</v>
      </c>
      <c r="IF70" t="s">
        <v>428</v>
      </c>
      <c r="IG70" t="s">
        <v>428</v>
      </c>
      <c r="IH70" t="s">
        <v>428</v>
      </c>
      <c r="II70">
        <v>0</v>
      </c>
      <c r="IJ70">
        <v>100</v>
      </c>
      <c r="IK70">
        <v>100</v>
      </c>
      <c r="IL70">
        <v>2.053</v>
      </c>
      <c r="IM70">
        <v>0.3464</v>
      </c>
      <c r="IN70">
        <v>0.625846538382723</v>
      </c>
      <c r="IO70">
        <v>0.00365734689822481</v>
      </c>
      <c r="IP70">
        <v>-6.82403095585571e-07</v>
      </c>
      <c r="IQ70">
        <v>2.34579755332527e-10</v>
      </c>
      <c r="IR70">
        <v>-0.0964157226560202</v>
      </c>
      <c r="IS70">
        <v>-0.0183575705514064</v>
      </c>
      <c r="IT70">
        <v>0.00210061426533654</v>
      </c>
      <c r="IU70">
        <v>-2.28055882586626e-05</v>
      </c>
      <c r="IV70">
        <v>4</v>
      </c>
      <c r="IW70">
        <v>2464</v>
      </c>
      <c r="IX70">
        <v>0</v>
      </c>
      <c r="IY70">
        <v>27</v>
      </c>
      <c r="IZ70">
        <v>29308396.4</v>
      </c>
      <c r="JA70">
        <v>29308396.4</v>
      </c>
      <c r="JB70">
        <v>0.95459</v>
      </c>
      <c r="JC70">
        <v>2.62695</v>
      </c>
      <c r="JD70">
        <v>1.54785</v>
      </c>
      <c r="JE70">
        <v>2.31445</v>
      </c>
      <c r="JF70">
        <v>1.64673</v>
      </c>
      <c r="JG70">
        <v>2.28271</v>
      </c>
      <c r="JH70">
        <v>34.1678</v>
      </c>
      <c r="JI70">
        <v>24.2188</v>
      </c>
      <c r="JJ70">
        <v>18</v>
      </c>
      <c r="JK70">
        <v>506.08</v>
      </c>
      <c r="JL70">
        <v>335.601</v>
      </c>
      <c r="JM70">
        <v>30.7571</v>
      </c>
      <c r="JN70">
        <v>28.9948</v>
      </c>
      <c r="JO70">
        <v>29.9999</v>
      </c>
      <c r="JP70">
        <v>29.0024</v>
      </c>
      <c r="JQ70">
        <v>28.9608</v>
      </c>
      <c r="JR70">
        <v>19.1305</v>
      </c>
      <c r="JS70">
        <v>23.3885</v>
      </c>
      <c r="JT70">
        <v>82.0093</v>
      </c>
      <c r="JU70">
        <v>30.7385</v>
      </c>
      <c r="JV70">
        <v>420</v>
      </c>
      <c r="JW70">
        <v>24.0634</v>
      </c>
      <c r="JX70">
        <v>96.5743</v>
      </c>
      <c r="JY70">
        <v>94.4544</v>
      </c>
    </row>
    <row r="71" spans="1:285">
      <c r="A71">
        <v>55</v>
      </c>
      <c r="B71">
        <v>1758503786</v>
      </c>
      <c r="C71">
        <v>758</v>
      </c>
      <c r="D71" t="s">
        <v>536</v>
      </c>
      <c r="E71" t="s">
        <v>537</v>
      </c>
      <c r="F71">
        <v>5</v>
      </c>
      <c r="G71" t="s">
        <v>419</v>
      </c>
      <c r="H71" t="s">
        <v>420</v>
      </c>
      <c r="I71" t="s">
        <v>421</v>
      </c>
      <c r="J71">
        <v>1758503783</v>
      </c>
      <c r="K71">
        <f>(L71)/1000</f>
        <v>0</v>
      </c>
      <c r="L71">
        <f>1000*DL71*AJ71*(DH71-DI71)/(100*DA71*(1000-AJ71*DH71))</f>
        <v>0</v>
      </c>
      <c r="M71">
        <f>DL71*AJ71*(DG71-DF71*(1000-AJ71*DI71)/(1000-AJ71*DH71))/(100*DA71)</f>
        <v>0</v>
      </c>
      <c r="N71">
        <f>DF71 - IF(AJ71&gt;1, M71*DA71*100.0/(AL71), 0)</f>
        <v>0</v>
      </c>
      <c r="O71">
        <f>((U71-K71/2)*N71-M71)/(U71+K71/2)</f>
        <v>0</v>
      </c>
      <c r="P71">
        <f>O71*(DM71+DN71)/1000.0</f>
        <v>0</v>
      </c>
      <c r="Q71">
        <f>(DF71 - IF(AJ71&gt;1, M71*DA71*100.0/(AL71), 0))*(DM71+DN71)/1000.0</f>
        <v>0</v>
      </c>
      <c r="R71">
        <f>2.0/((1/T71-1/S71)+SIGN(T71)*SQRT((1/T71-1/S71)*(1/T71-1/S71) + 4*DB71/((DB71+1)*(DB71+1))*(2*1/T71*1/S71-1/S71*1/S71)))</f>
        <v>0</v>
      </c>
      <c r="S71">
        <f>IF(LEFT(DC71,1)&lt;&gt;"0",IF(LEFT(DC71,1)="1",3.0,DD71),$D$5+$E$5*(DT71*DM71/($K$5*1000))+$F$5*(DT71*DM71/($K$5*1000))*MAX(MIN(DA71,$J$5),$I$5)*MAX(MIN(DA71,$J$5),$I$5)+$G$5*MAX(MIN(DA71,$J$5),$I$5)*(DT71*DM71/($K$5*1000))+$H$5*(DT71*DM71/($K$5*1000))*(DT71*DM71/($K$5*1000)))</f>
        <v>0</v>
      </c>
      <c r="T71">
        <f>K71*(1000-(1000*0.61365*exp(17.502*X71/(240.97+X71))/(DM71+DN71)+DH71)/2)/(1000*0.61365*exp(17.502*X71/(240.97+X71))/(DM71+DN71)-DH71)</f>
        <v>0</v>
      </c>
      <c r="U71">
        <f>1/((DB71+1)/(R71/1.6)+1/(S71/1.37)) + DB71/((DB71+1)/(R71/1.6) + DB71/(S71/1.37))</f>
        <v>0</v>
      </c>
      <c r="V71">
        <f>(CW71*CZ71)</f>
        <v>0</v>
      </c>
      <c r="W71">
        <f>(DO71+(V71+2*0.95*5.67E-8*(((DO71+$B$7)+273)^4-(DO71+273)^4)-44100*K71)/(1.84*29.3*S71+8*0.95*5.67E-8*(DO71+273)^3))</f>
        <v>0</v>
      </c>
      <c r="X71">
        <f>($C$7*DP71+$D$7*DQ71+$E$7*W71)</f>
        <v>0</v>
      </c>
      <c r="Y71">
        <f>0.61365*exp(17.502*X71/(240.97+X71))</f>
        <v>0</v>
      </c>
      <c r="Z71">
        <f>(AA71/AB71*100)</f>
        <v>0</v>
      </c>
      <c r="AA71">
        <f>DH71*(DM71+DN71)/1000</f>
        <v>0</v>
      </c>
      <c r="AB71">
        <f>0.61365*exp(17.502*DO71/(240.97+DO71))</f>
        <v>0</v>
      </c>
      <c r="AC71">
        <f>(Y71-DH71*(DM71+DN71)/1000)</f>
        <v>0</v>
      </c>
      <c r="AD71">
        <f>(-K71*44100)</f>
        <v>0</v>
      </c>
      <c r="AE71">
        <f>2*29.3*S71*0.92*(DO71-X71)</f>
        <v>0</v>
      </c>
      <c r="AF71">
        <f>2*0.95*5.67E-8*(((DO71+$B$7)+273)^4-(X71+273)^4)</f>
        <v>0</v>
      </c>
      <c r="AG71">
        <f>V71+AF71+AD71+AE71</f>
        <v>0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MAX(0,($B$13+$C$13*DT71)/(1+$D$13*DT71)*DM71/(DO71+273)*$E$13)</f>
        <v>0</v>
      </c>
      <c r="AM71" t="s">
        <v>422</v>
      </c>
      <c r="AN71" t="s">
        <v>422</v>
      </c>
      <c r="AO71">
        <v>0</v>
      </c>
      <c r="AP71">
        <v>0</v>
      </c>
      <c r="AQ71">
        <f>1-AO71/AP71</f>
        <v>0</v>
      </c>
      <c r="AR71">
        <v>0</v>
      </c>
      <c r="AS71" t="s">
        <v>422</v>
      </c>
      <c r="AT71" t="s">
        <v>422</v>
      </c>
      <c r="AU71">
        <v>0</v>
      </c>
      <c r="AV71">
        <v>0</v>
      </c>
      <c r="AW71">
        <f>1-AU71/AV71</f>
        <v>0</v>
      </c>
      <c r="AX71">
        <v>0.5</v>
      </c>
      <c r="AY71">
        <f>CX71</f>
        <v>0</v>
      </c>
      <c r="AZ71">
        <f>M71</f>
        <v>0</v>
      </c>
      <c r="BA71">
        <f>AW71*AX71*AY71</f>
        <v>0</v>
      </c>
      <c r="BB71">
        <f>(AZ71-AR71)/AY71</f>
        <v>0</v>
      </c>
      <c r="BC71">
        <f>(AP71-AV71)/AV71</f>
        <v>0</v>
      </c>
      <c r="BD71">
        <f>AO71/(AQ71+AO71/AV71)</f>
        <v>0</v>
      </c>
      <c r="BE71" t="s">
        <v>422</v>
      </c>
      <c r="BF71">
        <v>0</v>
      </c>
      <c r="BG71">
        <f>IF(BF71&lt;&gt;0, BF71, BD71)</f>
        <v>0</v>
      </c>
      <c r="BH71">
        <f>1-BG71/AV71</f>
        <v>0</v>
      </c>
      <c r="BI71">
        <f>(AV71-AU71)/(AV71-BG71)</f>
        <v>0</v>
      </c>
      <c r="BJ71">
        <f>(AP71-AV71)/(AP71-BG71)</f>
        <v>0</v>
      </c>
      <c r="BK71">
        <f>(AV71-AU71)/(AV71-AO71)</f>
        <v>0</v>
      </c>
      <c r="BL71">
        <f>(AP71-AV71)/(AP71-AO71)</f>
        <v>0</v>
      </c>
      <c r="BM71">
        <f>(BI71*BG71/AU71)</f>
        <v>0</v>
      </c>
      <c r="BN71">
        <f>(1-BM71)</f>
        <v>0</v>
      </c>
      <c r="CW71">
        <f>$B$11*DU71+$C$11*DV71+$F$11*EG71*(1-EJ71)</f>
        <v>0</v>
      </c>
      <c r="CX71">
        <f>CW71*CY71</f>
        <v>0</v>
      </c>
      <c r="CY71">
        <f>($B$11*$D$9+$C$11*$D$9+$F$11*((ET71+EL71)/MAX(ET71+EL71+EU71, 0.1)*$I$9+EU71/MAX(ET71+EL71+EU71, 0.1)*$J$9))/($B$11+$C$11+$F$11)</f>
        <v>0</v>
      </c>
      <c r="CZ71">
        <f>($B$11*$K$9+$C$11*$K$9+$F$11*((ET71+EL71)/MAX(ET71+EL71+EU71, 0.1)*$P$9+EU71/MAX(ET71+EL71+EU71, 0.1)*$Q$9))/($B$11+$C$11+$F$11)</f>
        <v>0</v>
      </c>
      <c r="DA71">
        <v>3.7</v>
      </c>
      <c r="DB71">
        <v>0.5</v>
      </c>
      <c r="DC71" t="s">
        <v>423</v>
      </c>
      <c r="DD71">
        <v>2</v>
      </c>
      <c r="DE71">
        <v>1758503783</v>
      </c>
      <c r="DF71">
        <v>420.239333333333</v>
      </c>
      <c r="DG71">
        <v>419.942666666667</v>
      </c>
      <c r="DH71">
        <v>24.0797</v>
      </c>
      <c r="DI71">
        <v>24.0175333333333</v>
      </c>
      <c r="DJ71">
        <v>418.186333333333</v>
      </c>
      <c r="DK71">
        <v>23.7334333333333</v>
      </c>
      <c r="DL71">
        <v>500.002</v>
      </c>
      <c r="DM71">
        <v>89.7911333333333</v>
      </c>
      <c r="DN71">
        <v>0.0373039</v>
      </c>
      <c r="DO71">
        <v>30.3050333333333</v>
      </c>
      <c r="DP71">
        <v>30.0212333333333</v>
      </c>
      <c r="DQ71">
        <v>999.9</v>
      </c>
      <c r="DR71">
        <v>0</v>
      </c>
      <c r="DS71">
        <v>0</v>
      </c>
      <c r="DT71">
        <v>9997.51666666667</v>
      </c>
      <c r="DU71">
        <v>0</v>
      </c>
      <c r="DV71">
        <v>0.330984</v>
      </c>
      <c r="DW71">
        <v>0.296620666666667</v>
      </c>
      <c r="DX71">
        <v>430.608333333333</v>
      </c>
      <c r="DY71">
        <v>430.277</v>
      </c>
      <c r="DZ71">
        <v>0.0621573</v>
      </c>
      <c r="EA71">
        <v>419.942666666667</v>
      </c>
      <c r="EB71">
        <v>24.0175333333333</v>
      </c>
      <c r="EC71">
        <v>2.16214333333333</v>
      </c>
      <c r="ED71">
        <v>2.15656</v>
      </c>
      <c r="EE71">
        <v>18.6845666666667</v>
      </c>
      <c r="EF71">
        <v>18.6432333333333</v>
      </c>
      <c r="EG71">
        <v>0.00500059</v>
      </c>
      <c r="EH71">
        <v>0</v>
      </c>
      <c r="EI71">
        <v>0</v>
      </c>
      <c r="EJ71">
        <v>0</v>
      </c>
      <c r="EK71">
        <v>429.7</v>
      </c>
      <c r="EL71">
        <v>0.00500059</v>
      </c>
      <c r="EM71">
        <v>-10.3</v>
      </c>
      <c r="EN71">
        <v>-1.7</v>
      </c>
      <c r="EO71">
        <v>35.812</v>
      </c>
      <c r="EP71">
        <v>40.5413333333333</v>
      </c>
      <c r="EQ71">
        <v>37.6663333333333</v>
      </c>
      <c r="ER71">
        <v>41.0623333333333</v>
      </c>
      <c r="ES71">
        <v>38.6663333333333</v>
      </c>
      <c r="ET71">
        <v>0</v>
      </c>
      <c r="EU71">
        <v>0</v>
      </c>
      <c r="EV71">
        <v>0</v>
      </c>
      <c r="EW71">
        <v>1758503786.1</v>
      </c>
      <c r="EX71">
        <v>0</v>
      </c>
      <c r="EY71">
        <v>428.484615384615</v>
      </c>
      <c r="EZ71">
        <v>2.22222225628866</v>
      </c>
      <c r="FA71">
        <v>4.28376090116418</v>
      </c>
      <c r="FB71">
        <v>-10.1961538461538</v>
      </c>
      <c r="FC71">
        <v>15</v>
      </c>
      <c r="FD71">
        <v>0</v>
      </c>
      <c r="FE71" t="s">
        <v>424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0.235998142857143</v>
      </c>
      <c r="FR71">
        <v>0.341841272727273</v>
      </c>
      <c r="FS71">
        <v>0.0591880721528423</v>
      </c>
      <c r="FT71">
        <v>1</v>
      </c>
      <c r="FU71">
        <v>428.858823529412</v>
      </c>
      <c r="FV71">
        <v>-0.226126854633494</v>
      </c>
      <c r="FW71">
        <v>5.86475603258987</v>
      </c>
      <c r="FX71">
        <v>-1</v>
      </c>
      <c r="FY71">
        <v>0.0757385476190476</v>
      </c>
      <c r="FZ71">
        <v>-0.115906309090909</v>
      </c>
      <c r="GA71">
        <v>0.0136010865527308</v>
      </c>
      <c r="GB71">
        <v>0</v>
      </c>
      <c r="GC71">
        <v>1</v>
      </c>
      <c r="GD71">
        <v>2</v>
      </c>
      <c r="GE71" t="s">
        <v>449</v>
      </c>
      <c r="GF71">
        <v>3.13288</v>
      </c>
      <c r="GG71">
        <v>2.71548</v>
      </c>
      <c r="GH71">
        <v>0.0886871</v>
      </c>
      <c r="GI71">
        <v>0.0891195</v>
      </c>
      <c r="GJ71">
        <v>0.102383</v>
      </c>
      <c r="GK71">
        <v>0.102817</v>
      </c>
      <c r="GL71">
        <v>34291.2</v>
      </c>
      <c r="GM71">
        <v>36689.6</v>
      </c>
      <c r="GN71">
        <v>34048.6</v>
      </c>
      <c r="GO71">
        <v>36473.8</v>
      </c>
      <c r="GP71">
        <v>43181</v>
      </c>
      <c r="GQ71">
        <v>46980.9</v>
      </c>
      <c r="GR71">
        <v>53135.2</v>
      </c>
      <c r="GS71">
        <v>58299.9</v>
      </c>
      <c r="GT71">
        <v>1.94587</v>
      </c>
      <c r="GU71">
        <v>1.65718</v>
      </c>
      <c r="GV71">
        <v>0.0835434</v>
      </c>
      <c r="GW71">
        <v>0</v>
      </c>
      <c r="GX71">
        <v>28.6657</v>
      </c>
      <c r="GY71">
        <v>999.9</v>
      </c>
      <c r="GZ71">
        <v>60.2</v>
      </c>
      <c r="HA71">
        <v>30.202</v>
      </c>
      <c r="HB71">
        <v>28.8978</v>
      </c>
      <c r="HC71">
        <v>54.8901</v>
      </c>
      <c r="HD71">
        <v>47.6603</v>
      </c>
      <c r="HE71">
        <v>1</v>
      </c>
      <c r="HF71">
        <v>0.125071</v>
      </c>
      <c r="HG71">
        <v>-1.17154</v>
      </c>
      <c r="HH71">
        <v>20.13</v>
      </c>
      <c r="HI71">
        <v>5.19887</v>
      </c>
      <c r="HJ71">
        <v>12.0046</v>
      </c>
      <c r="HK71">
        <v>4.97565</v>
      </c>
      <c r="HL71">
        <v>3.294</v>
      </c>
      <c r="HM71">
        <v>9999</v>
      </c>
      <c r="HN71">
        <v>9999</v>
      </c>
      <c r="HO71">
        <v>9999</v>
      </c>
      <c r="HP71">
        <v>999.9</v>
      </c>
      <c r="HQ71">
        <v>1.86325</v>
      </c>
      <c r="HR71">
        <v>1.86812</v>
      </c>
      <c r="HS71">
        <v>1.86784</v>
      </c>
      <c r="HT71">
        <v>1.86905</v>
      </c>
      <c r="HU71">
        <v>1.86985</v>
      </c>
      <c r="HV71">
        <v>1.8659</v>
      </c>
      <c r="HW71">
        <v>1.86701</v>
      </c>
      <c r="HX71">
        <v>1.86843</v>
      </c>
      <c r="HY71">
        <v>5</v>
      </c>
      <c r="HZ71">
        <v>0</v>
      </c>
      <c r="IA71">
        <v>0</v>
      </c>
      <c r="IB71">
        <v>0</v>
      </c>
      <c r="IC71" t="s">
        <v>426</v>
      </c>
      <c r="ID71" t="s">
        <v>427</v>
      </c>
      <c r="IE71" t="s">
        <v>428</v>
      </c>
      <c r="IF71" t="s">
        <v>428</v>
      </c>
      <c r="IG71" t="s">
        <v>428</v>
      </c>
      <c r="IH71" t="s">
        <v>428</v>
      </c>
      <c r="II71">
        <v>0</v>
      </c>
      <c r="IJ71">
        <v>100</v>
      </c>
      <c r="IK71">
        <v>100</v>
      </c>
      <c r="IL71">
        <v>2.053</v>
      </c>
      <c r="IM71">
        <v>0.3464</v>
      </c>
      <c r="IN71">
        <v>0.625846538382723</v>
      </c>
      <c r="IO71">
        <v>0.00365734689822481</v>
      </c>
      <c r="IP71">
        <v>-6.82403095585571e-07</v>
      </c>
      <c r="IQ71">
        <v>2.34579755332527e-10</v>
      </c>
      <c r="IR71">
        <v>-0.0964157226560202</v>
      </c>
      <c r="IS71">
        <v>-0.0183575705514064</v>
      </c>
      <c r="IT71">
        <v>0.00210061426533654</v>
      </c>
      <c r="IU71">
        <v>-2.28055882586626e-05</v>
      </c>
      <c r="IV71">
        <v>4</v>
      </c>
      <c r="IW71">
        <v>2464</v>
      </c>
      <c r="IX71">
        <v>0</v>
      </c>
      <c r="IY71">
        <v>27</v>
      </c>
      <c r="IZ71">
        <v>29308396.4</v>
      </c>
      <c r="JA71">
        <v>29308396.4</v>
      </c>
      <c r="JB71">
        <v>0.95459</v>
      </c>
      <c r="JC71">
        <v>2.6355</v>
      </c>
      <c r="JD71">
        <v>1.54785</v>
      </c>
      <c r="JE71">
        <v>2.31445</v>
      </c>
      <c r="JF71">
        <v>1.64673</v>
      </c>
      <c r="JG71">
        <v>2.27539</v>
      </c>
      <c r="JH71">
        <v>34.1678</v>
      </c>
      <c r="JI71">
        <v>24.2188</v>
      </c>
      <c r="JJ71">
        <v>18</v>
      </c>
      <c r="JK71">
        <v>506.069</v>
      </c>
      <c r="JL71">
        <v>335.715</v>
      </c>
      <c r="JM71">
        <v>30.7495</v>
      </c>
      <c r="JN71">
        <v>28.994</v>
      </c>
      <c r="JO71">
        <v>30</v>
      </c>
      <c r="JP71">
        <v>29.0012</v>
      </c>
      <c r="JQ71">
        <v>28.9596</v>
      </c>
      <c r="JR71">
        <v>19.1306</v>
      </c>
      <c r="JS71">
        <v>23.3885</v>
      </c>
      <c r="JT71">
        <v>82.0093</v>
      </c>
      <c r="JU71">
        <v>30.7385</v>
      </c>
      <c r="JV71">
        <v>420</v>
      </c>
      <c r="JW71">
        <v>24.0634</v>
      </c>
      <c r="JX71">
        <v>96.5748</v>
      </c>
      <c r="JY71">
        <v>94.4545</v>
      </c>
    </row>
    <row r="72" spans="1:285">
      <c r="A72">
        <v>56</v>
      </c>
      <c r="B72">
        <v>1758503788</v>
      </c>
      <c r="C72">
        <v>760</v>
      </c>
      <c r="D72" t="s">
        <v>538</v>
      </c>
      <c r="E72" t="s">
        <v>539</v>
      </c>
      <c r="F72">
        <v>5</v>
      </c>
      <c r="G72" t="s">
        <v>419</v>
      </c>
      <c r="H72" t="s">
        <v>420</v>
      </c>
      <c r="I72" t="s">
        <v>421</v>
      </c>
      <c r="J72">
        <v>1758503785</v>
      </c>
      <c r="K72">
        <f>(L72)/1000</f>
        <v>0</v>
      </c>
      <c r="L72">
        <f>1000*DL72*AJ72*(DH72-DI72)/(100*DA72*(1000-AJ72*DH72))</f>
        <v>0</v>
      </c>
      <c r="M72">
        <f>DL72*AJ72*(DG72-DF72*(1000-AJ72*DI72)/(1000-AJ72*DH72))/(100*DA72)</f>
        <v>0</v>
      </c>
      <c r="N72">
        <f>DF72 - IF(AJ72&gt;1, M72*DA72*100.0/(AL72), 0)</f>
        <v>0</v>
      </c>
      <c r="O72">
        <f>((U72-K72/2)*N72-M72)/(U72+K72/2)</f>
        <v>0</v>
      </c>
      <c r="P72">
        <f>O72*(DM72+DN72)/1000.0</f>
        <v>0</v>
      </c>
      <c r="Q72">
        <f>(DF72 - IF(AJ72&gt;1, M72*DA72*100.0/(AL72), 0))*(DM72+DN72)/1000.0</f>
        <v>0</v>
      </c>
      <c r="R72">
        <f>2.0/((1/T72-1/S72)+SIGN(T72)*SQRT((1/T72-1/S72)*(1/T72-1/S72) + 4*DB72/((DB72+1)*(DB72+1))*(2*1/T72*1/S72-1/S72*1/S72)))</f>
        <v>0</v>
      </c>
      <c r="S72">
        <f>IF(LEFT(DC72,1)&lt;&gt;"0",IF(LEFT(DC72,1)="1",3.0,DD72),$D$5+$E$5*(DT72*DM72/($K$5*1000))+$F$5*(DT72*DM72/($K$5*1000))*MAX(MIN(DA72,$J$5),$I$5)*MAX(MIN(DA72,$J$5),$I$5)+$G$5*MAX(MIN(DA72,$J$5),$I$5)*(DT72*DM72/($K$5*1000))+$H$5*(DT72*DM72/($K$5*1000))*(DT72*DM72/($K$5*1000)))</f>
        <v>0</v>
      </c>
      <c r="T72">
        <f>K72*(1000-(1000*0.61365*exp(17.502*X72/(240.97+X72))/(DM72+DN72)+DH72)/2)/(1000*0.61365*exp(17.502*X72/(240.97+X72))/(DM72+DN72)-DH72)</f>
        <v>0</v>
      </c>
      <c r="U72">
        <f>1/((DB72+1)/(R72/1.6)+1/(S72/1.37)) + DB72/((DB72+1)/(R72/1.6) + DB72/(S72/1.37))</f>
        <v>0</v>
      </c>
      <c r="V72">
        <f>(CW72*CZ72)</f>
        <v>0</v>
      </c>
      <c r="W72">
        <f>(DO72+(V72+2*0.95*5.67E-8*(((DO72+$B$7)+273)^4-(DO72+273)^4)-44100*K72)/(1.84*29.3*S72+8*0.95*5.67E-8*(DO72+273)^3))</f>
        <v>0</v>
      </c>
      <c r="X72">
        <f>($C$7*DP72+$D$7*DQ72+$E$7*W72)</f>
        <v>0</v>
      </c>
      <c r="Y72">
        <f>0.61365*exp(17.502*X72/(240.97+X72))</f>
        <v>0</v>
      </c>
      <c r="Z72">
        <f>(AA72/AB72*100)</f>
        <v>0</v>
      </c>
      <c r="AA72">
        <f>DH72*(DM72+DN72)/1000</f>
        <v>0</v>
      </c>
      <c r="AB72">
        <f>0.61365*exp(17.502*DO72/(240.97+DO72))</f>
        <v>0</v>
      </c>
      <c r="AC72">
        <f>(Y72-DH72*(DM72+DN72)/1000)</f>
        <v>0</v>
      </c>
      <c r="AD72">
        <f>(-K72*44100)</f>
        <v>0</v>
      </c>
      <c r="AE72">
        <f>2*29.3*S72*0.92*(DO72-X72)</f>
        <v>0</v>
      </c>
      <c r="AF72">
        <f>2*0.95*5.67E-8*(((DO72+$B$7)+273)^4-(X72+273)^4)</f>
        <v>0</v>
      </c>
      <c r="AG72">
        <f>V72+AF72+AD72+AE72</f>
        <v>0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MAX(0,($B$13+$C$13*DT72)/(1+$D$13*DT72)*DM72/(DO72+273)*$E$13)</f>
        <v>0</v>
      </c>
      <c r="AM72" t="s">
        <v>422</v>
      </c>
      <c r="AN72" t="s">
        <v>422</v>
      </c>
      <c r="AO72">
        <v>0</v>
      </c>
      <c r="AP72">
        <v>0</v>
      </c>
      <c r="AQ72">
        <f>1-AO72/AP72</f>
        <v>0</v>
      </c>
      <c r="AR72">
        <v>0</v>
      </c>
      <c r="AS72" t="s">
        <v>422</v>
      </c>
      <c r="AT72" t="s">
        <v>422</v>
      </c>
      <c r="AU72">
        <v>0</v>
      </c>
      <c r="AV72">
        <v>0</v>
      </c>
      <c r="AW72">
        <f>1-AU72/AV72</f>
        <v>0</v>
      </c>
      <c r="AX72">
        <v>0.5</v>
      </c>
      <c r="AY72">
        <f>CX72</f>
        <v>0</v>
      </c>
      <c r="AZ72">
        <f>M72</f>
        <v>0</v>
      </c>
      <c r="BA72">
        <f>AW72*AX72*AY72</f>
        <v>0</v>
      </c>
      <c r="BB72">
        <f>(AZ72-AR72)/AY72</f>
        <v>0</v>
      </c>
      <c r="BC72">
        <f>(AP72-AV72)/AV72</f>
        <v>0</v>
      </c>
      <c r="BD72">
        <f>AO72/(AQ72+AO72/AV72)</f>
        <v>0</v>
      </c>
      <c r="BE72" t="s">
        <v>422</v>
      </c>
      <c r="BF72">
        <v>0</v>
      </c>
      <c r="BG72">
        <f>IF(BF72&lt;&gt;0, BF72, BD72)</f>
        <v>0</v>
      </c>
      <c r="BH72">
        <f>1-BG72/AV72</f>
        <v>0</v>
      </c>
      <c r="BI72">
        <f>(AV72-AU72)/(AV72-BG72)</f>
        <v>0</v>
      </c>
      <c r="BJ72">
        <f>(AP72-AV72)/(AP72-BG72)</f>
        <v>0</v>
      </c>
      <c r="BK72">
        <f>(AV72-AU72)/(AV72-AO72)</f>
        <v>0</v>
      </c>
      <c r="BL72">
        <f>(AP72-AV72)/(AP72-AO72)</f>
        <v>0</v>
      </c>
      <c r="BM72">
        <f>(BI72*BG72/AU72)</f>
        <v>0</v>
      </c>
      <c r="BN72">
        <f>(1-BM72)</f>
        <v>0</v>
      </c>
      <c r="CW72">
        <f>$B$11*DU72+$C$11*DV72+$F$11*EG72*(1-EJ72)</f>
        <v>0</v>
      </c>
      <c r="CX72">
        <f>CW72*CY72</f>
        <v>0</v>
      </c>
      <c r="CY72">
        <f>($B$11*$D$9+$C$11*$D$9+$F$11*((ET72+EL72)/MAX(ET72+EL72+EU72, 0.1)*$I$9+EU72/MAX(ET72+EL72+EU72, 0.1)*$J$9))/($B$11+$C$11+$F$11)</f>
        <v>0</v>
      </c>
      <c r="CZ72">
        <f>($B$11*$K$9+$C$11*$K$9+$F$11*((ET72+EL72)/MAX(ET72+EL72+EU72, 0.1)*$P$9+EU72/MAX(ET72+EL72+EU72, 0.1)*$Q$9))/($B$11+$C$11+$F$11)</f>
        <v>0</v>
      </c>
      <c r="DA72">
        <v>3.7</v>
      </c>
      <c r="DB72">
        <v>0.5</v>
      </c>
      <c r="DC72" t="s">
        <v>423</v>
      </c>
      <c r="DD72">
        <v>2</v>
      </c>
      <c r="DE72">
        <v>1758503785</v>
      </c>
      <c r="DF72">
        <v>420.217333333333</v>
      </c>
      <c r="DG72">
        <v>419.947666666667</v>
      </c>
      <c r="DH72">
        <v>24.0832333333333</v>
      </c>
      <c r="DI72">
        <v>24.0173</v>
      </c>
      <c r="DJ72">
        <v>418.164333333333</v>
      </c>
      <c r="DK72">
        <v>23.7368333333333</v>
      </c>
      <c r="DL72">
        <v>499.988</v>
      </c>
      <c r="DM72">
        <v>89.7917333333333</v>
      </c>
      <c r="DN72">
        <v>0.0374277666666667</v>
      </c>
      <c r="DO72">
        <v>30.3043666666667</v>
      </c>
      <c r="DP72">
        <v>30.0240666666667</v>
      </c>
      <c r="DQ72">
        <v>999.9</v>
      </c>
      <c r="DR72">
        <v>0</v>
      </c>
      <c r="DS72">
        <v>0</v>
      </c>
      <c r="DT72">
        <v>9995.63333333333</v>
      </c>
      <c r="DU72">
        <v>0</v>
      </c>
      <c r="DV72">
        <v>0.330984</v>
      </c>
      <c r="DW72">
        <v>0.269633</v>
      </c>
      <c r="DX72">
        <v>430.587333333333</v>
      </c>
      <c r="DY72">
        <v>430.282</v>
      </c>
      <c r="DZ72">
        <v>0.0659173333333333</v>
      </c>
      <c r="EA72">
        <v>419.947666666667</v>
      </c>
      <c r="EB72">
        <v>24.0173</v>
      </c>
      <c r="EC72">
        <v>2.16247333333333</v>
      </c>
      <c r="ED72">
        <v>2.15655666666667</v>
      </c>
      <c r="EE72">
        <v>18.687</v>
      </c>
      <c r="EF72">
        <v>18.6431666666667</v>
      </c>
      <c r="EG72">
        <v>0.00500059</v>
      </c>
      <c r="EH72">
        <v>0</v>
      </c>
      <c r="EI72">
        <v>0</v>
      </c>
      <c r="EJ72">
        <v>0</v>
      </c>
      <c r="EK72">
        <v>427.866666666667</v>
      </c>
      <c r="EL72">
        <v>0.00500059</v>
      </c>
      <c r="EM72">
        <v>-10.2333333333333</v>
      </c>
      <c r="EN72">
        <v>-1.2</v>
      </c>
      <c r="EO72">
        <v>35.812</v>
      </c>
      <c r="EP72">
        <v>40.562</v>
      </c>
      <c r="EQ72">
        <v>37.687</v>
      </c>
      <c r="ER72">
        <v>41.104</v>
      </c>
      <c r="ES72">
        <v>38.687</v>
      </c>
      <c r="ET72">
        <v>0</v>
      </c>
      <c r="EU72">
        <v>0</v>
      </c>
      <c r="EV72">
        <v>0</v>
      </c>
      <c r="EW72">
        <v>1758503788.5</v>
      </c>
      <c r="EX72">
        <v>0</v>
      </c>
      <c r="EY72">
        <v>428.507692307692</v>
      </c>
      <c r="EZ72">
        <v>-0.335042583064645</v>
      </c>
      <c r="FA72">
        <v>13.2581195960136</v>
      </c>
      <c r="FB72">
        <v>-11.1846153846154</v>
      </c>
      <c r="FC72">
        <v>15</v>
      </c>
      <c r="FD72">
        <v>0</v>
      </c>
      <c r="FE72" t="s">
        <v>424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0.234578333333333</v>
      </c>
      <c r="FR72">
        <v>0.444896883116883</v>
      </c>
      <c r="FS72">
        <v>0.0583327977085613</v>
      </c>
      <c r="FT72">
        <v>1</v>
      </c>
      <c r="FU72">
        <v>428.558823529412</v>
      </c>
      <c r="FV72">
        <v>-0.653934311606239</v>
      </c>
      <c r="FW72">
        <v>5.86069247299121</v>
      </c>
      <c r="FX72">
        <v>-1</v>
      </c>
      <c r="FY72">
        <v>0.0738807857142857</v>
      </c>
      <c r="FZ72">
        <v>-0.108001838961039</v>
      </c>
      <c r="GA72">
        <v>0.0132728673825424</v>
      </c>
      <c r="GB72">
        <v>0</v>
      </c>
      <c r="GC72">
        <v>1</v>
      </c>
      <c r="GD72">
        <v>2</v>
      </c>
      <c r="GE72" t="s">
        <v>449</v>
      </c>
      <c r="GF72">
        <v>3.13298</v>
      </c>
      <c r="GG72">
        <v>2.71554</v>
      </c>
      <c r="GH72">
        <v>0.0886879</v>
      </c>
      <c r="GI72">
        <v>0.089129</v>
      </c>
      <c r="GJ72">
        <v>0.102387</v>
      </c>
      <c r="GK72">
        <v>0.102818</v>
      </c>
      <c r="GL72">
        <v>34291.1</v>
      </c>
      <c r="GM72">
        <v>36689.2</v>
      </c>
      <c r="GN72">
        <v>34048.5</v>
      </c>
      <c r="GO72">
        <v>36473.8</v>
      </c>
      <c r="GP72">
        <v>43180.7</v>
      </c>
      <c r="GQ72">
        <v>46980.8</v>
      </c>
      <c r="GR72">
        <v>53135.2</v>
      </c>
      <c r="GS72">
        <v>58299.8</v>
      </c>
      <c r="GT72">
        <v>1.9461</v>
      </c>
      <c r="GU72">
        <v>1.65712</v>
      </c>
      <c r="GV72">
        <v>0.0832528</v>
      </c>
      <c r="GW72">
        <v>0</v>
      </c>
      <c r="GX72">
        <v>28.6657</v>
      </c>
      <c r="GY72">
        <v>999.9</v>
      </c>
      <c r="GZ72">
        <v>60.2</v>
      </c>
      <c r="HA72">
        <v>30.212</v>
      </c>
      <c r="HB72">
        <v>28.913</v>
      </c>
      <c r="HC72">
        <v>54.5401</v>
      </c>
      <c r="HD72">
        <v>47.496</v>
      </c>
      <c r="HE72">
        <v>1</v>
      </c>
      <c r="HF72">
        <v>0.125046</v>
      </c>
      <c r="HG72">
        <v>-1.15842</v>
      </c>
      <c r="HH72">
        <v>20.1301</v>
      </c>
      <c r="HI72">
        <v>5.19902</v>
      </c>
      <c r="HJ72">
        <v>12.0044</v>
      </c>
      <c r="HK72">
        <v>4.97555</v>
      </c>
      <c r="HL72">
        <v>3.294</v>
      </c>
      <c r="HM72">
        <v>9999</v>
      </c>
      <c r="HN72">
        <v>9999</v>
      </c>
      <c r="HO72">
        <v>9999</v>
      </c>
      <c r="HP72">
        <v>999.9</v>
      </c>
      <c r="HQ72">
        <v>1.86325</v>
      </c>
      <c r="HR72">
        <v>1.86812</v>
      </c>
      <c r="HS72">
        <v>1.86784</v>
      </c>
      <c r="HT72">
        <v>1.86905</v>
      </c>
      <c r="HU72">
        <v>1.86985</v>
      </c>
      <c r="HV72">
        <v>1.86592</v>
      </c>
      <c r="HW72">
        <v>1.86701</v>
      </c>
      <c r="HX72">
        <v>1.86843</v>
      </c>
      <c r="HY72">
        <v>5</v>
      </c>
      <c r="HZ72">
        <v>0</v>
      </c>
      <c r="IA72">
        <v>0</v>
      </c>
      <c r="IB72">
        <v>0</v>
      </c>
      <c r="IC72" t="s">
        <v>426</v>
      </c>
      <c r="ID72" t="s">
        <v>427</v>
      </c>
      <c r="IE72" t="s">
        <v>428</v>
      </c>
      <c r="IF72" t="s">
        <v>428</v>
      </c>
      <c r="IG72" t="s">
        <v>428</v>
      </c>
      <c r="IH72" t="s">
        <v>428</v>
      </c>
      <c r="II72">
        <v>0</v>
      </c>
      <c r="IJ72">
        <v>100</v>
      </c>
      <c r="IK72">
        <v>100</v>
      </c>
      <c r="IL72">
        <v>2.054</v>
      </c>
      <c r="IM72">
        <v>0.3466</v>
      </c>
      <c r="IN72">
        <v>0.625846538382723</v>
      </c>
      <c r="IO72">
        <v>0.00365734689822481</v>
      </c>
      <c r="IP72">
        <v>-6.82403095585571e-07</v>
      </c>
      <c r="IQ72">
        <v>2.34579755332527e-10</v>
      </c>
      <c r="IR72">
        <v>-0.0964157226560202</v>
      </c>
      <c r="IS72">
        <v>-0.0183575705514064</v>
      </c>
      <c r="IT72">
        <v>0.00210061426533654</v>
      </c>
      <c r="IU72">
        <v>-2.28055882586626e-05</v>
      </c>
      <c r="IV72">
        <v>4</v>
      </c>
      <c r="IW72">
        <v>2464</v>
      </c>
      <c r="IX72">
        <v>0</v>
      </c>
      <c r="IY72">
        <v>27</v>
      </c>
      <c r="IZ72">
        <v>29308396.5</v>
      </c>
      <c r="JA72">
        <v>29308396.5</v>
      </c>
      <c r="JB72">
        <v>0.95459</v>
      </c>
      <c r="JC72">
        <v>2.62817</v>
      </c>
      <c r="JD72">
        <v>1.54785</v>
      </c>
      <c r="JE72">
        <v>2.31445</v>
      </c>
      <c r="JF72">
        <v>1.64673</v>
      </c>
      <c r="JG72">
        <v>2.33643</v>
      </c>
      <c r="JH72">
        <v>34.1678</v>
      </c>
      <c r="JI72">
        <v>24.2188</v>
      </c>
      <c r="JJ72">
        <v>18</v>
      </c>
      <c r="JK72">
        <v>506.21</v>
      </c>
      <c r="JL72">
        <v>335.684</v>
      </c>
      <c r="JM72">
        <v>30.7419</v>
      </c>
      <c r="JN72">
        <v>28.993</v>
      </c>
      <c r="JO72">
        <v>29.9999</v>
      </c>
      <c r="JP72">
        <v>29.0002</v>
      </c>
      <c r="JQ72">
        <v>28.9584</v>
      </c>
      <c r="JR72">
        <v>19.1302</v>
      </c>
      <c r="JS72">
        <v>23.3885</v>
      </c>
      <c r="JT72">
        <v>82.0093</v>
      </c>
      <c r="JU72">
        <v>30.7385</v>
      </c>
      <c r="JV72">
        <v>420</v>
      </c>
      <c r="JW72">
        <v>24.0634</v>
      </c>
      <c r="JX72">
        <v>96.5746</v>
      </c>
      <c r="JY72">
        <v>94.4543</v>
      </c>
    </row>
    <row r="73" spans="1:285">
      <c r="A73">
        <v>57</v>
      </c>
      <c r="B73">
        <v>1758503790</v>
      </c>
      <c r="C73">
        <v>762</v>
      </c>
      <c r="D73" t="s">
        <v>540</v>
      </c>
      <c r="E73" t="s">
        <v>541</v>
      </c>
      <c r="F73">
        <v>5</v>
      </c>
      <c r="G73" t="s">
        <v>419</v>
      </c>
      <c r="H73" t="s">
        <v>420</v>
      </c>
      <c r="I73" t="s">
        <v>421</v>
      </c>
      <c r="J73">
        <v>1758503787</v>
      </c>
      <c r="K73">
        <f>(L73)/1000</f>
        <v>0</v>
      </c>
      <c r="L73">
        <f>1000*DL73*AJ73*(DH73-DI73)/(100*DA73*(1000-AJ73*DH73))</f>
        <v>0</v>
      </c>
      <c r="M73">
        <f>DL73*AJ73*(DG73-DF73*(1000-AJ73*DI73)/(1000-AJ73*DH73))/(100*DA73)</f>
        <v>0</v>
      </c>
      <c r="N73">
        <f>DF73 - IF(AJ73&gt;1, M73*DA73*100.0/(AL73), 0)</f>
        <v>0</v>
      </c>
      <c r="O73">
        <f>((U73-K73/2)*N73-M73)/(U73+K73/2)</f>
        <v>0</v>
      </c>
      <c r="P73">
        <f>O73*(DM73+DN73)/1000.0</f>
        <v>0</v>
      </c>
      <c r="Q73">
        <f>(DF73 - IF(AJ73&gt;1, M73*DA73*100.0/(AL73), 0))*(DM73+DN73)/1000.0</f>
        <v>0</v>
      </c>
      <c r="R73">
        <f>2.0/((1/T73-1/S73)+SIGN(T73)*SQRT((1/T73-1/S73)*(1/T73-1/S73) + 4*DB73/((DB73+1)*(DB73+1))*(2*1/T73*1/S73-1/S73*1/S73)))</f>
        <v>0</v>
      </c>
      <c r="S73">
        <f>IF(LEFT(DC73,1)&lt;&gt;"0",IF(LEFT(DC73,1)="1",3.0,DD73),$D$5+$E$5*(DT73*DM73/($K$5*1000))+$F$5*(DT73*DM73/($K$5*1000))*MAX(MIN(DA73,$J$5),$I$5)*MAX(MIN(DA73,$J$5),$I$5)+$G$5*MAX(MIN(DA73,$J$5),$I$5)*(DT73*DM73/($K$5*1000))+$H$5*(DT73*DM73/($K$5*1000))*(DT73*DM73/($K$5*1000)))</f>
        <v>0</v>
      </c>
      <c r="T73">
        <f>K73*(1000-(1000*0.61365*exp(17.502*X73/(240.97+X73))/(DM73+DN73)+DH73)/2)/(1000*0.61365*exp(17.502*X73/(240.97+X73))/(DM73+DN73)-DH73)</f>
        <v>0</v>
      </c>
      <c r="U73">
        <f>1/((DB73+1)/(R73/1.6)+1/(S73/1.37)) + DB73/((DB73+1)/(R73/1.6) + DB73/(S73/1.37))</f>
        <v>0</v>
      </c>
      <c r="V73">
        <f>(CW73*CZ73)</f>
        <v>0</v>
      </c>
      <c r="W73">
        <f>(DO73+(V73+2*0.95*5.67E-8*(((DO73+$B$7)+273)^4-(DO73+273)^4)-44100*K73)/(1.84*29.3*S73+8*0.95*5.67E-8*(DO73+273)^3))</f>
        <v>0</v>
      </c>
      <c r="X73">
        <f>($C$7*DP73+$D$7*DQ73+$E$7*W73)</f>
        <v>0</v>
      </c>
      <c r="Y73">
        <f>0.61365*exp(17.502*X73/(240.97+X73))</f>
        <v>0</v>
      </c>
      <c r="Z73">
        <f>(AA73/AB73*100)</f>
        <v>0</v>
      </c>
      <c r="AA73">
        <f>DH73*(DM73+DN73)/1000</f>
        <v>0</v>
      </c>
      <c r="AB73">
        <f>0.61365*exp(17.502*DO73/(240.97+DO73))</f>
        <v>0</v>
      </c>
      <c r="AC73">
        <f>(Y73-DH73*(DM73+DN73)/1000)</f>
        <v>0</v>
      </c>
      <c r="AD73">
        <f>(-K73*44100)</f>
        <v>0</v>
      </c>
      <c r="AE73">
        <f>2*29.3*S73*0.92*(DO73-X73)</f>
        <v>0</v>
      </c>
      <c r="AF73">
        <f>2*0.95*5.67E-8*(((DO73+$B$7)+273)^4-(X73+273)^4)</f>
        <v>0</v>
      </c>
      <c r="AG73">
        <f>V73+AF73+AD73+AE73</f>
        <v>0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MAX(0,($B$13+$C$13*DT73)/(1+$D$13*DT73)*DM73/(DO73+273)*$E$13)</f>
        <v>0</v>
      </c>
      <c r="AM73" t="s">
        <v>422</v>
      </c>
      <c r="AN73" t="s">
        <v>422</v>
      </c>
      <c r="AO73">
        <v>0</v>
      </c>
      <c r="AP73">
        <v>0</v>
      </c>
      <c r="AQ73">
        <f>1-AO73/AP73</f>
        <v>0</v>
      </c>
      <c r="AR73">
        <v>0</v>
      </c>
      <c r="AS73" t="s">
        <v>422</v>
      </c>
      <c r="AT73" t="s">
        <v>422</v>
      </c>
      <c r="AU73">
        <v>0</v>
      </c>
      <c r="AV73">
        <v>0</v>
      </c>
      <c r="AW73">
        <f>1-AU73/AV73</f>
        <v>0</v>
      </c>
      <c r="AX73">
        <v>0.5</v>
      </c>
      <c r="AY73">
        <f>CX73</f>
        <v>0</v>
      </c>
      <c r="AZ73">
        <f>M73</f>
        <v>0</v>
      </c>
      <c r="BA73">
        <f>AW73*AX73*AY73</f>
        <v>0</v>
      </c>
      <c r="BB73">
        <f>(AZ73-AR73)/AY73</f>
        <v>0</v>
      </c>
      <c r="BC73">
        <f>(AP73-AV73)/AV73</f>
        <v>0</v>
      </c>
      <c r="BD73">
        <f>AO73/(AQ73+AO73/AV73)</f>
        <v>0</v>
      </c>
      <c r="BE73" t="s">
        <v>422</v>
      </c>
      <c r="BF73">
        <v>0</v>
      </c>
      <c r="BG73">
        <f>IF(BF73&lt;&gt;0, BF73, BD73)</f>
        <v>0</v>
      </c>
      <c r="BH73">
        <f>1-BG73/AV73</f>
        <v>0</v>
      </c>
      <c r="BI73">
        <f>(AV73-AU73)/(AV73-BG73)</f>
        <v>0</v>
      </c>
      <c r="BJ73">
        <f>(AP73-AV73)/(AP73-BG73)</f>
        <v>0</v>
      </c>
      <c r="BK73">
        <f>(AV73-AU73)/(AV73-AO73)</f>
        <v>0</v>
      </c>
      <c r="BL73">
        <f>(AP73-AV73)/(AP73-AO73)</f>
        <v>0</v>
      </c>
      <c r="BM73">
        <f>(BI73*BG73/AU73)</f>
        <v>0</v>
      </c>
      <c r="BN73">
        <f>(1-BM73)</f>
        <v>0</v>
      </c>
      <c r="CW73">
        <f>$B$11*DU73+$C$11*DV73+$F$11*EG73*(1-EJ73)</f>
        <v>0</v>
      </c>
      <c r="CX73">
        <f>CW73*CY73</f>
        <v>0</v>
      </c>
      <c r="CY73">
        <f>($B$11*$D$9+$C$11*$D$9+$F$11*((ET73+EL73)/MAX(ET73+EL73+EU73, 0.1)*$I$9+EU73/MAX(ET73+EL73+EU73, 0.1)*$J$9))/($B$11+$C$11+$F$11)</f>
        <v>0</v>
      </c>
      <c r="CZ73">
        <f>($B$11*$K$9+$C$11*$K$9+$F$11*((ET73+EL73)/MAX(ET73+EL73+EU73, 0.1)*$P$9+EU73/MAX(ET73+EL73+EU73, 0.1)*$Q$9))/($B$11+$C$11+$F$11)</f>
        <v>0</v>
      </c>
      <c r="DA73">
        <v>3.7</v>
      </c>
      <c r="DB73">
        <v>0.5</v>
      </c>
      <c r="DC73" t="s">
        <v>423</v>
      </c>
      <c r="DD73">
        <v>2</v>
      </c>
      <c r="DE73">
        <v>1758503787</v>
      </c>
      <c r="DF73">
        <v>420.206333333333</v>
      </c>
      <c r="DG73">
        <v>419.976333333333</v>
      </c>
      <c r="DH73">
        <v>24.0857666666667</v>
      </c>
      <c r="DI73">
        <v>24.0169</v>
      </c>
      <c r="DJ73">
        <v>418.153333333333</v>
      </c>
      <c r="DK73">
        <v>23.7392666666667</v>
      </c>
      <c r="DL73">
        <v>500.004</v>
      </c>
      <c r="DM73">
        <v>89.7918</v>
      </c>
      <c r="DN73">
        <v>0.0374112666666667</v>
      </c>
      <c r="DO73">
        <v>30.3037333333333</v>
      </c>
      <c r="DP73">
        <v>30.0229</v>
      </c>
      <c r="DQ73">
        <v>999.9</v>
      </c>
      <c r="DR73">
        <v>0</v>
      </c>
      <c r="DS73">
        <v>0</v>
      </c>
      <c r="DT73">
        <v>10007.3166666667</v>
      </c>
      <c r="DU73">
        <v>0</v>
      </c>
      <c r="DV73">
        <v>0.330984</v>
      </c>
      <c r="DW73">
        <v>0.230011</v>
      </c>
      <c r="DX73">
        <v>430.577333333333</v>
      </c>
      <c r="DY73">
        <v>430.311</v>
      </c>
      <c r="DZ73">
        <v>0.0688375</v>
      </c>
      <c r="EA73">
        <v>419.976333333333</v>
      </c>
      <c r="EB73">
        <v>24.0169</v>
      </c>
      <c r="EC73">
        <v>2.16270333333333</v>
      </c>
      <c r="ED73">
        <v>2.15652333333333</v>
      </c>
      <c r="EE73">
        <v>18.6887</v>
      </c>
      <c r="EF73">
        <v>18.6429333333333</v>
      </c>
      <c r="EG73">
        <v>0.00500059</v>
      </c>
      <c r="EH73">
        <v>0</v>
      </c>
      <c r="EI73">
        <v>0</v>
      </c>
      <c r="EJ73">
        <v>0</v>
      </c>
      <c r="EK73">
        <v>427.666666666667</v>
      </c>
      <c r="EL73">
        <v>0.00500059</v>
      </c>
      <c r="EM73">
        <v>-13.3333333333333</v>
      </c>
      <c r="EN73">
        <v>-1.26666666666667</v>
      </c>
      <c r="EO73">
        <v>35.812</v>
      </c>
      <c r="EP73">
        <v>40.583</v>
      </c>
      <c r="EQ73">
        <v>37.708</v>
      </c>
      <c r="ER73">
        <v>41.1456666666667</v>
      </c>
      <c r="ES73">
        <v>38.708</v>
      </c>
      <c r="ET73">
        <v>0</v>
      </c>
      <c r="EU73">
        <v>0</v>
      </c>
      <c r="EV73">
        <v>0</v>
      </c>
      <c r="EW73">
        <v>1758503790.3</v>
      </c>
      <c r="EX73">
        <v>0</v>
      </c>
      <c r="EY73">
        <v>428.02</v>
      </c>
      <c r="EZ73">
        <v>22.6153847792681</v>
      </c>
      <c r="FA73">
        <v>-7.21538459953711</v>
      </c>
      <c r="FB73">
        <v>-10.572</v>
      </c>
      <c r="FC73">
        <v>15</v>
      </c>
      <c r="FD73">
        <v>0</v>
      </c>
      <c r="FE73" t="s">
        <v>424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0.234202</v>
      </c>
      <c r="FR73">
        <v>0.357315896103896</v>
      </c>
      <c r="FS73">
        <v>0.0579927603979275</v>
      </c>
      <c r="FT73">
        <v>1</v>
      </c>
      <c r="FU73">
        <v>428.097058823529</v>
      </c>
      <c r="FV73">
        <v>6.81894577932136</v>
      </c>
      <c r="FW73">
        <v>6.40558053088994</v>
      </c>
      <c r="FX73">
        <v>-1</v>
      </c>
      <c r="FY73">
        <v>0.0722144</v>
      </c>
      <c r="FZ73">
        <v>-0.090492374025974</v>
      </c>
      <c r="GA73">
        <v>0.0125811889298118</v>
      </c>
      <c r="GB73">
        <v>1</v>
      </c>
      <c r="GC73">
        <v>2</v>
      </c>
      <c r="GD73">
        <v>2</v>
      </c>
      <c r="GE73" t="s">
        <v>425</v>
      </c>
      <c r="GF73">
        <v>3.13311</v>
      </c>
      <c r="GG73">
        <v>2.71542</v>
      </c>
      <c r="GH73">
        <v>0.0886855</v>
      </c>
      <c r="GI73">
        <v>0.0891299</v>
      </c>
      <c r="GJ73">
        <v>0.102388</v>
      </c>
      <c r="GK73">
        <v>0.102816</v>
      </c>
      <c r="GL73">
        <v>34291.2</v>
      </c>
      <c r="GM73">
        <v>36689.3</v>
      </c>
      <c r="GN73">
        <v>34048.5</v>
      </c>
      <c r="GO73">
        <v>36473.9</v>
      </c>
      <c r="GP73">
        <v>43180.6</v>
      </c>
      <c r="GQ73">
        <v>46981</v>
      </c>
      <c r="GR73">
        <v>53135</v>
      </c>
      <c r="GS73">
        <v>58299.9</v>
      </c>
      <c r="GT73">
        <v>1.94622</v>
      </c>
      <c r="GU73">
        <v>1.657</v>
      </c>
      <c r="GV73">
        <v>0.0829026</v>
      </c>
      <c r="GW73">
        <v>0</v>
      </c>
      <c r="GX73">
        <v>28.6657</v>
      </c>
      <c r="GY73">
        <v>999.9</v>
      </c>
      <c r="GZ73">
        <v>60.2</v>
      </c>
      <c r="HA73">
        <v>30.202</v>
      </c>
      <c r="HB73">
        <v>28.8975</v>
      </c>
      <c r="HC73">
        <v>54.4601</v>
      </c>
      <c r="HD73">
        <v>47.2877</v>
      </c>
      <c r="HE73">
        <v>1</v>
      </c>
      <c r="HF73">
        <v>0.125046</v>
      </c>
      <c r="HG73">
        <v>-1.16777</v>
      </c>
      <c r="HH73">
        <v>20.13</v>
      </c>
      <c r="HI73">
        <v>5.19887</v>
      </c>
      <c r="HJ73">
        <v>12.0043</v>
      </c>
      <c r="HK73">
        <v>4.97545</v>
      </c>
      <c r="HL73">
        <v>3.294</v>
      </c>
      <c r="HM73">
        <v>9999</v>
      </c>
      <c r="HN73">
        <v>9999</v>
      </c>
      <c r="HO73">
        <v>9999</v>
      </c>
      <c r="HP73">
        <v>999.9</v>
      </c>
      <c r="HQ73">
        <v>1.86325</v>
      </c>
      <c r="HR73">
        <v>1.86813</v>
      </c>
      <c r="HS73">
        <v>1.86783</v>
      </c>
      <c r="HT73">
        <v>1.86905</v>
      </c>
      <c r="HU73">
        <v>1.86985</v>
      </c>
      <c r="HV73">
        <v>1.86592</v>
      </c>
      <c r="HW73">
        <v>1.86702</v>
      </c>
      <c r="HX73">
        <v>1.86844</v>
      </c>
      <c r="HY73">
        <v>5</v>
      </c>
      <c r="HZ73">
        <v>0</v>
      </c>
      <c r="IA73">
        <v>0</v>
      </c>
      <c r="IB73">
        <v>0</v>
      </c>
      <c r="IC73" t="s">
        <v>426</v>
      </c>
      <c r="ID73" t="s">
        <v>427</v>
      </c>
      <c r="IE73" t="s">
        <v>428</v>
      </c>
      <c r="IF73" t="s">
        <v>428</v>
      </c>
      <c r="IG73" t="s">
        <v>428</v>
      </c>
      <c r="IH73" t="s">
        <v>428</v>
      </c>
      <c r="II73">
        <v>0</v>
      </c>
      <c r="IJ73">
        <v>100</v>
      </c>
      <c r="IK73">
        <v>100</v>
      </c>
      <c r="IL73">
        <v>2.053</v>
      </c>
      <c r="IM73">
        <v>0.3466</v>
      </c>
      <c r="IN73">
        <v>0.625846538382723</v>
      </c>
      <c r="IO73">
        <v>0.00365734689822481</v>
      </c>
      <c r="IP73">
        <v>-6.82403095585571e-07</v>
      </c>
      <c r="IQ73">
        <v>2.34579755332527e-10</v>
      </c>
      <c r="IR73">
        <v>-0.0964157226560202</v>
      </c>
      <c r="IS73">
        <v>-0.0183575705514064</v>
      </c>
      <c r="IT73">
        <v>0.00210061426533654</v>
      </c>
      <c r="IU73">
        <v>-2.28055882586626e-05</v>
      </c>
      <c r="IV73">
        <v>4</v>
      </c>
      <c r="IW73">
        <v>2464</v>
      </c>
      <c r="IX73">
        <v>0</v>
      </c>
      <c r="IY73">
        <v>27</v>
      </c>
      <c r="IZ73">
        <v>29308396.5</v>
      </c>
      <c r="JA73">
        <v>29308396.5</v>
      </c>
      <c r="JB73">
        <v>0.95459</v>
      </c>
      <c r="JC73">
        <v>2.62573</v>
      </c>
      <c r="JD73">
        <v>1.54785</v>
      </c>
      <c r="JE73">
        <v>2.31445</v>
      </c>
      <c r="JF73">
        <v>1.64673</v>
      </c>
      <c r="JG73">
        <v>2.32666</v>
      </c>
      <c r="JH73">
        <v>34.1678</v>
      </c>
      <c r="JI73">
        <v>24.2188</v>
      </c>
      <c r="JJ73">
        <v>18</v>
      </c>
      <c r="JK73">
        <v>506.291</v>
      </c>
      <c r="JL73">
        <v>335.617</v>
      </c>
      <c r="JM73">
        <v>30.7337</v>
      </c>
      <c r="JN73">
        <v>28.9918</v>
      </c>
      <c r="JO73">
        <v>29.9999</v>
      </c>
      <c r="JP73">
        <v>29</v>
      </c>
      <c r="JQ73">
        <v>28.9571</v>
      </c>
      <c r="JR73">
        <v>19.1285</v>
      </c>
      <c r="JS73">
        <v>23.3885</v>
      </c>
      <c r="JT73">
        <v>82.0093</v>
      </c>
      <c r="JU73">
        <v>30.715</v>
      </c>
      <c r="JV73">
        <v>420</v>
      </c>
      <c r="JW73">
        <v>24.0634</v>
      </c>
      <c r="JX73">
        <v>96.5744</v>
      </c>
      <c r="JY73">
        <v>94.4546</v>
      </c>
    </row>
    <row r="74" spans="1:285">
      <c r="A74">
        <v>58</v>
      </c>
      <c r="B74">
        <v>1758503792</v>
      </c>
      <c r="C74">
        <v>764</v>
      </c>
      <c r="D74" t="s">
        <v>542</v>
      </c>
      <c r="E74" t="s">
        <v>543</v>
      </c>
      <c r="F74">
        <v>5</v>
      </c>
      <c r="G74" t="s">
        <v>419</v>
      </c>
      <c r="H74" t="s">
        <v>420</v>
      </c>
      <c r="I74" t="s">
        <v>421</v>
      </c>
      <c r="J74">
        <v>1758503789</v>
      </c>
      <c r="K74">
        <f>(L74)/1000</f>
        <v>0</v>
      </c>
      <c r="L74">
        <f>1000*DL74*AJ74*(DH74-DI74)/(100*DA74*(1000-AJ74*DH74))</f>
        <v>0</v>
      </c>
      <c r="M74">
        <f>DL74*AJ74*(DG74-DF74*(1000-AJ74*DI74)/(1000-AJ74*DH74))/(100*DA74)</f>
        <v>0</v>
      </c>
      <c r="N74">
        <f>DF74 - IF(AJ74&gt;1, M74*DA74*100.0/(AL74), 0)</f>
        <v>0</v>
      </c>
      <c r="O74">
        <f>((U74-K74/2)*N74-M74)/(U74+K74/2)</f>
        <v>0</v>
      </c>
      <c r="P74">
        <f>O74*(DM74+DN74)/1000.0</f>
        <v>0</v>
      </c>
      <c r="Q74">
        <f>(DF74 - IF(AJ74&gt;1, M74*DA74*100.0/(AL74), 0))*(DM74+DN74)/1000.0</f>
        <v>0</v>
      </c>
      <c r="R74">
        <f>2.0/((1/T74-1/S74)+SIGN(T74)*SQRT((1/T74-1/S74)*(1/T74-1/S74) + 4*DB74/((DB74+1)*(DB74+1))*(2*1/T74*1/S74-1/S74*1/S74)))</f>
        <v>0</v>
      </c>
      <c r="S74">
        <f>IF(LEFT(DC74,1)&lt;&gt;"0",IF(LEFT(DC74,1)="1",3.0,DD74),$D$5+$E$5*(DT74*DM74/($K$5*1000))+$F$5*(DT74*DM74/($K$5*1000))*MAX(MIN(DA74,$J$5),$I$5)*MAX(MIN(DA74,$J$5),$I$5)+$G$5*MAX(MIN(DA74,$J$5),$I$5)*(DT74*DM74/($K$5*1000))+$H$5*(DT74*DM74/($K$5*1000))*(DT74*DM74/($K$5*1000)))</f>
        <v>0</v>
      </c>
      <c r="T74">
        <f>K74*(1000-(1000*0.61365*exp(17.502*X74/(240.97+X74))/(DM74+DN74)+DH74)/2)/(1000*0.61365*exp(17.502*X74/(240.97+X74))/(DM74+DN74)-DH74)</f>
        <v>0</v>
      </c>
      <c r="U74">
        <f>1/((DB74+1)/(R74/1.6)+1/(S74/1.37)) + DB74/((DB74+1)/(R74/1.6) + DB74/(S74/1.37))</f>
        <v>0</v>
      </c>
      <c r="V74">
        <f>(CW74*CZ74)</f>
        <v>0</v>
      </c>
      <c r="W74">
        <f>(DO74+(V74+2*0.95*5.67E-8*(((DO74+$B$7)+273)^4-(DO74+273)^4)-44100*K74)/(1.84*29.3*S74+8*0.95*5.67E-8*(DO74+273)^3))</f>
        <v>0</v>
      </c>
      <c r="X74">
        <f>($C$7*DP74+$D$7*DQ74+$E$7*W74)</f>
        <v>0</v>
      </c>
      <c r="Y74">
        <f>0.61365*exp(17.502*X74/(240.97+X74))</f>
        <v>0</v>
      </c>
      <c r="Z74">
        <f>(AA74/AB74*100)</f>
        <v>0</v>
      </c>
      <c r="AA74">
        <f>DH74*(DM74+DN74)/1000</f>
        <v>0</v>
      </c>
      <c r="AB74">
        <f>0.61365*exp(17.502*DO74/(240.97+DO74))</f>
        <v>0</v>
      </c>
      <c r="AC74">
        <f>(Y74-DH74*(DM74+DN74)/1000)</f>
        <v>0</v>
      </c>
      <c r="AD74">
        <f>(-K74*44100)</f>
        <v>0</v>
      </c>
      <c r="AE74">
        <f>2*29.3*S74*0.92*(DO74-X74)</f>
        <v>0</v>
      </c>
      <c r="AF74">
        <f>2*0.95*5.67E-8*(((DO74+$B$7)+273)^4-(X74+273)^4)</f>
        <v>0</v>
      </c>
      <c r="AG74">
        <f>V74+AF74+AD74+AE74</f>
        <v>0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MAX(0,($B$13+$C$13*DT74)/(1+$D$13*DT74)*DM74/(DO74+273)*$E$13)</f>
        <v>0</v>
      </c>
      <c r="AM74" t="s">
        <v>422</v>
      </c>
      <c r="AN74" t="s">
        <v>422</v>
      </c>
      <c r="AO74">
        <v>0</v>
      </c>
      <c r="AP74">
        <v>0</v>
      </c>
      <c r="AQ74">
        <f>1-AO74/AP74</f>
        <v>0</v>
      </c>
      <c r="AR74">
        <v>0</v>
      </c>
      <c r="AS74" t="s">
        <v>422</v>
      </c>
      <c r="AT74" t="s">
        <v>422</v>
      </c>
      <c r="AU74">
        <v>0</v>
      </c>
      <c r="AV74">
        <v>0</v>
      </c>
      <c r="AW74">
        <f>1-AU74/AV74</f>
        <v>0</v>
      </c>
      <c r="AX74">
        <v>0.5</v>
      </c>
      <c r="AY74">
        <f>CX74</f>
        <v>0</v>
      </c>
      <c r="AZ74">
        <f>M74</f>
        <v>0</v>
      </c>
      <c r="BA74">
        <f>AW74*AX74*AY74</f>
        <v>0</v>
      </c>
      <c r="BB74">
        <f>(AZ74-AR74)/AY74</f>
        <v>0</v>
      </c>
      <c r="BC74">
        <f>(AP74-AV74)/AV74</f>
        <v>0</v>
      </c>
      <c r="BD74">
        <f>AO74/(AQ74+AO74/AV74)</f>
        <v>0</v>
      </c>
      <c r="BE74" t="s">
        <v>422</v>
      </c>
      <c r="BF74">
        <v>0</v>
      </c>
      <c r="BG74">
        <f>IF(BF74&lt;&gt;0, BF74, BD74)</f>
        <v>0</v>
      </c>
      <c r="BH74">
        <f>1-BG74/AV74</f>
        <v>0</v>
      </c>
      <c r="BI74">
        <f>(AV74-AU74)/(AV74-BG74)</f>
        <v>0</v>
      </c>
      <c r="BJ74">
        <f>(AP74-AV74)/(AP74-BG74)</f>
        <v>0</v>
      </c>
      <c r="BK74">
        <f>(AV74-AU74)/(AV74-AO74)</f>
        <v>0</v>
      </c>
      <c r="BL74">
        <f>(AP74-AV74)/(AP74-AO74)</f>
        <v>0</v>
      </c>
      <c r="BM74">
        <f>(BI74*BG74/AU74)</f>
        <v>0</v>
      </c>
      <c r="BN74">
        <f>(1-BM74)</f>
        <v>0</v>
      </c>
      <c r="CW74">
        <f>$B$11*DU74+$C$11*DV74+$F$11*EG74*(1-EJ74)</f>
        <v>0</v>
      </c>
      <c r="CX74">
        <f>CW74*CY74</f>
        <v>0</v>
      </c>
      <c r="CY74">
        <f>($B$11*$D$9+$C$11*$D$9+$F$11*((ET74+EL74)/MAX(ET74+EL74+EU74, 0.1)*$I$9+EU74/MAX(ET74+EL74+EU74, 0.1)*$J$9))/($B$11+$C$11+$F$11)</f>
        <v>0</v>
      </c>
      <c r="CZ74">
        <f>($B$11*$K$9+$C$11*$K$9+$F$11*((ET74+EL74)/MAX(ET74+EL74+EU74, 0.1)*$P$9+EU74/MAX(ET74+EL74+EU74, 0.1)*$Q$9))/($B$11+$C$11+$F$11)</f>
        <v>0</v>
      </c>
      <c r="DA74">
        <v>3.7</v>
      </c>
      <c r="DB74">
        <v>0.5</v>
      </c>
      <c r="DC74" t="s">
        <v>423</v>
      </c>
      <c r="DD74">
        <v>2</v>
      </c>
      <c r="DE74">
        <v>1758503789</v>
      </c>
      <c r="DF74">
        <v>420.215</v>
      </c>
      <c r="DG74">
        <v>420.019666666667</v>
      </c>
      <c r="DH74">
        <v>24.0874666666667</v>
      </c>
      <c r="DI74">
        <v>24.0170333333333</v>
      </c>
      <c r="DJ74">
        <v>418.162</v>
      </c>
      <c r="DK74">
        <v>23.7409</v>
      </c>
      <c r="DL74">
        <v>500.048333333333</v>
      </c>
      <c r="DM74">
        <v>89.7909666666666</v>
      </c>
      <c r="DN74">
        <v>0.0373132333333333</v>
      </c>
      <c r="DO74">
        <v>30.3034333333333</v>
      </c>
      <c r="DP74">
        <v>30.0201</v>
      </c>
      <c r="DQ74">
        <v>999.9</v>
      </c>
      <c r="DR74">
        <v>0</v>
      </c>
      <c r="DS74">
        <v>0</v>
      </c>
      <c r="DT74">
        <v>10013.9833333333</v>
      </c>
      <c r="DU74">
        <v>0</v>
      </c>
      <c r="DV74">
        <v>0.330984</v>
      </c>
      <c r="DW74">
        <v>0.195282</v>
      </c>
      <c r="DX74">
        <v>430.587</v>
      </c>
      <c r="DY74">
        <v>430.355333333333</v>
      </c>
      <c r="DZ74">
        <v>0.0704168</v>
      </c>
      <c r="EA74">
        <v>420.019666666667</v>
      </c>
      <c r="EB74">
        <v>24.0170333333333</v>
      </c>
      <c r="EC74">
        <v>2.16283333333333</v>
      </c>
      <c r="ED74">
        <v>2.15651333333333</v>
      </c>
      <c r="EE74">
        <v>18.6896666666667</v>
      </c>
      <c r="EF74">
        <v>18.6428666666667</v>
      </c>
      <c r="EG74">
        <v>0.00500059</v>
      </c>
      <c r="EH74">
        <v>0</v>
      </c>
      <c r="EI74">
        <v>0</v>
      </c>
      <c r="EJ74">
        <v>0</v>
      </c>
      <c r="EK74">
        <v>426.4</v>
      </c>
      <c r="EL74">
        <v>0.00500059</v>
      </c>
      <c r="EM74">
        <v>-12.7666666666667</v>
      </c>
      <c r="EN74">
        <v>-1.1</v>
      </c>
      <c r="EO74">
        <v>35.833</v>
      </c>
      <c r="EP74">
        <v>40.604</v>
      </c>
      <c r="EQ74">
        <v>37.729</v>
      </c>
      <c r="ER74">
        <v>41.1873333333333</v>
      </c>
      <c r="ES74">
        <v>38.729</v>
      </c>
      <c r="ET74">
        <v>0</v>
      </c>
      <c r="EU74">
        <v>0</v>
      </c>
      <c r="EV74">
        <v>0</v>
      </c>
      <c r="EW74">
        <v>1758503792.1</v>
      </c>
      <c r="EX74">
        <v>0</v>
      </c>
      <c r="EY74">
        <v>428.003846153846</v>
      </c>
      <c r="EZ74">
        <v>18.8752139724974</v>
      </c>
      <c r="FA74">
        <v>-14.6564103483291</v>
      </c>
      <c r="FB74">
        <v>-10.5576923076923</v>
      </c>
      <c r="FC74">
        <v>15</v>
      </c>
      <c r="FD74">
        <v>0</v>
      </c>
      <c r="FE74" t="s">
        <v>424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0.238085</v>
      </c>
      <c r="FR74">
        <v>0.162327428571428</v>
      </c>
      <c r="FS74">
        <v>0.0541066955252921</v>
      </c>
      <c r="FT74">
        <v>1</v>
      </c>
      <c r="FU74">
        <v>428.729411764706</v>
      </c>
      <c r="FV74">
        <v>0.935064921364542</v>
      </c>
      <c r="FW74">
        <v>6.06264014570651</v>
      </c>
      <c r="FX74">
        <v>-1</v>
      </c>
      <c r="FY74">
        <v>0.0704916095238095</v>
      </c>
      <c r="FZ74">
        <v>-0.0646131506493506</v>
      </c>
      <c r="GA74">
        <v>0.0114447139900565</v>
      </c>
      <c r="GB74">
        <v>1</v>
      </c>
      <c r="GC74">
        <v>2</v>
      </c>
      <c r="GD74">
        <v>2</v>
      </c>
      <c r="GE74" t="s">
        <v>425</v>
      </c>
      <c r="GF74">
        <v>3.13293</v>
      </c>
      <c r="GG74">
        <v>2.71524</v>
      </c>
      <c r="GH74">
        <v>0.0886899</v>
      </c>
      <c r="GI74">
        <v>0.0891389</v>
      </c>
      <c r="GJ74">
        <v>0.102395</v>
      </c>
      <c r="GK74">
        <v>0.102813</v>
      </c>
      <c r="GL74">
        <v>34291.2</v>
      </c>
      <c r="GM74">
        <v>36689.1</v>
      </c>
      <c r="GN74">
        <v>34048.7</v>
      </c>
      <c r="GO74">
        <v>36474.1</v>
      </c>
      <c r="GP74">
        <v>43180.5</v>
      </c>
      <c r="GQ74">
        <v>46981.3</v>
      </c>
      <c r="GR74">
        <v>53135.3</v>
      </c>
      <c r="GS74">
        <v>58300</v>
      </c>
      <c r="GT74">
        <v>1.946</v>
      </c>
      <c r="GU74">
        <v>1.65698</v>
      </c>
      <c r="GV74">
        <v>0.0828803</v>
      </c>
      <c r="GW74">
        <v>0</v>
      </c>
      <c r="GX74">
        <v>28.6649</v>
      </c>
      <c r="GY74">
        <v>999.9</v>
      </c>
      <c r="GZ74">
        <v>60.2</v>
      </c>
      <c r="HA74">
        <v>30.212</v>
      </c>
      <c r="HB74">
        <v>28.9156</v>
      </c>
      <c r="HC74">
        <v>54.1701</v>
      </c>
      <c r="HD74">
        <v>47.5321</v>
      </c>
      <c r="HE74">
        <v>1</v>
      </c>
      <c r="HF74">
        <v>0.125033</v>
      </c>
      <c r="HG74">
        <v>-1.14001</v>
      </c>
      <c r="HH74">
        <v>20.1303</v>
      </c>
      <c r="HI74">
        <v>5.19872</v>
      </c>
      <c r="HJ74">
        <v>12.0049</v>
      </c>
      <c r="HK74">
        <v>4.97555</v>
      </c>
      <c r="HL74">
        <v>3.294</v>
      </c>
      <c r="HM74">
        <v>9999</v>
      </c>
      <c r="HN74">
        <v>9999</v>
      </c>
      <c r="HO74">
        <v>9999</v>
      </c>
      <c r="HP74">
        <v>999.9</v>
      </c>
      <c r="HQ74">
        <v>1.86325</v>
      </c>
      <c r="HR74">
        <v>1.86812</v>
      </c>
      <c r="HS74">
        <v>1.86783</v>
      </c>
      <c r="HT74">
        <v>1.86905</v>
      </c>
      <c r="HU74">
        <v>1.86985</v>
      </c>
      <c r="HV74">
        <v>1.86591</v>
      </c>
      <c r="HW74">
        <v>1.86699</v>
      </c>
      <c r="HX74">
        <v>1.86844</v>
      </c>
      <c r="HY74">
        <v>5</v>
      </c>
      <c r="HZ74">
        <v>0</v>
      </c>
      <c r="IA74">
        <v>0</v>
      </c>
      <c r="IB74">
        <v>0</v>
      </c>
      <c r="IC74" t="s">
        <v>426</v>
      </c>
      <c r="ID74" t="s">
        <v>427</v>
      </c>
      <c r="IE74" t="s">
        <v>428</v>
      </c>
      <c r="IF74" t="s">
        <v>428</v>
      </c>
      <c r="IG74" t="s">
        <v>428</v>
      </c>
      <c r="IH74" t="s">
        <v>428</v>
      </c>
      <c r="II74">
        <v>0</v>
      </c>
      <c r="IJ74">
        <v>100</v>
      </c>
      <c r="IK74">
        <v>100</v>
      </c>
      <c r="IL74">
        <v>2.053</v>
      </c>
      <c r="IM74">
        <v>0.3467</v>
      </c>
      <c r="IN74">
        <v>0.625846538382723</v>
      </c>
      <c r="IO74">
        <v>0.00365734689822481</v>
      </c>
      <c r="IP74">
        <v>-6.82403095585571e-07</v>
      </c>
      <c r="IQ74">
        <v>2.34579755332527e-10</v>
      </c>
      <c r="IR74">
        <v>-0.0964157226560202</v>
      </c>
      <c r="IS74">
        <v>-0.0183575705514064</v>
      </c>
      <c r="IT74">
        <v>0.00210061426533654</v>
      </c>
      <c r="IU74">
        <v>-2.28055882586626e-05</v>
      </c>
      <c r="IV74">
        <v>4</v>
      </c>
      <c r="IW74">
        <v>2464</v>
      </c>
      <c r="IX74">
        <v>0</v>
      </c>
      <c r="IY74">
        <v>27</v>
      </c>
      <c r="IZ74">
        <v>29308396.5</v>
      </c>
      <c r="JA74">
        <v>29308396.5</v>
      </c>
      <c r="JB74">
        <v>0.95459</v>
      </c>
      <c r="JC74">
        <v>2.63794</v>
      </c>
      <c r="JD74">
        <v>1.54785</v>
      </c>
      <c r="JE74">
        <v>2.31445</v>
      </c>
      <c r="JF74">
        <v>1.64673</v>
      </c>
      <c r="JG74">
        <v>2.24731</v>
      </c>
      <c r="JH74">
        <v>34.1678</v>
      </c>
      <c r="JI74">
        <v>24.2101</v>
      </c>
      <c r="JJ74">
        <v>18</v>
      </c>
      <c r="JK74">
        <v>506.131</v>
      </c>
      <c r="JL74">
        <v>335.599</v>
      </c>
      <c r="JM74">
        <v>30.7267</v>
      </c>
      <c r="JN74">
        <v>28.9911</v>
      </c>
      <c r="JO74">
        <v>29.9999</v>
      </c>
      <c r="JP74">
        <v>28.9987</v>
      </c>
      <c r="JQ74">
        <v>28.956</v>
      </c>
      <c r="JR74">
        <v>19.1256</v>
      </c>
      <c r="JS74">
        <v>23.3885</v>
      </c>
      <c r="JT74">
        <v>82.0093</v>
      </c>
      <c r="JU74">
        <v>30.715</v>
      </c>
      <c r="JV74">
        <v>420</v>
      </c>
      <c r="JW74">
        <v>24.0634</v>
      </c>
      <c r="JX74">
        <v>96.5749</v>
      </c>
      <c r="JY74">
        <v>94.4549</v>
      </c>
    </row>
    <row r="75" spans="1:285">
      <c r="A75">
        <v>59</v>
      </c>
      <c r="B75">
        <v>1758503794</v>
      </c>
      <c r="C75">
        <v>766</v>
      </c>
      <c r="D75" t="s">
        <v>544</v>
      </c>
      <c r="E75" t="s">
        <v>545</v>
      </c>
      <c r="F75">
        <v>5</v>
      </c>
      <c r="G75" t="s">
        <v>419</v>
      </c>
      <c r="H75" t="s">
        <v>420</v>
      </c>
      <c r="I75" t="s">
        <v>421</v>
      </c>
      <c r="J75">
        <v>1758503791</v>
      </c>
      <c r="K75">
        <f>(L75)/1000</f>
        <v>0</v>
      </c>
      <c r="L75">
        <f>1000*DL75*AJ75*(DH75-DI75)/(100*DA75*(1000-AJ75*DH75))</f>
        <v>0</v>
      </c>
      <c r="M75">
        <f>DL75*AJ75*(DG75-DF75*(1000-AJ75*DI75)/(1000-AJ75*DH75))/(100*DA75)</f>
        <v>0</v>
      </c>
      <c r="N75">
        <f>DF75 - IF(AJ75&gt;1, M75*DA75*100.0/(AL75), 0)</f>
        <v>0</v>
      </c>
      <c r="O75">
        <f>((U75-K75/2)*N75-M75)/(U75+K75/2)</f>
        <v>0</v>
      </c>
      <c r="P75">
        <f>O75*(DM75+DN75)/1000.0</f>
        <v>0</v>
      </c>
      <c r="Q75">
        <f>(DF75 - IF(AJ75&gt;1, M75*DA75*100.0/(AL75), 0))*(DM75+DN75)/1000.0</f>
        <v>0</v>
      </c>
      <c r="R75">
        <f>2.0/((1/T75-1/S75)+SIGN(T75)*SQRT((1/T75-1/S75)*(1/T75-1/S75) + 4*DB75/((DB75+1)*(DB75+1))*(2*1/T75*1/S75-1/S75*1/S75)))</f>
        <v>0</v>
      </c>
      <c r="S75">
        <f>IF(LEFT(DC75,1)&lt;&gt;"0",IF(LEFT(DC75,1)="1",3.0,DD75),$D$5+$E$5*(DT75*DM75/($K$5*1000))+$F$5*(DT75*DM75/($K$5*1000))*MAX(MIN(DA75,$J$5),$I$5)*MAX(MIN(DA75,$J$5),$I$5)+$G$5*MAX(MIN(DA75,$J$5),$I$5)*(DT75*DM75/($K$5*1000))+$H$5*(DT75*DM75/($K$5*1000))*(DT75*DM75/($K$5*1000)))</f>
        <v>0</v>
      </c>
      <c r="T75">
        <f>K75*(1000-(1000*0.61365*exp(17.502*X75/(240.97+X75))/(DM75+DN75)+DH75)/2)/(1000*0.61365*exp(17.502*X75/(240.97+X75))/(DM75+DN75)-DH75)</f>
        <v>0</v>
      </c>
      <c r="U75">
        <f>1/((DB75+1)/(R75/1.6)+1/(S75/1.37)) + DB75/((DB75+1)/(R75/1.6) + DB75/(S75/1.37))</f>
        <v>0</v>
      </c>
      <c r="V75">
        <f>(CW75*CZ75)</f>
        <v>0</v>
      </c>
      <c r="W75">
        <f>(DO75+(V75+2*0.95*5.67E-8*(((DO75+$B$7)+273)^4-(DO75+273)^4)-44100*K75)/(1.84*29.3*S75+8*0.95*5.67E-8*(DO75+273)^3))</f>
        <v>0</v>
      </c>
      <c r="X75">
        <f>($C$7*DP75+$D$7*DQ75+$E$7*W75)</f>
        <v>0</v>
      </c>
      <c r="Y75">
        <f>0.61365*exp(17.502*X75/(240.97+X75))</f>
        <v>0</v>
      </c>
      <c r="Z75">
        <f>(AA75/AB75*100)</f>
        <v>0</v>
      </c>
      <c r="AA75">
        <f>DH75*(DM75+DN75)/1000</f>
        <v>0</v>
      </c>
      <c r="AB75">
        <f>0.61365*exp(17.502*DO75/(240.97+DO75))</f>
        <v>0</v>
      </c>
      <c r="AC75">
        <f>(Y75-DH75*(DM75+DN75)/1000)</f>
        <v>0</v>
      </c>
      <c r="AD75">
        <f>(-K75*44100)</f>
        <v>0</v>
      </c>
      <c r="AE75">
        <f>2*29.3*S75*0.92*(DO75-X75)</f>
        <v>0</v>
      </c>
      <c r="AF75">
        <f>2*0.95*5.67E-8*(((DO75+$B$7)+273)^4-(X75+273)^4)</f>
        <v>0</v>
      </c>
      <c r="AG75">
        <f>V75+AF75+AD75+AE75</f>
        <v>0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MAX(0,($B$13+$C$13*DT75)/(1+$D$13*DT75)*DM75/(DO75+273)*$E$13)</f>
        <v>0</v>
      </c>
      <c r="AM75" t="s">
        <v>422</v>
      </c>
      <c r="AN75" t="s">
        <v>422</v>
      </c>
      <c r="AO75">
        <v>0</v>
      </c>
      <c r="AP75">
        <v>0</v>
      </c>
      <c r="AQ75">
        <f>1-AO75/AP75</f>
        <v>0</v>
      </c>
      <c r="AR75">
        <v>0</v>
      </c>
      <c r="AS75" t="s">
        <v>422</v>
      </c>
      <c r="AT75" t="s">
        <v>422</v>
      </c>
      <c r="AU75">
        <v>0</v>
      </c>
      <c r="AV75">
        <v>0</v>
      </c>
      <c r="AW75">
        <f>1-AU75/AV75</f>
        <v>0</v>
      </c>
      <c r="AX75">
        <v>0.5</v>
      </c>
      <c r="AY75">
        <f>CX75</f>
        <v>0</v>
      </c>
      <c r="AZ75">
        <f>M75</f>
        <v>0</v>
      </c>
      <c r="BA75">
        <f>AW75*AX75*AY75</f>
        <v>0</v>
      </c>
      <c r="BB75">
        <f>(AZ75-AR75)/AY75</f>
        <v>0</v>
      </c>
      <c r="BC75">
        <f>(AP75-AV75)/AV75</f>
        <v>0</v>
      </c>
      <c r="BD75">
        <f>AO75/(AQ75+AO75/AV75)</f>
        <v>0</v>
      </c>
      <c r="BE75" t="s">
        <v>422</v>
      </c>
      <c r="BF75">
        <v>0</v>
      </c>
      <c r="BG75">
        <f>IF(BF75&lt;&gt;0, BF75, BD75)</f>
        <v>0</v>
      </c>
      <c r="BH75">
        <f>1-BG75/AV75</f>
        <v>0</v>
      </c>
      <c r="BI75">
        <f>(AV75-AU75)/(AV75-BG75)</f>
        <v>0</v>
      </c>
      <c r="BJ75">
        <f>(AP75-AV75)/(AP75-BG75)</f>
        <v>0</v>
      </c>
      <c r="BK75">
        <f>(AV75-AU75)/(AV75-AO75)</f>
        <v>0</v>
      </c>
      <c r="BL75">
        <f>(AP75-AV75)/(AP75-AO75)</f>
        <v>0</v>
      </c>
      <c r="BM75">
        <f>(BI75*BG75/AU75)</f>
        <v>0</v>
      </c>
      <c r="BN75">
        <f>(1-BM75)</f>
        <v>0</v>
      </c>
      <c r="CW75">
        <f>$B$11*DU75+$C$11*DV75+$F$11*EG75*(1-EJ75)</f>
        <v>0</v>
      </c>
      <c r="CX75">
        <f>CW75*CY75</f>
        <v>0</v>
      </c>
      <c r="CY75">
        <f>($B$11*$D$9+$C$11*$D$9+$F$11*((ET75+EL75)/MAX(ET75+EL75+EU75, 0.1)*$I$9+EU75/MAX(ET75+EL75+EU75, 0.1)*$J$9))/($B$11+$C$11+$F$11)</f>
        <v>0</v>
      </c>
      <c r="CZ75">
        <f>($B$11*$K$9+$C$11*$K$9+$F$11*((ET75+EL75)/MAX(ET75+EL75+EU75, 0.1)*$P$9+EU75/MAX(ET75+EL75+EU75, 0.1)*$Q$9))/($B$11+$C$11+$F$11)</f>
        <v>0</v>
      </c>
      <c r="DA75">
        <v>3.7</v>
      </c>
      <c r="DB75">
        <v>0.5</v>
      </c>
      <c r="DC75" t="s">
        <v>423</v>
      </c>
      <c r="DD75">
        <v>2</v>
      </c>
      <c r="DE75">
        <v>1758503791</v>
      </c>
      <c r="DF75">
        <v>420.234666666667</v>
      </c>
      <c r="DG75">
        <v>420.06</v>
      </c>
      <c r="DH75">
        <v>24.0889</v>
      </c>
      <c r="DI75">
        <v>24.0165</v>
      </c>
      <c r="DJ75">
        <v>418.181666666667</v>
      </c>
      <c r="DK75">
        <v>23.7422666666667</v>
      </c>
      <c r="DL75">
        <v>500.054333333333</v>
      </c>
      <c r="DM75">
        <v>89.7896666666667</v>
      </c>
      <c r="DN75">
        <v>0.0371558</v>
      </c>
      <c r="DO75">
        <v>30.3038</v>
      </c>
      <c r="DP75">
        <v>30.0158666666667</v>
      </c>
      <c r="DQ75">
        <v>999.9</v>
      </c>
      <c r="DR75">
        <v>0</v>
      </c>
      <c r="DS75">
        <v>0</v>
      </c>
      <c r="DT75">
        <v>10016.2666666667</v>
      </c>
      <c r="DU75">
        <v>0</v>
      </c>
      <c r="DV75">
        <v>0.330984</v>
      </c>
      <c r="DW75">
        <v>0.174743666666667</v>
      </c>
      <c r="DX75">
        <v>430.607666666667</v>
      </c>
      <c r="DY75">
        <v>430.396333333333</v>
      </c>
      <c r="DZ75">
        <v>0.0723858</v>
      </c>
      <c r="EA75">
        <v>420.06</v>
      </c>
      <c r="EB75">
        <v>24.0165</v>
      </c>
      <c r="EC75">
        <v>2.16293</v>
      </c>
      <c r="ED75">
        <v>2.15643333333333</v>
      </c>
      <c r="EE75">
        <v>18.6904</v>
      </c>
      <c r="EF75">
        <v>18.6423</v>
      </c>
      <c r="EG75">
        <v>0.00500059</v>
      </c>
      <c r="EH75">
        <v>0</v>
      </c>
      <c r="EI75">
        <v>0</v>
      </c>
      <c r="EJ75">
        <v>0</v>
      </c>
      <c r="EK75">
        <v>430.833333333333</v>
      </c>
      <c r="EL75">
        <v>0.00500059</v>
      </c>
      <c r="EM75">
        <v>-16.2</v>
      </c>
      <c r="EN75">
        <v>-1.46666666666667</v>
      </c>
      <c r="EO75">
        <v>35.854</v>
      </c>
      <c r="EP75">
        <v>40.6456666666667</v>
      </c>
      <c r="EQ75">
        <v>37.75</v>
      </c>
      <c r="ER75">
        <v>41.229</v>
      </c>
      <c r="ES75">
        <v>38.75</v>
      </c>
      <c r="ET75">
        <v>0</v>
      </c>
      <c r="EU75">
        <v>0</v>
      </c>
      <c r="EV75">
        <v>0</v>
      </c>
      <c r="EW75">
        <v>1758503794.5</v>
      </c>
      <c r="EX75">
        <v>0</v>
      </c>
      <c r="EY75">
        <v>428.176923076923</v>
      </c>
      <c r="EZ75">
        <v>-4.74529901394195</v>
      </c>
      <c r="FA75">
        <v>-9.33675199672573</v>
      </c>
      <c r="FB75">
        <v>-9.58846153846154</v>
      </c>
      <c r="FC75">
        <v>15</v>
      </c>
      <c r="FD75">
        <v>0</v>
      </c>
      <c r="FE75" t="s">
        <v>424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0.240327333333333</v>
      </c>
      <c r="FR75">
        <v>-0.149848753246753</v>
      </c>
      <c r="FS75">
        <v>0.0493048335854497</v>
      </c>
      <c r="FT75">
        <v>1</v>
      </c>
      <c r="FU75">
        <v>428.691176470588</v>
      </c>
      <c r="FV75">
        <v>-0.838808186709795</v>
      </c>
      <c r="FW75">
        <v>6.1956990607365</v>
      </c>
      <c r="FX75">
        <v>-1</v>
      </c>
      <c r="FY75">
        <v>0.0689066047619048</v>
      </c>
      <c r="FZ75">
        <v>-0.027993412987013</v>
      </c>
      <c r="GA75">
        <v>0.00978368086932697</v>
      </c>
      <c r="GB75">
        <v>1</v>
      </c>
      <c r="GC75">
        <v>2</v>
      </c>
      <c r="GD75">
        <v>2</v>
      </c>
      <c r="GE75" t="s">
        <v>425</v>
      </c>
      <c r="GF75">
        <v>3.13294</v>
      </c>
      <c r="GG75">
        <v>2.71512</v>
      </c>
      <c r="GH75">
        <v>0.0886904</v>
      </c>
      <c r="GI75">
        <v>0.0891327</v>
      </c>
      <c r="GJ75">
        <v>0.1024</v>
      </c>
      <c r="GK75">
        <v>0.102805</v>
      </c>
      <c r="GL75">
        <v>34291.1</v>
      </c>
      <c r="GM75">
        <v>36689.5</v>
      </c>
      <c r="GN75">
        <v>34048.6</v>
      </c>
      <c r="GO75">
        <v>36474.2</v>
      </c>
      <c r="GP75">
        <v>43180.1</v>
      </c>
      <c r="GQ75">
        <v>46981.9</v>
      </c>
      <c r="GR75">
        <v>53135.2</v>
      </c>
      <c r="GS75">
        <v>58300.3</v>
      </c>
      <c r="GT75">
        <v>1.94603</v>
      </c>
      <c r="GU75">
        <v>1.65683</v>
      </c>
      <c r="GV75">
        <v>0.0825748</v>
      </c>
      <c r="GW75">
        <v>0</v>
      </c>
      <c r="GX75">
        <v>28.6636</v>
      </c>
      <c r="GY75">
        <v>999.9</v>
      </c>
      <c r="GZ75">
        <v>60.2</v>
      </c>
      <c r="HA75">
        <v>30.202</v>
      </c>
      <c r="HB75">
        <v>28.8985</v>
      </c>
      <c r="HC75">
        <v>54.2101</v>
      </c>
      <c r="HD75">
        <v>47.5962</v>
      </c>
      <c r="HE75">
        <v>1</v>
      </c>
      <c r="HF75">
        <v>0.124992</v>
      </c>
      <c r="HG75">
        <v>-1.14758</v>
      </c>
      <c r="HH75">
        <v>20.1304</v>
      </c>
      <c r="HI75">
        <v>5.19872</v>
      </c>
      <c r="HJ75">
        <v>12.0046</v>
      </c>
      <c r="HK75">
        <v>4.9755</v>
      </c>
      <c r="HL75">
        <v>3.294</v>
      </c>
      <c r="HM75">
        <v>9999</v>
      </c>
      <c r="HN75">
        <v>9999</v>
      </c>
      <c r="HO75">
        <v>9999</v>
      </c>
      <c r="HP75">
        <v>999.9</v>
      </c>
      <c r="HQ75">
        <v>1.86325</v>
      </c>
      <c r="HR75">
        <v>1.86812</v>
      </c>
      <c r="HS75">
        <v>1.86783</v>
      </c>
      <c r="HT75">
        <v>1.86905</v>
      </c>
      <c r="HU75">
        <v>1.86984</v>
      </c>
      <c r="HV75">
        <v>1.86591</v>
      </c>
      <c r="HW75">
        <v>1.86698</v>
      </c>
      <c r="HX75">
        <v>1.86844</v>
      </c>
      <c r="HY75">
        <v>5</v>
      </c>
      <c r="HZ75">
        <v>0</v>
      </c>
      <c r="IA75">
        <v>0</v>
      </c>
      <c r="IB75">
        <v>0</v>
      </c>
      <c r="IC75" t="s">
        <v>426</v>
      </c>
      <c r="ID75" t="s">
        <v>427</v>
      </c>
      <c r="IE75" t="s">
        <v>428</v>
      </c>
      <c r="IF75" t="s">
        <v>428</v>
      </c>
      <c r="IG75" t="s">
        <v>428</v>
      </c>
      <c r="IH75" t="s">
        <v>428</v>
      </c>
      <c r="II75">
        <v>0</v>
      </c>
      <c r="IJ75">
        <v>100</v>
      </c>
      <c r="IK75">
        <v>100</v>
      </c>
      <c r="IL75">
        <v>2.053</v>
      </c>
      <c r="IM75">
        <v>0.3468</v>
      </c>
      <c r="IN75">
        <v>0.625846538382723</v>
      </c>
      <c r="IO75">
        <v>0.00365734689822481</v>
      </c>
      <c r="IP75">
        <v>-6.82403095585571e-07</v>
      </c>
      <c r="IQ75">
        <v>2.34579755332527e-10</v>
      </c>
      <c r="IR75">
        <v>-0.0964157226560202</v>
      </c>
      <c r="IS75">
        <v>-0.0183575705514064</v>
      </c>
      <c r="IT75">
        <v>0.00210061426533654</v>
      </c>
      <c r="IU75">
        <v>-2.28055882586626e-05</v>
      </c>
      <c r="IV75">
        <v>4</v>
      </c>
      <c r="IW75">
        <v>2464</v>
      </c>
      <c r="IX75">
        <v>0</v>
      </c>
      <c r="IY75">
        <v>27</v>
      </c>
      <c r="IZ75">
        <v>29308396.6</v>
      </c>
      <c r="JA75">
        <v>29308396.6</v>
      </c>
      <c r="JB75">
        <v>0.95459</v>
      </c>
      <c r="JC75">
        <v>2.62817</v>
      </c>
      <c r="JD75">
        <v>1.54785</v>
      </c>
      <c r="JE75">
        <v>2.31445</v>
      </c>
      <c r="JF75">
        <v>1.64551</v>
      </c>
      <c r="JG75">
        <v>2.33398</v>
      </c>
      <c r="JH75">
        <v>34.1678</v>
      </c>
      <c r="JI75">
        <v>24.2188</v>
      </c>
      <c r="JJ75">
        <v>18</v>
      </c>
      <c r="JK75">
        <v>506.138</v>
      </c>
      <c r="JL75">
        <v>335.526</v>
      </c>
      <c r="JM75">
        <v>30.7169</v>
      </c>
      <c r="JN75">
        <v>28.9899</v>
      </c>
      <c r="JO75">
        <v>29.9999</v>
      </c>
      <c r="JP75">
        <v>28.9977</v>
      </c>
      <c r="JQ75">
        <v>28.9559</v>
      </c>
      <c r="JR75">
        <v>19.1289</v>
      </c>
      <c r="JS75">
        <v>23.3885</v>
      </c>
      <c r="JT75">
        <v>82.0093</v>
      </c>
      <c r="JU75">
        <v>30.7014</v>
      </c>
      <c r="JV75">
        <v>420</v>
      </c>
      <c r="JW75">
        <v>24.0634</v>
      </c>
      <c r="JX75">
        <v>96.5747</v>
      </c>
      <c r="JY75">
        <v>94.4552</v>
      </c>
    </row>
    <row r="76" spans="1:285">
      <c r="A76">
        <v>60</v>
      </c>
      <c r="B76">
        <v>1758504229</v>
      </c>
      <c r="C76">
        <v>1201</v>
      </c>
      <c r="D76" t="s">
        <v>546</v>
      </c>
      <c r="E76" t="s">
        <v>547</v>
      </c>
      <c r="F76">
        <v>5</v>
      </c>
      <c r="G76" t="s">
        <v>419</v>
      </c>
      <c r="H76" t="s">
        <v>548</v>
      </c>
      <c r="I76" t="s">
        <v>421</v>
      </c>
      <c r="J76">
        <v>1758504225.5</v>
      </c>
      <c r="K76">
        <f>(L76)/1000</f>
        <v>0</v>
      </c>
      <c r="L76">
        <f>1000*DL76*AJ76*(DH76-DI76)/(100*DA76*(1000-AJ76*DH76))</f>
        <v>0</v>
      </c>
      <c r="M76">
        <f>DL76*AJ76*(DG76-DF76*(1000-AJ76*DI76)/(1000-AJ76*DH76))/(100*DA76)</f>
        <v>0</v>
      </c>
      <c r="N76">
        <f>DF76 - IF(AJ76&gt;1, M76*DA76*100.0/(AL76), 0)</f>
        <v>0</v>
      </c>
      <c r="O76">
        <f>((U76-K76/2)*N76-M76)/(U76+K76/2)</f>
        <v>0</v>
      </c>
      <c r="P76">
        <f>O76*(DM76+DN76)/1000.0</f>
        <v>0</v>
      </c>
      <c r="Q76">
        <f>(DF76 - IF(AJ76&gt;1, M76*DA76*100.0/(AL76), 0))*(DM76+DN76)/1000.0</f>
        <v>0</v>
      </c>
      <c r="R76">
        <f>2.0/((1/T76-1/S76)+SIGN(T76)*SQRT((1/T76-1/S76)*(1/T76-1/S76) + 4*DB76/((DB76+1)*(DB76+1))*(2*1/T76*1/S76-1/S76*1/S76)))</f>
        <v>0</v>
      </c>
      <c r="S76">
        <f>IF(LEFT(DC76,1)&lt;&gt;"0",IF(LEFT(DC76,1)="1",3.0,DD76),$D$5+$E$5*(DT76*DM76/($K$5*1000))+$F$5*(DT76*DM76/($K$5*1000))*MAX(MIN(DA76,$J$5),$I$5)*MAX(MIN(DA76,$J$5),$I$5)+$G$5*MAX(MIN(DA76,$J$5),$I$5)*(DT76*DM76/($K$5*1000))+$H$5*(DT76*DM76/($K$5*1000))*(DT76*DM76/($K$5*1000)))</f>
        <v>0</v>
      </c>
      <c r="T76">
        <f>K76*(1000-(1000*0.61365*exp(17.502*X76/(240.97+X76))/(DM76+DN76)+DH76)/2)/(1000*0.61365*exp(17.502*X76/(240.97+X76))/(DM76+DN76)-DH76)</f>
        <v>0</v>
      </c>
      <c r="U76">
        <f>1/((DB76+1)/(R76/1.6)+1/(S76/1.37)) + DB76/((DB76+1)/(R76/1.6) + DB76/(S76/1.37))</f>
        <v>0</v>
      </c>
      <c r="V76">
        <f>(CW76*CZ76)</f>
        <v>0</v>
      </c>
      <c r="W76">
        <f>(DO76+(V76+2*0.95*5.67E-8*(((DO76+$B$7)+273)^4-(DO76+273)^4)-44100*K76)/(1.84*29.3*S76+8*0.95*5.67E-8*(DO76+273)^3))</f>
        <v>0</v>
      </c>
      <c r="X76">
        <f>($C$7*DP76+$D$7*DQ76+$E$7*W76)</f>
        <v>0</v>
      </c>
      <c r="Y76">
        <f>0.61365*exp(17.502*X76/(240.97+X76))</f>
        <v>0</v>
      </c>
      <c r="Z76">
        <f>(AA76/AB76*100)</f>
        <v>0</v>
      </c>
      <c r="AA76">
        <f>DH76*(DM76+DN76)/1000</f>
        <v>0</v>
      </c>
      <c r="AB76">
        <f>0.61365*exp(17.502*DO76/(240.97+DO76))</f>
        <v>0</v>
      </c>
      <c r="AC76">
        <f>(Y76-DH76*(DM76+DN76)/1000)</f>
        <v>0</v>
      </c>
      <c r="AD76">
        <f>(-K76*44100)</f>
        <v>0</v>
      </c>
      <c r="AE76">
        <f>2*29.3*S76*0.92*(DO76-X76)</f>
        <v>0</v>
      </c>
      <c r="AF76">
        <f>2*0.95*5.67E-8*(((DO76+$B$7)+273)^4-(X76+273)^4)</f>
        <v>0</v>
      </c>
      <c r="AG76">
        <f>V76+AF76+AD76+AE76</f>
        <v>0</v>
      </c>
      <c r="AH76">
        <v>9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MAX(0,($B$13+$C$13*DT76)/(1+$D$13*DT76)*DM76/(DO76+273)*$E$13)</f>
        <v>0</v>
      </c>
      <c r="AM76" t="s">
        <v>422</v>
      </c>
      <c r="AN76" t="s">
        <v>422</v>
      </c>
      <c r="AO76">
        <v>0</v>
      </c>
      <c r="AP76">
        <v>0</v>
      </c>
      <c r="AQ76">
        <f>1-AO76/AP76</f>
        <v>0</v>
      </c>
      <c r="AR76">
        <v>0</v>
      </c>
      <c r="AS76" t="s">
        <v>422</v>
      </c>
      <c r="AT76" t="s">
        <v>422</v>
      </c>
      <c r="AU76">
        <v>0</v>
      </c>
      <c r="AV76">
        <v>0</v>
      </c>
      <c r="AW76">
        <f>1-AU76/AV76</f>
        <v>0</v>
      </c>
      <c r="AX76">
        <v>0.5</v>
      </c>
      <c r="AY76">
        <f>CX76</f>
        <v>0</v>
      </c>
      <c r="AZ76">
        <f>M76</f>
        <v>0</v>
      </c>
      <c r="BA76">
        <f>AW76*AX76*AY76</f>
        <v>0</v>
      </c>
      <c r="BB76">
        <f>(AZ76-AR76)/AY76</f>
        <v>0</v>
      </c>
      <c r="BC76">
        <f>(AP76-AV76)/AV76</f>
        <v>0</v>
      </c>
      <c r="BD76">
        <f>AO76/(AQ76+AO76/AV76)</f>
        <v>0</v>
      </c>
      <c r="BE76" t="s">
        <v>422</v>
      </c>
      <c r="BF76">
        <v>0</v>
      </c>
      <c r="BG76">
        <f>IF(BF76&lt;&gt;0, BF76, BD76)</f>
        <v>0</v>
      </c>
      <c r="BH76">
        <f>1-BG76/AV76</f>
        <v>0</v>
      </c>
      <c r="BI76">
        <f>(AV76-AU76)/(AV76-BG76)</f>
        <v>0</v>
      </c>
      <c r="BJ76">
        <f>(AP76-AV76)/(AP76-BG76)</f>
        <v>0</v>
      </c>
      <c r="BK76">
        <f>(AV76-AU76)/(AV76-AO76)</f>
        <v>0</v>
      </c>
      <c r="BL76">
        <f>(AP76-AV76)/(AP76-AO76)</f>
        <v>0</v>
      </c>
      <c r="BM76">
        <f>(BI76*BG76/AU76)</f>
        <v>0</v>
      </c>
      <c r="BN76">
        <f>(1-BM76)</f>
        <v>0</v>
      </c>
      <c r="CW76">
        <f>$B$11*DU76+$C$11*DV76+$F$11*EG76*(1-EJ76)</f>
        <v>0</v>
      </c>
      <c r="CX76">
        <f>CW76*CY76</f>
        <v>0</v>
      </c>
      <c r="CY76">
        <f>($B$11*$D$9+$C$11*$D$9+$F$11*((ET76+EL76)/MAX(ET76+EL76+EU76, 0.1)*$I$9+EU76/MAX(ET76+EL76+EU76, 0.1)*$J$9))/($B$11+$C$11+$F$11)</f>
        <v>0</v>
      </c>
      <c r="CZ76">
        <f>($B$11*$K$9+$C$11*$K$9+$F$11*((ET76+EL76)/MAX(ET76+EL76+EU76, 0.1)*$P$9+EU76/MAX(ET76+EL76+EU76, 0.1)*$Q$9))/($B$11+$C$11+$F$11)</f>
        <v>0</v>
      </c>
      <c r="DA76">
        <v>3.46</v>
      </c>
      <c r="DB76">
        <v>0.5</v>
      </c>
      <c r="DC76" t="s">
        <v>423</v>
      </c>
      <c r="DD76">
        <v>2</v>
      </c>
      <c r="DE76">
        <v>1758504225.5</v>
      </c>
      <c r="DF76">
        <v>420.576833333333</v>
      </c>
      <c r="DG76">
        <v>419.974333333333</v>
      </c>
      <c r="DH76">
        <v>24.1806166666667</v>
      </c>
      <c r="DI76">
        <v>23.9300333333333</v>
      </c>
      <c r="DJ76">
        <v>418.522666666667</v>
      </c>
      <c r="DK76">
        <v>23.8302166666667</v>
      </c>
      <c r="DL76">
        <v>500.008166666667</v>
      </c>
      <c r="DM76">
        <v>89.7969666666667</v>
      </c>
      <c r="DN76">
        <v>0.0358181</v>
      </c>
      <c r="DO76">
        <v>30.42285</v>
      </c>
      <c r="DP76">
        <v>30.0181333333333</v>
      </c>
      <c r="DQ76">
        <v>999.9</v>
      </c>
      <c r="DR76">
        <v>0</v>
      </c>
      <c r="DS76">
        <v>0</v>
      </c>
      <c r="DT76">
        <v>9986.14666666667</v>
      </c>
      <c r="DU76">
        <v>0</v>
      </c>
      <c r="DV76">
        <v>0.330984</v>
      </c>
      <c r="DW76">
        <v>0.602620333333333</v>
      </c>
      <c r="DX76">
        <v>430.9985</v>
      </c>
      <c r="DY76">
        <v>430.270833333333</v>
      </c>
      <c r="DZ76">
        <v>0.250571333333333</v>
      </c>
      <c r="EA76">
        <v>419.974333333333</v>
      </c>
      <c r="EB76">
        <v>23.9300333333333</v>
      </c>
      <c r="EC76">
        <v>2.17134333333333</v>
      </c>
      <c r="ED76">
        <v>2.14884333333333</v>
      </c>
      <c r="EE76">
        <v>18.7524333333333</v>
      </c>
      <c r="EF76">
        <v>18.5859333333333</v>
      </c>
      <c r="EG76">
        <v>0.00500059</v>
      </c>
      <c r="EH76">
        <v>0</v>
      </c>
      <c r="EI76">
        <v>0</v>
      </c>
      <c r="EJ76">
        <v>0</v>
      </c>
      <c r="EK76">
        <v>277.15</v>
      </c>
      <c r="EL76">
        <v>0.00500059</v>
      </c>
      <c r="EM76">
        <v>-13.1833333333333</v>
      </c>
      <c r="EN76">
        <v>-1.23333333333333</v>
      </c>
      <c r="EO76">
        <v>35.531</v>
      </c>
      <c r="EP76">
        <v>39.781</v>
      </c>
      <c r="EQ76">
        <v>37.25</v>
      </c>
      <c r="ER76">
        <v>40.0518333333333</v>
      </c>
      <c r="ES76">
        <v>38.312</v>
      </c>
      <c r="ET76">
        <v>0</v>
      </c>
      <c r="EU76">
        <v>0</v>
      </c>
      <c r="EV76">
        <v>0</v>
      </c>
      <c r="EW76">
        <v>1758504229.5</v>
      </c>
      <c r="EX76">
        <v>0</v>
      </c>
      <c r="EY76">
        <v>275.872</v>
      </c>
      <c r="EZ76">
        <v>10.3307690377987</v>
      </c>
      <c r="FA76">
        <v>-10.5461540119888</v>
      </c>
      <c r="FB76">
        <v>-11.216</v>
      </c>
      <c r="FC76">
        <v>15</v>
      </c>
      <c r="FD76">
        <v>0</v>
      </c>
      <c r="FE76" t="s">
        <v>424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0.6131119</v>
      </c>
      <c r="FR76">
        <v>0.0128160902255636</v>
      </c>
      <c r="FS76">
        <v>0.0358506191925607</v>
      </c>
      <c r="FT76">
        <v>1</v>
      </c>
      <c r="FU76">
        <v>275.120588235294</v>
      </c>
      <c r="FV76">
        <v>1.44996174662999</v>
      </c>
      <c r="FW76">
        <v>6.1392076233187</v>
      </c>
      <c r="FX76">
        <v>-1</v>
      </c>
      <c r="FY76">
        <v>0.2490678</v>
      </c>
      <c r="FZ76">
        <v>0.0160533834586467</v>
      </c>
      <c r="GA76">
        <v>0.00172399230276704</v>
      </c>
      <c r="GB76">
        <v>1</v>
      </c>
      <c r="GC76">
        <v>2</v>
      </c>
      <c r="GD76">
        <v>2</v>
      </c>
      <c r="GE76" t="s">
        <v>425</v>
      </c>
      <c r="GF76">
        <v>3.13302</v>
      </c>
      <c r="GG76">
        <v>2.71397</v>
      </c>
      <c r="GH76">
        <v>0.0887849</v>
      </c>
      <c r="GI76">
        <v>0.089163</v>
      </c>
      <c r="GJ76">
        <v>0.102703</v>
      </c>
      <c r="GK76">
        <v>0.102592</v>
      </c>
      <c r="GL76">
        <v>34293.8</v>
      </c>
      <c r="GM76">
        <v>36699.2</v>
      </c>
      <c r="GN76">
        <v>34054</v>
      </c>
      <c r="GO76">
        <v>36484.3</v>
      </c>
      <c r="GP76">
        <v>43170</v>
      </c>
      <c r="GQ76">
        <v>47005.8</v>
      </c>
      <c r="GR76">
        <v>53141.9</v>
      </c>
      <c r="GS76">
        <v>58316.4</v>
      </c>
      <c r="GT76">
        <v>1.926</v>
      </c>
      <c r="GU76">
        <v>1.65508</v>
      </c>
      <c r="GV76">
        <v>0.0823475</v>
      </c>
      <c r="GW76">
        <v>0</v>
      </c>
      <c r="GX76">
        <v>28.6756</v>
      </c>
      <c r="GY76">
        <v>999.9</v>
      </c>
      <c r="GZ76">
        <v>59.864</v>
      </c>
      <c r="HA76">
        <v>30.293</v>
      </c>
      <c r="HB76">
        <v>28.8845</v>
      </c>
      <c r="HC76">
        <v>54.6601</v>
      </c>
      <c r="HD76">
        <v>47.4599</v>
      </c>
      <c r="HE76">
        <v>1</v>
      </c>
      <c r="HF76">
        <v>0.11562</v>
      </c>
      <c r="HG76">
        <v>-1.3692</v>
      </c>
      <c r="HH76">
        <v>20.1285</v>
      </c>
      <c r="HI76">
        <v>5.19857</v>
      </c>
      <c r="HJ76">
        <v>12.0043</v>
      </c>
      <c r="HK76">
        <v>4.97555</v>
      </c>
      <c r="HL76">
        <v>3.294</v>
      </c>
      <c r="HM76">
        <v>9999</v>
      </c>
      <c r="HN76">
        <v>9999</v>
      </c>
      <c r="HO76">
        <v>9999</v>
      </c>
      <c r="HP76">
        <v>999.9</v>
      </c>
      <c r="HQ76">
        <v>1.86325</v>
      </c>
      <c r="HR76">
        <v>1.86812</v>
      </c>
      <c r="HS76">
        <v>1.86783</v>
      </c>
      <c r="HT76">
        <v>1.86905</v>
      </c>
      <c r="HU76">
        <v>1.86983</v>
      </c>
      <c r="HV76">
        <v>1.8659</v>
      </c>
      <c r="HW76">
        <v>1.86697</v>
      </c>
      <c r="HX76">
        <v>1.86842</v>
      </c>
      <c r="HY76">
        <v>5</v>
      </c>
      <c r="HZ76">
        <v>0</v>
      </c>
      <c r="IA76">
        <v>0</v>
      </c>
      <c r="IB76">
        <v>0</v>
      </c>
      <c r="IC76" t="s">
        <v>426</v>
      </c>
      <c r="ID76" t="s">
        <v>427</v>
      </c>
      <c r="IE76" t="s">
        <v>428</v>
      </c>
      <c r="IF76" t="s">
        <v>428</v>
      </c>
      <c r="IG76" t="s">
        <v>428</v>
      </c>
      <c r="IH76" t="s">
        <v>428</v>
      </c>
      <c r="II76">
        <v>0</v>
      </c>
      <c r="IJ76">
        <v>100</v>
      </c>
      <c r="IK76">
        <v>100</v>
      </c>
      <c r="IL76">
        <v>2.054</v>
      </c>
      <c r="IM76">
        <v>0.3503</v>
      </c>
      <c r="IN76">
        <v>0.625846538382723</v>
      </c>
      <c r="IO76">
        <v>0.00365734689822481</v>
      </c>
      <c r="IP76">
        <v>-6.82403095585571e-07</v>
      </c>
      <c r="IQ76">
        <v>2.34579755332527e-10</v>
      </c>
      <c r="IR76">
        <v>-0.0964157226560202</v>
      </c>
      <c r="IS76">
        <v>-0.0183575705514064</v>
      </c>
      <c r="IT76">
        <v>0.00210061426533654</v>
      </c>
      <c r="IU76">
        <v>-2.28055882586626e-05</v>
      </c>
      <c r="IV76">
        <v>4</v>
      </c>
      <c r="IW76">
        <v>2464</v>
      </c>
      <c r="IX76">
        <v>0</v>
      </c>
      <c r="IY76">
        <v>27</v>
      </c>
      <c r="IZ76">
        <v>29308403.8</v>
      </c>
      <c r="JA76">
        <v>29308403.8</v>
      </c>
      <c r="JB76">
        <v>0.95459</v>
      </c>
      <c r="JC76">
        <v>2.63184</v>
      </c>
      <c r="JD76">
        <v>1.54785</v>
      </c>
      <c r="JE76">
        <v>2.31445</v>
      </c>
      <c r="JF76">
        <v>1.64551</v>
      </c>
      <c r="JG76">
        <v>2.33887</v>
      </c>
      <c r="JH76">
        <v>34.2814</v>
      </c>
      <c r="JI76">
        <v>24.2276</v>
      </c>
      <c r="JJ76">
        <v>18</v>
      </c>
      <c r="JK76">
        <v>491.744</v>
      </c>
      <c r="JL76">
        <v>333.888</v>
      </c>
      <c r="JM76">
        <v>31.2155</v>
      </c>
      <c r="JN76">
        <v>28.8528</v>
      </c>
      <c r="JO76">
        <v>30.0001</v>
      </c>
      <c r="JP76">
        <v>28.8528</v>
      </c>
      <c r="JQ76">
        <v>28.8097</v>
      </c>
      <c r="JR76">
        <v>19.1313</v>
      </c>
      <c r="JS76">
        <v>23.3501</v>
      </c>
      <c r="JT76">
        <v>82.0876</v>
      </c>
      <c r="JU76">
        <v>31.2064</v>
      </c>
      <c r="JV76">
        <v>420</v>
      </c>
      <c r="JW76">
        <v>23.955</v>
      </c>
      <c r="JX76">
        <v>96.5882</v>
      </c>
      <c r="JY76">
        <v>94.4814</v>
      </c>
    </row>
    <row r="77" spans="1:285">
      <c r="A77">
        <v>61</v>
      </c>
      <c r="B77">
        <v>1758504231</v>
      </c>
      <c r="C77">
        <v>1203</v>
      </c>
      <c r="D77" t="s">
        <v>549</v>
      </c>
      <c r="E77" t="s">
        <v>550</v>
      </c>
      <c r="F77">
        <v>5</v>
      </c>
      <c r="G77" t="s">
        <v>419</v>
      </c>
      <c r="H77" t="s">
        <v>548</v>
      </c>
      <c r="I77" t="s">
        <v>421</v>
      </c>
      <c r="J77">
        <v>1758504227.75</v>
      </c>
      <c r="K77">
        <f>(L77)/1000</f>
        <v>0</v>
      </c>
      <c r="L77">
        <f>1000*DL77*AJ77*(DH77-DI77)/(100*DA77*(1000-AJ77*DH77))</f>
        <v>0</v>
      </c>
      <c r="M77">
        <f>DL77*AJ77*(DG77-DF77*(1000-AJ77*DI77)/(1000-AJ77*DH77))/(100*DA77)</f>
        <v>0</v>
      </c>
      <c r="N77">
        <f>DF77 - IF(AJ77&gt;1, M77*DA77*100.0/(AL77), 0)</f>
        <v>0</v>
      </c>
      <c r="O77">
        <f>((U77-K77/2)*N77-M77)/(U77+K77/2)</f>
        <v>0</v>
      </c>
      <c r="P77">
        <f>O77*(DM77+DN77)/1000.0</f>
        <v>0</v>
      </c>
      <c r="Q77">
        <f>(DF77 - IF(AJ77&gt;1, M77*DA77*100.0/(AL77), 0))*(DM77+DN77)/1000.0</f>
        <v>0</v>
      </c>
      <c r="R77">
        <f>2.0/((1/T77-1/S77)+SIGN(T77)*SQRT((1/T77-1/S77)*(1/T77-1/S77) + 4*DB77/((DB77+1)*(DB77+1))*(2*1/T77*1/S77-1/S77*1/S77)))</f>
        <v>0</v>
      </c>
      <c r="S77">
        <f>IF(LEFT(DC77,1)&lt;&gt;"0",IF(LEFT(DC77,1)="1",3.0,DD77),$D$5+$E$5*(DT77*DM77/($K$5*1000))+$F$5*(DT77*DM77/($K$5*1000))*MAX(MIN(DA77,$J$5),$I$5)*MAX(MIN(DA77,$J$5),$I$5)+$G$5*MAX(MIN(DA77,$J$5),$I$5)*(DT77*DM77/($K$5*1000))+$H$5*(DT77*DM77/($K$5*1000))*(DT77*DM77/($K$5*1000)))</f>
        <v>0</v>
      </c>
      <c r="T77">
        <f>K77*(1000-(1000*0.61365*exp(17.502*X77/(240.97+X77))/(DM77+DN77)+DH77)/2)/(1000*0.61365*exp(17.502*X77/(240.97+X77))/(DM77+DN77)-DH77)</f>
        <v>0</v>
      </c>
      <c r="U77">
        <f>1/((DB77+1)/(R77/1.6)+1/(S77/1.37)) + DB77/((DB77+1)/(R77/1.6) + DB77/(S77/1.37))</f>
        <v>0</v>
      </c>
      <c r="V77">
        <f>(CW77*CZ77)</f>
        <v>0</v>
      </c>
      <c r="W77">
        <f>(DO77+(V77+2*0.95*5.67E-8*(((DO77+$B$7)+273)^4-(DO77+273)^4)-44100*K77)/(1.84*29.3*S77+8*0.95*5.67E-8*(DO77+273)^3))</f>
        <v>0</v>
      </c>
      <c r="X77">
        <f>($C$7*DP77+$D$7*DQ77+$E$7*W77)</f>
        <v>0</v>
      </c>
      <c r="Y77">
        <f>0.61365*exp(17.502*X77/(240.97+X77))</f>
        <v>0</v>
      </c>
      <c r="Z77">
        <f>(AA77/AB77*100)</f>
        <v>0</v>
      </c>
      <c r="AA77">
        <f>DH77*(DM77+DN77)/1000</f>
        <v>0</v>
      </c>
      <c r="AB77">
        <f>0.61365*exp(17.502*DO77/(240.97+DO77))</f>
        <v>0</v>
      </c>
      <c r="AC77">
        <f>(Y77-DH77*(DM77+DN77)/1000)</f>
        <v>0</v>
      </c>
      <c r="AD77">
        <f>(-K77*44100)</f>
        <v>0</v>
      </c>
      <c r="AE77">
        <f>2*29.3*S77*0.92*(DO77-X77)</f>
        <v>0</v>
      </c>
      <c r="AF77">
        <f>2*0.95*5.67E-8*(((DO77+$B$7)+273)^4-(X77+273)^4)</f>
        <v>0</v>
      </c>
      <c r="AG77">
        <f>V77+AF77+AD77+AE77</f>
        <v>0</v>
      </c>
      <c r="AH77">
        <v>9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MAX(0,($B$13+$C$13*DT77)/(1+$D$13*DT77)*DM77/(DO77+273)*$E$13)</f>
        <v>0</v>
      </c>
      <c r="AM77" t="s">
        <v>422</v>
      </c>
      <c r="AN77" t="s">
        <v>422</v>
      </c>
      <c r="AO77">
        <v>0</v>
      </c>
      <c r="AP77">
        <v>0</v>
      </c>
      <c r="AQ77">
        <f>1-AO77/AP77</f>
        <v>0</v>
      </c>
      <c r="AR77">
        <v>0</v>
      </c>
      <c r="AS77" t="s">
        <v>422</v>
      </c>
      <c r="AT77" t="s">
        <v>422</v>
      </c>
      <c r="AU77">
        <v>0</v>
      </c>
      <c r="AV77">
        <v>0</v>
      </c>
      <c r="AW77">
        <f>1-AU77/AV77</f>
        <v>0</v>
      </c>
      <c r="AX77">
        <v>0.5</v>
      </c>
      <c r="AY77">
        <f>CX77</f>
        <v>0</v>
      </c>
      <c r="AZ77">
        <f>M77</f>
        <v>0</v>
      </c>
      <c r="BA77">
        <f>AW77*AX77*AY77</f>
        <v>0</v>
      </c>
      <c r="BB77">
        <f>(AZ77-AR77)/AY77</f>
        <v>0</v>
      </c>
      <c r="BC77">
        <f>(AP77-AV77)/AV77</f>
        <v>0</v>
      </c>
      <c r="BD77">
        <f>AO77/(AQ77+AO77/AV77)</f>
        <v>0</v>
      </c>
      <c r="BE77" t="s">
        <v>422</v>
      </c>
      <c r="BF77">
        <v>0</v>
      </c>
      <c r="BG77">
        <f>IF(BF77&lt;&gt;0, BF77, BD77)</f>
        <v>0</v>
      </c>
      <c r="BH77">
        <f>1-BG77/AV77</f>
        <v>0</v>
      </c>
      <c r="BI77">
        <f>(AV77-AU77)/(AV77-BG77)</f>
        <v>0</v>
      </c>
      <c r="BJ77">
        <f>(AP77-AV77)/(AP77-BG77)</f>
        <v>0</v>
      </c>
      <c r="BK77">
        <f>(AV77-AU77)/(AV77-AO77)</f>
        <v>0</v>
      </c>
      <c r="BL77">
        <f>(AP77-AV77)/(AP77-AO77)</f>
        <v>0</v>
      </c>
      <c r="BM77">
        <f>(BI77*BG77/AU77)</f>
        <v>0</v>
      </c>
      <c r="BN77">
        <f>(1-BM77)</f>
        <v>0</v>
      </c>
      <c r="CW77">
        <f>$B$11*DU77+$C$11*DV77+$F$11*EG77*(1-EJ77)</f>
        <v>0</v>
      </c>
      <c r="CX77">
        <f>CW77*CY77</f>
        <v>0</v>
      </c>
      <c r="CY77">
        <f>($B$11*$D$9+$C$11*$D$9+$F$11*((ET77+EL77)/MAX(ET77+EL77+EU77, 0.1)*$I$9+EU77/MAX(ET77+EL77+EU77, 0.1)*$J$9))/($B$11+$C$11+$F$11)</f>
        <v>0</v>
      </c>
      <c r="CZ77">
        <f>($B$11*$K$9+$C$11*$K$9+$F$11*((ET77+EL77)/MAX(ET77+EL77+EU77, 0.1)*$P$9+EU77/MAX(ET77+EL77+EU77, 0.1)*$Q$9))/($B$11+$C$11+$F$11)</f>
        <v>0</v>
      </c>
      <c r="DA77">
        <v>3.46</v>
      </c>
      <c r="DB77">
        <v>0.5</v>
      </c>
      <c r="DC77" t="s">
        <v>423</v>
      </c>
      <c r="DD77">
        <v>2</v>
      </c>
      <c r="DE77">
        <v>1758504227.75</v>
      </c>
      <c r="DF77">
        <v>420.57125</v>
      </c>
      <c r="DG77">
        <v>419.9985</v>
      </c>
      <c r="DH77">
        <v>24.17925</v>
      </c>
      <c r="DI77">
        <v>23.9295</v>
      </c>
      <c r="DJ77">
        <v>418.517</v>
      </c>
      <c r="DK77">
        <v>23.8289</v>
      </c>
      <c r="DL77">
        <v>499.984</v>
      </c>
      <c r="DM77">
        <v>89.7973</v>
      </c>
      <c r="DN77">
        <v>0.0358567</v>
      </c>
      <c r="DO77">
        <v>30.423275</v>
      </c>
      <c r="DP77">
        <v>30.0186</v>
      </c>
      <c r="DQ77">
        <v>999.9</v>
      </c>
      <c r="DR77">
        <v>0</v>
      </c>
      <c r="DS77">
        <v>0</v>
      </c>
      <c r="DT77">
        <v>9989.2375</v>
      </c>
      <c r="DU77">
        <v>0</v>
      </c>
      <c r="DV77">
        <v>0.330984</v>
      </c>
      <c r="DW77">
        <v>0.57273875</v>
      </c>
      <c r="DX77">
        <v>430.992</v>
      </c>
      <c r="DY77">
        <v>430.29525</v>
      </c>
      <c r="DZ77">
        <v>0.24974175</v>
      </c>
      <c r="EA77">
        <v>419.9985</v>
      </c>
      <c r="EB77">
        <v>23.9295</v>
      </c>
      <c r="EC77">
        <v>2.17123</v>
      </c>
      <c r="ED77">
        <v>2.148805</v>
      </c>
      <c r="EE77">
        <v>18.7516</v>
      </c>
      <c r="EF77">
        <v>18.585625</v>
      </c>
      <c r="EG77">
        <v>0.00500059</v>
      </c>
      <c r="EH77">
        <v>0</v>
      </c>
      <c r="EI77">
        <v>0</v>
      </c>
      <c r="EJ77">
        <v>0</v>
      </c>
      <c r="EK77">
        <v>275.175</v>
      </c>
      <c r="EL77">
        <v>0.00500059</v>
      </c>
      <c r="EM77">
        <v>-11.2</v>
      </c>
      <c r="EN77">
        <v>-1.125</v>
      </c>
      <c r="EO77">
        <v>35.562</v>
      </c>
      <c r="EP77">
        <v>39.82775</v>
      </c>
      <c r="EQ77">
        <v>37.2655</v>
      </c>
      <c r="ER77">
        <v>40.109</v>
      </c>
      <c r="ES77">
        <v>38.32775</v>
      </c>
      <c r="ET77">
        <v>0</v>
      </c>
      <c r="EU77">
        <v>0</v>
      </c>
      <c r="EV77">
        <v>0</v>
      </c>
      <c r="EW77">
        <v>1758504231.3</v>
      </c>
      <c r="EX77">
        <v>0</v>
      </c>
      <c r="EY77">
        <v>276.2</v>
      </c>
      <c r="EZ77">
        <v>34.9333331971188</v>
      </c>
      <c r="FA77">
        <v>-20.0683761278254</v>
      </c>
      <c r="FB77">
        <v>-12.2230769230769</v>
      </c>
      <c r="FC77">
        <v>15</v>
      </c>
      <c r="FD77">
        <v>0</v>
      </c>
      <c r="FE77" t="s">
        <v>424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0.6128784</v>
      </c>
      <c r="FR77">
        <v>-0.0967787368421042</v>
      </c>
      <c r="FS77">
        <v>0.0360426243153852</v>
      </c>
      <c r="FT77">
        <v>1</v>
      </c>
      <c r="FU77">
        <v>276.055882352941</v>
      </c>
      <c r="FV77">
        <v>0.560733278351936</v>
      </c>
      <c r="FW77">
        <v>5.64155752255322</v>
      </c>
      <c r="FX77">
        <v>-1</v>
      </c>
      <c r="FY77">
        <v>0.24933075</v>
      </c>
      <c r="FZ77">
        <v>0.0116675639097741</v>
      </c>
      <c r="GA77">
        <v>0.00152717506773127</v>
      </c>
      <c r="GB77">
        <v>1</v>
      </c>
      <c r="GC77">
        <v>2</v>
      </c>
      <c r="GD77">
        <v>2</v>
      </c>
      <c r="GE77" t="s">
        <v>425</v>
      </c>
      <c r="GF77">
        <v>3.13305</v>
      </c>
      <c r="GG77">
        <v>2.71382</v>
      </c>
      <c r="GH77">
        <v>0.0887822</v>
      </c>
      <c r="GI77">
        <v>0.0891636</v>
      </c>
      <c r="GJ77">
        <v>0.1027</v>
      </c>
      <c r="GK77">
        <v>0.102592</v>
      </c>
      <c r="GL77">
        <v>34293.7</v>
      </c>
      <c r="GM77">
        <v>36699.3</v>
      </c>
      <c r="GN77">
        <v>34053.8</v>
      </c>
      <c r="GO77">
        <v>36484.4</v>
      </c>
      <c r="GP77">
        <v>43169.9</v>
      </c>
      <c r="GQ77">
        <v>47005.9</v>
      </c>
      <c r="GR77">
        <v>53141.6</v>
      </c>
      <c r="GS77">
        <v>58316.4</v>
      </c>
      <c r="GT77">
        <v>1.92607</v>
      </c>
      <c r="GU77">
        <v>1.65527</v>
      </c>
      <c r="GV77">
        <v>0.0823475</v>
      </c>
      <c r="GW77">
        <v>0</v>
      </c>
      <c r="GX77">
        <v>28.6756</v>
      </c>
      <c r="GY77">
        <v>999.9</v>
      </c>
      <c r="GZ77">
        <v>59.864</v>
      </c>
      <c r="HA77">
        <v>30.293</v>
      </c>
      <c r="HB77">
        <v>28.8841</v>
      </c>
      <c r="HC77">
        <v>54.4001</v>
      </c>
      <c r="HD77">
        <v>47.2676</v>
      </c>
      <c r="HE77">
        <v>1</v>
      </c>
      <c r="HF77">
        <v>0.115838</v>
      </c>
      <c r="HG77">
        <v>-1.37413</v>
      </c>
      <c r="HH77">
        <v>20.1284</v>
      </c>
      <c r="HI77">
        <v>5.19812</v>
      </c>
      <c r="HJ77">
        <v>12.0046</v>
      </c>
      <c r="HK77">
        <v>4.9756</v>
      </c>
      <c r="HL77">
        <v>3.294</v>
      </c>
      <c r="HM77">
        <v>9999</v>
      </c>
      <c r="HN77">
        <v>9999</v>
      </c>
      <c r="HO77">
        <v>9999</v>
      </c>
      <c r="HP77">
        <v>999.9</v>
      </c>
      <c r="HQ77">
        <v>1.86325</v>
      </c>
      <c r="HR77">
        <v>1.86812</v>
      </c>
      <c r="HS77">
        <v>1.86783</v>
      </c>
      <c r="HT77">
        <v>1.86905</v>
      </c>
      <c r="HU77">
        <v>1.86984</v>
      </c>
      <c r="HV77">
        <v>1.8659</v>
      </c>
      <c r="HW77">
        <v>1.86697</v>
      </c>
      <c r="HX77">
        <v>1.86843</v>
      </c>
      <c r="HY77">
        <v>5</v>
      </c>
      <c r="HZ77">
        <v>0</v>
      </c>
      <c r="IA77">
        <v>0</v>
      </c>
      <c r="IB77">
        <v>0</v>
      </c>
      <c r="IC77" t="s">
        <v>426</v>
      </c>
      <c r="ID77" t="s">
        <v>427</v>
      </c>
      <c r="IE77" t="s">
        <v>428</v>
      </c>
      <c r="IF77" t="s">
        <v>428</v>
      </c>
      <c r="IG77" t="s">
        <v>428</v>
      </c>
      <c r="IH77" t="s">
        <v>428</v>
      </c>
      <c r="II77">
        <v>0</v>
      </c>
      <c r="IJ77">
        <v>100</v>
      </c>
      <c r="IK77">
        <v>100</v>
      </c>
      <c r="IL77">
        <v>2.054</v>
      </c>
      <c r="IM77">
        <v>0.3503</v>
      </c>
      <c r="IN77">
        <v>0.625846538382723</v>
      </c>
      <c r="IO77">
        <v>0.00365734689822481</v>
      </c>
      <c r="IP77">
        <v>-6.82403095585571e-07</v>
      </c>
      <c r="IQ77">
        <v>2.34579755332527e-10</v>
      </c>
      <c r="IR77">
        <v>-0.0964157226560202</v>
      </c>
      <c r="IS77">
        <v>-0.0183575705514064</v>
      </c>
      <c r="IT77">
        <v>0.00210061426533654</v>
      </c>
      <c r="IU77">
        <v>-2.28055882586626e-05</v>
      </c>
      <c r="IV77">
        <v>4</v>
      </c>
      <c r="IW77">
        <v>2464</v>
      </c>
      <c r="IX77">
        <v>0</v>
      </c>
      <c r="IY77">
        <v>27</v>
      </c>
      <c r="IZ77">
        <v>29308403.9</v>
      </c>
      <c r="JA77">
        <v>29308403.9</v>
      </c>
      <c r="JB77">
        <v>0.95459</v>
      </c>
      <c r="JC77">
        <v>2.63184</v>
      </c>
      <c r="JD77">
        <v>1.54785</v>
      </c>
      <c r="JE77">
        <v>2.31445</v>
      </c>
      <c r="JF77">
        <v>1.64551</v>
      </c>
      <c r="JG77">
        <v>2.34619</v>
      </c>
      <c r="JH77">
        <v>34.2814</v>
      </c>
      <c r="JI77">
        <v>24.2276</v>
      </c>
      <c r="JJ77">
        <v>18</v>
      </c>
      <c r="JK77">
        <v>491.786</v>
      </c>
      <c r="JL77">
        <v>333.984</v>
      </c>
      <c r="JM77">
        <v>31.2083</v>
      </c>
      <c r="JN77">
        <v>28.8528</v>
      </c>
      <c r="JO77">
        <v>30.0002</v>
      </c>
      <c r="JP77">
        <v>28.852</v>
      </c>
      <c r="JQ77">
        <v>28.8097</v>
      </c>
      <c r="JR77">
        <v>19.1299</v>
      </c>
      <c r="JS77">
        <v>23.3501</v>
      </c>
      <c r="JT77">
        <v>82.0876</v>
      </c>
      <c r="JU77">
        <v>31.1889</v>
      </c>
      <c r="JV77">
        <v>420</v>
      </c>
      <c r="JW77">
        <v>23.955</v>
      </c>
      <c r="JX77">
        <v>96.5876</v>
      </c>
      <c r="JY77">
        <v>94.4815</v>
      </c>
    </row>
    <row r="78" spans="1:285">
      <c r="A78">
        <v>62</v>
      </c>
      <c r="B78">
        <v>1758504233</v>
      </c>
      <c r="C78">
        <v>1205</v>
      </c>
      <c r="D78" t="s">
        <v>551</v>
      </c>
      <c r="E78" t="s">
        <v>552</v>
      </c>
      <c r="F78">
        <v>5</v>
      </c>
      <c r="G78" t="s">
        <v>419</v>
      </c>
      <c r="H78" t="s">
        <v>548</v>
      </c>
      <c r="I78" t="s">
        <v>421</v>
      </c>
      <c r="J78">
        <v>1758504230</v>
      </c>
      <c r="K78">
        <f>(L78)/1000</f>
        <v>0</v>
      </c>
      <c r="L78">
        <f>1000*DL78*AJ78*(DH78-DI78)/(100*DA78*(1000-AJ78*DH78))</f>
        <v>0</v>
      </c>
      <c r="M78">
        <f>DL78*AJ78*(DG78-DF78*(1000-AJ78*DI78)/(1000-AJ78*DH78))/(100*DA78)</f>
        <v>0</v>
      </c>
      <c r="N78">
        <f>DF78 - IF(AJ78&gt;1, M78*DA78*100.0/(AL78), 0)</f>
        <v>0</v>
      </c>
      <c r="O78">
        <f>((U78-K78/2)*N78-M78)/(U78+K78/2)</f>
        <v>0</v>
      </c>
      <c r="P78">
        <f>O78*(DM78+DN78)/1000.0</f>
        <v>0</v>
      </c>
      <c r="Q78">
        <f>(DF78 - IF(AJ78&gt;1, M78*DA78*100.0/(AL78), 0))*(DM78+DN78)/1000.0</f>
        <v>0</v>
      </c>
      <c r="R78">
        <f>2.0/((1/T78-1/S78)+SIGN(T78)*SQRT((1/T78-1/S78)*(1/T78-1/S78) + 4*DB78/((DB78+1)*(DB78+1))*(2*1/T78*1/S78-1/S78*1/S78)))</f>
        <v>0</v>
      </c>
      <c r="S78">
        <f>IF(LEFT(DC78,1)&lt;&gt;"0",IF(LEFT(DC78,1)="1",3.0,DD78),$D$5+$E$5*(DT78*DM78/($K$5*1000))+$F$5*(DT78*DM78/($K$5*1000))*MAX(MIN(DA78,$J$5),$I$5)*MAX(MIN(DA78,$J$5),$I$5)+$G$5*MAX(MIN(DA78,$J$5),$I$5)*(DT78*DM78/($K$5*1000))+$H$5*(DT78*DM78/($K$5*1000))*(DT78*DM78/($K$5*1000)))</f>
        <v>0</v>
      </c>
      <c r="T78">
        <f>K78*(1000-(1000*0.61365*exp(17.502*X78/(240.97+X78))/(DM78+DN78)+DH78)/2)/(1000*0.61365*exp(17.502*X78/(240.97+X78))/(DM78+DN78)-DH78)</f>
        <v>0</v>
      </c>
      <c r="U78">
        <f>1/((DB78+1)/(R78/1.6)+1/(S78/1.37)) + DB78/((DB78+1)/(R78/1.6) + DB78/(S78/1.37))</f>
        <v>0</v>
      </c>
      <c r="V78">
        <f>(CW78*CZ78)</f>
        <v>0</v>
      </c>
      <c r="W78">
        <f>(DO78+(V78+2*0.95*5.67E-8*(((DO78+$B$7)+273)^4-(DO78+273)^4)-44100*K78)/(1.84*29.3*S78+8*0.95*5.67E-8*(DO78+273)^3))</f>
        <v>0</v>
      </c>
      <c r="X78">
        <f>($C$7*DP78+$D$7*DQ78+$E$7*W78)</f>
        <v>0</v>
      </c>
      <c r="Y78">
        <f>0.61365*exp(17.502*X78/(240.97+X78))</f>
        <v>0</v>
      </c>
      <c r="Z78">
        <f>(AA78/AB78*100)</f>
        <v>0</v>
      </c>
      <c r="AA78">
        <f>DH78*(DM78+DN78)/1000</f>
        <v>0</v>
      </c>
      <c r="AB78">
        <f>0.61365*exp(17.502*DO78/(240.97+DO78))</f>
        <v>0</v>
      </c>
      <c r="AC78">
        <f>(Y78-DH78*(DM78+DN78)/1000)</f>
        <v>0</v>
      </c>
      <c r="AD78">
        <f>(-K78*44100)</f>
        <v>0</v>
      </c>
      <c r="AE78">
        <f>2*29.3*S78*0.92*(DO78-X78)</f>
        <v>0</v>
      </c>
      <c r="AF78">
        <f>2*0.95*5.67E-8*(((DO78+$B$7)+273)^4-(X78+273)^4)</f>
        <v>0</v>
      </c>
      <c r="AG78">
        <f>V78+AF78+AD78+AE78</f>
        <v>0</v>
      </c>
      <c r="AH78">
        <v>9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MAX(0,($B$13+$C$13*DT78)/(1+$D$13*DT78)*DM78/(DO78+273)*$E$13)</f>
        <v>0</v>
      </c>
      <c r="AM78" t="s">
        <v>422</v>
      </c>
      <c r="AN78" t="s">
        <v>422</v>
      </c>
      <c r="AO78">
        <v>0</v>
      </c>
      <c r="AP78">
        <v>0</v>
      </c>
      <c r="AQ78">
        <f>1-AO78/AP78</f>
        <v>0</v>
      </c>
      <c r="AR78">
        <v>0</v>
      </c>
      <c r="AS78" t="s">
        <v>422</v>
      </c>
      <c r="AT78" t="s">
        <v>422</v>
      </c>
      <c r="AU78">
        <v>0</v>
      </c>
      <c r="AV78">
        <v>0</v>
      </c>
      <c r="AW78">
        <f>1-AU78/AV78</f>
        <v>0</v>
      </c>
      <c r="AX78">
        <v>0.5</v>
      </c>
      <c r="AY78">
        <f>CX78</f>
        <v>0</v>
      </c>
      <c r="AZ78">
        <f>M78</f>
        <v>0</v>
      </c>
      <c r="BA78">
        <f>AW78*AX78*AY78</f>
        <v>0</v>
      </c>
      <c r="BB78">
        <f>(AZ78-AR78)/AY78</f>
        <v>0</v>
      </c>
      <c r="BC78">
        <f>(AP78-AV78)/AV78</f>
        <v>0</v>
      </c>
      <c r="BD78">
        <f>AO78/(AQ78+AO78/AV78)</f>
        <v>0</v>
      </c>
      <c r="BE78" t="s">
        <v>422</v>
      </c>
      <c r="BF78">
        <v>0</v>
      </c>
      <c r="BG78">
        <f>IF(BF78&lt;&gt;0, BF78, BD78)</f>
        <v>0</v>
      </c>
      <c r="BH78">
        <f>1-BG78/AV78</f>
        <v>0</v>
      </c>
      <c r="BI78">
        <f>(AV78-AU78)/(AV78-BG78)</f>
        <v>0</v>
      </c>
      <c r="BJ78">
        <f>(AP78-AV78)/(AP78-BG78)</f>
        <v>0</v>
      </c>
      <c r="BK78">
        <f>(AV78-AU78)/(AV78-AO78)</f>
        <v>0</v>
      </c>
      <c r="BL78">
        <f>(AP78-AV78)/(AP78-AO78)</f>
        <v>0</v>
      </c>
      <c r="BM78">
        <f>(BI78*BG78/AU78)</f>
        <v>0</v>
      </c>
      <c r="BN78">
        <f>(1-BM78)</f>
        <v>0</v>
      </c>
      <c r="CW78">
        <f>$B$11*DU78+$C$11*DV78+$F$11*EG78*(1-EJ78)</f>
        <v>0</v>
      </c>
      <c r="CX78">
        <f>CW78*CY78</f>
        <v>0</v>
      </c>
      <c r="CY78">
        <f>($B$11*$D$9+$C$11*$D$9+$F$11*((ET78+EL78)/MAX(ET78+EL78+EU78, 0.1)*$I$9+EU78/MAX(ET78+EL78+EU78, 0.1)*$J$9))/($B$11+$C$11+$F$11)</f>
        <v>0</v>
      </c>
      <c r="CZ78">
        <f>($B$11*$K$9+$C$11*$K$9+$F$11*((ET78+EL78)/MAX(ET78+EL78+EU78, 0.1)*$P$9+EU78/MAX(ET78+EL78+EU78, 0.1)*$Q$9))/($B$11+$C$11+$F$11)</f>
        <v>0</v>
      </c>
      <c r="DA78">
        <v>3.46</v>
      </c>
      <c r="DB78">
        <v>0.5</v>
      </c>
      <c r="DC78" t="s">
        <v>423</v>
      </c>
      <c r="DD78">
        <v>2</v>
      </c>
      <c r="DE78">
        <v>1758504230</v>
      </c>
      <c r="DF78">
        <v>420.574666666667</v>
      </c>
      <c r="DG78">
        <v>419.996</v>
      </c>
      <c r="DH78">
        <v>24.1780666666667</v>
      </c>
      <c r="DI78">
        <v>23.9291333333333</v>
      </c>
      <c r="DJ78">
        <v>418.520666666667</v>
      </c>
      <c r="DK78">
        <v>23.8277666666667</v>
      </c>
      <c r="DL78">
        <v>500.022333333333</v>
      </c>
      <c r="DM78">
        <v>89.7969666666667</v>
      </c>
      <c r="DN78">
        <v>0.0357279666666667</v>
      </c>
      <c r="DO78">
        <v>30.4242666666667</v>
      </c>
      <c r="DP78">
        <v>30.0169666666667</v>
      </c>
      <c r="DQ78">
        <v>999.9</v>
      </c>
      <c r="DR78">
        <v>0</v>
      </c>
      <c r="DS78">
        <v>0</v>
      </c>
      <c r="DT78">
        <v>10007.7333333333</v>
      </c>
      <c r="DU78">
        <v>0</v>
      </c>
      <c r="DV78">
        <v>0.330984</v>
      </c>
      <c r="DW78">
        <v>0.578715</v>
      </c>
      <c r="DX78">
        <v>430.995333333333</v>
      </c>
      <c r="DY78">
        <v>430.292666666667</v>
      </c>
      <c r="DZ78">
        <v>0.248922333333333</v>
      </c>
      <c r="EA78">
        <v>419.996</v>
      </c>
      <c r="EB78">
        <v>23.9291333333333</v>
      </c>
      <c r="EC78">
        <v>2.17111666666667</v>
      </c>
      <c r="ED78">
        <v>2.14876666666667</v>
      </c>
      <c r="EE78">
        <v>18.7507666666667</v>
      </c>
      <c r="EF78">
        <v>18.5853333333333</v>
      </c>
      <c r="EG78">
        <v>0.00500059</v>
      </c>
      <c r="EH78">
        <v>0</v>
      </c>
      <c r="EI78">
        <v>0</v>
      </c>
      <c r="EJ78">
        <v>0</v>
      </c>
      <c r="EK78">
        <v>273.8</v>
      </c>
      <c r="EL78">
        <v>0.00500059</v>
      </c>
      <c r="EM78">
        <v>-10.9333333333333</v>
      </c>
      <c r="EN78">
        <v>-1.36666666666667</v>
      </c>
      <c r="EO78">
        <v>35.562</v>
      </c>
      <c r="EP78">
        <v>39.854</v>
      </c>
      <c r="EQ78">
        <v>37.2913333333333</v>
      </c>
      <c r="ER78">
        <v>40.1873333333333</v>
      </c>
      <c r="ES78">
        <v>38.354</v>
      </c>
      <c r="ET78">
        <v>0</v>
      </c>
      <c r="EU78">
        <v>0</v>
      </c>
      <c r="EV78">
        <v>0</v>
      </c>
      <c r="EW78">
        <v>1758504233.1</v>
      </c>
      <c r="EX78">
        <v>0</v>
      </c>
      <c r="EY78">
        <v>276.352</v>
      </c>
      <c r="EZ78">
        <v>24.569230519103</v>
      </c>
      <c r="FA78">
        <v>-7.23076929994352</v>
      </c>
      <c r="FB78">
        <v>-12.584</v>
      </c>
      <c r="FC78">
        <v>15</v>
      </c>
      <c r="FD78">
        <v>0</v>
      </c>
      <c r="FE78" t="s">
        <v>424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0.61143495</v>
      </c>
      <c r="FR78">
        <v>-0.235990781954887</v>
      </c>
      <c r="FS78">
        <v>0.0374776598208519</v>
      </c>
      <c r="FT78">
        <v>1</v>
      </c>
      <c r="FU78">
        <v>276.538235294118</v>
      </c>
      <c r="FV78">
        <v>11.1245224381178</v>
      </c>
      <c r="FW78">
        <v>5.92288754627446</v>
      </c>
      <c r="FX78">
        <v>-1</v>
      </c>
      <c r="FY78">
        <v>0.24955055</v>
      </c>
      <c r="FZ78">
        <v>0.00473580451127812</v>
      </c>
      <c r="GA78">
        <v>0.00123049459466509</v>
      </c>
      <c r="GB78">
        <v>1</v>
      </c>
      <c r="GC78">
        <v>2</v>
      </c>
      <c r="GD78">
        <v>2</v>
      </c>
      <c r="GE78" t="s">
        <v>425</v>
      </c>
      <c r="GF78">
        <v>3.13276</v>
      </c>
      <c r="GG78">
        <v>2.71376</v>
      </c>
      <c r="GH78">
        <v>0.0887882</v>
      </c>
      <c r="GI78">
        <v>0.0891668</v>
      </c>
      <c r="GJ78">
        <v>0.102699</v>
      </c>
      <c r="GK78">
        <v>0.102591</v>
      </c>
      <c r="GL78">
        <v>34293.5</v>
      </c>
      <c r="GM78">
        <v>36699.1</v>
      </c>
      <c r="GN78">
        <v>34053.9</v>
      </c>
      <c r="GO78">
        <v>36484.4</v>
      </c>
      <c r="GP78">
        <v>43170</v>
      </c>
      <c r="GQ78">
        <v>47006</v>
      </c>
      <c r="GR78">
        <v>53141.7</v>
      </c>
      <c r="GS78">
        <v>58316.5</v>
      </c>
      <c r="GT78">
        <v>1.926</v>
      </c>
      <c r="GU78">
        <v>1.6555</v>
      </c>
      <c r="GV78">
        <v>0.082124</v>
      </c>
      <c r="GW78">
        <v>0</v>
      </c>
      <c r="GX78">
        <v>28.6758</v>
      </c>
      <c r="GY78">
        <v>999.9</v>
      </c>
      <c r="GZ78">
        <v>59.864</v>
      </c>
      <c r="HA78">
        <v>30.293</v>
      </c>
      <c r="HB78">
        <v>28.8849</v>
      </c>
      <c r="HC78">
        <v>54.2901</v>
      </c>
      <c r="HD78">
        <v>47.6042</v>
      </c>
      <c r="HE78">
        <v>1</v>
      </c>
      <c r="HF78">
        <v>0.11595</v>
      </c>
      <c r="HG78">
        <v>-1.35837</v>
      </c>
      <c r="HH78">
        <v>20.1285</v>
      </c>
      <c r="HI78">
        <v>5.19737</v>
      </c>
      <c r="HJ78">
        <v>12.0046</v>
      </c>
      <c r="HK78">
        <v>4.97565</v>
      </c>
      <c r="HL78">
        <v>3.294</v>
      </c>
      <c r="HM78">
        <v>9999</v>
      </c>
      <c r="HN78">
        <v>9999</v>
      </c>
      <c r="HO78">
        <v>9999</v>
      </c>
      <c r="HP78">
        <v>999.9</v>
      </c>
      <c r="HQ78">
        <v>1.86325</v>
      </c>
      <c r="HR78">
        <v>1.86812</v>
      </c>
      <c r="HS78">
        <v>1.86783</v>
      </c>
      <c r="HT78">
        <v>1.86905</v>
      </c>
      <c r="HU78">
        <v>1.86984</v>
      </c>
      <c r="HV78">
        <v>1.86592</v>
      </c>
      <c r="HW78">
        <v>1.86699</v>
      </c>
      <c r="HX78">
        <v>1.86844</v>
      </c>
      <c r="HY78">
        <v>5</v>
      </c>
      <c r="HZ78">
        <v>0</v>
      </c>
      <c r="IA78">
        <v>0</v>
      </c>
      <c r="IB78">
        <v>0</v>
      </c>
      <c r="IC78" t="s">
        <v>426</v>
      </c>
      <c r="ID78" t="s">
        <v>427</v>
      </c>
      <c r="IE78" t="s">
        <v>428</v>
      </c>
      <c r="IF78" t="s">
        <v>428</v>
      </c>
      <c r="IG78" t="s">
        <v>428</v>
      </c>
      <c r="IH78" t="s">
        <v>428</v>
      </c>
      <c r="II78">
        <v>0</v>
      </c>
      <c r="IJ78">
        <v>100</v>
      </c>
      <c r="IK78">
        <v>100</v>
      </c>
      <c r="IL78">
        <v>2.055</v>
      </c>
      <c r="IM78">
        <v>0.3503</v>
      </c>
      <c r="IN78">
        <v>0.625846538382723</v>
      </c>
      <c r="IO78">
        <v>0.00365734689822481</v>
      </c>
      <c r="IP78">
        <v>-6.82403095585571e-07</v>
      </c>
      <c r="IQ78">
        <v>2.34579755332527e-10</v>
      </c>
      <c r="IR78">
        <v>-0.0964157226560202</v>
      </c>
      <c r="IS78">
        <v>-0.0183575705514064</v>
      </c>
      <c r="IT78">
        <v>0.00210061426533654</v>
      </c>
      <c r="IU78">
        <v>-2.28055882586626e-05</v>
      </c>
      <c r="IV78">
        <v>4</v>
      </c>
      <c r="IW78">
        <v>2464</v>
      </c>
      <c r="IX78">
        <v>0</v>
      </c>
      <c r="IY78">
        <v>27</v>
      </c>
      <c r="IZ78">
        <v>29308403.9</v>
      </c>
      <c r="JA78">
        <v>29308403.9</v>
      </c>
      <c r="JB78">
        <v>0.95459</v>
      </c>
      <c r="JC78">
        <v>2.63916</v>
      </c>
      <c r="JD78">
        <v>1.54785</v>
      </c>
      <c r="JE78">
        <v>2.31323</v>
      </c>
      <c r="JF78">
        <v>1.64673</v>
      </c>
      <c r="JG78">
        <v>2.2583</v>
      </c>
      <c r="JH78">
        <v>34.2814</v>
      </c>
      <c r="JI78">
        <v>24.2188</v>
      </c>
      <c r="JJ78">
        <v>18</v>
      </c>
      <c r="JK78">
        <v>491.726</v>
      </c>
      <c r="JL78">
        <v>334.091</v>
      </c>
      <c r="JM78">
        <v>31.2019</v>
      </c>
      <c r="JN78">
        <v>28.8528</v>
      </c>
      <c r="JO78">
        <v>30.0001</v>
      </c>
      <c r="JP78">
        <v>28.8508</v>
      </c>
      <c r="JQ78">
        <v>28.8097</v>
      </c>
      <c r="JR78">
        <v>19.129</v>
      </c>
      <c r="JS78">
        <v>23.3501</v>
      </c>
      <c r="JT78">
        <v>82.0876</v>
      </c>
      <c r="JU78">
        <v>31.1889</v>
      </c>
      <c r="JV78">
        <v>420</v>
      </c>
      <c r="JW78">
        <v>23.955</v>
      </c>
      <c r="JX78">
        <v>96.5877</v>
      </c>
      <c r="JY78">
        <v>94.4815</v>
      </c>
    </row>
    <row r="79" spans="1:285">
      <c r="A79">
        <v>63</v>
      </c>
      <c r="B79">
        <v>1758504235</v>
      </c>
      <c r="C79">
        <v>1207</v>
      </c>
      <c r="D79" t="s">
        <v>553</v>
      </c>
      <c r="E79" t="s">
        <v>554</v>
      </c>
      <c r="F79">
        <v>5</v>
      </c>
      <c r="G79" t="s">
        <v>419</v>
      </c>
      <c r="H79" t="s">
        <v>548</v>
      </c>
      <c r="I79" t="s">
        <v>421</v>
      </c>
      <c r="J79">
        <v>1758504232</v>
      </c>
      <c r="K79">
        <f>(L79)/1000</f>
        <v>0</v>
      </c>
      <c r="L79">
        <f>1000*DL79*AJ79*(DH79-DI79)/(100*DA79*(1000-AJ79*DH79))</f>
        <v>0</v>
      </c>
      <c r="M79">
        <f>DL79*AJ79*(DG79-DF79*(1000-AJ79*DI79)/(1000-AJ79*DH79))/(100*DA79)</f>
        <v>0</v>
      </c>
      <c r="N79">
        <f>DF79 - IF(AJ79&gt;1, M79*DA79*100.0/(AL79), 0)</f>
        <v>0</v>
      </c>
      <c r="O79">
        <f>((U79-K79/2)*N79-M79)/(U79+K79/2)</f>
        <v>0</v>
      </c>
      <c r="P79">
        <f>O79*(DM79+DN79)/1000.0</f>
        <v>0</v>
      </c>
      <c r="Q79">
        <f>(DF79 - IF(AJ79&gt;1, M79*DA79*100.0/(AL79), 0))*(DM79+DN79)/1000.0</f>
        <v>0</v>
      </c>
      <c r="R79">
        <f>2.0/((1/T79-1/S79)+SIGN(T79)*SQRT((1/T79-1/S79)*(1/T79-1/S79) + 4*DB79/((DB79+1)*(DB79+1))*(2*1/T79*1/S79-1/S79*1/S79)))</f>
        <v>0</v>
      </c>
      <c r="S79">
        <f>IF(LEFT(DC79,1)&lt;&gt;"0",IF(LEFT(DC79,1)="1",3.0,DD79),$D$5+$E$5*(DT79*DM79/($K$5*1000))+$F$5*(DT79*DM79/($K$5*1000))*MAX(MIN(DA79,$J$5),$I$5)*MAX(MIN(DA79,$J$5),$I$5)+$G$5*MAX(MIN(DA79,$J$5),$I$5)*(DT79*DM79/($K$5*1000))+$H$5*(DT79*DM79/($K$5*1000))*(DT79*DM79/($K$5*1000)))</f>
        <v>0</v>
      </c>
      <c r="T79">
        <f>K79*(1000-(1000*0.61365*exp(17.502*X79/(240.97+X79))/(DM79+DN79)+DH79)/2)/(1000*0.61365*exp(17.502*X79/(240.97+X79))/(DM79+DN79)-DH79)</f>
        <v>0</v>
      </c>
      <c r="U79">
        <f>1/((DB79+1)/(R79/1.6)+1/(S79/1.37)) + DB79/((DB79+1)/(R79/1.6) + DB79/(S79/1.37))</f>
        <v>0</v>
      </c>
      <c r="V79">
        <f>(CW79*CZ79)</f>
        <v>0</v>
      </c>
      <c r="W79">
        <f>(DO79+(V79+2*0.95*5.67E-8*(((DO79+$B$7)+273)^4-(DO79+273)^4)-44100*K79)/(1.84*29.3*S79+8*0.95*5.67E-8*(DO79+273)^3))</f>
        <v>0</v>
      </c>
      <c r="X79">
        <f>($C$7*DP79+$D$7*DQ79+$E$7*W79)</f>
        <v>0</v>
      </c>
      <c r="Y79">
        <f>0.61365*exp(17.502*X79/(240.97+X79))</f>
        <v>0</v>
      </c>
      <c r="Z79">
        <f>(AA79/AB79*100)</f>
        <v>0</v>
      </c>
      <c r="AA79">
        <f>DH79*(DM79+DN79)/1000</f>
        <v>0</v>
      </c>
      <c r="AB79">
        <f>0.61365*exp(17.502*DO79/(240.97+DO79))</f>
        <v>0</v>
      </c>
      <c r="AC79">
        <f>(Y79-DH79*(DM79+DN79)/1000)</f>
        <v>0</v>
      </c>
      <c r="AD79">
        <f>(-K79*44100)</f>
        <v>0</v>
      </c>
      <c r="AE79">
        <f>2*29.3*S79*0.92*(DO79-X79)</f>
        <v>0</v>
      </c>
      <c r="AF79">
        <f>2*0.95*5.67E-8*(((DO79+$B$7)+273)^4-(X79+273)^4)</f>
        <v>0</v>
      </c>
      <c r="AG79">
        <f>V79+AF79+AD79+AE79</f>
        <v>0</v>
      </c>
      <c r="AH79">
        <v>9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MAX(0,($B$13+$C$13*DT79)/(1+$D$13*DT79)*DM79/(DO79+273)*$E$13)</f>
        <v>0</v>
      </c>
      <c r="AM79" t="s">
        <v>422</v>
      </c>
      <c r="AN79" t="s">
        <v>422</v>
      </c>
      <c r="AO79">
        <v>0</v>
      </c>
      <c r="AP79">
        <v>0</v>
      </c>
      <c r="AQ79">
        <f>1-AO79/AP79</f>
        <v>0</v>
      </c>
      <c r="AR79">
        <v>0</v>
      </c>
      <c r="AS79" t="s">
        <v>422</v>
      </c>
      <c r="AT79" t="s">
        <v>422</v>
      </c>
      <c r="AU79">
        <v>0</v>
      </c>
      <c r="AV79">
        <v>0</v>
      </c>
      <c r="AW79">
        <f>1-AU79/AV79</f>
        <v>0</v>
      </c>
      <c r="AX79">
        <v>0.5</v>
      </c>
      <c r="AY79">
        <f>CX79</f>
        <v>0</v>
      </c>
      <c r="AZ79">
        <f>M79</f>
        <v>0</v>
      </c>
      <c r="BA79">
        <f>AW79*AX79*AY79</f>
        <v>0</v>
      </c>
      <c r="BB79">
        <f>(AZ79-AR79)/AY79</f>
        <v>0</v>
      </c>
      <c r="BC79">
        <f>(AP79-AV79)/AV79</f>
        <v>0</v>
      </c>
      <c r="BD79">
        <f>AO79/(AQ79+AO79/AV79)</f>
        <v>0</v>
      </c>
      <c r="BE79" t="s">
        <v>422</v>
      </c>
      <c r="BF79">
        <v>0</v>
      </c>
      <c r="BG79">
        <f>IF(BF79&lt;&gt;0, BF79, BD79)</f>
        <v>0</v>
      </c>
      <c r="BH79">
        <f>1-BG79/AV79</f>
        <v>0</v>
      </c>
      <c r="BI79">
        <f>(AV79-AU79)/(AV79-BG79)</f>
        <v>0</v>
      </c>
      <c r="BJ79">
        <f>(AP79-AV79)/(AP79-BG79)</f>
        <v>0</v>
      </c>
      <c r="BK79">
        <f>(AV79-AU79)/(AV79-AO79)</f>
        <v>0</v>
      </c>
      <c r="BL79">
        <f>(AP79-AV79)/(AP79-AO79)</f>
        <v>0</v>
      </c>
      <c r="BM79">
        <f>(BI79*BG79/AU79)</f>
        <v>0</v>
      </c>
      <c r="BN79">
        <f>(1-BM79)</f>
        <v>0</v>
      </c>
      <c r="CW79">
        <f>$B$11*DU79+$C$11*DV79+$F$11*EG79*(1-EJ79)</f>
        <v>0</v>
      </c>
      <c r="CX79">
        <f>CW79*CY79</f>
        <v>0</v>
      </c>
      <c r="CY79">
        <f>($B$11*$D$9+$C$11*$D$9+$F$11*((ET79+EL79)/MAX(ET79+EL79+EU79, 0.1)*$I$9+EU79/MAX(ET79+EL79+EU79, 0.1)*$J$9))/($B$11+$C$11+$F$11)</f>
        <v>0</v>
      </c>
      <c r="CZ79">
        <f>($B$11*$K$9+$C$11*$K$9+$F$11*((ET79+EL79)/MAX(ET79+EL79+EU79, 0.1)*$P$9+EU79/MAX(ET79+EL79+EU79, 0.1)*$Q$9))/($B$11+$C$11+$F$11)</f>
        <v>0</v>
      </c>
      <c r="DA79">
        <v>3.46</v>
      </c>
      <c r="DB79">
        <v>0.5</v>
      </c>
      <c r="DC79" t="s">
        <v>423</v>
      </c>
      <c r="DD79">
        <v>2</v>
      </c>
      <c r="DE79">
        <v>1758504232</v>
      </c>
      <c r="DF79">
        <v>420.580333333333</v>
      </c>
      <c r="DG79">
        <v>420.005</v>
      </c>
      <c r="DH79">
        <v>24.1771333333333</v>
      </c>
      <c r="DI79">
        <v>23.9287333333333</v>
      </c>
      <c r="DJ79">
        <v>418.526333333333</v>
      </c>
      <c r="DK79">
        <v>23.8268666666667</v>
      </c>
      <c r="DL79">
        <v>500.013666666667</v>
      </c>
      <c r="DM79">
        <v>89.7964333333333</v>
      </c>
      <c r="DN79">
        <v>0.0357778333333333</v>
      </c>
      <c r="DO79">
        <v>30.4260333333333</v>
      </c>
      <c r="DP79">
        <v>30.0147333333333</v>
      </c>
      <c r="DQ79">
        <v>999.9</v>
      </c>
      <c r="DR79">
        <v>0</v>
      </c>
      <c r="DS79">
        <v>0</v>
      </c>
      <c r="DT79">
        <v>10001.0666666667</v>
      </c>
      <c r="DU79">
        <v>0</v>
      </c>
      <c r="DV79">
        <v>0.330984</v>
      </c>
      <c r="DW79">
        <v>0.575307333333333</v>
      </c>
      <c r="DX79">
        <v>431.000666666667</v>
      </c>
      <c r="DY79">
        <v>430.301666666667</v>
      </c>
      <c r="DZ79">
        <v>0.248370666666667</v>
      </c>
      <c r="EA79">
        <v>420.005</v>
      </c>
      <c r="EB79">
        <v>23.9287333333333</v>
      </c>
      <c r="EC79">
        <v>2.17102</v>
      </c>
      <c r="ED79">
        <v>2.14872</v>
      </c>
      <c r="EE79">
        <v>18.7500333333333</v>
      </c>
      <c r="EF79">
        <v>18.585</v>
      </c>
      <c r="EG79">
        <v>0.00500059</v>
      </c>
      <c r="EH79">
        <v>0</v>
      </c>
      <c r="EI79">
        <v>0</v>
      </c>
      <c r="EJ79">
        <v>0</v>
      </c>
      <c r="EK79">
        <v>274.066666666667</v>
      </c>
      <c r="EL79">
        <v>0.00500059</v>
      </c>
      <c r="EM79">
        <v>-12.6666666666667</v>
      </c>
      <c r="EN79">
        <v>-2</v>
      </c>
      <c r="EO79">
        <v>35.583</v>
      </c>
      <c r="EP79">
        <v>39.8956666666667</v>
      </c>
      <c r="EQ79">
        <v>37.333</v>
      </c>
      <c r="ER79">
        <v>40.229</v>
      </c>
      <c r="ES79">
        <v>38.375</v>
      </c>
      <c r="ET79">
        <v>0</v>
      </c>
      <c r="EU79">
        <v>0</v>
      </c>
      <c r="EV79">
        <v>0</v>
      </c>
      <c r="EW79">
        <v>1758504235.5</v>
      </c>
      <c r="EX79">
        <v>0</v>
      </c>
      <c r="EY79">
        <v>277.212</v>
      </c>
      <c r="EZ79">
        <v>4.6230766093932</v>
      </c>
      <c r="FA79">
        <v>-10.0384613537224</v>
      </c>
      <c r="FB79">
        <v>-11.808</v>
      </c>
      <c r="FC79">
        <v>15</v>
      </c>
      <c r="FD79">
        <v>0</v>
      </c>
      <c r="FE79" t="s">
        <v>424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0.60822605</v>
      </c>
      <c r="FR79">
        <v>-0.295734721804511</v>
      </c>
      <c r="FS79">
        <v>0.0384085525052364</v>
      </c>
      <c r="FT79">
        <v>1</v>
      </c>
      <c r="FU79">
        <v>275.955882352941</v>
      </c>
      <c r="FV79">
        <v>15.8029028656877</v>
      </c>
      <c r="FW79">
        <v>6.32321545048229</v>
      </c>
      <c r="FX79">
        <v>-1</v>
      </c>
      <c r="FY79">
        <v>0.2496746</v>
      </c>
      <c r="FZ79">
        <v>-0.00241515789473708</v>
      </c>
      <c r="GA79">
        <v>0.00101228041569518</v>
      </c>
      <c r="GB79">
        <v>1</v>
      </c>
      <c r="GC79">
        <v>2</v>
      </c>
      <c r="GD79">
        <v>2</v>
      </c>
      <c r="GE79" t="s">
        <v>425</v>
      </c>
      <c r="GF79">
        <v>3.13303</v>
      </c>
      <c r="GG79">
        <v>2.71384</v>
      </c>
      <c r="GH79">
        <v>0.0887841</v>
      </c>
      <c r="GI79">
        <v>0.0891651</v>
      </c>
      <c r="GJ79">
        <v>0.102694</v>
      </c>
      <c r="GK79">
        <v>0.102586</v>
      </c>
      <c r="GL79">
        <v>34293.6</v>
      </c>
      <c r="GM79">
        <v>36699.2</v>
      </c>
      <c r="GN79">
        <v>34053.8</v>
      </c>
      <c r="GO79">
        <v>36484.4</v>
      </c>
      <c r="GP79">
        <v>43170.3</v>
      </c>
      <c r="GQ79">
        <v>47006.4</v>
      </c>
      <c r="GR79">
        <v>53141.7</v>
      </c>
      <c r="GS79">
        <v>58316.7</v>
      </c>
      <c r="GT79">
        <v>1.92638</v>
      </c>
      <c r="GU79">
        <v>1.65488</v>
      </c>
      <c r="GV79">
        <v>0.0820681</v>
      </c>
      <c r="GW79">
        <v>0</v>
      </c>
      <c r="GX79">
        <v>28.677</v>
      </c>
      <c r="GY79">
        <v>999.9</v>
      </c>
      <c r="GZ79">
        <v>59.864</v>
      </c>
      <c r="HA79">
        <v>30.293</v>
      </c>
      <c r="HB79">
        <v>28.8811</v>
      </c>
      <c r="HC79">
        <v>54.7501</v>
      </c>
      <c r="HD79">
        <v>47.4239</v>
      </c>
      <c r="HE79">
        <v>1</v>
      </c>
      <c r="HF79">
        <v>0.115635</v>
      </c>
      <c r="HG79">
        <v>-1.34154</v>
      </c>
      <c r="HH79">
        <v>20.1287</v>
      </c>
      <c r="HI79">
        <v>5.19662</v>
      </c>
      <c r="HJ79">
        <v>12.0041</v>
      </c>
      <c r="HK79">
        <v>4.97555</v>
      </c>
      <c r="HL79">
        <v>3.294</v>
      </c>
      <c r="HM79">
        <v>9999</v>
      </c>
      <c r="HN79">
        <v>9999</v>
      </c>
      <c r="HO79">
        <v>9999</v>
      </c>
      <c r="HP79">
        <v>999.9</v>
      </c>
      <c r="HQ79">
        <v>1.86325</v>
      </c>
      <c r="HR79">
        <v>1.86812</v>
      </c>
      <c r="HS79">
        <v>1.86783</v>
      </c>
      <c r="HT79">
        <v>1.86905</v>
      </c>
      <c r="HU79">
        <v>1.86982</v>
      </c>
      <c r="HV79">
        <v>1.86594</v>
      </c>
      <c r="HW79">
        <v>1.867</v>
      </c>
      <c r="HX79">
        <v>1.86844</v>
      </c>
      <c r="HY79">
        <v>5</v>
      </c>
      <c r="HZ79">
        <v>0</v>
      </c>
      <c r="IA79">
        <v>0</v>
      </c>
      <c r="IB79">
        <v>0</v>
      </c>
      <c r="IC79" t="s">
        <v>426</v>
      </c>
      <c r="ID79" t="s">
        <v>427</v>
      </c>
      <c r="IE79" t="s">
        <v>428</v>
      </c>
      <c r="IF79" t="s">
        <v>428</v>
      </c>
      <c r="IG79" t="s">
        <v>428</v>
      </c>
      <c r="IH79" t="s">
        <v>428</v>
      </c>
      <c r="II79">
        <v>0</v>
      </c>
      <c r="IJ79">
        <v>100</v>
      </c>
      <c r="IK79">
        <v>100</v>
      </c>
      <c r="IL79">
        <v>2.054</v>
      </c>
      <c r="IM79">
        <v>0.3502</v>
      </c>
      <c r="IN79">
        <v>0.625846538382723</v>
      </c>
      <c r="IO79">
        <v>0.00365734689822481</v>
      </c>
      <c r="IP79">
        <v>-6.82403095585571e-07</v>
      </c>
      <c r="IQ79">
        <v>2.34579755332527e-10</v>
      </c>
      <c r="IR79">
        <v>-0.0964157226560202</v>
      </c>
      <c r="IS79">
        <v>-0.0183575705514064</v>
      </c>
      <c r="IT79">
        <v>0.00210061426533654</v>
      </c>
      <c r="IU79">
        <v>-2.28055882586626e-05</v>
      </c>
      <c r="IV79">
        <v>4</v>
      </c>
      <c r="IW79">
        <v>2464</v>
      </c>
      <c r="IX79">
        <v>0</v>
      </c>
      <c r="IY79">
        <v>27</v>
      </c>
      <c r="IZ79">
        <v>29308403.9</v>
      </c>
      <c r="JA79">
        <v>29308403.9</v>
      </c>
      <c r="JB79">
        <v>0.95459</v>
      </c>
      <c r="JC79">
        <v>2.63184</v>
      </c>
      <c r="JD79">
        <v>1.54785</v>
      </c>
      <c r="JE79">
        <v>2.31445</v>
      </c>
      <c r="JF79">
        <v>1.64673</v>
      </c>
      <c r="JG79">
        <v>2.34985</v>
      </c>
      <c r="JH79">
        <v>34.2814</v>
      </c>
      <c r="JI79">
        <v>24.2276</v>
      </c>
      <c r="JJ79">
        <v>18</v>
      </c>
      <c r="JK79">
        <v>491.966</v>
      </c>
      <c r="JL79">
        <v>333.789</v>
      </c>
      <c r="JM79">
        <v>31.1948</v>
      </c>
      <c r="JN79">
        <v>28.8528</v>
      </c>
      <c r="JO79">
        <v>30</v>
      </c>
      <c r="JP79">
        <v>28.8504</v>
      </c>
      <c r="JQ79">
        <v>28.8091</v>
      </c>
      <c r="JR79">
        <v>19.1292</v>
      </c>
      <c r="JS79">
        <v>23.3501</v>
      </c>
      <c r="JT79">
        <v>82.0876</v>
      </c>
      <c r="JU79">
        <v>31.1889</v>
      </c>
      <c r="JV79">
        <v>420</v>
      </c>
      <c r="JW79">
        <v>23.955</v>
      </c>
      <c r="JX79">
        <v>96.5877</v>
      </c>
      <c r="JY79">
        <v>94.4817</v>
      </c>
    </row>
    <row r="80" spans="1:285">
      <c r="A80">
        <v>64</v>
      </c>
      <c r="B80">
        <v>1758504237</v>
      </c>
      <c r="C80">
        <v>1209</v>
      </c>
      <c r="D80" t="s">
        <v>555</v>
      </c>
      <c r="E80" t="s">
        <v>556</v>
      </c>
      <c r="F80">
        <v>5</v>
      </c>
      <c r="G80" t="s">
        <v>419</v>
      </c>
      <c r="H80" t="s">
        <v>548</v>
      </c>
      <c r="I80" t="s">
        <v>421</v>
      </c>
      <c r="J80">
        <v>1758504234</v>
      </c>
      <c r="K80">
        <f>(L80)/1000</f>
        <v>0</v>
      </c>
      <c r="L80">
        <f>1000*DL80*AJ80*(DH80-DI80)/(100*DA80*(1000-AJ80*DH80))</f>
        <v>0</v>
      </c>
      <c r="M80">
        <f>DL80*AJ80*(DG80-DF80*(1000-AJ80*DI80)/(1000-AJ80*DH80))/(100*DA80)</f>
        <v>0</v>
      </c>
      <c r="N80">
        <f>DF80 - IF(AJ80&gt;1, M80*DA80*100.0/(AL80), 0)</f>
        <v>0</v>
      </c>
      <c r="O80">
        <f>((U80-K80/2)*N80-M80)/(U80+K80/2)</f>
        <v>0</v>
      </c>
      <c r="P80">
        <f>O80*(DM80+DN80)/1000.0</f>
        <v>0</v>
      </c>
      <c r="Q80">
        <f>(DF80 - IF(AJ80&gt;1, M80*DA80*100.0/(AL80), 0))*(DM80+DN80)/1000.0</f>
        <v>0</v>
      </c>
      <c r="R80">
        <f>2.0/((1/T80-1/S80)+SIGN(T80)*SQRT((1/T80-1/S80)*(1/T80-1/S80) + 4*DB80/((DB80+1)*(DB80+1))*(2*1/T80*1/S80-1/S80*1/S80)))</f>
        <v>0</v>
      </c>
      <c r="S80">
        <f>IF(LEFT(DC80,1)&lt;&gt;"0",IF(LEFT(DC80,1)="1",3.0,DD80),$D$5+$E$5*(DT80*DM80/($K$5*1000))+$F$5*(DT80*DM80/($K$5*1000))*MAX(MIN(DA80,$J$5),$I$5)*MAX(MIN(DA80,$J$5),$I$5)+$G$5*MAX(MIN(DA80,$J$5),$I$5)*(DT80*DM80/($K$5*1000))+$H$5*(DT80*DM80/($K$5*1000))*(DT80*DM80/($K$5*1000)))</f>
        <v>0</v>
      </c>
      <c r="T80">
        <f>K80*(1000-(1000*0.61365*exp(17.502*X80/(240.97+X80))/(DM80+DN80)+DH80)/2)/(1000*0.61365*exp(17.502*X80/(240.97+X80))/(DM80+DN80)-DH80)</f>
        <v>0</v>
      </c>
      <c r="U80">
        <f>1/((DB80+1)/(R80/1.6)+1/(S80/1.37)) + DB80/((DB80+1)/(R80/1.6) + DB80/(S80/1.37))</f>
        <v>0</v>
      </c>
      <c r="V80">
        <f>(CW80*CZ80)</f>
        <v>0</v>
      </c>
      <c r="W80">
        <f>(DO80+(V80+2*0.95*5.67E-8*(((DO80+$B$7)+273)^4-(DO80+273)^4)-44100*K80)/(1.84*29.3*S80+8*0.95*5.67E-8*(DO80+273)^3))</f>
        <v>0</v>
      </c>
      <c r="X80">
        <f>($C$7*DP80+$D$7*DQ80+$E$7*W80)</f>
        <v>0</v>
      </c>
      <c r="Y80">
        <f>0.61365*exp(17.502*X80/(240.97+X80))</f>
        <v>0</v>
      </c>
      <c r="Z80">
        <f>(AA80/AB80*100)</f>
        <v>0</v>
      </c>
      <c r="AA80">
        <f>DH80*(DM80+DN80)/1000</f>
        <v>0</v>
      </c>
      <c r="AB80">
        <f>0.61365*exp(17.502*DO80/(240.97+DO80))</f>
        <v>0</v>
      </c>
      <c r="AC80">
        <f>(Y80-DH80*(DM80+DN80)/1000)</f>
        <v>0</v>
      </c>
      <c r="AD80">
        <f>(-K80*44100)</f>
        <v>0</v>
      </c>
      <c r="AE80">
        <f>2*29.3*S80*0.92*(DO80-X80)</f>
        <v>0</v>
      </c>
      <c r="AF80">
        <f>2*0.95*5.67E-8*(((DO80+$B$7)+273)^4-(X80+273)^4)</f>
        <v>0</v>
      </c>
      <c r="AG80">
        <f>V80+AF80+AD80+AE80</f>
        <v>0</v>
      </c>
      <c r="AH80">
        <v>9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MAX(0,($B$13+$C$13*DT80)/(1+$D$13*DT80)*DM80/(DO80+273)*$E$13)</f>
        <v>0</v>
      </c>
      <c r="AM80" t="s">
        <v>422</v>
      </c>
      <c r="AN80" t="s">
        <v>422</v>
      </c>
      <c r="AO80">
        <v>0</v>
      </c>
      <c r="AP80">
        <v>0</v>
      </c>
      <c r="AQ80">
        <f>1-AO80/AP80</f>
        <v>0</v>
      </c>
      <c r="AR80">
        <v>0</v>
      </c>
      <c r="AS80" t="s">
        <v>422</v>
      </c>
      <c r="AT80" t="s">
        <v>422</v>
      </c>
      <c r="AU80">
        <v>0</v>
      </c>
      <c r="AV80">
        <v>0</v>
      </c>
      <c r="AW80">
        <f>1-AU80/AV80</f>
        <v>0</v>
      </c>
      <c r="AX80">
        <v>0.5</v>
      </c>
      <c r="AY80">
        <f>CX80</f>
        <v>0</v>
      </c>
      <c r="AZ80">
        <f>M80</f>
        <v>0</v>
      </c>
      <c r="BA80">
        <f>AW80*AX80*AY80</f>
        <v>0</v>
      </c>
      <c r="BB80">
        <f>(AZ80-AR80)/AY80</f>
        <v>0</v>
      </c>
      <c r="BC80">
        <f>(AP80-AV80)/AV80</f>
        <v>0</v>
      </c>
      <c r="BD80">
        <f>AO80/(AQ80+AO80/AV80)</f>
        <v>0</v>
      </c>
      <c r="BE80" t="s">
        <v>422</v>
      </c>
      <c r="BF80">
        <v>0</v>
      </c>
      <c r="BG80">
        <f>IF(BF80&lt;&gt;0, BF80, BD80)</f>
        <v>0</v>
      </c>
      <c r="BH80">
        <f>1-BG80/AV80</f>
        <v>0</v>
      </c>
      <c r="BI80">
        <f>(AV80-AU80)/(AV80-BG80)</f>
        <v>0</v>
      </c>
      <c r="BJ80">
        <f>(AP80-AV80)/(AP80-BG80)</f>
        <v>0</v>
      </c>
      <c r="BK80">
        <f>(AV80-AU80)/(AV80-AO80)</f>
        <v>0</v>
      </c>
      <c r="BL80">
        <f>(AP80-AV80)/(AP80-AO80)</f>
        <v>0</v>
      </c>
      <c r="BM80">
        <f>(BI80*BG80/AU80)</f>
        <v>0</v>
      </c>
      <c r="BN80">
        <f>(1-BM80)</f>
        <v>0</v>
      </c>
      <c r="CW80">
        <f>$B$11*DU80+$C$11*DV80+$F$11*EG80*(1-EJ80)</f>
        <v>0</v>
      </c>
      <c r="CX80">
        <f>CW80*CY80</f>
        <v>0</v>
      </c>
      <c r="CY80">
        <f>($B$11*$D$9+$C$11*$D$9+$F$11*((ET80+EL80)/MAX(ET80+EL80+EU80, 0.1)*$I$9+EU80/MAX(ET80+EL80+EU80, 0.1)*$J$9))/($B$11+$C$11+$F$11)</f>
        <v>0</v>
      </c>
      <c r="CZ80">
        <f>($B$11*$K$9+$C$11*$K$9+$F$11*((ET80+EL80)/MAX(ET80+EL80+EU80, 0.1)*$P$9+EU80/MAX(ET80+EL80+EU80, 0.1)*$Q$9))/($B$11+$C$11+$F$11)</f>
        <v>0</v>
      </c>
      <c r="DA80">
        <v>3.46</v>
      </c>
      <c r="DB80">
        <v>0.5</v>
      </c>
      <c r="DC80" t="s">
        <v>423</v>
      </c>
      <c r="DD80">
        <v>2</v>
      </c>
      <c r="DE80">
        <v>1758504234</v>
      </c>
      <c r="DF80">
        <v>420.589666666667</v>
      </c>
      <c r="DG80">
        <v>420.016333333333</v>
      </c>
      <c r="DH80">
        <v>24.1758666666667</v>
      </c>
      <c r="DI80">
        <v>23.9283666666667</v>
      </c>
      <c r="DJ80">
        <v>418.535666666667</v>
      </c>
      <c r="DK80">
        <v>23.8256666666667</v>
      </c>
      <c r="DL80">
        <v>499.984666666667</v>
      </c>
      <c r="DM80">
        <v>89.7957666666667</v>
      </c>
      <c r="DN80">
        <v>0.0359132</v>
      </c>
      <c r="DO80">
        <v>30.4284666666667</v>
      </c>
      <c r="DP80">
        <v>30.0149</v>
      </c>
      <c r="DQ80">
        <v>999.9</v>
      </c>
      <c r="DR80">
        <v>0</v>
      </c>
      <c r="DS80">
        <v>0</v>
      </c>
      <c r="DT80">
        <v>9990.63333333333</v>
      </c>
      <c r="DU80">
        <v>0</v>
      </c>
      <c r="DV80">
        <v>0.330984</v>
      </c>
      <c r="DW80">
        <v>0.573405</v>
      </c>
      <c r="DX80">
        <v>431.009666666667</v>
      </c>
      <c r="DY80">
        <v>430.313</v>
      </c>
      <c r="DZ80">
        <v>0.247485</v>
      </c>
      <c r="EA80">
        <v>420.016333333333</v>
      </c>
      <c r="EB80">
        <v>23.9283666666667</v>
      </c>
      <c r="EC80">
        <v>2.17089</v>
      </c>
      <c r="ED80">
        <v>2.14867</v>
      </c>
      <c r="EE80">
        <v>18.7490666666667</v>
      </c>
      <c r="EF80">
        <v>18.5846333333333</v>
      </c>
      <c r="EG80">
        <v>0.00500059</v>
      </c>
      <c r="EH80">
        <v>0</v>
      </c>
      <c r="EI80">
        <v>0</v>
      </c>
      <c r="EJ80">
        <v>0</v>
      </c>
      <c r="EK80">
        <v>271.966666666667</v>
      </c>
      <c r="EL80">
        <v>0.00500059</v>
      </c>
      <c r="EM80">
        <v>-15.1</v>
      </c>
      <c r="EN80">
        <v>-2.63333333333333</v>
      </c>
      <c r="EO80">
        <v>35.604</v>
      </c>
      <c r="EP80">
        <v>39.9373333333333</v>
      </c>
      <c r="EQ80">
        <v>37.354</v>
      </c>
      <c r="ER80">
        <v>40.2706666666667</v>
      </c>
      <c r="ES80">
        <v>38.3956666666667</v>
      </c>
      <c r="ET80">
        <v>0</v>
      </c>
      <c r="EU80">
        <v>0</v>
      </c>
      <c r="EV80">
        <v>0</v>
      </c>
      <c r="EW80">
        <v>1758504237.3</v>
      </c>
      <c r="EX80">
        <v>0</v>
      </c>
      <c r="EY80">
        <v>277.853846153846</v>
      </c>
      <c r="EZ80">
        <v>4.51282016385619</v>
      </c>
      <c r="FA80">
        <v>-15.8769228118672</v>
      </c>
      <c r="FB80">
        <v>-12.5538461538462</v>
      </c>
      <c r="FC80">
        <v>15</v>
      </c>
      <c r="FD80">
        <v>0</v>
      </c>
      <c r="FE80" t="s">
        <v>424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0.5970032</v>
      </c>
      <c r="FR80">
        <v>-0.224388992481204</v>
      </c>
      <c r="FS80">
        <v>0.0321293820164659</v>
      </c>
      <c r="FT80">
        <v>1</v>
      </c>
      <c r="FU80">
        <v>276.408823529412</v>
      </c>
      <c r="FV80">
        <v>11.0695185717968</v>
      </c>
      <c r="FW80">
        <v>6.77136564760492</v>
      </c>
      <c r="FX80">
        <v>-1</v>
      </c>
      <c r="FY80">
        <v>0.2496134</v>
      </c>
      <c r="FZ80">
        <v>-0.00764445112781951</v>
      </c>
      <c r="GA80">
        <v>0.00108497107795554</v>
      </c>
      <c r="GB80">
        <v>1</v>
      </c>
      <c r="GC80">
        <v>2</v>
      </c>
      <c r="GD80">
        <v>2</v>
      </c>
      <c r="GE80" t="s">
        <v>425</v>
      </c>
      <c r="GF80">
        <v>3.13309</v>
      </c>
      <c r="GG80">
        <v>2.71396</v>
      </c>
      <c r="GH80">
        <v>0.0887829</v>
      </c>
      <c r="GI80">
        <v>0.0891612</v>
      </c>
      <c r="GJ80">
        <v>0.10269</v>
      </c>
      <c r="GK80">
        <v>0.102584</v>
      </c>
      <c r="GL80">
        <v>34293.5</v>
      </c>
      <c r="GM80">
        <v>36699.4</v>
      </c>
      <c r="GN80">
        <v>34053.7</v>
      </c>
      <c r="GO80">
        <v>36484.4</v>
      </c>
      <c r="GP80">
        <v>43170.4</v>
      </c>
      <c r="GQ80">
        <v>47006.7</v>
      </c>
      <c r="GR80">
        <v>53141.7</v>
      </c>
      <c r="GS80">
        <v>58317</v>
      </c>
      <c r="GT80">
        <v>1.92617</v>
      </c>
      <c r="GU80">
        <v>1.65492</v>
      </c>
      <c r="GV80">
        <v>0.0823475</v>
      </c>
      <c r="GW80">
        <v>0</v>
      </c>
      <c r="GX80">
        <v>28.678</v>
      </c>
      <c r="GY80">
        <v>999.9</v>
      </c>
      <c r="GZ80">
        <v>59.864</v>
      </c>
      <c r="HA80">
        <v>30.283</v>
      </c>
      <c r="HB80">
        <v>28.866</v>
      </c>
      <c r="HC80">
        <v>54.1901</v>
      </c>
      <c r="HD80">
        <v>47.2356</v>
      </c>
      <c r="HE80">
        <v>1</v>
      </c>
      <c r="HF80">
        <v>0.115719</v>
      </c>
      <c r="HG80">
        <v>-1.3556</v>
      </c>
      <c r="HH80">
        <v>20.1285</v>
      </c>
      <c r="HI80">
        <v>5.19603</v>
      </c>
      <c r="HJ80">
        <v>12.004</v>
      </c>
      <c r="HK80">
        <v>4.9755</v>
      </c>
      <c r="HL80">
        <v>3.294</v>
      </c>
      <c r="HM80">
        <v>9999</v>
      </c>
      <c r="HN80">
        <v>9999</v>
      </c>
      <c r="HO80">
        <v>9999</v>
      </c>
      <c r="HP80">
        <v>999.9</v>
      </c>
      <c r="HQ80">
        <v>1.86325</v>
      </c>
      <c r="HR80">
        <v>1.86813</v>
      </c>
      <c r="HS80">
        <v>1.86783</v>
      </c>
      <c r="HT80">
        <v>1.86905</v>
      </c>
      <c r="HU80">
        <v>1.86982</v>
      </c>
      <c r="HV80">
        <v>1.86592</v>
      </c>
      <c r="HW80">
        <v>1.86699</v>
      </c>
      <c r="HX80">
        <v>1.86844</v>
      </c>
      <c r="HY80">
        <v>5</v>
      </c>
      <c r="HZ80">
        <v>0</v>
      </c>
      <c r="IA80">
        <v>0</v>
      </c>
      <c r="IB80">
        <v>0</v>
      </c>
      <c r="IC80" t="s">
        <v>426</v>
      </c>
      <c r="ID80" t="s">
        <v>427</v>
      </c>
      <c r="IE80" t="s">
        <v>428</v>
      </c>
      <c r="IF80" t="s">
        <v>428</v>
      </c>
      <c r="IG80" t="s">
        <v>428</v>
      </c>
      <c r="IH80" t="s">
        <v>428</v>
      </c>
      <c r="II80">
        <v>0</v>
      </c>
      <c r="IJ80">
        <v>100</v>
      </c>
      <c r="IK80">
        <v>100</v>
      </c>
      <c r="IL80">
        <v>2.054</v>
      </c>
      <c r="IM80">
        <v>0.3502</v>
      </c>
      <c r="IN80">
        <v>0.625846538382723</v>
      </c>
      <c r="IO80">
        <v>0.00365734689822481</v>
      </c>
      <c r="IP80">
        <v>-6.82403095585571e-07</v>
      </c>
      <c r="IQ80">
        <v>2.34579755332527e-10</v>
      </c>
      <c r="IR80">
        <v>-0.0964157226560202</v>
      </c>
      <c r="IS80">
        <v>-0.0183575705514064</v>
      </c>
      <c r="IT80">
        <v>0.00210061426533654</v>
      </c>
      <c r="IU80">
        <v>-2.28055882586626e-05</v>
      </c>
      <c r="IV80">
        <v>4</v>
      </c>
      <c r="IW80">
        <v>2464</v>
      </c>
      <c r="IX80">
        <v>0</v>
      </c>
      <c r="IY80">
        <v>27</v>
      </c>
      <c r="IZ80">
        <v>29308403.9</v>
      </c>
      <c r="JA80">
        <v>29308403.9</v>
      </c>
      <c r="JB80">
        <v>0.95459</v>
      </c>
      <c r="JC80">
        <v>2.63184</v>
      </c>
      <c r="JD80">
        <v>1.54785</v>
      </c>
      <c r="JE80">
        <v>2.31445</v>
      </c>
      <c r="JF80">
        <v>1.64673</v>
      </c>
      <c r="JG80">
        <v>2.34741</v>
      </c>
      <c r="JH80">
        <v>34.2587</v>
      </c>
      <c r="JI80">
        <v>24.2188</v>
      </c>
      <c r="JJ80">
        <v>18</v>
      </c>
      <c r="JK80">
        <v>491.836</v>
      </c>
      <c r="JL80">
        <v>333.806</v>
      </c>
      <c r="JM80">
        <v>31.187</v>
      </c>
      <c r="JN80">
        <v>28.8528</v>
      </c>
      <c r="JO80">
        <v>30.0002</v>
      </c>
      <c r="JP80">
        <v>28.8504</v>
      </c>
      <c r="JQ80">
        <v>28.8078</v>
      </c>
      <c r="JR80">
        <v>19.1302</v>
      </c>
      <c r="JS80">
        <v>23.3501</v>
      </c>
      <c r="JT80">
        <v>82.0876</v>
      </c>
      <c r="JU80">
        <v>31.1744</v>
      </c>
      <c r="JV80">
        <v>420</v>
      </c>
      <c r="JW80">
        <v>23.955</v>
      </c>
      <c r="JX80">
        <v>96.5875</v>
      </c>
      <c r="JY80">
        <v>94.482</v>
      </c>
    </row>
    <row r="81" spans="1:285">
      <c r="A81">
        <v>65</v>
      </c>
      <c r="B81">
        <v>1758504239</v>
      </c>
      <c r="C81">
        <v>1211</v>
      </c>
      <c r="D81" t="s">
        <v>557</v>
      </c>
      <c r="E81" t="s">
        <v>558</v>
      </c>
      <c r="F81">
        <v>5</v>
      </c>
      <c r="G81" t="s">
        <v>419</v>
      </c>
      <c r="H81" t="s">
        <v>548</v>
      </c>
      <c r="I81" t="s">
        <v>421</v>
      </c>
      <c r="J81">
        <v>1758504236</v>
      </c>
      <c r="K81">
        <f>(L81)/1000</f>
        <v>0</v>
      </c>
      <c r="L81">
        <f>1000*DL81*AJ81*(DH81-DI81)/(100*DA81*(1000-AJ81*DH81))</f>
        <v>0</v>
      </c>
      <c r="M81">
        <f>DL81*AJ81*(DG81-DF81*(1000-AJ81*DI81)/(1000-AJ81*DH81))/(100*DA81)</f>
        <v>0</v>
      </c>
      <c r="N81">
        <f>DF81 - IF(AJ81&gt;1, M81*DA81*100.0/(AL81), 0)</f>
        <v>0</v>
      </c>
      <c r="O81">
        <f>((U81-K81/2)*N81-M81)/(U81+K81/2)</f>
        <v>0</v>
      </c>
      <c r="P81">
        <f>O81*(DM81+DN81)/1000.0</f>
        <v>0</v>
      </c>
      <c r="Q81">
        <f>(DF81 - IF(AJ81&gt;1, M81*DA81*100.0/(AL81), 0))*(DM81+DN81)/1000.0</f>
        <v>0</v>
      </c>
      <c r="R81">
        <f>2.0/((1/T81-1/S81)+SIGN(T81)*SQRT((1/T81-1/S81)*(1/T81-1/S81) + 4*DB81/((DB81+1)*(DB81+1))*(2*1/T81*1/S81-1/S81*1/S81)))</f>
        <v>0</v>
      </c>
      <c r="S81">
        <f>IF(LEFT(DC81,1)&lt;&gt;"0",IF(LEFT(DC81,1)="1",3.0,DD81),$D$5+$E$5*(DT81*DM81/($K$5*1000))+$F$5*(DT81*DM81/($K$5*1000))*MAX(MIN(DA81,$J$5),$I$5)*MAX(MIN(DA81,$J$5),$I$5)+$G$5*MAX(MIN(DA81,$J$5),$I$5)*(DT81*DM81/($K$5*1000))+$H$5*(DT81*DM81/($K$5*1000))*(DT81*DM81/($K$5*1000)))</f>
        <v>0</v>
      </c>
      <c r="T81">
        <f>K81*(1000-(1000*0.61365*exp(17.502*X81/(240.97+X81))/(DM81+DN81)+DH81)/2)/(1000*0.61365*exp(17.502*X81/(240.97+X81))/(DM81+DN81)-DH81)</f>
        <v>0</v>
      </c>
      <c r="U81">
        <f>1/((DB81+1)/(R81/1.6)+1/(S81/1.37)) + DB81/((DB81+1)/(R81/1.6) + DB81/(S81/1.37))</f>
        <v>0</v>
      </c>
      <c r="V81">
        <f>(CW81*CZ81)</f>
        <v>0</v>
      </c>
      <c r="W81">
        <f>(DO81+(V81+2*0.95*5.67E-8*(((DO81+$B$7)+273)^4-(DO81+273)^4)-44100*K81)/(1.84*29.3*S81+8*0.95*5.67E-8*(DO81+273)^3))</f>
        <v>0</v>
      </c>
      <c r="X81">
        <f>($C$7*DP81+$D$7*DQ81+$E$7*W81)</f>
        <v>0</v>
      </c>
      <c r="Y81">
        <f>0.61365*exp(17.502*X81/(240.97+X81))</f>
        <v>0</v>
      </c>
      <c r="Z81">
        <f>(AA81/AB81*100)</f>
        <v>0</v>
      </c>
      <c r="AA81">
        <f>DH81*(DM81+DN81)/1000</f>
        <v>0</v>
      </c>
      <c r="AB81">
        <f>0.61365*exp(17.502*DO81/(240.97+DO81))</f>
        <v>0</v>
      </c>
      <c r="AC81">
        <f>(Y81-DH81*(DM81+DN81)/1000)</f>
        <v>0</v>
      </c>
      <c r="AD81">
        <f>(-K81*44100)</f>
        <v>0</v>
      </c>
      <c r="AE81">
        <f>2*29.3*S81*0.92*(DO81-X81)</f>
        <v>0</v>
      </c>
      <c r="AF81">
        <f>2*0.95*5.67E-8*(((DO81+$B$7)+273)^4-(X81+273)^4)</f>
        <v>0</v>
      </c>
      <c r="AG81">
        <f>V81+AF81+AD81+AE81</f>
        <v>0</v>
      </c>
      <c r="AH81">
        <v>9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MAX(0,($B$13+$C$13*DT81)/(1+$D$13*DT81)*DM81/(DO81+273)*$E$13)</f>
        <v>0</v>
      </c>
      <c r="AM81" t="s">
        <v>422</v>
      </c>
      <c r="AN81" t="s">
        <v>422</v>
      </c>
      <c r="AO81">
        <v>0</v>
      </c>
      <c r="AP81">
        <v>0</v>
      </c>
      <c r="AQ81">
        <f>1-AO81/AP81</f>
        <v>0</v>
      </c>
      <c r="AR81">
        <v>0</v>
      </c>
      <c r="AS81" t="s">
        <v>422</v>
      </c>
      <c r="AT81" t="s">
        <v>422</v>
      </c>
      <c r="AU81">
        <v>0</v>
      </c>
      <c r="AV81">
        <v>0</v>
      </c>
      <c r="AW81">
        <f>1-AU81/AV81</f>
        <v>0</v>
      </c>
      <c r="AX81">
        <v>0.5</v>
      </c>
      <c r="AY81">
        <f>CX81</f>
        <v>0</v>
      </c>
      <c r="AZ81">
        <f>M81</f>
        <v>0</v>
      </c>
      <c r="BA81">
        <f>AW81*AX81*AY81</f>
        <v>0</v>
      </c>
      <c r="BB81">
        <f>(AZ81-AR81)/AY81</f>
        <v>0</v>
      </c>
      <c r="BC81">
        <f>(AP81-AV81)/AV81</f>
        <v>0</v>
      </c>
      <c r="BD81">
        <f>AO81/(AQ81+AO81/AV81)</f>
        <v>0</v>
      </c>
      <c r="BE81" t="s">
        <v>422</v>
      </c>
      <c r="BF81">
        <v>0</v>
      </c>
      <c r="BG81">
        <f>IF(BF81&lt;&gt;0, BF81, BD81)</f>
        <v>0</v>
      </c>
      <c r="BH81">
        <f>1-BG81/AV81</f>
        <v>0</v>
      </c>
      <c r="BI81">
        <f>(AV81-AU81)/(AV81-BG81)</f>
        <v>0</v>
      </c>
      <c r="BJ81">
        <f>(AP81-AV81)/(AP81-BG81)</f>
        <v>0</v>
      </c>
      <c r="BK81">
        <f>(AV81-AU81)/(AV81-AO81)</f>
        <v>0</v>
      </c>
      <c r="BL81">
        <f>(AP81-AV81)/(AP81-AO81)</f>
        <v>0</v>
      </c>
      <c r="BM81">
        <f>(BI81*BG81/AU81)</f>
        <v>0</v>
      </c>
      <c r="BN81">
        <f>(1-BM81)</f>
        <v>0</v>
      </c>
      <c r="CW81">
        <f>$B$11*DU81+$C$11*DV81+$F$11*EG81*(1-EJ81)</f>
        <v>0</v>
      </c>
      <c r="CX81">
        <f>CW81*CY81</f>
        <v>0</v>
      </c>
      <c r="CY81">
        <f>($B$11*$D$9+$C$11*$D$9+$F$11*((ET81+EL81)/MAX(ET81+EL81+EU81, 0.1)*$I$9+EU81/MAX(ET81+EL81+EU81, 0.1)*$J$9))/($B$11+$C$11+$F$11)</f>
        <v>0</v>
      </c>
      <c r="CZ81">
        <f>($B$11*$K$9+$C$11*$K$9+$F$11*((ET81+EL81)/MAX(ET81+EL81+EU81, 0.1)*$P$9+EU81/MAX(ET81+EL81+EU81, 0.1)*$Q$9))/($B$11+$C$11+$F$11)</f>
        <v>0</v>
      </c>
      <c r="DA81">
        <v>3.46</v>
      </c>
      <c r="DB81">
        <v>0.5</v>
      </c>
      <c r="DC81" t="s">
        <v>423</v>
      </c>
      <c r="DD81">
        <v>2</v>
      </c>
      <c r="DE81">
        <v>1758504236</v>
      </c>
      <c r="DF81">
        <v>420.598666666667</v>
      </c>
      <c r="DG81">
        <v>420.008</v>
      </c>
      <c r="DH81">
        <v>24.1749333333333</v>
      </c>
      <c r="DI81">
        <v>23.9275333333333</v>
      </c>
      <c r="DJ81">
        <v>418.544666666667</v>
      </c>
      <c r="DK81">
        <v>23.8248</v>
      </c>
      <c r="DL81">
        <v>500.004</v>
      </c>
      <c r="DM81">
        <v>89.7950666666667</v>
      </c>
      <c r="DN81">
        <v>0.0358913666666667</v>
      </c>
      <c r="DO81">
        <v>30.4306666666667</v>
      </c>
      <c r="DP81">
        <v>30.0174333333333</v>
      </c>
      <c r="DQ81">
        <v>999.9</v>
      </c>
      <c r="DR81">
        <v>0</v>
      </c>
      <c r="DS81">
        <v>0</v>
      </c>
      <c r="DT81">
        <v>9998.76666666667</v>
      </c>
      <c r="DU81">
        <v>0</v>
      </c>
      <c r="DV81">
        <v>0.330984</v>
      </c>
      <c r="DW81">
        <v>0.590657666666667</v>
      </c>
      <c r="DX81">
        <v>431.018333333333</v>
      </c>
      <c r="DY81">
        <v>430.304333333333</v>
      </c>
      <c r="DZ81">
        <v>0.247400333333333</v>
      </c>
      <c r="EA81">
        <v>420.008</v>
      </c>
      <c r="EB81">
        <v>23.9275333333333</v>
      </c>
      <c r="EC81">
        <v>2.17079</v>
      </c>
      <c r="ED81">
        <v>2.14857666666667</v>
      </c>
      <c r="EE81">
        <v>18.7483666666667</v>
      </c>
      <c r="EF81">
        <v>18.5839666666667</v>
      </c>
      <c r="EG81">
        <v>0.00500059</v>
      </c>
      <c r="EH81">
        <v>0</v>
      </c>
      <c r="EI81">
        <v>0</v>
      </c>
      <c r="EJ81">
        <v>0</v>
      </c>
      <c r="EK81">
        <v>279.066666666667</v>
      </c>
      <c r="EL81">
        <v>0.00500059</v>
      </c>
      <c r="EM81">
        <v>-13</v>
      </c>
      <c r="EN81">
        <v>-1.53333333333333</v>
      </c>
      <c r="EO81">
        <v>35.625</v>
      </c>
      <c r="EP81">
        <v>39.979</v>
      </c>
      <c r="EQ81">
        <v>37.375</v>
      </c>
      <c r="ER81">
        <v>40.3123333333333</v>
      </c>
      <c r="ES81">
        <v>38.4163333333333</v>
      </c>
      <c r="ET81">
        <v>0</v>
      </c>
      <c r="EU81">
        <v>0</v>
      </c>
      <c r="EV81">
        <v>0</v>
      </c>
      <c r="EW81">
        <v>1758504239.1</v>
      </c>
      <c r="EX81">
        <v>0</v>
      </c>
      <c r="EY81">
        <v>278.616</v>
      </c>
      <c r="EZ81">
        <v>26.6615383908125</v>
      </c>
      <c r="FA81">
        <v>-16.3692305594506</v>
      </c>
      <c r="FB81">
        <v>-12.492</v>
      </c>
      <c r="FC81">
        <v>15</v>
      </c>
      <c r="FD81">
        <v>0</v>
      </c>
      <c r="FE81" t="s">
        <v>424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0.59017945</v>
      </c>
      <c r="FR81">
        <v>-0.170567142857142</v>
      </c>
      <c r="FS81">
        <v>0.0275788677259872</v>
      </c>
      <c r="FT81">
        <v>1</v>
      </c>
      <c r="FU81">
        <v>276.952941176471</v>
      </c>
      <c r="FV81">
        <v>13.4056530266057</v>
      </c>
      <c r="FW81">
        <v>6.65636516665318</v>
      </c>
      <c r="FX81">
        <v>-1</v>
      </c>
      <c r="FY81">
        <v>0.24929785</v>
      </c>
      <c r="FZ81">
        <v>-0.0104875939849629</v>
      </c>
      <c r="GA81">
        <v>0.00131308820248299</v>
      </c>
      <c r="GB81">
        <v>1</v>
      </c>
      <c r="GC81">
        <v>2</v>
      </c>
      <c r="GD81">
        <v>2</v>
      </c>
      <c r="GE81" t="s">
        <v>425</v>
      </c>
      <c r="GF81">
        <v>3.1329</v>
      </c>
      <c r="GG81">
        <v>2.71386</v>
      </c>
      <c r="GH81">
        <v>0.0887893</v>
      </c>
      <c r="GI81">
        <v>0.0891603</v>
      </c>
      <c r="GJ81">
        <v>0.102689</v>
      </c>
      <c r="GK81">
        <v>0.102579</v>
      </c>
      <c r="GL81">
        <v>34293.3</v>
      </c>
      <c r="GM81">
        <v>36699.5</v>
      </c>
      <c r="GN81">
        <v>34053.7</v>
      </c>
      <c r="GO81">
        <v>36484.5</v>
      </c>
      <c r="GP81">
        <v>43170.4</v>
      </c>
      <c r="GQ81">
        <v>47007</v>
      </c>
      <c r="GR81">
        <v>53141.5</v>
      </c>
      <c r="GS81">
        <v>58317</v>
      </c>
      <c r="GT81">
        <v>1.92605</v>
      </c>
      <c r="GU81">
        <v>1.65515</v>
      </c>
      <c r="GV81">
        <v>0.0827387</v>
      </c>
      <c r="GW81">
        <v>0</v>
      </c>
      <c r="GX81">
        <v>28.678</v>
      </c>
      <c r="GY81">
        <v>999.9</v>
      </c>
      <c r="GZ81">
        <v>59.864</v>
      </c>
      <c r="HA81">
        <v>30.293</v>
      </c>
      <c r="HB81">
        <v>28.8843</v>
      </c>
      <c r="HC81">
        <v>54.2901</v>
      </c>
      <c r="HD81">
        <v>47.528</v>
      </c>
      <c r="HE81">
        <v>1</v>
      </c>
      <c r="HF81">
        <v>0.115963</v>
      </c>
      <c r="HG81">
        <v>-1.34621</v>
      </c>
      <c r="HH81">
        <v>20.1287</v>
      </c>
      <c r="HI81">
        <v>5.19573</v>
      </c>
      <c r="HJ81">
        <v>12.0041</v>
      </c>
      <c r="HK81">
        <v>4.9756</v>
      </c>
      <c r="HL81">
        <v>3.294</v>
      </c>
      <c r="HM81">
        <v>9999</v>
      </c>
      <c r="HN81">
        <v>9999</v>
      </c>
      <c r="HO81">
        <v>9999</v>
      </c>
      <c r="HP81">
        <v>999.9</v>
      </c>
      <c r="HQ81">
        <v>1.86325</v>
      </c>
      <c r="HR81">
        <v>1.86812</v>
      </c>
      <c r="HS81">
        <v>1.86783</v>
      </c>
      <c r="HT81">
        <v>1.86905</v>
      </c>
      <c r="HU81">
        <v>1.86982</v>
      </c>
      <c r="HV81">
        <v>1.86592</v>
      </c>
      <c r="HW81">
        <v>1.86698</v>
      </c>
      <c r="HX81">
        <v>1.86844</v>
      </c>
      <c r="HY81">
        <v>5</v>
      </c>
      <c r="HZ81">
        <v>0</v>
      </c>
      <c r="IA81">
        <v>0</v>
      </c>
      <c r="IB81">
        <v>0</v>
      </c>
      <c r="IC81" t="s">
        <v>426</v>
      </c>
      <c r="ID81" t="s">
        <v>427</v>
      </c>
      <c r="IE81" t="s">
        <v>428</v>
      </c>
      <c r="IF81" t="s">
        <v>428</v>
      </c>
      <c r="IG81" t="s">
        <v>428</v>
      </c>
      <c r="IH81" t="s">
        <v>428</v>
      </c>
      <c r="II81">
        <v>0</v>
      </c>
      <c r="IJ81">
        <v>100</v>
      </c>
      <c r="IK81">
        <v>100</v>
      </c>
      <c r="IL81">
        <v>2.054</v>
      </c>
      <c r="IM81">
        <v>0.3501</v>
      </c>
      <c r="IN81">
        <v>0.625846538382723</v>
      </c>
      <c r="IO81">
        <v>0.00365734689822481</v>
      </c>
      <c r="IP81">
        <v>-6.82403095585571e-07</v>
      </c>
      <c r="IQ81">
        <v>2.34579755332527e-10</v>
      </c>
      <c r="IR81">
        <v>-0.0964157226560202</v>
      </c>
      <c r="IS81">
        <v>-0.0183575705514064</v>
      </c>
      <c r="IT81">
        <v>0.00210061426533654</v>
      </c>
      <c r="IU81">
        <v>-2.28055882586626e-05</v>
      </c>
      <c r="IV81">
        <v>4</v>
      </c>
      <c r="IW81">
        <v>2464</v>
      </c>
      <c r="IX81">
        <v>0</v>
      </c>
      <c r="IY81">
        <v>27</v>
      </c>
      <c r="IZ81">
        <v>29308404</v>
      </c>
      <c r="JA81">
        <v>29308404</v>
      </c>
      <c r="JB81">
        <v>0.95459</v>
      </c>
      <c r="JC81">
        <v>2.64404</v>
      </c>
      <c r="JD81">
        <v>1.54785</v>
      </c>
      <c r="JE81">
        <v>2.31445</v>
      </c>
      <c r="JF81">
        <v>1.64673</v>
      </c>
      <c r="JG81">
        <v>2.2522</v>
      </c>
      <c r="JH81">
        <v>34.2814</v>
      </c>
      <c r="JI81">
        <v>24.2101</v>
      </c>
      <c r="JJ81">
        <v>18</v>
      </c>
      <c r="JK81">
        <v>491.755</v>
      </c>
      <c r="JL81">
        <v>333.91</v>
      </c>
      <c r="JM81">
        <v>31.1809</v>
      </c>
      <c r="JN81">
        <v>28.8528</v>
      </c>
      <c r="JO81">
        <v>30.0001</v>
      </c>
      <c r="JP81">
        <v>28.8504</v>
      </c>
      <c r="JQ81">
        <v>28.8073</v>
      </c>
      <c r="JR81">
        <v>19.1293</v>
      </c>
      <c r="JS81">
        <v>23.3501</v>
      </c>
      <c r="JT81">
        <v>82.0876</v>
      </c>
      <c r="JU81">
        <v>31.1744</v>
      </c>
      <c r="JV81">
        <v>420</v>
      </c>
      <c r="JW81">
        <v>23.955</v>
      </c>
      <c r="JX81">
        <v>96.5873</v>
      </c>
      <c r="JY81">
        <v>94.4821</v>
      </c>
    </row>
    <row r="82" spans="1:285">
      <c r="A82">
        <v>66</v>
      </c>
      <c r="B82">
        <v>1758504241</v>
      </c>
      <c r="C82">
        <v>1213</v>
      </c>
      <c r="D82" t="s">
        <v>559</v>
      </c>
      <c r="E82" t="s">
        <v>560</v>
      </c>
      <c r="F82">
        <v>5</v>
      </c>
      <c r="G82" t="s">
        <v>419</v>
      </c>
      <c r="H82" t="s">
        <v>548</v>
      </c>
      <c r="I82" t="s">
        <v>421</v>
      </c>
      <c r="J82">
        <v>1758504238</v>
      </c>
      <c r="K82">
        <f>(L82)/1000</f>
        <v>0</v>
      </c>
      <c r="L82">
        <f>1000*DL82*AJ82*(DH82-DI82)/(100*DA82*(1000-AJ82*DH82))</f>
        <v>0</v>
      </c>
      <c r="M82">
        <f>DL82*AJ82*(DG82-DF82*(1000-AJ82*DI82)/(1000-AJ82*DH82))/(100*DA82)</f>
        <v>0</v>
      </c>
      <c r="N82">
        <f>DF82 - IF(AJ82&gt;1, M82*DA82*100.0/(AL82), 0)</f>
        <v>0</v>
      </c>
      <c r="O82">
        <f>((U82-K82/2)*N82-M82)/(U82+K82/2)</f>
        <v>0</v>
      </c>
      <c r="P82">
        <f>O82*(DM82+DN82)/1000.0</f>
        <v>0</v>
      </c>
      <c r="Q82">
        <f>(DF82 - IF(AJ82&gt;1, M82*DA82*100.0/(AL82), 0))*(DM82+DN82)/1000.0</f>
        <v>0</v>
      </c>
      <c r="R82">
        <f>2.0/((1/T82-1/S82)+SIGN(T82)*SQRT((1/T82-1/S82)*(1/T82-1/S82) + 4*DB82/((DB82+1)*(DB82+1))*(2*1/T82*1/S82-1/S82*1/S82)))</f>
        <v>0</v>
      </c>
      <c r="S82">
        <f>IF(LEFT(DC82,1)&lt;&gt;"0",IF(LEFT(DC82,1)="1",3.0,DD82),$D$5+$E$5*(DT82*DM82/($K$5*1000))+$F$5*(DT82*DM82/($K$5*1000))*MAX(MIN(DA82,$J$5),$I$5)*MAX(MIN(DA82,$J$5),$I$5)+$G$5*MAX(MIN(DA82,$J$5),$I$5)*(DT82*DM82/($K$5*1000))+$H$5*(DT82*DM82/($K$5*1000))*(DT82*DM82/($K$5*1000)))</f>
        <v>0</v>
      </c>
      <c r="T82">
        <f>K82*(1000-(1000*0.61365*exp(17.502*X82/(240.97+X82))/(DM82+DN82)+DH82)/2)/(1000*0.61365*exp(17.502*X82/(240.97+X82))/(DM82+DN82)-DH82)</f>
        <v>0</v>
      </c>
      <c r="U82">
        <f>1/((DB82+1)/(R82/1.6)+1/(S82/1.37)) + DB82/((DB82+1)/(R82/1.6) + DB82/(S82/1.37))</f>
        <v>0</v>
      </c>
      <c r="V82">
        <f>(CW82*CZ82)</f>
        <v>0</v>
      </c>
      <c r="W82">
        <f>(DO82+(V82+2*0.95*5.67E-8*(((DO82+$B$7)+273)^4-(DO82+273)^4)-44100*K82)/(1.84*29.3*S82+8*0.95*5.67E-8*(DO82+273)^3))</f>
        <v>0</v>
      </c>
      <c r="X82">
        <f>($C$7*DP82+$D$7*DQ82+$E$7*W82)</f>
        <v>0</v>
      </c>
      <c r="Y82">
        <f>0.61365*exp(17.502*X82/(240.97+X82))</f>
        <v>0</v>
      </c>
      <c r="Z82">
        <f>(AA82/AB82*100)</f>
        <v>0</v>
      </c>
      <c r="AA82">
        <f>DH82*(DM82+DN82)/1000</f>
        <v>0</v>
      </c>
      <c r="AB82">
        <f>0.61365*exp(17.502*DO82/(240.97+DO82))</f>
        <v>0</v>
      </c>
      <c r="AC82">
        <f>(Y82-DH82*(DM82+DN82)/1000)</f>
        <v>0</v>
      </c>
      <c r="AD82">
        <f>(-K82*44100)</f>
        <v>0</v>
      </c>
      <c r="AE82">
        <f>2*29.3*S82*0.92*(DO82-X82)</f>
        <v>0</v>
      </c>
      <c r="AF82">
        <f>2*0.95*5.67E-8*(((DO82+$B$7)+273)^4-(X82+273)^4)</f>
        <v>0</v>
      </c>
      <c r="AG82">
        <f>V82+AF82+AD82+AE82</f>
        <v>0</v>
      </c>
      <c r="AH82">
        <v>9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MAX(0,($B$13+$C$13*DT82)/(1+$D$13*DT82)*DM82/(DO82+273)*$E$13)</f>
        <v>0</v>
      </c>
      <c r="AM82" t="s">
        <v>422</v>
      </c>
      <c r="AN82" t="s">
        <v>422</v>
      </c>
      <c r="AO82">
        <v>0</v>
      </c>
      <c r="AP82">
        <v>0</v>
      </c>
      <c r="AQ82">
        <f>1-AO82/AP82</f>
        <v>0</v>
      </c>
      <c r="AR82">
        <v>0</v>
      </c>
      <c r="AS82" t="s">
        <v>422</v>
      </c>
      <c r="AT82" t="s">
        <v>422</v>
      </c>
      <c r="AU82">
        <v>0</v>
      </c>
      <c r="AV82">
        <v>0</v>
      </c>
      <c r="AW82">
        <f>1-AU82/AV82</f>
        <v>0</v>
      </c>
      <c r="AX82">
        <v>0.5</v>
      </c>
      <c r="AY82">
        <f>CX82</f>
        <v>0</v>
      </c>
      <c r="AZ82">
        <f>M82</f>
        <v>0</v>
      </c>
      <c r="BA82">
        <f>AW82*AX82*AY82</f>
        <v>0</v>
      </c>
      <c r="BB82">
        <f>(AZ82-AR82)/AY82</f>
        <v>0</v>
      </c>
      <c r="BC82">
        <f>(AP82-AV82)/AV82</f>
        <v>0</v>
      </c>
      <c r="BD82">
        <f>AO82/(AQ82+AO82/AV82)</f>
        <v>0</v>
      </c>
      <c r="BE82" t="s">
        <v>422</v>
      </c>
      <c r="BF82">
        <v>0</v>
      </c>
      <c r="BG82">
        <f>IF(BF82&lt;&gt;0, BF82, BD82)</f>
        <v>0</v>
      </c>
      <c r="BH82">
        <f>1-BG82/AV82</f>
        <v>0</v>
      </c>
      <c r="BI82">
        <f>(AV82-AU82)/(AV82-BG82)</f>
        <v>0</v>
      </c>
      <c r="BJ82">
        <f>(AP82-AV82)/(AP82-BG82)</f>
        <v>0</v>
      </c>
      <c r="BK82">
        <f>(AV82-AU82)/(AV82-AO82)</f>
        <v>0</v>
      </c>
      <c r="BL82">
        <f>(AP82-AV82)/(AP82-AO82)</f>
        <v>0</v>
      </c>
      <c r="BM82">
        <f>(BI82*BG82/AU82)</f>
        <v>0</v>
      </c>
      <c r="BN82">
        <f>(1-BM82)</f>
        <v>0</v>
      </c>
      <c r="CW82">
        <f>$B$11*DU82+$C$11*DV82+$F$11*EG82*(1-EJ82)</f>
        <v>0</v>
      </c>
      <c r="CX82">
        <f>CW82*CY82</f>
        <v>0</v>
      </c>
      <c r="CY82">
        <f>($B$11*$D$9+$C$11*$D$9+$F$11*((ET82+EL82)/MAX(ET82+EL82+EU82, 0.1)*$I$9+EU82/MAX(ET82+EL82+EU82, 0.1)*$J$9))/($B$11+$C$11+$F$11)</f>
        <v>0</v>
      </c>
      <c r="CZ82">
        <f>($B$11*$K$9+$C$11*$K$9+$F$11*((ET82+EL82)/MAX(ET82+EL82+EU82, 0.1)*$P$9+EU82/MAX(ET82+EL82+EU82, 0.1)*$Q$9))/($B$11+$C$11+$F$11)</f>
        <v>0</v>
      </c>
      <c r="DA82">
        <v>3.46</v>
      </c>
      <c r="DB82">
        <v>0.5</v>
      </c>
      <c r="DC82" t="s">
        <v>423</v>
      </c>
      <c r="DD82">
        <v>2</v>
      </c>
      <c r="DE82">
        <v>1758504238</v>
      </c>
      <c r="DF82">
        <v>420.597666666667</v>
      </c>
      <c r="DG82">
        <v>419.992333333333</v>
      </c>
      <c r="DH82">
        <v>24.1740666666667</v>
      </c>
      <c r="DI82">
        <v>23.9262</v>
      </c>
      <c r="DJ82">
        <v>418.543333333333</v>
      </c>
      <c r="DK82">
        <v>23.8239666666667</v>
      </c>
      <c r="DL82">
        <v>500.033</v>
      </c>
      <c r="DM82">
        <v>89.7949666666667</v>
      </c>
      <c r="DN82">
        <v>0.0358362666666667</v>
      </c>
      <c r="DO82">
        <v>30.4319666666667</v>
      </c>
      <c r="DP82">
        <v>30.0226</v>
      </c>
      <c r="DQ82">
        <v>999.9</v>
      </c>
      <c r="DR82">
        <v>0</v>
      </c>
      <c r="DS82">
        <v>0</v>
      </c>
      <c r="DT82">
        <v>10000</v>
      </c>
      <c r="DU82">
        <v>0</v>
      </c>
      <c r="DV82">
        <v>0.330984</v>
      </c>
      <c r="DW82">
        <v>0.605153666666667</v>
      </c>
      <c r="DX82">
        <v>431.017</v>
      </c>
      <c r="DY82">
        <v>430.287666666667</v>
      </c>
      <c r="DZ82">
        <v>0.247884</v>
      </c>
      <c r="EA82">
        <v>419.992333333333</v>
      </c>
      <c r="EB82">
        <v>23.9262</v>
      </c>
      <c r="EC82">
        <v>2.17071333333333</v>
      </c>
      <c r="ED82">
        <v>2.14845333333333</v>
      </c>
      <c r="EE82">
        <v>18.7478</v>
      </c>
      <c r="EF82">
        <v>18.5830333333333</v>
      </c>
      <c r="EG82">
        <v>0.00500059</v>
      </c>
      <c r="EH82">
        <v>0</v>
      </c>
      <c r="EI82">
        <v>0</v>
      </c>
      <c r="EJ82">
        <v>0</v>
      </c>
      <c r="EK82">
        <v>276.9</v>
      </c>
      <c r="EL82">
        <v>0.00500059</v>
      </c>
      <c r="EM82">
        <v>-9.5</v>
      </c>
      <c r="EN82">
        <v>-0.733333333333333</v>
      </c>
      <c r="EO82">
        <v>35.625</v>
      </c>
      <c r="EP82">
        <v>40.0206666666667</v>
      </c>
      <c r="EQ82">
        <v>37.3956666666667</v>
      </c>
      <c r="ER82">
        <v>40.3746666666667</v>
      </c>
      <c r="ES82">
        <v>38.437</v>
      </c>
      <c r="ET82">
        <v>0</v>
      </c>
      <c r="EU82">
        <v>0</v>
      </c>
      <c r="EV82">
        <v>0</v>
      </c>
      <c r="EW82">
        <v>1758504241.5</v>
      </c>
      <c r="EX82">
        <v>0</v>
      </c>
      <c r="EY82">
        <v>278.464</v>
      </c>
      <c r="EZ82">
        <v>-2.85384625455249</v>
      </c>
      <c r="FA82">
        <v>6.00769248495445</v>
      </c>
      <c r="FB82">
        <v>-12.948</v>
      </c>
      <c r="FC82">
        <v>15</v>
      </c>
      <c r="FD82">
        <v>0</v>
      </c>
      <c r="FE82" t="s">
        <v>424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0.59380035</v>
      </c>
      <c r="FR82">
        <v>-0.105481218045113</v>
      </c>
      <c r="FS82">
        <v>0.0298614454175865</v>
      </c>
      <c r="FT82">
        <v>1</v>
      </c>
      <c r="FU82">
        <v>277.926470588235</v>
      </c>
      <c r="FV82">
        <v>21.0343773353203</v>
      </c>
      <c r="FW82">
        <v>6.75383589584159</v>
      </c>
      <c r="FX82">
        <v>-1</v>
      </c>
      <c r="FY82">
        <v>0.249157</v>
      </c>
      <c r="FZ82">
        <v>-0.011113172932331</v>
      </c>
      <c r="GA82">
        <v>0.00133053692169741</v>
      </c>
      <c r="GB82">
        <v>1</v>
      </c>
      <c r="GC82">
        <v>2</v>
      </c>
      <c r="GD82">
        <v>2</v>
      </c>
      <c r="GE82" t="s">
        <v>425</v>
      </c>
      <c r="GF82">
        <v>3.13297</v>
      </c>
      <c r="GG82">
        <v>2.71374</v>
      </c>
      <c r="GH82">
        <v>0.0887854</v>
      </c>
      <c r="GI82">
        <v>0.0891625</v>
      </c>
      <c r="GJ82">
        <v>0.102681</v>
      </c>
      <c r="GK82">
        <v>0.102576</v>
      </c>
      <c r="GL82">
        <v>34293.5</v>
      </c>
      <c r="GM82">
        <v>36699.4</v>
      </c>
      <c r="GN82">
        <v>34053.8</v>
      </c>
      <c r="GO82">
        <v>36484.5</v>
      </c>
      <c r="GP82">
        <v>43170.5</v>
      </c>
      <c r="GQ82">
        <v>47007.2</v>
      </c>
      <c r="GR82">
        <v>53141.3</v>
      </c>
      <c r="GS82">
        <v>58317.1</v>
      </c>
      <c r="GT82">
        <v>1.9263</v>
      </c>
      <c r="GU82">
        <v>1.6551</v>
      </c>
      <c r="GV82">
        <v>0.0829622</v>
      </c>
      <c r="GW82">
        <v>0</v>
      </c>
      <c r="GX82">
        <v>28.6788</v>
      </c>
      <c r="GY82">
        <v>999.9</v>
      </c>
      <c r="GZ82">
        <v>59.864</v>
      </c>
      <c r="HA82">
        <v>30.283</v>
      </c>
      <c r="HB82">
        <v>28.8697</v>
      </c>
      <c r="HC82">
        <v>55.1401</v>
      </c>
      <c r="HD82">
        <v>47.504</v>
      </c>
      <c r="HE82">
        <v>1</v>
      </c>
      <c r="HF82">
        <v>0.115689</v>
      </c>
      <c r="HG82">
        <v>-1.355</v>
      </c>
      <c r="HH82">
        <v>20.1285</v>
      </c>
      <c r="HI82">
        <v>5.19483</v>
      </c>
      <c r="HJ82">
        <v>12.0041</v>
      </c>
      <c r="HK82">
        <v>4.9755</v>
      </c>
      <c r="HL82">
        <v>3.294</v>
      </c>
      <c r="HM82">
        <v>9999</v>
      </c>
      <c r="HN82">
        <v>9999</v>
      </c>
      <c r="HO82">
        <v>9999</v>
      </c>
      <c r="HP82">
        <v>999.9</v>
      </c>
      <c r="HQ82">
        <v>1.86325</v>
      </c>
      <c r="HR82">
        <v>1.86812</v>
      </c>
      <c r="HS82">
        <v>1.86783</v>
      </c>
      <c r="HT82">
        <v>1.86905</v>
      </c>
      <c r="HU82">
        <v>1.86981</v>
      </c>
      <c r="HV82">
        <v>1.86593</v>
      </c>
      <c r="HW82">
        <v>1.86699</v>
      </c>
      <c r="HX82">
        <v>1.86844</v>
      </c>
      <c r="HY82">
        <v>5</v>
      </c>
      <c r="HZ82">
        <v>0</v>
      </c>
      <c r="IA82">
        <v>0</v>
      </c>
      <c r="IB82">
        <v>0</v>
      </c>
      <c r="IC82" t="s">
        <v>426</v>
      </c>
      <c r="ID82" t="s">
        <v>427</v>
      </c>
      <c r="IE82" t="s">
        <v>428</v>
      </c>
      <c r="IF82" t="s">
        <v>428</v>
      </c>
      <c r="IG82" t="s">
        <v>428</v>
      </c>
      <c r="IH82" t="s">
        <v>428</v>
      </c>
      <c r="II82">
        <v>0</v>
      </c>
      <c r="IJ82">
        <v>100</v>
      </c>
      <c r="IK82">
        <v>100</v>
      </c>
      <c r="IL82">
        <v>2.054</v>
      </c>
      <c r="IM82">
        <v>0.35</v>
      </c>
      <c r="IN82">
        <v>0.625846538382723</v>
      </c>
      <c r="IO82">
        <v>0.00365734689822481</v>
      </c>
      <c r="IP82">
        <v>-6.82403095585571e-07</v>
      </c>
      <c r="IQ82">
        <v>2.34579755332527e-10</v>
      </c>
      <c r="IR82">
        <v>-0.0964157226560202</v>
      </c>
      <c r="IS82">
        <v>-0.0183575705514064</v>
      </c>
      <c r="IT82">
        <v>0.00210061426533654</v>
      </c>
      <c r="IU82">
        <v>-2.28055882586626e-05</v>
      </c>
      <c r="IV82">
        <v>4</v>
      </c>
      <c r="IW82">
        <v>2464</v>
      </c>
      <c r="IX82">
        <v>0</v>
      </c>
      <c r="IY82">
        <v>27</v>
      </c>
      <c r="IZ82">
        <v>29308404</v>
      </c>
      <c r="JA82">
        <v>29308404</v>
      </c>
      <c r="JB82">
        <v>0.95459</v>
      </c>
      <c r="JC82">
        <v>2.63306</v>
      </c>
      <c r="JD82">
        <v>1.54785</v>
      </c>
      <c r="JE82">
        <v>2.31445</v>
      </c>
      <c r="JF82">
        <v>1.64673</v>
      </c>
      <c r="JG82">
        <v>2.35107</v>
      </c>
      <c r="JH82">
        <v>34.2814</v>
      </c>
      <c r="JI82">
        <v>24.2188</v>
      </c>
      <c r="JJ82">
        <v>18</v>
      </c>
      <c r="JK82">
        <v>491.917</v>
      </c>
      <c r="JL82">
        <v>333.886</v>
      </c>
      <c r="JM82">
        <v>31.1743</v>
      </c>
      <c r="JN82">
        <v>28.8528</v>
      </c>
      <c r="JO82">
        <v>30</v>
      </c>
      <c r="JP82">
        <v>28.8504</v>
      </c>
      <c r="JQ82">
        <v>28.8073</v>
      </c>
      <c r="JR82">
        <v>19.1291</v>
      </c>
      <c r="JS82">
        <v>23.3501</v>
      </c>
      <c r="JT82">
        <v>82.0876</v>
      </c>
      <c r="JU82">
        <v>31.1491</v>
      </c>
      <c r="JV82">
        <v>420</v>
      </c>
      <c r="JW82">
        <v>24.0397</v>
      </c>
      <c r="JX82">
        <v>96.5872</v>
      </c>
      <c r="JY82">
        <v>94.4823</v>
      </c>
    </row>
    <row r="83" spans="1:285">
      <c r="A83">
        <v>67</v>
      </c>
      <c r="B83">
        <v>1758504243</v>
      </c>
      <c r="C83">
        <v>1215</v>
      </c>
      <c r="D83" t="s">
        <v>561</v>
      </c>
      <c r="E83" t="s">
        <v>562</v>
      </c>
      <c r="F83">
        <v>5</v>
      </c>
      <c r="G83" t="s">
        <v>419</v>
      </c>
      <c r="H83" t="s">
        <v>548</v>
      </c>
      <c r="I83" t="s">
        <v>421</v>
      </c>
      <c r="J83">
        <v>1758504240</v>
      </c>
      <c r="K83">
        <f>(L83)/1000</f>
        <v>0</v>
      </c>
      <c r="L83">
        <f>1000*DL83*AJ83*(DH83-DI83)/(100*DA83*(1000-AJ83*DH83))</f>
        <v>0</v>
      </c>
      <c r="M83">
        <f>DL83*AJ83*(DG83-DF83*(1000-AJ83*DI83)/(1000-AJ83*DH83))/(100*DA83)</f>
        <v>0</v>
      </c>
      <c r="N83">
        <f>DF83 - IF(AJ83&gt;1, M83*DA83*100.0/(AL83), 0)</f>
        <v>0</v>
      </c>
      <c r="O83">
        <f>((U83-K83/2)*N83-M83)/(U83+K83/2)</f>
        <v>0</v>
      </c>
      <c r="P83">
        <f>O83*(DM83+DN83)/1000.0</f>
        <v>0</v>
      </c>
      <c r="Q83">
        <f>(DF83 - IF(AJ83&gt;1, M83*DA83*100.0/(AL83), 0))*(DM83+DN83)/1000.0</f>
        <v>0</v>
      </c>
      <c r="R83">
        <f>2.0/((1/T83-1/S83)+SIGN(T83)*SQRT((1/T83-1/S83)*(1/T83-1/S83) + 4*DB83/((DB83+1)*(DB83+1))*(2*1/T83*1/S83-1/S83*1/S83)))</f>
        <v>0</v>
      </c>
      <c r="S83">
        <f>IF(LEFT(DC83,1)&lt;&gt;"0",IF(LEFT(DC83,1)="1",3.0,DD83),$D$5+$E$5*(DT83*DM83/($K$5*1000))+$F$5*(DT83*DM83/($K$5*1000))*MAX(MIN(DA83,$J$5),$I$5)*MAX(MIN(DA83,$J$5),$I$5)+$G$5*MAX(MIN(DA83,$J$5),$I$5)*(DT83*DM83/($K$5*1000))+$H$5*(DT83*DM83/($K$5*1000))*(DT83*DM83/($K$5*1000)))</f>
        <v>0</v>
      </c>
      <c r="T83">
        <f>K83*(1000-(1000*0.61365*exp(17.502*X83/(240.97+X83))/(DM83+DN83)+DH83)/2)/(1000*0.61365*exp(17.502*X83/(240.97+X83))/(DM83+DN83)-DH83)</f>
        <v>0</v>
      </c>
      <c r="U83">
        <f>1/((DB83+1)/(R83/1.6)+1/(S83/1.37)) + DB83/((DB83+1)/(R83/1.6) + DB83/(S83/1.37))</f>
        <v>0</v>
      </c>
      <c r="V83">
        <f>(CW83*CZ83)</f>
        <v>0</v>
      </c>
      <c r="W83">
        <f>(DO83+(V83+2*0.95*5.67E-8*(((DO83+$B$7)+273)^4-(DO83+273)^4)-44100*K83)/(1.84*29.3*S83+8*0.95*5.67E-8*(DO83+273)^3))</f>
        <v>0</v>
      </c>
      <c r="X83">
        <f>($C$7*DP83+$D$7*DQ83+$E$7*W83)</f>
        <v>0</v>
      </c>
      <c r="Y83">
        <f>0.61365*exp(17.502*X83/(240.97+X83))</f>
        <v>0</v>
      </c>
      <c r="Z83">
        <f>(AA83/AB83*100)</f>
        <v>0</v>
      </c>
      <c r="AA83">
        <f>DH83*(DM83+DN83)/1000</f>
        <v>0</v>
      </c>
      <c r="AB83">
        <f>0.61365*exp(17.502*DO83/(240.97+DO83))</f>
        <v>0</v>
      </c>
      <c r="AC83">
        <f>(Y83-DH83*(DM83+DN83)/1000)</f>
        <v>0</v>
      </c>
      <c r="AD83">
        <f>(-K83*44100)</f>
        <v>0</v>
      </c>
      <c r="AE83">
        <f>2*29.3*S83*0.92*(DO83-X83)</f>
        <v>0</v>
      </c>
      <c r="AF83">
        <f>2*0.95*5.67E-8*(((DO83+$B$7)+273)^4-(X83+273)^4)</f>
        <v>0</v>
      </c>
      <c r="AG83">
        <f>V83+AF83+AD83+AE83</f>
        <v>0</v>
      </c>
      <c r="AH83">
        <v>9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MAX(0,($B$13+$C$13*DT83)/(1+$D$13*DT83)*DM83/(DO83+273)*$E$13)</f>
        <v>0</v>
      </c>
      <c r="AM83" t="s">
        <v>422</v>
      </c>
      <c r="AN83" t="s">
        <v>422</v>
      </c>
      <c r="AO83">
        <v>0</v>
      </c>
      <c r="AP83">
        <v>0</v>
      </c>
      <c r="AQ83">
        <f>1-AO83/AP83</f>
        <v>0</v>
      </c>
      <c r="AR83">
        <v>0</v>
      </c>
      <c r="AS83" t="s">
        <v>422</v>
      </c>
      <c r="AT83" t="s">
        <v>422</v>
      </c>
      <c r="AU83">
        <v>0</v>
      </c>
      <c r="AV83">
        <v>0</v>
      </c>
      <c r="AW83">
        <f>1-AU83/AV83</f>
        <v>0</v>
      </c>
      <c r="AX83">
        <v>0.5</v>
      </c>
      <c r="AY83">
        <f>CX83</f>
        <v>0</v>
      </c>
      <c r="AZ83">
        <f>M83</f>
        <v>0</v>
      </c>
      <c r="BA83">
        <f>AW83*AX83*AY83</f>
        <v>0</v>
      </c>
      <c r="BB83">
        <f>(AZ83-AR83)/AY83</f>
        <v>0</v>
      </c>
      <c r="BC83">
        <f>(AP83-AV83)/AV83</f>
        <v>0</v>
      </c>
      <c r="BD83">
        <f>AO83/(AQ83+AO83/AV83)</f>
        <v>0</v>
      </c>
      <c r="BE83" t="s">
        <v>422</v>
      </c>
      <c r="BF83">
        <v>0</v>
      </c>
      <c r="BG83">
        <f>IF(BF83&lt;&gt;0, BF83, BD83)</f>
        <v>0</v>
      </c>
      <c r="BH83">
        <f>1-BG83/AV83</f>
        <v>0</v>
      </c>
      <c r="BI83">
        <f>(AV83-AU83)/(AV83-BG83)</f>
        <v>0</v>
      </c>
      <c r="BJ83">
        <f>(AP83-AV83)/(AP83-BG83)</f>
        <v>0</v>
      </c>
      <c r="BK83">
        <f>(AV83-AU83)/(AV83-AO83)</f>
        <v>0</v>
      </c>
      <c r="BL83">
        <f>(AP83-AV83)/(AP83-AO83)</f>
        <v>0</v>
      </c>
      <c r="BM83">
        <f>(BI83*BG83/AU83)</f>
        <v>0</v>
      </c>
      <c r="BN83">
        <f>(1-BM83)</f>
        <v>0</v>
      </c>
      <c r="CW83">
        <f>$B$11*DU83+$C$11*DV83+$F$11*EG83*(1-EJ83)</f>
        <v>0</v>
      </c>
      <c r="CX83">
        <f>CW83*CY83</f>
        <v>0</v>
      </c>
      <c r="CY83">
        <f>($B$11*$D$9+$C$11*$D$9+$F$11*((ET83+EL83)/MAX(ET83+EL83+EU83, 0.1)*$I$9+EU83/MAX(ET83+EL83+EU83, 0.1)*$J$9))/($B$11+$C$11+$F$11)</f>
        <v>0</v>
      </c>
      <c r="CZ83">
        <f>($B$11*$K$9+$C$11*$K$9+$F$11*((ET83+EL83)/MAX(ET83+EL83+EU83, 0.1)*$P$9+EU83/MAX(ET83+EL83+EU83, 0.1)*$Q$9))/($B$11+$C$11+$F$11)</f>
        <v>0</v>
      </c>
      <c r="DA83">
        <v>3.46</v>
      </c>
      <c r="DB83">
        <v>0.5</v>
      </c>
      <c r="DC83" t="s">
        <v>423</v>
      </c>
      <c r="DD83">
        <v>2</v>
      </c>
      <c r="DE83">
        <v>1758504240</v>
      </c>
      <c r="DF83">
        <v>420.582666666667</v>
      </c>
      <c r="DG83">
        <v>419.980333333333</v>
      </c>
      <c r="DH83">
        <v>24.1728666666667</v>
      </c>
      <c r="DI83">
        <v>23.9247666666667</v>
      </c>
      <c r="DJ83">
        <v>418.528333333333</v>
      </c>
      <c r="DK83">
        <v>23.8228</v>
      </c>
      <c r="DL83">
        <v>500.009666666667</v>
      </c>
      <c r="DM83">
        <v>89.7950666666667</v>
      </c>
      <c r="DN83">
        <v>0.0358532</v>
      </c>
      <c r="DO83">
        <v>30.4324</v>
      </c>
      <c r="DP83">
        <v>30.0271333333333</v>
      </c>
      <c r="DQ83">
        <v>999.9</v>
      </c>
      <c r="DR83">
        <v>0</v>
      </c>
      <c r="DS83">
        <v>0</v>
      </c>
      <c r="DT83">
        <v>9995.62666666667</v>
      </c>
      <c r="DU83">
        <v>0</v>
      </c>
      <c r="DV83">
        <v>0.330984</v>
      </c>
      <c r="DW83">
        <v>0.602244333333333</v>
      </c>
      <c r="DX83">
        <v>431.001333333333</v>
      </c>
      <c r="DY83">
        <v>430.274666666667</v>
      </c>
      <c r="DZ83">
        <v>0.248106</v>
      </c>
      <c r="EA83">
        <v>419.980333333333</v>
      </c>
      <c r="EB83">
        <v>23.9247666666667</v>
      </c>
      <c r="EC83">
        <v>2.17060666666667</v>
      </c>
      <c r="ED83">
        <v>2.14832666666667</v>
      </c>
      <c r="EE83">
        <v>18.747</v>
      </c>
      <c r="EF83">
        <v>18.5821</v>
      </c>
      <c r="EG83">
        <v>0.00500059</v>
      </c>
      <c r="EH83">
        <v>0</v>
      </c>
      <c r="EI83">
        <v>0</v>
      </c>
      <c r="EJ83">
        <v>0</v>
      </c>
      <c r="EK83">
        <v>274.666666666667</v>
      </c>
      <c r="EL83">
        <v>0.00500059</v>
      </c>
      <c r="EM83">
        <v>-5.63333333333333</v>
      </c>
      <c r="EN83">
        <v>0.966666666666667</v>
      </c>
      <c r="EO83">
        <v>35.625</v>
      </c>
      <c r="EP83">
        <v>40.0413333333333</v>
      </c>
      <c r="EQ83">
        <v>37.4163333333333</v>
      </c>
      <c r="ER83">
        <v>40.4373333333333</v>
      </c>
      <c r="ES83">
        <v>38.458</v>
      </c>
      <c r="ET83">
        <v>0</v>
      </c>
      <c r="EU83">
        <v>0</v>
      </c>
      <c r="EV83">
        <v>0</v>
      </c>
      <c r="EW83">
        <v>1758504243.3</v>
      </c>
      <c r="EX83">
        <v>0</v>
      </c>
      <c r="EY83">
        <v>278.092307692308</v>
      </c>
      <c r="EZ83">
        <v>-20.4034188800867</v>
      </c>
      <c r="FA83">
        <v>20.3726496189481</v>
      </c>
      <c r="FB83">
        <v>-12.8730769230769</v>
      </c>
      <c r="FC83">
        <v>15</v>
      </c>
      <c r="FD83">
        <v>0</v>
      </c>
      <c r="FE83" t="s">
        <v>424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0.59329835</v>
      </c>
      <c r="FR83">
        <v>-0.0711625714285725</v>
      </c>
      <c r="FS83">
        <v>0.0291767224054982</v>
      </c>
      <c r="FT83">
        <v>1</v>
      </c>
      <c r="FU83">
        <v>278.067647058823</v>
      </c>
      <c r="FV83">
        <v>2.03361331463952</v>
      </c>
      <c r="FW83">
        <v>6.6483841729195</v>
      </c>
      <c r="FX83">
        <v>-1</v>
      </c>
      <c r="FY83">
        <v>0.2490016</v>
      </c>
      <c r="FZ83">
        <v>-0.0118252330827066</v>
      </c>
      <c r="GA83">
        <v>0.00138334100640442</v>
      </c>
      <c r="GB83">
        <v>1</v>
      </c>
      <c r="GC83">
        <v>2</v>
      </c>
      <c r="GD83">
        <v>2</v>
      </c>
      <c r="GE83" t="s">
        <v>425</v>
      </c>
      <c r="GF83">
        <v>3.13297</v>
      </c>
      <c r="GG83">
        <v>2.71421</v>
      </c>
      <c r="GH83">
        <v>0.0887787</v>
      </c>
      <c r="GI83">
        <v>0.0891627</v>
      </c>
      <c r="GJ83">
        <v>0.102678</v>
      </c>
      <c r="GK83">
        <v>0.102572</v>
      </c>
      <c r="GL83">
        <v>34293.8</v>
      </c>
      <c r="GM83">
        <v>36699.4</v>
      </c>
      <c r="GN83">
        <v>34053.8</v>
      </c>
      <c r="GO83">
        <v>36484.5</v>
      </c>
      <c r="GP83">
        <v>43170.9</v>
      </c>
      <c r="GQ83">
        <v>47007.4</v>
      </c>
      <c r="GR83">
        <v>53141.5</v>
      </c>
      <c r="GS83">
        <v>58317.1</v>
      </c>
      <c r="GT83">
        <v>1.92607</v>
      </c>
      <c r="GU83">
        <v>1.65527</v>
      </c>
      <c r="GV83">
        <v>0.0824779</v>
      </c>
      <c r="GW83">
        <v>0</v>
      </c>
      <c r="GX83">
        <v>28.68</v>
      </c>
      <c r="GY83">
        <v>999.9</v>
      </c>
      <c r="GZ83">
        <v>59.84</v>
      </c>
      <c r="HA83">
        <v>30.293</v>
      </c>
      <c r="HB83">
        <v>28.8746</v>
      </c>
      <c r="HC83">
        <v>54.4001</v>
      </c>
      <c r="HD83">
        <v>47.2676</v>
      </c>
      <c r="HE83">
        <v>1</v>
      </c>
      <c r="HF83">
        <v>0.11545</v>
      </c>
      <c r="HG83">
        <v>-1.31934</v>
      </c>
      <c r="HH83">
        <v>20.1287</v>
      </c>
      <c r="HI83">
        <v>5.19438</v>
      </c>
      <c r="HJ83">
        <v>12.004</v>
      </c>
      <c r="HK83">
        <v>4.9754</v>
      </c>
      <c r="HL83">
        <v>3.294</v>
      </c>
      <c r="HM83">
        <v>9999</v>
      </c>
      <c r="HN83">
        <v>9999</v>
      </c>
      <c r="HO83">
        <v>9999</v>
      </c>
      <c r="HP83">
        <v>999.9</v>
      </c>
      <c r="HQ83">
        <v>1.86325</v>
      </c>
      <c r="HR83">
        <v>1.86813</v>
      </c>
      <c r="HS83">
        <v>1.86783</v>
      </c>
      <c r="HT83">
        <v>1.86905</v>
      </c>
      <c r="HU83">
        <v>1.86982</v>
      </c>
      <c r="HV83">
        <v>1.86596</v>
      </c>
      <c r="HW83">
        <v>1.867</v>
      </c>
      <c r="HX83">
        <v>1.86843</v>
      </c>
      <c r="HY83">
        <v>5</v>
      </c>
      <c r="HZ83">
        <v>0</v>
      </c>
      <c r="IA83">
        <v>0</v>
      </c>
      <c r="IB83">
        <v>0</v>
      </c>
      <c r="IC83" t="s">
        <v>426</v>
      </c>
      <c r="ID83" t="s">
        <v>427</v>
      </c>
      <c r="IE83" t="s">
        <v>428</v>
      </c>
      <c r="IF83" t="s">
        <v>428</v>
      </c>
      <c r="IG83" t="s">
        <v>428</v>
      </c>
      <c r="IH83" t="s">
        <v>428</v>
      </c>
      <c r="II83">
        <v>0</v>
      </c>
      <c r="IJ83">
        <v>100</v>
      </c>
      <c r="IK83">
        <v>100</v>
      </c>
      <c r="IL83">
        <v>2.054</v>
      </c>
      <c r="IM83">
        <v>0.35</v>
      </c>
      <c r="IN83">
        <v>0.625846538382723</v>
      </c>
      <c r="IO83">
        <v>0.00365734689822481</v>
      </c>
      <c r="IP83">
        <v>-6.82403095585571e-07</v>
      </c>
      <c r="IQ83">
        <v>2.34579755332527e-10</v>
      </c>
      <c r="IR83">
        <v>-0.0964157226560202</v>
      </c>
      <c r="IS83">
        <v>-0.0183575705514064</v>
      </c>
      <c r="IT83">
        <v>0.00210061426533654</v>
      </c>
      <c r="IU83">
        <v>-2.28055882586626e-05</v>
      </c>
      <c r="IV83">
        <v>4</v>
      </c>
      <c r="IW83">
        <v>2464</v>
      </c>
      <c r="IX83">
        <v>0</v>
      </c>
      <c r="IY83">
        <v>27</v>
      </c>
      <c r="IZ83">
        <v>29308404.1</v>
      </c>
      <c r="JA83">
        <v>29308404.1</v>
      </c>
      <c r="JB83">
        <v>0.95459</v>
      </c>
      <c r="JC83">
        <v>2.63062</v>
      </c>
      <c r="JD83">
        <v>1.54785</v>
      </c>
      <c r="JE83">
        <v>2.31445</v>
      </c>
      <c r="JF83">
        <v>1.64673</v>
      </c>
      <c r="JG83">
        <v>2.33032</v>
      </c>
      <c r="JH83">
        <v>34.2814</v>
      </c>
      <c r="JI83">
        <v>24.2188</v>
      </c>
      <c r="JJ83">
        <v>18</v>
      </c>
      <c r="JK83">
        <v>491.771</v>
      </c>
      <c r="JL83">
        <v>333.97</v>
      </c>
      <c r="JM83">
        <v>31.1683</v>
      </c>
      <c r="JN83">
        <v>28.8528</v>
      </c>
      <c r="JO83">
        <v>30</v>
      </c>
      <c r="JP83">
        <v>28.8504</v>
      </c>
      <c r="JQ83">
        <v>28.8073</v>
      </c>
      <c r="JR83">
        <v>19.1285</v>
      </c>
      <c r="JS83">
        <v>23.067</v>
      </c>
      <c r="JT83">
        <v>82.0876</v>
      </c>
      <c r="JU83">
        <v>31.1491</v>
      </c>
      <c r="JV83">
        <v>420</v>
      </c>
      <c r="JW83">
        <v>24.0574</v>
      </c>
      <c r="JX83">
        <v>96.5875</v>
      </c>
      <c r="JY83">
        <v>94.4822</v>
      </c>
    </row>
    <row r="84" spans="1:285">
      <c r="A84">
        <v>68</v>
      </c>
      <c r="B84">
        <v>1758504245</v>
      </c>
      <c r="C84">
        <v>1217</v>
      </c>
      <c r="D84" t="s">
        <v>563</v>
      </c>
      <c r="E84" t="s">
        <v>564</v>
      </c>
      <c r="F84">
        <v>5</v>
      </c>
      <c r="G84" t="s">
        <v>419</v>
      </c>
      <c r="H84" t="s">
        <v>548</v>
      </c>
      <c r="I84" t="s">
        <v>421</v>
      </c>
      <c r="J84">
        <v>1758504242</v>
      </c>
      <c r="K84">
        <f>(L84)/1000</f>
        <v>0</v>
      </c>
      <c r="L84">
        <f>1000*DL84*AJ84*(DH84-DI84)/(100*DA84*(1000-AJ84*DH84))</f>
        <v>0</v>
      </c>
      <c r="M84">
        <f>DL84*AJ84*(DG84-DF84*(1000-AJ84*DI84)/(1000-AJ84*DH84))/(100*DA84)</f>
        <v>0</v>
      </c>
      <c r="N84">
        <f>DF84 - IF(AJ84&gt;1, M84*DA84*100.0/(AL84), 0)</f>
        <v>0</v>
      </c>
      <c r="O84">
        <f>((U84-K84/2)*N84-M84)/(U84+K84/2)</f>
        <v>0</v>
      </c>
      <c r="P84">
        <f>O84*(DM84+DN84)/1000.0</f>
        <v>0</v>
      </c>
      <c r="Q84">
        <f>(DF84 - IF(AJ84&gt;1, M84*DA84*100.0/(AL84), 0))*(DM84+DN84)/1000.0</f>
        <v>0</v>
      </c>
      <c r="R84">
        <f>2.0/((1/T84-1/S84)+SIGN(T84)*SQRT((1/T84-1/S84)*(1/T84-1/S84) + 4*DB84/((DB84+1)*(DB84+1))*(2*1/T84*1/S84-1/S84*1/S84)))</f>
        <v>0</v>
      </c>
      <c r="S84">
        <f>IF(LEFT(DC84,1)&lt;&gt;"0",IF(LEFT(DC84,1)="1",3.0,DD84),$D$5+$E$5*(DT84*DM84/($K$5*1000))+$F$5*(DT84*DM84/($K$5*1000))*MAX(MIN(DA84,$J$5),$I$5)*MAX(MIN(DA84,$J$5),$I$5)+$G$5*MAX(MIN(DA84,$J$5),$I$5)*(DT84*DM84/($K$5*1000))+$H$5*(DT84*DM84/($K$5*1000))*(DT84*DM84/($K$5*1000)))</f>
        <v>0</v>
      </c>
      <c r="T84">
        <f>K84*(1000-(1000*0.61365*exp(17.502*X84/(240.97+X84))/(DM84+DN84)+DH84)/2)/(1000*0.61365*exp(17.502*X84/(240.97+X84))/(DM84+DN84)-DH84)</f>
        <v>0</v>
      </c>
      <c r="U84">
        <f>1/((DB84+1)/(R84/1.6)+1/(S84/1.37)) + DB84/((DB84+1)/(R84/1.6) + DB84/(S84/1.37))</f>
        <v>0</v>
      </c>
      <c r="V84">
        <f>(CW84*CZ84)</f>
        <v>0</v>
      </c>
      <c r="W84">
        <f>(DO84+(V84+2*0.95*5.67E-8*(((DO84+$B$7)+273)^4-(DO84+273)^4)-44100*K84)/(1.84*29.3*S84+8*0.95*5.67E-8*(DO84+273)^3))</f>
        <v>0</v>
      </c>
      <c r="X84">
        <f>($C$7*DP84+$D$7*DQ84+$E$7*W84)</f>
        <v>0</v>
      </c>
      <c r="Y84">
        <f>0.61365*exp(17.502*X84/(240.97+X84))</f>
        <v>0</v>
      </c>
      <c r="Z84">
        <f>(AA84/AB84*100)</f>
        <v>0</v>
      </c>
      <c r="AA84">
        <f>DH84*(DM84+DN84)/1000</f>
        <v>0</v>
      </c>
      <c r="AB84">
        <f>0.61365*exp(17.502*DO84/(240.97+DO84))</f>
        <v>0</v>
      </c>
      <c r="AC84">
        <f>(Y84-DH84*(DM84+DN84)/1000)</f>
        <v>0</v>
      </c>
      <c r="AD84">
        <f>(-K84*44100)</f>
        <v>0</v>
      </c>
      <c r="AE84">
        <f>2*29.3*S84*0.92*(DO84-X84)</f>
        <v>0</v>
      </c>
      <c r="AF84">
        <f>2*0.95*5.67E-8*(((DO84+$B$7)+273)^4-(X84+273)^4)</f>
        <v>0</v>
      </c>
      <c r="AG84">
        <f>V84+AF84+AD84+AE84</f>
        <v>0</v>
      </c>
      <c r="AH84">
        <v>9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MAX(0,($B$13+$C$13*DT84)/(1+$D$13*DT84)*DM84/(DO84+273)*$E$13)</f>
        <v>0</v>
      </c>
      <c r="AM84" t="s">
        <v>422</v>
      </c>
      <c r="AN84" t="s">
        <v>422</v>
      </c>
      <c r="AO84">
        <v>0</v>
      </c>
      <c r="AP84">
        <v>0</v>
      </c>
      <c r="AQ84">
        <f>1-AO84/AP84</f>
        <v>0</v>
      </c>
      <c r="AR84">
        <v>0</v>
      </c>
      <c r="AS84" t="s">
        <v>422</v>
      </c>
      <c r="AT84" t="s">
        <v>422</v>
      </c>
      <c r="AU84">
        <v>0</v>
      </c>
      <c r="AV84">
        <v>0</v>
      </c>
      <c r="AW84">
        <f>1-AU84/AV84</f>
        <v>0</v>
      </c>
      <c r="AX84">
        <v>0.5</v>
      </c>
      <c r="AY84">
        <f>CX84</f>
        <v>0</v>
      </c>
      <c r="AZ84">
        <f>M84</f>
        <v>0</v>
      </c>
      <c r="BA84">
        <f>AW84*AX84*AY84</f>
        <v>0</v>
      </c>
      <c r="BB84">
        <f>(AZ84-AR84)/AY84</f>
        <v>0</v>
      </c>
      <c r="BC84">
        <f>(AP84-AV84)/AV84</f>
        <v>0</v>
      </c>
      <c r="BD84">
        <f>AO84/(AQ84+AO84/AV84)</f>
        <v>0</v>
      </c>
      <c r="BE84" t="s">
        <v>422</v>
      </c>
      <c r="BF84">
        <v>0</v>
      </c>
      <c r="BG84">
        <f>IF(BF84&lt;&gt;0, BF84, BD84)</f>
        <v>0</v>
      </c>
      <c r="BH84">
        <f>1-BG84/AV84</f>
        <v>0</v>
      </c>
      <c r="BI84">
        <f>(AV84-AU84)/(AV84-BG84)</f>
        <v>0</v>
      </c>
      <c r="BJ84">
        <f>(AP84-AV84)/(AP84-BG84)</f>
        <v>0</v>
      </c>
      <c r="BK84">
        <f>(AV84-AU84)/(AV84-AO84)</f>
        <v>0</v>
      </c>
      <c r="BL84">
        <f>(AP84-AV84)/(AP84-AO84)</f>
        <v>0</v>
      </c>
      <c r="BM84">
        <f>(BI84*BG84/AU84)</f>
        <v>0</v>
      </c>
      <c r="BN84">
        <f>(1-BM84)</f>
        <v>0</v>
      </c>
      <c r="CW84">
        <f>$B$11*DU84+$C$11*DV84+$F$11*EG84*(1-EJ84)</f>
        <v>0</v>
      </c>
      <c r="CX84">
        <f>CW84*CY84</f>
        <v>0</v>
      </c>
      <c r="CY84">
        <f>($B$11*$D$9+$C$11*$D$9+$F$11*((ET84+EL84)/MAX(ET84+EL84+EU84, 0.1)*$I$9+EU84/MAX(ET84+EL84+EU84, 0.1)*$J$9))/($B$11+$C$11+$F$11)</f>
        <v>0</v>
      </c>
      <c r="CZ84">
        <f>($B$11*$K$9+$C$11*$K$9+$F$11*((ET84+EL84)/MAX(ET84+EL84+EU84, 0.1)*$P$9+EU84/MAX(ET84+EL84+EU84, 0.1)*$Q$9))/($B$11+$C$11+$F$11)</f>
        <v>0</v>
      </c>
      <c r="DA84">
        <v>3.46</v>
      </c>
      <c r="DB84">
        <v>0.5</v>
      </c>
      <c r="DC84" t="s">
        <v>423</v>
      </c>
      <c r="DD84">
        <v>2</v>
      </c>
      <c r="DE84">
        <v>1758504242</v>
      </c>
      <c r="DF84">
        <v>420.557333333333</v>
      </c>
      <c r="DG84">
        <v>419.996</v>
      </c>
      <c r="DH84">
        <v>24.1710333333333</v>
      </c>
      <c r="DI84">
        <v>23.9231</v>
      </c>
      <c r="DJ84">
        <v>418.502666666667</v>
      </c>
      <c r="DK84">
        <v>23.8210333333333</v>
      </c>
      <c r="DL84">
        <v>499.976</v>
      </c>
      <c r="DM84">
        <v>89.7950333333333</v>
      </c>
      <c r="DN84">
        <v>0.0360042</v>
      </c>
      <c r="DO84">
        <v>30.4319666666667</v>
      </c>
      <c r="DP84">
        <v>30.0249</v>
      </c>
      <c r="DQ84">
        <v>999.9</v>
      </c>
      <c r="DR84">
        <v>0</v>
      </c>
      <c r="DS84">
        <v>0</v>
      </c>
      <c r="DT84">
        <v>9996.26</v>
      </c>
      <c r="DU84">
        <v>0</v>
      </c>
      <c r="DV84">
        <v>0.330984</v>
      </c>
      <c r="DW84">
        <v>0.561015</v>
      </c>
      <c r="DX84">
        <v>430.974333333333</v>
      </c>
      <c r="DY84">
        <v>430.29</v>
      </c>
      <c r="DZ84">
        <v>0.247926666666667</v>
      </c>
      <c r="EA84">
        <v>419.996</v>
      </c>
      <c r="EB84">
        <v>23.9231</v>
      </c>
      <c r="EC84">
        <v>2.17044</v>
      </c>
      <c r="ED84">
        <v>2.14817666666667</v>
      </c>
      <c r="EE84">
        <v>18.7457666666667</v>
      </c>
      <c r="EF84">
        <v>18.5809666666667</v>
      </c>
      <c r="EG84">
        <v>0.00500059</v>
      </c>
      <c r="EH84">
        <v>0</v>
      </c>
      <c r="EI84">
        <v>0</v>
      </c>
      <c r="EJ84">
        <v>0</v>
      </c>
      <c r="EK84">
        <v>276.666666666667</v>
      </c>
      <c r="EL84">
        <v>0.00500059</v>
      </c>
      <c r="EM84">
        <v>-7.6</v>
      </c>
      <c r="EN84">
        <v>0.333333333333333</v>
      </c>
      <c r="EO84">
        <v>35.6456666666667</v>
      </c>
      <c r="EP84">
        <v>40.083</v>
      </c>
      <c r="EQ84">
        <v>37.437</v>
      </c>
      <c r="ER84">
        <v>40.4996666666667</v>
      </c>
      <c r="ES84">
        <v>38.479</v>
      </c>
      <c r="ET84">
        <v>0</v>
      </c>
      <c r="EU84">
        <v>0</v>
      </c>
      <c r="EV84">
        <v>0</v>
      </c>
      <c r="EW84">
        <v>1758504245.1</v>
      </c>
      <c r="EX84">
        <v>0</v>
      </c>
      <c r="EY84">
        <v>278.152</v>
      </c>
      <c r="EZ84">
        <v>-9.91538459434114</v>
      </c>
      <c r="FA84">
        <v>12.8923076571327</v>
      </c>
      <c r="FB84">
        <v>-12.76</v>
      </c>
      <c r="FC84">
        <v>15</v>
      </c>
      <c r="FD84">
        <v>0</v>
      </c>
      <c r="FE84" t="s">
        <v>424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0.5837601</v>
      </c>
      <c r="FR84">
        <v>-0.0325218045112784</v>
      </c>
      <c r="FS84">
        <v>0.0253548636318557</v>
      </c>
      <c r="FT84">
        <v>1</v>
      </c>
      <c r="FU84">
        <v>277.658823529412</v>
      </c>
      <c r="FV84">
        <v>-4.93506499913495</v>
      </c>
      <c r="FW84">
        <v>6.89881139153093</v>
      </c>
      <c r="FX84">
        <v>-1</v>
      </c>
      <c r="FY84">
        <v>0.2486561</v>
      </c>
      <c r="FZ84">
        <v>-0.0111772330827063</v>
      </c>
      <c r="GA84">
        <v>0.00133872009397036</v>
      </c>
      <c r="GB84">
        <v>1</v>
      </c>
      <c r="GC84">
        <v>2</v>
      </c>
      <c r="GD84">
        <v>2</v>
      </c>
      <c r="GE84" t="s">
        <v>425</v>
      </c>
      <c r="GF84">
        <v>3.13283</v>
      </c>
      <c r="GG84">
        <v>2.71445</v>
      </c>
      <c r="GH84">
        <v>0.0887778</v>
      </c>
      <c r="GI84">
        <v>0.0891607</v>
      </c>
      <c r="GJ84">
        <v>0.102675</v>
      </c>
      <c r="GK84">
        <v>0.102566</v>
      </c>
      <c r="GL84">
        <v>34293.9</v>
      </c>
      <c r="GM84">
        <v>36699.4</v>
      </c>
      <c r="GN84">
        <v>34053.9</v>
      </c>
      <c r="GO84">
        <v>36484.4</v>
      </c>
      <c r="GP84">
        <v>43171.3</v>
      </c>
      <c r="GQ84">
        <v>47007.4</v>
      </c>
      <c r="GR84">
        <v>53141.8</v>
      </c>
      <c r="GS84">
        <v>58316.7</v>
      </c>
      <c r="GT84">
        <v>1.9259</v>
      </c>
      <c r="GU84">
        <v>1.65543</v>
      </c>
      <c r="GV84">
        <v>0.0817701</v>
      </c>
      <c r="GW84">
        <v>0</v>
      </c>
      <c r="GX84">
        <v>28.6805</v>
      </c>
      <c r="GY84">
        <v>999.9</v>
      </c>
      <c r="GZ84">
        <v>59.84</v>
      </c>
      <c r="HA84">
        <v>30.293</v>
      </c>
      <c r="HB84">
        <v>28.8767</v>
      </c>
      <c r="HC84">
        <v>54.3501</v>
      </c>
      <c r="HD84">
        <v>47.5921</v>
      </c>
      <c r="HE84">
        <v>1</v>
      </c>
      <c r="HF84">
        <v>0.11565</v>
      </c>
      <c r="HG84">
        <v>-1.28846</v>
      </c>
      <c r="HH84">
        <v>20.1292</v>
      </c>
      <c r="HI84">
        <v>5.19468</v>
      </c>
      <c r="HJ84">
        <v>12.0041</v>
      </c>
      <c r="HK84">
        <v>4.97545</v>
      </c>
      <c r="HL84">
        <v>3.294</v>
      </c>
      <c r="HM84">
        <v>9999</v>
      </c>
      <c r="HN84">
        <v>9999</v>
      </c>
      <c r="HO84">
        <v>9999</v>
      </c>
      <c r="HP84">
        <v>999.9</v>
      </c>
      <c r="HQ84">
        <v>1.86325</v>
      </c>
      <c r="HR84">
        <v>1.86812</v>
      </c>
      <c r="HS84">
        <v>1.86783</v>
      </c>
      <c r="HT84">
        <v>1.86905</v>
      </c>
      <c r="HU84">
        <v>1.86983</v>
      </c>
      <c r="HV84">
        <v>1.86597</v>
      </c>
      <c r="HW84">
        <v>1.86697</v>
      </c>
      <c r="HX84">
        <v>1.86843</v>
      </c>
      <c r="HY84">
        <v>5</v>
      </c>
      <c r="HZ84">
        <v>0</v>
      </c>
      <c r="IA84">
        <v>0</v>
      </c>
      <c r="IB84">
        <v>0</v>
      </c>
      <c r="IC84" t="s">
        <v>426</v>
      </c>
      <c r="ID84" t="s">
        <v>427</v>
      </c>
      <c r="IE84" t="s">
        <v>428</v>
      </c>
      <c r="IF84" t="s">
        <v>428</v>
      </c>
      <c r="IG84" t="s">
        <v>428</v>
      </c>
      <c r="IH84" t="s">
        <v>428</v>
      </c>
      <c r="II84">
        <v>0</v>
      </c>
      <c r="IJ84">
        <v>100</v>
      </c>
      <c r="IK84">
        <v>100</v>
      </c>
      <c r="IL84">
        <v>2.054</v>
      </c>
      <c r="IM84">
        <v>0.3499</v>
      </c>
      <c r="IN84">
        <v>0.625846538382723</v>
      </c>
      <c r="IO84">
        <v>0.00365734689822481</v>
      </c>
      <c r="IP84">
        <v>-6.82403095585571e-07</v>
      </c>
      <c r="IQ84">
        <v>2.34579755332527e-10</v>
      </c>
      <c r="IR84">
        <v>-0.0964157226560202</v>
      </c>
      <c r="IS84">
        <v>-0.0183575705514064</v>
      </c>
      <c r="IT84">
        <v>0.00210061426533654</v>
      </c>
      <c r="IU84">
        <v>-2.28055882586626e-05</v>
      </c>
      <c r="IV84">
        <v>4</v>
      </c>
      <c r="IW84">
        <v>2464</v>
      </c>
      <c r="IX84">
        <v>0</v>
      </c>
      <c r="IY84">
        <v>27</v>
      </c>
      <c r="IZ84">
        <v>29308404.1</v>
      </c>
      <c r="JA84">
        <v>29308404.1</v>
      </c>
      <c r="JB84">
        <v>0.95459</v>
      </c>
      <c r="JC84">
        <v>2.63672</v>
      </c>
      <c r="JD84">
        <v>1.54785</v>
      </c>
      <c r="JE84">
        <v>2.31323</v>
      </c>
      <c r="JF84">
        <v>1.64673</v>
      </c>
      <c r="JG84">
        <v>2.27783</v>
      </c>
      <c r="JH84">
        <v>34.2814</v>
      </c>
      <c r="JI84">
        <v>24.2188</v>
      </c>
      <c r="JJ84">
        <v>18</v>
      </c>
      <c r="JK84">
        <v>491.658</v>
      </c>
      <c r="JL84">
        <v>334.042</v>
      </c>
      <c r="JM84">
        <v>31.1591</v>
      </c>
      <c r="JN84">
        <v>28.8528</v>
      </c>
      <c r="JO84">
        <v>30.0001</v>
      </c>
      <c r="JP84">
        <v>28.8504</v>
      </c>
      <c r="JQ84">
        <v>28.8073</v>
      </c>
      <c r="JR84">
        <v>19.1302</v>
      </c>
      <c r="JS84">
        <v>23.067</v>
      </c>
      <c r="JT84">
        <v>82.0876</v>
      </c>
      <c r="JU84">
        <v>31.1491</v>
      </c>
      <c r="JV84">
        <v>420</v>
      </c>
      <c r="JW84">
        <v>24.0681</v>
      </c>
      <c r="JX84">
        <v>96.5879</v>
      </c>
      <c r="JY84">
        <v>94.4817</v>
      </c>
    </row>
    <row r="85" spans="1:285">
      <c r="A85">
        <v>69</v>
      </c>
      <c r="B85">
        <v>1758504247</v>
      </c>
      <c r="C85">
        <v>1219</v>
      </c>
      <c r="D85" t="s">
        <v>565</v>
      </c>
      <c r="E85" t="s">
        <v>566</v>
      </c>
      <c r="F85">
        <v>5</v>
      </c>
      <c r="G85" t="s">
        <v>419</v>
      </c>
      <c r="H85" t="s">
        <v>548</v>
      </c>
      <c r="I85" t="s">
        <v>421</v>
      </c>
      <c r="J85">
        <v>1758504244</v>
      </c>
      <c r="K85">
        <f>(L85)/1000</f>
        <v>0</v>
      </c>
      <c r="L85">
        <f>1000*DL85*AJ85*(DH85-DI85)/(100*DA85*(1000-AJ85*DH85))</f>
        <v>0</v>
      </c>
      <c r="M85">
        <f>DL85*AJ85*(DG85-DF85*(1000-AJ85*DI85)/(1000-AJ85*DH85))/(100*DA85)</f>
        <v>0</v>
      </c>
      <c r="N85">
        <f>DF85 - IF(AJ85&gt;1, M85*DA85*100.0/(AL85), 0)</f>
        <v>0</v>
      </c>
      <c r="O85">
        <f>((U85-K85/2)*N85-M85)/(U85+K85/2)</f>
        <v>0</v>
      </c>
      <c r="P85">
        <f>O85*(DM85+DN85)/1000.0</f>
        <v>0</v>
      </c>
      <c r="Q85">
        <f>(DF85 - IF(AJ85&gt;1, M85*DA85*100.0/(AL85), 0))*(DM85+DN85)/1000.0</f>
        <v>0</v>
      </c>
      <c r="R85">
        <f>2.0/((1/T85-1/S85)+SIGN(T85)*SQRT((1/T85-1/S85)*(1/T85-1/S85) + 4*DB85/((DB85+1)*(DB85+1))*(2*1/T85*1/S85-1/S85*1/S85)))</f>
        <v>0</v>
      </c>
      <c r="S85">
        <f>IF(LEFT(DC85,1)&lt;&gt;"0",IF(LEFT(DC85,1)="1",3.0,DD85),$D$5+$E$5*(DT85*DM85/($K$5*1000))+$F$5*(DT85*DM85/($K$5*1000))*MAX(MIN(DA85,$J$5),$I$5)*MAX(MIN(DA85,$J$5),$I$5)+$G$5*MAX(MIN(DA85,$J$5),$I$5)*(DT85*DM85/($K$5*1000))+$H$5*(DT85*DM85/($K$5*1000))*(DT85*DM85/($K$5*1000)))</f>
        <v>0</v>
      </c>
      <c r="T85">
        <f>K85*(1000-(1000*0.61365*exp(17.502*X85/(240.97+X85))/(DM85+DN85)+DH85)/2)/(1000*0.61365*exp(17.502*X85/(240.97+X85))/(DM85+DN85)-DH85)</f>
        <v>0</v>
      </c>
      <c r="U85">
        <f>1/((DB85+1)/(R85/1.6)+1/(S85/1.37)) + DB85/((DB85+1)/(R85/1.6) + DB85/(S85/1.37))</f>
        <v>0</v>
      </c>
      <c r="V85">
        <f>(CW85*CZ85)</f>
        <v>0</v>
      </c>
      <c r="W85">
        <f>(DO85+(V85+2*0.95*5.67E-8*(((DO85+$B$7)+273)^4-(DO85+273)^4)-44100*K85)/(1.84*29.3*S85+8*0.95*5.67E-8*(DO85+273)^3))</f>
        <v>0</v>
      </c>
      <c r="X85">
        <f>($C$7*DP85+$D$7*DQ85+$E$7*W85)</f>
        <v>0</v>
      </c>
      <c r="Y85">
        <f>0.61365*exp(17.502*X85/(240.97+X85))</f>
        <v>0</v>
      </c>
      <c r="Z85">
        <f>(AA85/AB85*100)</f>
        <v>0</v>
      </c>
      <c r="AA85">
        <f>DH85*(DM85+DN85)/1000</f>
        <v>0</v>
      </c>
      <c r="AB85">
        <f>0.61365*exp(17.502*DO85/(240.97+DO85))</f>
        <v>0</v>
      </c>
      <c r="AC85">
        <f>(Y85-DH85*(DM85+DN85)/1000)</f>
        <v>0</v>
      </c>
      <c r="AD85">
        <f>(-K85*44100)</f>
        <v>0</v>
      </c>
      <c r="AE85">
        <f>2*29.3*S85*0.92*(DO85-X85)</f>
        <v>0</v>
      </c>
      <c r="AF85">
        <f>2*0.95*5.67E-8*(((DO85+$B$7)+273)^4-(X85+273)^4)</f>
        <v>0</v>
      </c>
      <c r="AG85">
        <f>V85+AF85+AD85+AE85</f>
        <v>0</v>
      </c>
      <c r="AH85">
        <v>9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MAX(0,($B$13+$C$13*DT85)/(1+$D$13*DT85)*DM85/(DO85+273)*$E$13)</f>
        <v>0</v>
      </c>
      <c r="AM85" t="s">
        <v>422</v>
      </c>
      <c r="AN85" t="s">
        <v>422</v>
      </c>
      <c r="AO85">
        <v>0</v>
      </c>
      <c r="AP85">
        <v>0</v>
      </c>
      <c r="AQ85">
        <f>1-AO85/AP85</f>
        <v>0</v>
      </c>
      <c r="AR85">
        <v>0</v>
      </c>
      <c r="AS85" t="s">
        <v>422</v>
      </c>
      <c r="AT85" t="s">
        <v>422</v>
      </c>
      <c r="AU85">
        <v>0</v>
      </c>
      <c r="AV85">
        <v>0</v>
      </c>
      <c r="AW85">
        <f>1-AU85/AV85</f>
        <v>0</v>
      </c>
      <c r="AX85">
        <v>0.5</v>
      </c>
      <c r="AY85">
        <f>CX85</f>
        <v>0</v>
      </c>
      <c r="AZ85">
        <f>M85</f>
        <v>0</v>
      </c>
      <c r="BA85">
        <f>AW85*AX85*AY85</f>
        <v>0</v>
      </c>
      <c r="BB85">
        <f>(AZ85-AR85)/AY85</f>
        <v>0</v>
      </c>
      <c r="BC85">
        <f>(AP85-AV85)/AV85</f>
        <v>0</v>
      </c>
      <c r="BD85">
        <f>AO85/(AQ85+AO85/AV85)</f>
        <v>0</v>
      </c>
      <c r="BE85" t="s">
        <v>422</v>
      </c>
      <c r="BF85">
        <v>0</v>
      </c>
      <c r="BG85">
        <f>IF(BF85&lt;&gt;0, BF85, BD85)</f>
        <v>0</v>
      </c>
      <c r="BH85">
        <f>1-BG85/AV85</f>
        <v>0</v>
      </c>
      <c r="BI85">
        <f>(AV85-AU85)/(AV85-BG85)</f>
        <v>0</v>
      </c>
      <c r="BJ85">
        <f>(AP85-AV85)/(AP85-BG85)</f>
        <v>0</v>
      </c>
      <c r="BK85">
        <f>(AV85-AU85)/(AV85-AO85)</f>
        <v>0</v>
      </c>
      <c r="BL85">
        <f>(AP85-AV85)/(AP85-AO85)</f>
        <v>0</v>
      </c>
      <c r="BM85">
        <f>(BI85*BG85/AU85)</f>
        <v>0</v>
      </c>
      <c r="BN85">
        <f>(1-BM85)</f>
        <v>0</v>
      </c>
      <c r="CW85">
        <f>$B$11*DU85+$C$11*DV85+$F$11*EG85*(1-EJ85)</f>
        <v>0</v>
      </c>
      <c r="CX85">
        <f>CW85*CY85</f>
        <v>0</v>
      </c>
      <c r="CY85">
        <f>($B$11*$D$9+$C$11*$D$9+$F$11*((ET85+EL85)/MAX(ET85+EL85+EU85, 0.1)*$I$9+EU85/MAX(ET85+EL85+EU85, 0.1)*$J$9))/($B$11+$C$11+$F$11)</f>
        <v>0</v>
      </c>
      <c r="CZ85">
        <f>($B$11*$K$9+$C$11*$K$9+$F$11*((ET85+EL85)/MAX(ET85+EL85+EU85, 0.1)*$P$9+EU85/MAX(ET85+EL85+EU85, 0.1)*$Q$9))/($B$11+$C$11+$F$11)</f>
        <v>0</v>
      </c>
      <c r="DA85">
        <v>3.46</v>
      </c>
      <c r="DB85">
        <v>0.5</v>
      </c>
      <c r="DC85" t="s">
        <v>423</v>
      </c>
      <c r="DD85">
        <v>2</v>
      </c>
      <c r="DE85">
        <v>1758504244</v>
      </c>
      <c r="DF85">
        <v>420.552333333333</v>
      </c>
      <c r="DG85">
        <v>420.002333333333</v>
      </c>
      <c r="DH85">
        <v>24.1695333333333</v>
      </c>
      <c r="DI85">
        <v>23.9223</v>
      </c>
      <c r="DJ85">
        <v>418.498</v>
      </c>
      <c r="DK85">
        <v>23.8196</v>
      </c>
      <c r="DL85">
        <v>499.955</v>
      </c>
      <c r="DM85">
        <v>89.7945</v>
      </c>
      <c r="DN85">
        <v>0.0361204333333333</v>
      </c>
      <c r="DO85">
        <v>30.4316333333333</v>
      </c>
      <c r="DP85">
        <v>30.0187666666667</v>
      </c>
      <c r="DQ85">
        <v>999.9</v>
      </c>
      <c r="DR85">
        <v>0</v>
      </c>
      <c r="DS85">
        <v>0</v>
      </c>
      <c r="DT85">
        <v>10004.3933333333</v>
      </c>
      <c r="DU85">
        <v>0</v>
      </c>
      <c r="DV85">
        <v>0.330984</v>
      </c>
      <c r="DW85">
        <v>0.549682666666667</v>
      </c>
      <c r="DX85">
        <v>430.968333333333</v>
      </c>
      <c r="DY85">
        <v>430.296</v>
      </c>
      <c r="DZ85">
        <v>0.247235666666667</v>
      </c>
      <c r="EA85">
        <v>420.002333333333</v>
      </c>
      <c r="EB85">
        <v>23.9223</v>
      </c>
      <c r="EC85">
        <v>2.17029</v>
      </c>
      <c r="ED85">
        <v>2.14809</v>
      </c>
      <c r="EE85">
        <v>18.7446666666667</v>
      </c>
      <c r="EF85">
        <v>18.5803333333333</v>
      </c>
      <c r="EG85">
        <v>0.00500059</v>
      </c>
      <c r="EH85">
        <v>0</v>
      </c>
      <c r="EI85">
        <v>0</v>
      </c>
      <c r="EJ85">
        <v>0</v>
      </c>
      <c r="EK85">
        <v>274.4</v>
      </c>
      <c r="EL85">
        <v>0.00500059</v>
      </c>
      <c r="EM85">
        <v>-12.0333333333333</v>
      </c>
      <c r="EN85">
        <v>-0.866666666666667</v>
      </c>
      <c r="EO85">
        <v>35.6663333333333</v>
      </c>
      <c r="EP85">
        <v>40.104</v>
      </c>
      <c r="EQ85">
        <v>37.437</v>
      </c>
      <c r="ER85">
        <v>40.5413333333333</v>
      </c>
      <c r="ES85">
        <v>38.5</v>
      </c>
      <c r="ET85">
        <v>0</v>
      </c>
      <c r="EU85">
        <v>0</v>
      </c>
      <c r="EV85">
        <v>0</v>
      </c>
      <c r="EW85">
        <v>1758504247.5</v>
      </c>
      <c r="EX85">
        <v>0</v>
      </c>
      <c r="EY85">
        <v>277.936</v>
      </c>
      <c r="EZ85">
        <v>-24.2615383543684</v>
      </c>
      <c r="FA85">
        <v>-11.161538352228</v>
      </c>
      <c r="FB85">
        <v>-12.244</v>
      </c>
      <c r="FC85">
        <v>15</v>
      </c>
      <c r="FD85">
        <v>0</v>
      </c>
      <c r="FE85" t="s">
        <v>424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0.57444765</v>
      </c>
      <c r="FR85">
        <v>-0.0398649473684221</v>
      </c>
      <c r="FS85">
        <v>0.0268973507436606</v>
      </c>
      <c r="FT85">
        <v>1</v>
      </c>
      <c r="FU85">
        <v>277.638235294118</v>
      </c>
      <c r="FV85">
        <v>4.58212371983995</v>
      </c>
      <c r="FW85">
        <v>7.08187473957211</v>
      </c>
      <c r="FX85">
        <v>-1</v>
      </c>
      <c r="FY85">
        <v>0.2483267</v>
      </c>
      <c r="FZ85">
        <v>-0.00675392481202998</v>
      </c>
      <c r="GA85">
        <v>0.00100767212425471</v>
      </c>
      <c r="GB85">
        <v>1</v>
      </c>
      <c r="GC85">
        <v>2</v>
      </c>
      <c r="GD85">
        <v>2</v>
      </c>
      <c r="GE85" t="s">
        <v>425</v>
      </c>
      <c r="GF85">
        <v>3.13298</v>
      </c>
      <c r="GG85">
        <v>2.71409</v>
      </c>
      <c r="GH85">
        <v>0.0887819</v>
      </c>
      <c r="GI85">
        <v>0.0891591</v>
      </c>
      <c r="GJ85">
        <v>0.102672</v>
      </c>
      <c r="GK85">
        <v>0.102591</v>
      </c>
      <c r="GL85">
        <v>34293.9</v>
      </c>
      <c r="GM85">
        <v>36699.5</v>
      </c>
      <c r="GN85">
        <v>34054</v>
      </c>
      <c r="GO85">
        <v>36484.5</v>
      </c>
      <c r="GP85">
        <v>43171.5</v>
      </c>
      <c r="GQ85">
        <v>47006.1</v>
      </c>
      <c r="GR85">
        <v>53141.8</v>
      </c>
      <c r="GS85">
        <v>58316.6</v>
      </c>
      <c r="GT85">
        <v>1.92607</v>
      </c>
      <c r="GU85">
        <v>1.65505</v>
      </c>
      <c r="GV85">
        <v>0.0816584</v>
      </c>
      <c r="GW85">
        <v>0</v>
      </c>
      <c r="GX85">
        <v>28.6805</v>
      </c>
      <c r="GY85">
        <v>999.9</v>
      </c>
      <c r="GZ85">
        <v>59.84</v>
      </c>
      <c r="HA85">
        <v>30.293</v>
      </c>
      <c r="HB85">
        <v>28.874</v>
      </c>
      <c r="HC85">
        <v>54.6301</v>
      </c>
      <c r="HD85">
        <v>47.508</v>
      </c>
      <c r="HE85">
        <v>1</v>
      </c>
      <c r="HF85">
        <v>0.115874</v>
      </c>
      <c r="HG85">
        <v>-1.30321</v>
      </c>
      <c r="HH85">
        <v>20.1292</v>
      </c>
      <c r="HI85">
        <v>5.19468</v>
      </c>
      <c r="HJ85">
        <v>12.0041</v>
      </c>
      <c r="HK85">
        <v>4.9755</v>
      </c>
      <c r="HL85">
        <v>3.294</v>
      </c>
      <c r="HM85">
        <v>9999</v>
      </c>
      <c r="HN85">
        <v>9999</v>
      </c>
      <c r="HO85">
        <v>9999</v>
      </c>
      <c r="HP85">
        <v>999.9</v>
      </c>
      <c r="HQ85">
        <v>1.86325</v>
      </c>
      <c r="HR85">
        <v>1.86813</v>
      </c>
      <c r="HS85">
        <v>1.86783</v>
      </c>
      <c r="HT85">
        <v>1.86905</v>
      </c>
      <c r="HU85">
        <v>1.86982</v>
      </c>
      <c r="HV85">
        <v>1.86593</v>
      </c>
      <c r="HW85">
        <v>1.86695</v>
      </c>
      <c r="HX85">
        <v>1.86844</v>
      </c>
      <c r="HY85">
        <v>5</v>
      </c>
      <c r="HZ85">
        <v>0</v>
      </c>
      <c r="IA85">
        <v>0</v>
      </c>
      <c r="IB85">
        <v>0</v>
      </c>
      <c r="IC85" t="s">
        <v>426</v>
      </c>
      <c r="ID85" t="s">
        <v>427</v>
      </c>
      <c r="IE85" t="s">
        <v>428</v>
      </c>
      <c r="IF85" t="s">
        <v>428</v>
      </c>
      <c r="IG85" t="s">
        <v>428</v>
      </c>
      <c r="IH85" t="s">
        <v>428</v>
      </c>
      <c r="II85">
        <v>0</v>
      </c>
      <c r="IJ85">
        <v>100</v>
      </c>
      <c r="IK85">
        <v>100</v>
      </c>
      <c r="IL85">
        <v>2.054</v>
      </c>
      <c r="IM85">
        <v>0.3499</v>
      </c>
      <c r="IN85">
        <v>0.625846538382723</v>
      </c>
      <c r="IO85">
        <v>0.00365734689822481</v>
      </c>
      <c r="IP85">
        <v>-6.82403095585571e-07</v>
      </c>
      <c r="IQ85">
        <v>2.34579755332527e-10</v>
      </c>
      <c r="IR85">
        <v>-0.0964157226560202</v>
      </c>
      <c r="IS85">
        <v>-0.0183575705514064</v>
      </c>
      <c r="IT85">
        <v>0.00210061426533654</v>
      </c>
      <c r="IU85">
        <v>-2.28055882586626e-05</v>
      </c>
      <c r="IV85">
        <v>4</v>
      </c>
      <c r="IW85">
        <v>2464</v>
      </c>
      <c r="IX85">
        <v>0</v>
      </c>
      <c r="IY85">
        <v>27</v>
      </c>
      <c r="IZ85">
        <v>29308404.1</v>
      </c>
      <c r="JA85">
        <v>29308404.1</v>
      </c>
      <c r="JB85">
        <v>0.95459</v>
      </c>
      <c r="JC85">
        <v>2.63428</v>
      </c>
      <c r="JD85">
        <v>1.54785</v>
      </c>
      <c r="JE85">
        <v>2.31445</v>
      </c>
      <c r="JF85">
        <v>1.64551</v>
      </c>
      <c r="JG85">
        <v>2.33765</v>
      </c>
      <c r="JH85">
        <v>34.2814</v>
      </c>
      <c r="JI85">
        <v>24.2188</v>
      </c>
      <c r="JJ85">
        <v>18</v>
      </c>
      <c r="JK85">
        <v>491.771</v>
      </c>
      <c r="JL85">
        <v>333.863</v>
      </c>
      <c r="JM85">
        <v>31.1488</v>
      </c>
      <c r="JN85">
        <v>28.8528</v>
      </c>
      <c r="JO85">
        <v>30.0001</v>
      </c>
      <c r="JP85">
        <v>28.8504</v>
      </c>
      <c r="JQ85">
        <v>28.8073</v>
      </c>
      <c r="JR85">
        <v>19.1296</v>
      </c>
      <c r="JS85">
        <v>23.067</v>
      </c>
      <c r="JT85">
        <v>82.0876</v>
      </c>
      <c r="JU85">
        <v>31.1306</v>
      </c>
      <c r="JV85">
        <v>420</v>
      </c>
      <c r="JW85">
        <v>24.0858</v>
      </c>
      <c r="JX85">
        <v>96.5881</v>
      </c>
      <c r="JY85">
        <v>94.4817</v>
      </c>
    </row>
    <row r="86" spans="1:285">
      <c r="A86">
        <v>70</v>
      </c>
      <c r="B86">
        <v>1758504249</v>
      </c>
      <c r="C86">
        <v>1221</v>
      </c>
      <c r="D86" t="s">
        <v>567</v>
      </c>
      <c r="E86" t="s">
        <v>568</v>
      </c>
      <c r="F86">
        <v>5</v>
      </c>
      <c r="G86" t="s">
        <v>419</v>
      </c>
      <c r="H86" t="s">
        <v>548</v>
      </c>
      <c r="I86" t="s">
        <v>421</v>
      </c>
      <c r="J86">
        <v>1758504246</v>
      </c>
      <c r="K86">
        <f>(L86)/1000</f>
        <v>0</v>
      </c>
      <c r="L86">
        <f>1000*DL86*AJ86*(DH86-DI86)/(100*DA86*(1000-AJ86*DH86))</f>
        <v>0</v>
      </c>
      <c r="M86">
        <f>DL86*AJ86*(DG86-DF86*(1000-AJ86*DI86)/(1000-AJ86*DH86))/(100*DA86)</f>
        <v>0</v>
      </c>
      <c r="N86">
        <f>DF86 - IF(AJ86&gt;1, M86*DA86*100.0/(AL86), 0)</f>
        <v>0</v>
      </c>
      <c r="O86">
        <f>((U86-K86/2)*N86-M86)/(U86+K86/2)</f>
        <v>0</v>
      </c>
      <c r="P86">
        <f>O86*(DM86+DN86)/1000.0</f>
        <v>0</v>
      </c>
      <c r="Q86">
        <f>(DF86 - IF(AJ86&gt;1, M86*DA86*100.0/(AL86), 0))*(DM86+DN86)/1000.0</f>
        <v>0</v>
      </c>
      <c r="R86">
        <f>2.0/((1/T86-1/S86)+SIGN(T86)*SQRT((1/T86-1/S86)*(1/T86-1/S86) + 4*DB86/((DB86+1)*(DB86+1))*(2*1/T86*1/S86-1/S86*1/S86)))</f>
        <v>0</v>
      </c>
      <c r="S86">
        <f>IF(LEFT(DC86,1)&lt;&gt;"0",IF(LEFT(DC86,1)="1",3.0,DD86),$D$5+$E$5*(DT86*DM86/($K$5*1000))+$F$5*(DT86*DM86/($K$5*1000))*MAX(MIN(DA86,$J$5),$I$5)*MAX(MIN(DA86,$J$5),$I$5)+$G$5*MAX(MIN(DA86,$J$5),$I$5)*(DT86*DM86/($K$5*1000))+$H$5*(DT86*DM86/($K$5*1000))*(DT86*DM86/($K$5*1000)))</f>
        <v>0</v>
      </c>
      <c r="T86">
        <f>K86*(1000-(1000*0.61365*exp(17.502*X86/(240.97+X86))/(DM86+DN86)+DH86)/2)/(1000*0.61365*exp(17.502*X86/(240.97+X86))/(DM86+DN86)-DH86)</f>
        <v>0</v>
      </c>
      <c r="U86">
        <f>1/((DB86+1)/(R86/1.6)+1/(S86/1.37)) + DB86/((DB86+1)/(R86/1.6) + DB86/(S86/1.37))</f>
        <v>0</v>
      </c>
      <c r="V86">
        <f>(CW86*CZ86)</f>
        <v>0</v>
      </c>
      <c r="W86">
        <f>(DO86+(V86+2*0.95*5.67E-8*(((DO86+$B$7)+273)^4-(DO86+273)^4)-44100*K86)/(1.84*29.3*S86+8*0.95*5.67E-8*(DO86+273)^3))</f>
        <v>0</v>
      </c>
      <c r="X86">
        <f>($C$7*DP86+$D$7*DQ86+$E$7*W86)</f>
        <v>0</v>
      </c>
      <c r="Y86">
        <f>0.61365*exp(17.502*X86/(240.97+X86))</f>
        <v>0</v>
      </c>
      <c r="Z86">
        <f>(AA86/AB86*100)</f>
        <v>0</v>
      </c>
      <c r="AA86">
        <f>DH86*(DM86+DN86)/1000</f>
        <v>0</v>
      </c>
      <c r="AB86">
        <f>0.61365*exp(17.502*DO86/(240.97+DO86))</f>
        <v>0</v>
      </c>
      <c r="AC86">
        <f>(Y86-DH86*(DM86+DN86)/1000)</f>
        <v>0</v>
      </c>
      <c r="AD86">
        <f>(-K86*44100)</f>
        <v>0</v>
      </c>
      <c r="AE86">
        <f>2*29.3*S86*0.92*(DO86-X86)</f>
        <v>0</v>
      </c>
      <c r="AF86">
        <f>2*0.95*5.67E-8*(((DO86+$B$7)+273)^4-(X86+273)^4)</f>
        <v>0</v>
      </c>
      <c r="AG86">
        <f>V86+AF86+AD86+AE86</f>
        <v>0</v>
      </c>
      <c r="AH86">
        <v>10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MAX(0,($B$13+$C$13*DT86)/(1+$D$13*DT86)*DM86/(DO86+273)*$E$13)</f>
        <v>0</v>
      </c>
      <c r="AM86" t="s">
        <v>422</v>
      </c>
      <c r="AN86" t="s">
        <v>422</v>
      </c>
      <c r="AO86">
        <v>0</v>
      </c>
      <c r="AP86">
        <v>0</v>
      </c>
      <c r="AQ86">
        <f>1-AO86/AP86</f>
        <v>0</v>
      </c>
      <c r="AR86">
        <v>0</v>
      </c>
      <c r="AS86" t="s">
        <v>422</v>
      </c>
      <c r="AT86" t="s">
        <v>422</v>
      </c>
      <c r="AU86">
        <v>0</v>
      </c>
      <c r="AV86">
        <v>0</v>
      </c>
      <c r="AW86">
        <f>1-AU86/AV86</f>
        <v>0</v>
      </c>
      <c r="AX86">
        <v>0.5</v>
      </c>
      <c r="AY86">
        <f>CX86</f>
        <v>0</v>
      </c>
      <c r="AZ86">
        <f>M86</f>
        <v>0</v>
      </c>
      <c r="BA86">
        <f>AW86*AX86*AY86</f>
        <v>0</v>
      </c>
      <c r="BB86">
        <f>(AZ86-AR86)/AY86</f>
        <v>0</v>
      </c>
      <c r="BC86">
        <f>(AP86-AV86)/AV86</f>
        <v>0</v>
      </c>
      <c r="BD86">
        <f>AO86/(AQ86+AO86/AV86)</f>
        <v>0</v>
      </c>
      <c r="BE86" t="s">
        <v>422</v>
      </c>
      <c r="BF86">
        <v>0</v>
      </c>
      <c r="BG86">
        <f>IF(BF86&lt;&gt;0, BF86, BD86)</f>
        <v>0</v>
      </c>
      <c r="BH86">
        <f>1-BG86/AV86</f>
        <v>0</v>
      </c>
      <c r="BI86">
        <f>(AV86-AU86)/(AV86-BG86)</f>
        <v>0</v>
      </c>
      <c r="BJ86">
        <f>(AP86-AV86)/(AP86-BG86)</f>
        <v>0</v>
      </c>
      <c r="BK86">
        <f>(AV86-AU86)/(AV86-AO86)</f>
        <v>0</v>
      </c>
      <c r="BL86">
        <f>(AP86-AV86)/(AP86-AO86)</f>
        <v>0</v>
      </c>
      <c r="BM86">
        <f>(BI86*BG86/AU86)</f>
        <v>0</v>
      </c>
      <c r="BN86">
        <f>(1-BM86)</f>
        <v>0</v>
      </c>
      <c r="CW86">
        <f>$B$11*DU86+$C$11*DV86+$F$11*EG86*(1-EJ86)</f>
        <v>0</v>
      </c>
      <c r="CX86">
        <f>CW86*CY86</f>
        <v>0</v>
      </c>
      <c r="CY86">
        <f>($B$11*$D$9+$C$11*$D$9+$F$11*((ET86+EL86)/MAX(ET86+EL86+EU86, 0.1)*$I$9+EU86/MAX(ET86+EL86+EU86, 0.1)*$J$9))/($B$11+$C$11+$F$11)</f>
        <v>0</v>
      </c>
      <c r="CZ86">
        <f>($B$11*$K$9+$C$11*$K$9+$F$11*((ET86+EL86)/MAX(ET86+EL86+EU86, 0.1)*$P$9+EU86/MAX(ET86+EL86+EU86, 0.1)*$Q$9))/($B$11+$C$11+$F$11)</f>
        <v>0</v>
      </c>
      <c r="DA86">
        <v>3.46</v>
      </c>
      <c r="DB86">
        <v>0.5</v>
      </c>
      <c r="DC86" t="s">
        <v>423</v>
      </c>
      <c r="DD86">
        <v>2</v>
      </c>
      <c r="DE86">
        <v>1758504246</v>
      </c>
      <c r="DF86">
        <v>420.562</v>
      </c>
      <c r="DG86">
        <v>419.988333333333</v>
      </c>
      <c r="DH86">
        <v>24.1690333333333</v>
      </c>
      <c r="DI86">
        <v>23.9291333333333</v>
      </c>
      <c r="DJ86">
        <v>418.507666666667</v>
      </c>
      <c r="DK86">
        <v>23.8191</v>
      </c>
      <c r="DL86">
        <v>499.979333333333</v>
      </c>
      <c r="DM86">
        <v>89.7946333333333</v>
      </c>
      <c r="DN86">
        <v>0.0360682333333333</v>
      </c>
      <c r="DO86">
        <v>30.4317333333333</v>
      </c>
      <c r="DP86">
        <v>30.0136666666667</v>
      </c>
      <c r="DQ86">
        <v>999.9</v>
      </c>
      <c r="DR86">
        <v>0</v>
      </c>
      <c r="DS86">
        <v>0</v>
      </c>
      <c r="DT86">
        <v>10020.6333333333</v>
      </c>
      <c r="DU86">
        <v>0</v>
      </c>
      <c r="DV86">
        <v>0.330984</v>
      </c>
      <c r="DW86">
        <v>0.573527</v>
      </c>
      <c r="DX86">
        <v>430.978</v>
      </c>
      <c r="DY86">
        <v>430.284666666667</v>
      </c>
      <c r="DZ86">
        <v>0.239890333333333</v>
      </c>
      <c r="EA86">
        <v>419.988333333333</v>
      </c>
      <c r="EB86">
        <v>23.9291333333333</v>
      </c>
      <c r="EC86">
        <v>2.17024666666667</v>
      </c>
      <c r="ED86">
        <v>2.14870666666667</v>
      </c>
      <c r="EE86">
        <v>18.7443666666667</v>
      </c>
      <c r="EF86">
        <v>18.5849333333333</v>
      </c>
      <c r="EG86">
        <v>0.00500059</v>
      </c>
      <c r="EH86">
        <v>0</v>
      </c>
      <c r="EI86">
        <v>0</v>
      </c>
      <c r="EJ86">
        <v>0</v>
      </c>
      <c r="EK86">
        <v>278.733333333333</v>
      </c>
      <c r="EL86">
        <v>0.00500059</v>
      </c>
      <c r="EM86">
        <v>-13.4333333333333</v>
      </c>
      <c r="EN86">
        <v>-1.56666666666667</v>
      </c>
      <c r="EO86">
        <v>35.687</v>
      </c>
      <c r="EP86">
        <v>40.1456666666667</v>
      </c>
      <c r="EQ86">
        <v>37.437</v>
      </c>
      <c r="ER86">
        <v>40.583</v>
      </c>
      <c r="ES86">
        <v>38.5</v>
      </c>
      <c r="ET86">
        <v>0</v>
      </c>
      <c r="EU86">
        <v>0</v>
      </c>
      <c r="EV86">
        <v>0</v>
      </c>
      <c r="EW86">
        <v>1758504249.3</v>
      </c>
      <c r="EX86">
        <v>0</v>
      </c>
      <c r="EY86">
        <v>276.980769230769</v>
      </c>
      <c r="EZ86">
        <v>-10.9641024937891</v>
      </c>
      <c r="FA86">
        <v>12.4239316181539</v>
      </c>
      <c r="FB86">
        <v>-12.1692307692308</v>
      </c>
      <c r="FC86">
        <v>15</v>
      </c>
      <c r="FD86">
        <v>0</v>
      </c>
      <c r="FE86" t="s">
        <v>424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0.5761261</v>
      </c>
      <c r="FR86">
        <v>-0.0380667067669181</v>
      </c>
      <c r="FS86">
        <v>0.0269029855609001</v>
      </c>
      <c r="FT86">
        <v>1</v>
      </c>
      <c r="FU86">
        <v>277.929411764706</v>
      </c>
      <c r="FV86">
        <v>-11.5569136822307</v>
      </c>
      <c r="FW86">
        <v>7.00010627699846</v>
      </c>
      <c r="FX86">
        <v>-1</v>
      </c>
      <c r="FY86">
        <v>0.2475936</v>
      </c>
      <c r="FZ86">
        <v>-0.0118990375939851</v>
      </c>
      <c r="GA86">
        <v>0.0021435740341775</v>
      </c>
      <c r="GB86">
        <v>1</v>
      </c>
      <c r="GC86">
        <v>2</v>
      </c>
      <c r="GD86">
        <v>2</v>
      </c>
      <c r="GE86" t="s">
        <v>425</v>
      </c>
      <c r="GF86">
        <v>3.13313</v>
      </c>
      <c r="GG86">
        <v>2.7142</v>
      </c>
      <c r="GH86">
        <v>0.0887858</v>
      </c>
      <c r="GI86">
        <v>0.0891585</v>
      </c>
      <c r="GJ86">
        <v>0.102678</v>
      </c>
      <c r="GK86">
        <v>0.102697</v>
      </c>
      <c r="GL86">
        <v>34293.7</v>
      </c>
      <c r="GM86">
        <v>36699.6</v>
      </c>
      <c r="GN86">
        <v>34054</v>
      </c>
      <c r="GO86">
        <v>36484.5</v>
      </c>
      <c r="GP86">
        <v>43171.1</v>
      </c>
      <c r="GQ86">
        <v>47000.8</v>
      </c>
      <c r="GR86">
        <v>53141.7</v>
      </c>
      <c r="GS86">
        <v>58317</v>
      </c>
      <c r="GT86">
        <v>1.92612</v>
      </c>
      <c r="GU86">
        <v>1.65488</v>
      </c>
      <c r="GV86">
        <v>0.0820681</v>
      </c>
      <c r="GW86">
        <v>0</v>
      </c>
      <c r="GX86">
        <v>28.6805</v>
      </c>
      <c r="GY86">
        <v>999.9</v>
      </c>
      <c r="GZ86">
        <v>59.84</v>
      </c>
      <c r="HA86">
        <v>30.293</v>
      </c>
      <c r="HB86">
        <v>28.873</v>
      </c>
      <c r="HC86">
        <v>54.2201</v>
      </c>
      <c r="HD86">
        <v>47.2476</v>
      </c>
      <c r="HE86">
        <v>1</v>
      </c>
      <c r="HF86">
        <v>0.11561</v>
      </c>
      <c r="HG86">
        <v>-1.29005</v>
      </c>
      <c r="HH86">
        <v>20.1293</v>
      </c>
      <c r="HI86">
        <v>5.19468</v>
      </c>
      <c r="HJ86">
        <v>12.0041</v>
      </c>
      <c r="HK86">
        <v>4.97545</v>
      </c>
      <c r="HL86">
        <v>3.294</v>
      </c>
      <c r="HM86">
        <v>9999</v>
      </c>
      <c r="HN86">
        <v>9999</v>
      </c>
      <c r="HO86">
        <v>9999</v>
      </c>
      <c r="HP86">
        <v>999.9</v>
      </c>
      <c r="HQ86">
        <v>1.86325</v>
      </c>
      <c r="HR86">
        <v>1.86813</v>
      </c>
      <c r="HS86">
        <v>1.86783</v>
      </c>
      <c r="HT86">
        <v>1.86905</v>
      </c>
      <c r="HU86">
        <v>1.86982</v>
      </c>
      <c r="HV86">
        <v>1.86592</v>
      </c>
      <c r="HW86">
        <v>1.86699</v>
      </c>
      <c r="HX86">
        <v>1.86844</v>
      </c>
      <c r="HY86">
        <v>5</v>
      </c>
      <c r="HZ86">
        <v>0</v>
      </c>
      <c r="IA86">
        <v>0</v>
      </c>
      <c r="IB86">
        <v>0</v>
      </c>
      <c r="IC86" t="s">
        <v>426</v>
      </c>
      <c r="ID86" t="s">
        <v>427</v>
      </c>
      <c r="IE86" t="s">
        <v>428</v>
      </c>
      <c r="IF86" t="s">
        <v>428</v>
      </c>
      <c r="IG86" t="s">
        <v>428</v>
      </c>
      <c r="IH86" t="s">
        <v>428</v>
      </c>
      <c r="II86">
        <v>0</v>
      </c>
      <c r="IJ86">
        <v>100</v>
      </c>
      <c r="IK86">
        <v>100</v>
      </c>
      <c r="IL86">
        <v>2.054</v>
      </c>
      <c r="IM86">
        <v>0.35</v>
      </c>
      <c r="IN86">
        <v>0.625846538382723</v>
      </c>
      <c r="IO86">
        <v>0.00365734689822481</v>
      </c>
      <c r="IP86">
        <v>-6.82403095585571e-07</v>
      </c>
      <c r="IQ86">
        <v>2.34579755332527e-10</v>
      </c>
      <c r="IR86">
        <v>-0.0964157226560202</v>
      </c>
      <c r="IS86">
        <v>-0.0183575705514064</v>
      </c>
      <c r="IT86">
        <v>0.00210061426533654</v>
      </c>
      <c r="IU86">
        <v>-2.28055882586626e-05</v>
      </c>
      <c r="IV86">
        <v>4</v>
      </c>
      <c r="IW86">
        <v>2464</v>
      </c>
      <c r="IX86">
        <v>0</v>
      </c>
      <c r="IY86">
        <v>27</v>
      </c>
      <c r="IZ86">
        <v>29308404.1</v>
      </c>
      <c r="JA86">
        <v>29308404.1</v>
      </c>
      <c r="JB86">
        <v>0.95459</v>
      </c>
      <c r="JC86">
        <v>2.62817</v>
      </c>
      <c r="JD86">
        <v>1.54785</v>
      </c>
      <c r="JE86">
        <v>2.31445</v>
      </c>
      <c r="JF86">
        <v>1.64673</v>
      </c>
      <c r="JG86">
        <v>2.32666</v>
      </c>
      <c r="JH86">
        <v>34.2814</v>
      </c>
      <c r="JI86">
        <v>24.2276</v>
      </c>
      <c r="JJ86">
        <v>18</v>
      </c>
      <c r="JK86">
        <v>491.804</v>
      </c>
      <c r="JL86">
        <v>333.779</v>
      </c>
      <c r="JM86">
        <v>31.1406</v>
      </c>
      <c r="JN86">
        <v>28.8528</v>
      </c>
      <c r="JO86">
        <v>30</v>
      </c>
      <c r="JP86">
        <v>28.8504</v>
      </c>
      <c r="JQ86">
        <v>28.8073</v>
      </c>
      <c r="JR86">
        <v>19.1312</v>
      </c>
      <c r="JS86">
        <v>23.067</v>
      </c>
      <c r="JT86">
        <v>82.0876</v>
      </c>
      <c r="JU86">
        <v>31.1306</v>
      </c>
      <c r="JV86">
        <v>420</v>
      </c>
      <c r="JW86">
        <v>24.0931</v>
      </c>
      <c r="JX86">
        <v>96.588</v>
      </c>
      <c r="JY86">
        <v>94.4821</v>
      </c>
    </row>
    <row r="87" spans="1:285">
      <c r="A87">
        <v>71</v>
      </c>
      <c r="B87">
        <v>1758504251</v>
      </c>
      <c r="C87">
        <v>1223</v>
      </c>
      <c r="D87" t="s">
        <v>569</v>
      </c>
      <c r="E87" t="s">
        <v>570</v>
      </c>
      <c r="F87">
        <v>5</v>
      </c>
      <c r="G87" t="s">
        <v>419</v>
      </c>
      <c r="H87" t="s">
        <v>548</v>
      </c>
      <c r="I87" t="s">
        <v>421</v>
      </c>
      <c r="J87">
        <v>1758504248</v>
      </c>
      <c r="K87">
        <f>(L87)/1000</f>
        <v>0</v>
      </c>
      <c r="L87">
        <f>1000*DL87*AJ87*(DH87-DI87)/(100*DA87*(1000-AJ87*DH87))</f>
        <v>0</v>
      </c>
      <c r="M87">
        <f>DL87*AJ87*(DG87-DF87*(1000-AJ87*DI87)/(1000-AJ87*DH87))/(100*DA87)</f>
        <v>0</v>
      </c>
      <c r="N87">
        <f>DF87 - IF(AJ87&gt;1, M87*DA87*100.0/(AL87), 0)</f>
        <v>0</v>
      </c>
      <c r="O87">
        <f>((U87-K87/2)*N87-M87)/(U87+K87/2)</f>
        <v>0</v>
      </c>
      <c r="P87">
        <f>O87*(DM87+DN87)/1000.0</f>
        <v>0</v>
      </c>
      <c r="Q87">
        <f>(DF87 - IF(AJ87&gt;1, M87*DA87*100.0/(AL87), 0))*(DM87+DN87)/1000.0</f>
        <v>0</v>
      </c>
      <c r="R87">
        <f>2.0/((1/T87-1/S87)+SIGN(T87)*SQRT((1/T87-1/S87)*(1/T87-1/S87) + 4*DB87/((DB87+1)*(DB87+1))*(2*1/T87*1/S87-1/S87*1/S87)))</f>
        <v>0</v>
      </c>
      <c r="S87">
        <f>IF(LEFT(DC87,1)&lt;&gt;"0",IF(LEFT(DC87,1)="1",3.0,DD87),$D$5+$E$5*(DT87*DM87/($K$5*1000))+$F$5*(DT87*DM87/($K$5*1000))*MAX(MIN(DA87,$J$5),$I$5)*MAX(MIN(DA87,$J$5),$I$5)+$G$5*MAX(MIN(DA87,$J$5),$I$5)*(DT87*DM87/($K$5*1000))+$H$5*(DT87*DM87/($K$5*1000))*(DT87*DM87/($K$5*1000)))</f>
        <v>0</v>
      </c>
      <c r="T87">
        <f>K87*(1000-(1000*0.61365*exp(17.502*X87/(240.97+X87))/(DM87+DN87)+DH87)/2)/(1000*0.61365*exp(17.502*X87/(240.97+X87))/(DM87+DN87)-DH87)</f>
        <v>0</v>
      </c>
      <c r="U87">
        <f>1/((DB87+1)/(R87/1.6)+1/(S87/1.37)) + DB87/((DB87+1)/(R87/1.6) + DB87/(S87/1.37))</f>
        <v>0</v>
      </c>
      <c r="V87">
        <f>(CW87*CZ87)</f>
        <v>0</v>
      </c>
      <c r="W87">
        <f>(DO87+(V87+2*0.95*5.67E-8*(((DO87+$B$7)+273)^4-(DO87+273)^4)-44100*K87)/(1.84*29.3*S87+8*0.95*5.67E-8*(DO87+273)^3))</f>
        <v>0</v>
      </c>
      <c r="X87">
        <f>($C$7*DP87+$D$7*DQ87+$E$7*W87)</f>
        <v>0</v>
      </c>
      <c r="Y87">
        <f>0.61365*exp(17.502*X87/(240.97+X87))</f>
        <v>0</v>
      </c>
      <c r="Z87">
        <f>(AA87/AB87*100)</f>
        <v>0</v>
      </c>
      <c r="AA87">
        <f>DH87*(DM87+DN87)/1000</f>
        <v>0</v>
      </c>
      <c r="AB87">
        <f>0.61365*exp(17.502*DO87/(240.97+DO87))</f>
        <v>0</v>
      </c>
      <c r="AC87">
        <f>(Y87-DH87*(DM87+DN87)/1000)</f>
        <v>0</v>
      </c>
      <c r="AD87">
        <f>(-K87*44100)</f>
        <v>0</v>
      </c>
      <c r="AE87">
        <f>2*29.3*S87*0.92*(DO87-X87)</f>
        <v>0</v>
      </c>
      <c r="AF87">
        <f>2*0.95*5.67E-8*(((DO87+$B$7)+273)^4-(X87+273)^4)</f>
        <v>0</v>
      </c>
      <c r="AG87">
        <f>V87+AF87+AD87+AE87</f>
        <v>0</v>
      </c>
      <c r="AH87">
        <v>9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MAX(0,($B$13+$C$13*DT87)/(1+$D$13*DT87)*DM87/(DO87+273)*$E$13)</f>
        <v>0</v>
      </c>
      <c r="AM87" t="s">
        <v>422</v>
      </c>
      <c r="AN87" t="s">
        <v>422</v>
      </c>
      <c r="AO87">
        <v>0</v>
      </c>
      <c r="AP87">
        <v>0</v>
      </c>
      <c r="AQ87">
        <f>1-AO87/AP87</f>
        <v>0</v>
      </c>
      <c r="AR87">
        <v>0</v>
      </c>
      <c r="AS87" t="s">
        <v>422</v>
      </c>
      <c r="AT87" t="s">
        <v>422</v>
      </c>
      <c r="AU87">
        <v>0</v>
      </c>
      <c r="AV87">
        <v>0</v>
      </c>
      <c r="AW87">
        <f>1-AU87/AV87</f>
        <v>0</v>
      </c>
      <c r="AX87">
        <v>0.5</v>
      </c>
      <c r="AY87">
        <f>CX87</f>
        <v>0</v>
      </c>
      <c r="AZ87">
        <f>M87</f>
        <v>0</v>
      </c>
      <c r="BA87">
        <f>AW87*AX87*AY87</f>
        <v>0</v>
      </c>
      <c r="BB87">
        <f>(AZ87-AR87)/AY87</f>
        <v>0</v>
      </c>
      <c r="BC87">
        <f>(AP87-AV87)/AV87</f>
        <v>0</v>
      </c>
      <c r="BD87">
        <f>AO87/(AQ87+AO87/AV87)</f>
        <v>0</v>
      </c>
      <c r="BE87" t="s">
        <v>422</v>
      </c>
      <c r="BF87">
        <v>0</v>
      </c>
      <c r="BG87">
        <f>IF(BF87&lt;&gt;0, BF87, BD87)</f>
        <v>0</v>
      </c>
      <c r="BH87">
        <f>1-BG87/AV87</f>
        <v>0</v>
      </c>
      <c r="BI87">
        <f>(AV87-AU87)/(AV87-BG87)</f>
        <v>0</v>
      </c>
      <c r="BJ87">
        <f>(AP87-AV87)/(AP87-BG87)</f>
        <v>0</v>
      </c>
      <c r="BK87">
        <f>(AV87-AU87)/(AV87-AO87)</f>
        <v>0</v>
      </c>
      <c r="BL87">
        <f>(AP87-AV87)/(AP87-AO87)</f>
        <v>0</v>
      </c>
      <c r="BM87">
        <f>(BI87*BG87/AU87)</f>
        <v>0</v>
      </c>
      <c r="BN87">
        <f>(1-BM87)</f>
        <v>0</v>
      </c>
      <c r="CW87">
        <f>$B$11*DU87+$C$11*DV87+$F$11*EG87*(1-EJ87)</f>
        <v>0</v>
      </c>
      <c r="CX87">
        <f>CW87*CY87</f>
        <v>0</v>
      </c>
      <c r="CY87">
        <f>($B$11*$D$9+$C$11*$D$9+$F$11*((ET87+EL87)/MAX(ET87+EL87+EU87, 0.1)*$I$9+EU87/MAX(ET87+EL87+EU87, 0.1)*$J$9))/($B$11+$C$11+$F$11)</f>
        <v>0</v>
      </c>
      <c r="CZ87">
        <f>($B$11*$K$9+$C$11*$K$9+$F$11*((ET87+EL87)/MAX(ET87+EL87+EU87, 0.1)*$P$9+EU87/MAX(ET87+EL87+EU87, 0.1)*$Q$9))/($B$11+$C$11+$F$11)</f>
        <v>0</v>
      </c>
      <c r="DA87">
        <v>3.46</v>
      </c>
      <c r="DB87">
        <v>0.5</v>
      </c>
      <c r="DC87" t="s">
        <v>423</v>
      </c>
      <c r="DD87">
        <v>2</v>
      </c>
      <c r="DE87">
        <v>1758504248</v>
      </c>
      <c r="DF87">
        <v>420.568</v>
      </c>
      <c r="DG87">
        <v>419.961333333333</v>
      </c>
      <c r="DH87">
        <v>24.1703666666667</v>
      </c>
      <c r="DI87">
        <v>23.9497</v>
      </c>
      <c r="DJ87">
        <v>418.514</v>
      </c>
      <c r="DK87">
        <v>23.8203666666667</v>
      </c>
      <c r="DL87">
        <v>500.029</v>
      </c>
      <c r="DM87">
        <v>89.7959666666667</v>
      </c>
      <c r="DN87">
        <v>0.0359946</v>
      </c>
      <c r="DO87">
        <v>30.4317333333333</v>
      </c>
      <c r="DP87">
        <v>30.0139666666667</v>
      </c>
      <c r="DQ87">
        <v>999.9</v>
      </c>
      <c r="DR87">
        <v>0</v>
      </c>
      <c r="DS87">
        <v>0</v>
      </c>
      <c r="DT87">
        <v>10027.5</v>
      </c>
      <c r="DU87">
        <v>0</v>
      </c>
      <c r="DV87">
        <v>0.330984</v>
      </c>
      <c r="DW87">
        <v>0.606862333333333</v>
      </c>
      <c r="DX87">
        <v>430.985</v>
      </c>
      <c r="DY87">
        <v>430.265666666667</v>
      </c>
      <c r="DZ87">
        <v>0.220660666666667</v>
      </c>
      <c r="EA87">
        <v>419.961333333333</v>
      </c>
      <c r="EB87">
        <v>23.9497</v>
      </c>
      <c r="EC87">
        <v>2.17039666666667</v>
      </c>
      <c r="ED87">
        <v>2.15058333333333</v>
      </c>
      <c r="EE87">
        <v>18.7454666666667</v>
      </c>
      <c r="EF87">
        <v>18.5988666666667</v>
      </c>
      <c r="EG87">
        <v>0.00500059</v>
      </c>
      <c r="EH87">
        <v>0</v>
      </c>
      <c r="EI87">
        <v>0</v>
      </c>
      <c r="EJ87">
        <v>0</v>
      </c>
      <c r="EK87">
        <v>275.866666666667</v>
      </c>
      <c r="EL87">
        <v>0.00500059</v>
      </c>
      <c r="EM87">
        <v>-8</v>
      </c>
      <c r="EN87">
        <v>-0.466666666666667</v>
      </c>
      <c r="EO87">
        <v>35.687</v>
      </c>
      <c r="EP87">
        <v>40.1873333333333</v>
      </c>
      <c r="EQ87">
        <v>37.458</v>
      </c>
      <c r="ER87">
        <v>40.6246666666667</v>
      </c>
      <c r="ES87">
        <v>38.5206666666667</v>
      </c>
      <c r="ET87">
        <v>0</v>
      </c>
      <c r="EU87">
        <v>0</v>
      </c>
      <c r="EV87">
        <v>0</v>
      </c>
      <c r="EW87">
        <v>1758504251.1</v>
      </c>
      <c r="EX87">
        <v>0</v>
      </c>
      <c r="EY87">
        <v>277.508</v>
      </c>
      <c r="EZ87">
        <v>-24.7769231551029</v>
      </c>
      <c r="FA87">
        <v>38.6923078674301</v>
      </c>
      <c r="FB87">
        <v>-10.324</v>
      </c>
      <c r="FC87">
        <v>15</v>
      </c>
      <c r="FD87">
        <v>0</v>
      </c>
      <c r="FE87" t="s">
        <v>424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0.5803284</v>
      </c>
      <c r="FR87">
        <v>0.0490691729323309</v>
      </c>
      <c r="FS87">
        <v>0.0305537359080686</v>
      </c>
      <c r="FT87">
        <v>1</v>
      </c>
      <c r="FU87">
        <v>277.682352941176</v>
      </c>
      <c r="FV87">
        <v>-14.4598930331573</v>
      </c>
      <c r="FW87">
        <v>7.14474181759833</v>
      </c>
      <c r="FX87">
        <v>-1</v>
      </c>
      <c r="FY87">
        <v>0.2442337</v>
      </c>
      <c r="FZ87">
        <v>-0.0611419849624053</v>
      </c>
      <c r="GA87">
        <v>0.0101724508162979</v>
      </c>
      <c r="GB87">
        <v>1</v>
      </c>
      <c r="GC87">
        <v>2</v>
      </c>
      <c r="GD87">
        <v>2</v>
      </c>
      <c r="GE87" t="s">
        <v>425</v>
      </c>
      <c r="GF87">
        <v>3.13301</v>
      </c>
      <c r="GG87">
        <v>2.71439</v>
      </c>
      <c r="GH87">
        <v>0.0887865</v>
      </c>
      <c r="GI87">
        <v>0.0891543</v>
      </c>
      <c r="GJ87">
        <v>0.102706</v>
      </c>
      <c r="GK87">
        <v>0.102806</v>
      </c>
      <c r="GL87">
        <v>34293.4</v>
      </c>
      <c r="GM87">
        <v>36699.6</v>
      </c>
      <c r="GN87">
        <v>34053.7</v>
      </c>
      <c r="GO87">
        <v>36484.4</v>
      </c>
      <c r="GP87">
        <v>43169.5</v>
      </c>
      <c r="GQ87">
        <v>46994.8</v>
      </c>
      <c r="GR87">
        <v>53141.5</v>
      </c>
      <c r="GS87">
        <v>58316.8</v>
      </c>
      <c r="GT87">
        <v>1.9262</v>
      </c>
      <c r="GU87">
        <v>1.6552</v>
      </c>
      <c r="GV87">
        <v>0.0819936</v>
      </c>
      <c r="GW87">
        <v>0</v>
      </c>
      <c r="GX87">
        <v>28.6803</v>
      </c>
      <c r="GY87">
        <v>999.9</v>
      </c>
      <c r="GZ87">
        <v>59.84</v>
      </c>
      <c r="HA87">
        <v>30.293</v>
      </c>
      <c r="HB87">
        <v>28.8708</v>
      </c>
      <c r="HC87">
        <v>54.2901</v>
      </c>
      <c r="HD87">
        <v>47.4159</v>
      </c>
      <c r="HE87">
        <v>1</v>
      </c>
      <c r="HF87">
        <v>0.11548</v>
      </c>
      <c r="HG87">
        <v>-1.30498</v>
      </c>
      <c r="HH87">
        <v>20.1291</v>
      </c>
      <c r="HI87">
        <v>5.19468</v>
      </c>
      <c r="HJ87">
        <v>12.0043</v>
      </c>
      <c r="HK87">
        <v>4.97525</v>
      </c>
      <c r="HL87">
        <v>3.294</v>
      </c>
      <c r="HM87">
        <v>9999</v>
      </c>
      <c r="HN87">
        <v>9999</v>
      </c>
      <c r="HO87">
        <v>9999</v>
      </c>
      <c r="HP87">
        <v>999.9</v>
      </c>
      <c r="HQ87">
        <v>1.86325</v>
      </c>
      <c r="HR87">
        <v>1.86813</v>
      </c>
      <c r="HS87">
        <v>1.86783</v>
      </c>
      <c r="HT87">
        <v>1.86905</v>
      </c>
      <c r="HU87">
        <v>1.86983</v>
      </c>
      <c r="HV87">
        <v>1.86594</v>
      </c>
      <c r="HW87">
        <v>1.86701</v>
      </c>
      <c r="HX87">
        <v>1.86844</v>
      </c>
      <c r="HY87">
        <v>5</v>
      </c>
      <c r="HZ87">
        <v>0</v>
      </c>
      <c r="IA87">
        <v>0</v>
      </c>
      <c r="IB87">
        <v>0</v>
      </c>
      <c r="IC87" t="s">
        <v>426</v>
      </c>
      <c r="ID87" t="s">
        <v>427</v>
      </c>
      <c r="IE87" t="s">
        <v>428</v>
      </c>
      <c r="IF87" t="s">
        <v>428</v>
      </c>
      <c r="IG87" t="s">
        <v>428</v>
      </c>
      <c r="IH87" t="s">
        <v>428</v>
      </c>
      <c r="II87">
        <v>0</v>
      </c>
      <c r="IJ87">
        <v>100</v>
      </c>
      <c r="IK87">
        <v>100</v>
      </c>
      <c r="IL87">
        <v>2.054</v>
      </c>
      <c r="IM87">
        <v>0.3503</v>
      </c>
      <c r="IN87">
        <v>0.625846538382723</v>
      </c>
      <c r="IO87">
        <v>0.00365734689822481</v>
      </c>
      <c r="IP87">
        <v>-6.82403095585571e-07</v>
      </c>
      <c r="IQ87">
        <v>2.34579755332527e-10</v>
      </c>
      <c r="IR87">
        <v>-0.0964157226560202</v>
      </c>
      <c r="IS87">
        <v>-0.0183575705514064</v>
      </c>
      <c r="IT87">
        <v>0.00210061426533654</v>
      </c>
      <c r="IU87">
        <v>-2.28055882586626e-05</v>
      </c>
      <c r="IV87">
        <v>4</v>
      </c>
      <c r="IW87">
        <v>2464</v>
      </c>
      <c r="IX87">
        <v>0</v>
      </c>
      <c r="IY87">
        <v>27</v>
      </c>
      <c r="IZ87">
        <v>29308404.2</v>
      </c>
      <c r="JA87">
        <v>29308404.2</v>
      </c>
      <c r="JB87">
        <v>0.95459</v>
      </c>
      <c r="JC87">
        <v>2.63916</v>
      </c>
      <c r="JD87">
        <v>1.54785</v>
      </c>
      <c r="JE87">
        <v>2.31445</v>
      </c>
      <c r="JF87">
        <v>1.64551</v>
      </c>
      <c r="JG87">
        <v>2.23022</v>
      </c>
      <c r="JH87">
        <v>34.2814</v>
      </c>
      <c r="JI87">
        <v>24.2188</v>
      </c>
      <c r="JJ87">
        <v>18</v>
      </c>
      <c r="JK87">
        <v>491.852</v>
      </c>
      <c r="JL87">
        <v>333.934</v>
      </c>
      <c r="JM87">
        <v>31.1309</v>
      </c>
      <c r="JN87">
        <v>28.8528</v>
      </c>
      <c r="JO87">
        <v>30.0001</v>
      </c>
      <c r="JP87">
        <v>28.8504</v>
      </c>
      <c r="JQ87">
        <v>28.8073</v>
      </c>
      <c r="JR87">
        <v>19.1339</v>
      </c>
      <c r="JS87">
        <v>22.7948</v>
      </c>
      <c r="JT87">
        <v>82.0876</v>
      </c>
      <c r="JU87">
        <v>31.1151</v>
      </c>
      <c r="JV87">
        <v>420</v>
      </c>
      <c r="JW87">
        <v>24.0957</v>
      </c>
      <c r="JX87">
        <v>96.5874</v>
      </c>
      <c r="JY87">
        <v>94.4818</v>
      </c>
    </row>
    <row r="88" spans="1:285">
      <c r="A88">
        <v>72</v>
      </c>
      <c r="B88">
        <v>1758504253</v>
      </c>
      <c r="C88">
        <v>1225</v>
      </c>
      <c r="D88" t="s">
        <v>571</v>
      </c>
      <c r="E88" t="s">
        <v>572</v>
      </c>
      <c r="F88">
        <v>5</v>
      </c>
      <c r="G88" t="s">
        <v>419</v>
      </c>
      <c r="H88" t="s">
        <v>548</v>
      </c>
      <c r="I88" t="s">
        <v>421</v>
      </c>
      <c r="J88">
        <v>1758504250</v>
      </c>
      <c r="K88">
        <f>(L88)/1000</f>
        <v>0</v>
      </c>
      <c r="L88">
        <f>1000*DL88*AJ88*(DH88-DI88)/(100*DA88*(1000-AJ88*DH88))</f>
        <v>0</v>
      </c>
      <c r="M88">
        <f>DL88*AJ88*(DG88-DF88*(1000-AJ88*DI88)/(1000-AJ88*DH88))/(100*DA88)</f>
        <v>0</v>
      </c>
      <c r="N88">
        <f>DF88 - IF(AJ88&gt;1, M88*DA88*100.0/(AL88), 0)</f>
        <v>0</v>
      </c>
      <c r="O88">
        <f>((U88-K88/2)*N88-M88)/(U88+K88/2)</f>
        <v>0</v>
      </c>
      <c r="P88">
        <f>O88*(DM88+DN88)/1000.0</f>
        <v>0</v>
      </c>
      <c r="Q88">
        <f>(DF88 - IF(AJ88&gt;1, M88*DA88*100.0/(AL88), 0))*(DM88+DN88)/1000.0</f>
        <v>0</v>
      </c>
      <c r="R88">
        <f>2.0/((1/T88-1/S88)+SIGN(T88)*SQRT((1/T88-1/S88)*(1/T88-1/S88) + 4*DB88/((DB88+1)*(DB88+1))*(2*1/T88*1/S88-1/S88*1/S88)))</f>
        <v>0</v>
      </c>
      <c r="S88">
        <f>IF(LEFT(DC88,1)&lt;&gt;"0",IF(LEFT(DC88,1)="1",3.0,DD88),$D$5+$E$5*(DT88*DM88/($K$5*1000))+$F$5*(DT88*DM88/($K$5*1000))*MAX(MIN(DA88,$J$5),$I$5)*MAX(MIN(DA88,$J$5),$I$5)+$G$5*MAX(MIN(DA88,$J$5),$I$5)*(DT88*DM88/($K$5*1000))+$H$5*(DT88*DM88/($K$5*1000))*(DT88*DM88/($K$5*1000)))</f>
        <v>0</v>
      </c>
      <c r="T88">
        <f>K88*(1000-(1000*0.61365*exp(17.502*X88/(240.97+X88))/(DM88+DN88)+DH88)/2)/(1000*0.61365*exp(17.502*X88/(240.97+X88))/(DM88+DN88)-DH88)</f>
        <v>0</v>
      </c>
      <c r="U88">
        <f>1/((DB88+1)/(R88/1.6)+1/(S88/1.37)) + DB88/((DB88+1)/(R88/1.6) + DB88/(S88/1.37))</f>
        <v>0</v>
      </c>
      <c r="V88">
        <f>(CW88*CZ88)</f>
        <v>0</v>
      </c>
      <c r="W88">
        <f>(DO88+(V88+2*0.95*5.67E-8*(((DO88+$B$7)+273)^4-(DO88+273)^4)-44100*K88)/(1.84*29.3*S88+8*0.95*5.67E-8*(DO88+273)^3))</f>
        <v>0</v>
      </c>
      <c r="X88">
        <f>($C$7*DP88+$D$7*DQ88+$E$7*W88)</f>
        <v>0</v>
      </c>
      <c r="Y88">
        <f>0.61365*exp(17.502*X88/(240.97+X88))</f>
        <v>0</v>
      </c>
      <c r="Z88">
        <f>(AA88/AB88*100)</f>
        <v>0</v>
      </c>
      <c r="AA88">
        <f>DH88*(DM88+DN88)/1000</f>
        <v>0</v>
      </c>
      <c r="AB88">
        <f>0.61365*exp(17.502*DO88/(240.97+DO88))</f>
        <v>0</v>
      </c>
      <c r="AC88">
        <f>(Y88-DH88*(DM88+DN88)/1000)</f>
        <v>0</v>
      </c>
      <c r="AD88">
        <f>(-K88*44100)</f>
        <v>0</v>
      </c>
      <c r="AE88">
        <f>2*29.3*S88*0.92*(DO88-X88)</f>
        <v>0</v>
      </c>
      <c r="AF88">
        <f>2*0.95*5.67E-8*(((DO88+$B$7)+273)^4-(X88+273)^4)</f>
        <v>0</v>
      </c>
      <c r="AG88">
        <f>V88+AF88+AD88+AE88</f>
        <v>0</v>
      </c>
      <c r="AH88">
        <v>9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MAX(0,($B$13+$C$13*DT88)/(1+$D$13*DT88)*DM88/(DO88+273)*$E$13)</f>
        <v>0</v>
      </c>
      <c r="AM88" t="s">
        <v>422</v>
      </c>
      <c r="AN88" t="s">
        <v>422</v>
      </c>
      <c r="AO88">
        <v>0</v>
      </c>
      <c r="AP88">
        <v>0</v>
      </c>
      <c r="AQ88">
        <f>1-AO88/AP88</f>
        <v>0</v>
      </c>
      <c r="AR88">
        <v>0</v>
      </c>
      <c r="AS88" t="s">
        <v>422</v>
      </c>
      <c r="AT88" t="s">
        <v>422</v>
      </c>
      <c r="AU88">
        <v>0</v>
      </c>
      <c r="AV88">
        <v>0</v>
      </c>
      <c r="AW88">
        <f>1-AU88/AV88</f>
        <v>0</v>
      </c>
      <c r="AX88">
        <v>0.5</v>
      </c>
      <c r="AY88">
        <f>CX88</f>
        <v>0</v>
      </c>
      <c r="AZ88">
        <f>M88</f>
        <v>0</v>
      </c>
      <c r="BA88">
        <f>AW88*AX88*AY88</f>
        <v>0</v>
      </c>
      <c r="BB88">
        <f>(AZ88-AR88)/AY88</f>
        <v>0</v>
      </c>
      <c r="BC88">
        <f>(AP88-AV88)/AV88</f>
        <v>0</v>
      </c>
      <c r="BD88">
        <f>AO88/(AQ88+AO88/AV88)</f>
        <v>0</v>
      </c>
      <c r="BE88" t="s">
        <v>422</v>
      </c>
      <c r="BF88">
        <v>0</v>
      </c>
      <c r="BG88">
        <f>IF(BF88&lt;&gt;0, BF88, BD88)</f>
        <v>0</v>
      </c>
      <c r="BH88">
        <f>1-BG88/AV88</f>
        <v>0</v>
      </c>
      <c r="BI88">
        <f>(AV88-AU88)/(AV88-BG88)</f>
        <v>0</v>
      </c>
      <c r="BJ88">
        <f>(AP88-AV88)/(AP88-BG88)</f>
        <v>0</v>
      </c>
      <c r="BK88">
        <f>(AV88-AU88)/(AV88-AO88)</f>
        <v>0</v>
      </c>
      <c r="BL88">
        <f>(AP88-AV88)/(AP88-AO88)</f>
        <v>0</v>
      </c>
      <c r="BM88">
        <f>(BI88*BG88/AU88)</f>
        <v>0</v>
      </c>
      <c r="BN88">
        <f>(1-BM88)</f>
        <v>0</v>
      </c>
      <c r="CW88">
        <f>$B$11*DU88+$C$11*DV88+$F$11*EG88*(1-EJ88)</f>
        <v>0</v>
      </c>
      <c r="CX88">
        <f>CW88*CY88</f>
        <v>0</v>
      </c>
      <c r="CY88">
        <f>($B$11*$D$9+$C$11*$D$9+$F$11*((ET88+EL88)/MAX(ET88+EL88+EU88, 0.1)*$I$9+EU88/MAX(ET88+EL88+EU88, 0.1)*$J$9))/($B$11+$C$11+$F$11)</f>
        <v>0</v>
      </c>
      <c r="CZ88">
        <f>($B$11*$K$9+$C$11*$K$9+$F$11*((ET88+EL88)/MAX(ET88+EL88+EU88, 0.1)*$P$9+EU88/MAX(ET88+EL88+EU88, 0.1)*$Q$9))/($B$11+$C$11+$F$11)</f>
        <v>0</v>
      </c>
      <c r="DA88">
        <v>3.46</v>
      </c>
      <c r="DB88">
        <v>0.5</v>
      </c>
      <c r="DC88" t="s">
        <v>423</v>
      </c>
      <c r="DD88">
        <v>2</v>
      </c>
      <c r="DE88">
        <v>1758504250</v>
      </c>
      <c r="DF88">
        <v>420.564666666667</v>
      </c>
      <c r="DG88">
        <v>419.943666666667</v>
      </c>
      <c r="DH88">
        <v>24.1757666666667</v>
      </c>
      <c r="DI88">
        <v>23.9784333333333</v>
      </c>
      <c r="DJ88">
        <v>418.510666666667</v>
      </c>
      <c r="DK88">
        <v>23.8255333333333</v>
      </c>
      <c r="DL88">
        <v>500.072666666667</v>
      </c>
      <c r="DM88">
        <v>89.7975333333333</v>
      </c>
      <c r="DN88">
        <v>0.0360325666666667</v>
      </c>
      <c r="DO88">
        <v>30.4314333333333</v>
      </c>
      <c r="DP88">
        <v>30.0156333333333</v>
      </c>
      <c r="DQ88">
        <v>999.9</v>
      </c>
      <c r="DR88">
        <v>0</v>
      </c>
      <c r="DS88">
        <v>0</v>
      </c>
      <c r="DT88">
        <v>10013.75</v>
      </c>
      <c r="DU88">
        <v>0</v>
      </c>
      <c r="DV88">
        <v>0.330984</v>
      </c>
      <c r="DW88">
        <v>0.621276666666667</v>
      </c>
      <c r="DX88">
        <v>430.984333333333</v>
      </c>
      <c r="DY88">
        <v>430.260333333333</v>
      </c>
      <c r="DZ88">
        <v>0.197300666666667</v>
      </c>
      <c r="EA88">
        <v>419.943666666667</v>
      </c>
      <c r="EB88">
        <v>23.9784333333333</v>
      </c>
      <c r="EC88">
        <v>2.17092</v>
      </c>
      <c r="ED88">
        <v>2.15320333333333</v>
      </c>
      <c r="EE88">
        <v>18.7493333333333</v>
      </c>
      <c r="EF88">
        <v>18.6183333333333</v>
      </c>
      <c r="EG88">
        <v>0.00500059</v>
      </c>
      <c r="EH88">
        <v>0</v>
      </c>
      <c r="EI88">
        <v>0</v>
      </c>
      <c r="EJ88">
        <v>0</v>
      </c>
      <c r="EK88">
        <v>279.9</v>
      </c>
      <c r="EL88">
        <v>0.00500059</v>
      </c>
      <c r="EM88">
        <v>-7</v>
      </c>
      <c r="EN88">
        <v>-0.566666666666667</v>
      </c>
      <c r="EO88">
        <v>35.708</v>
      </c>
      <c r="EP88">
        <v>40.229</v>
      </c>
      <c r="EQ88">
        <v>37.479</v>
      </c>
      <c r="ER88">
        <v>40.6873333333333</v>
      </c>
      <c r="ES88">
        <v>38.5413333333333</v>
      </c>
      <c r="ET88">
        <v>0</v>
      </c>
      <c r="EU88">
        <v>0</v>
      </c>
      <c r="EV88">
        <v>0</v>
      </c>
      <c r="EW88">
        <v>1758504253.5</v>
      </c>
      <c r="EX88">
        <v>0</v>
      </c>
      <c r="EY88">
        <v>276.388</v>
      </c>
      <c r="EZ88">
        <v>14.4384612980899</v>
      </c>
      <c r="FA88">
        <v>24.3384616486891</v>
      </c>
      <c r="FB88">
        <v>-10.5</v>
      </c>
      <c r="FC88">
        <v>15</v>
      </c>
      <c r="FD88">
        <v>0</v>
      </c>
      <c r="FE88" t="s">
        <v>424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0.5864334</v>
      </c>
      <c r="FR88">
        <v>0.101763879699248</v>
      </c>
      <c r="FS88">
        <v>0.0337253062556888</v>
      </c>
      <c r="FT88">
        <v>1</v>
      </c>
      <c r="FU88">
        <v>277.220588235294</v>
      </c>
      <c r="FV88">
        <v>-7.18258221043953</v>
      </c>
      <c r="FW88">
        <v>7.3130736843548</v>
      </c>
      <c r="FX88">
        <v>-1</v>
      </c>
      <c r="FY88">
        <v>0.2378581</v>
      </c>
      <c r="FZ88">
        <v>-0.149231729323308</v>
      </c>
      <c r="GA88">
        <v>0.020390151566136</v>
      </c>
      <c r="GB88">
        <v>0</v>
      </c>
      <c r="GC88">
        <v>1</v>
      </c>
      <c r="GD88">
        <v>2</v>
      </c>
      <c r="GE88" t="s">
        <v>449</v>
      </c>
      <c r="GF88">
        <v>3.13297</v>
      </c>
      <c r="GG88">
        <v>2.71406</v>
      </c>
      <c r="GH88">
        <v>0.0887849</v>
      </c>
      <c r="GI88">
        <v>0.0891574</v>
      </c>
      <c r="GJ88">
        <v>0.102747</v>
      </c>
      <c r="GK88">
        <v>0.102855</v>
      </c>
      <c r="GL88">
        <v>34293.4</v>
      </c>
      <c r="GM88">
        <v>36699.5</v>
      </c>
      <c r="GN88">
        <v>34053.7</v>
      </c>
      <c r="GO88">
        <v>36484.3</v>
      </c>
      <c r="GP88">
        <v>43167.5</v>
      </c>
      <c r="GQ88">
        <v>46992</v>
      </c>
      <c r="GR88">
        <v>53141.5</v>
      </c>
      <c r="GS88">
        <v>58316.6</v>
      </c>
      <c r="GT88">
        <v>1.92633</v>
      </c>
      <c r="GU88">
        <v>1.65513</v>
      </c>
      <c r="GV88">
        <v>0.0820495</v>
      </c>
      <c r="GW88">
        <v>0</v>
      </c>
      <c r="GX88">
        <v>28.679</v>
      </c>
      <c r="GY88">
        <v>999.9</v>
      </c>
      <c r="GZ88">
        <v>59.84</v>
      </c>
      <c r="HA88">
        <v>30.293</v>
      </c>
      <c r="HB88">
        <v>28.8711</v>
      </c>
      <c r="HC88">
        <v>54.6001</v>
      </c>
      <c r="HD88">
        <v>47.6162</v>
      </c>
      <c r="HE88">
        <v>1</v>
      </c>
      <c r="HF88">
        <v>0.115851</v>
      </c>
      <c r="HG88">
        <v>-1.30319</v>
      </c>
      <c r="HH88">
        <v>20.1291</v>
      </c>
      <c r="HI88">
        <v>5.19438</v>
      </c>
      <c r="HJ88">
        <v>12.0041</v>
      </c>
      <c r="HK88">
        <v>4.975</v>
      </c>
      <c r="HL88">
        <v>3.294</v>
      </c>
      <c r="HM88">
        <v>9999</v>
      </c>
      <c r="HN88">
        <v>9999</v>
      </c>
      <c r="HO88">
        <v>9999</v>
      </c>
      <c r="HP88">
        <v>999.9</v>
      </c>
      <c r="HQ88">
        <v>1.86325</v>
      </c>
      <c r="HR88">
        <v>1.86813</v>
      </c>
      <c r="HS88">
        <v>1.86783</v>
      </c>
      <c r="HT88">
        <v>1.86905</v>
      </c>
      <c r="HU88">
        <v>1.86982</v>
      </c>
      <c r="HV88">
        <v>1.86592</v>
      </c>
      <c r="HW88">
        <v>1.86699</v>
      </c>
      <c r="HX88">
        <v>1.86843</v>
      </c>
      <c r="HY88">
        <v>5</v>
      </c>
      <c r="HZ88">
        <v>0</v>
      </c>
      <c r="IA88">
        <v>0</v>
      </c>
      <c r="IB88">
        <v>0</v>
      </c>
      <c r="IC88" t="s">
        <v>426</v>
      </c>
      <c r="ID88" t="s">
        <v>427</v>
      </c>
      <c r="IE88" t="s">
        <v>428</v>
      </c>
      <c r="IF88" t="s">
        <v>428</v>
      </c>
      <c r="IG88" t="s">
        <v>428</v>
      </c>
      <c r="IH88" t="s">
        <v>428</v>
      </c>
      <c r="II88">
        <v>0</v>
      </c>
      <c r="IJ88">
        <v>100</v>
      </c>
      <c r="IK88">
        <v>100</v>
      </c>
      <c r="IL88">
        <v>2.054</v>
      </c>
      <c r="IM88">
        <v>0.3509</v>
      </c>
      <c r="IN88">
        <v>0.625846538382723</v>
      </c>
      <c r="IO88">
        <v>0.00365734689822481</v>
      </c>
      <c r="IP88">
        <v>-6.82403095585571e-07</v>
      </c>
      <c r="IQ88">
        <v>2.34579755332527e-10</v>
      </c>
      <c r="IR88">
        <v>-0.0964157226560202</v>
      </c>
      <c r="IS88">
        <v>-0.0183575705514064</v>
      </c>
      <c r="IT88">
        <v>0.00210061426533654</v>
      </c>
      <c r="IU88">
        <v>-2.28055882586626e-05</v>
      </c>
      <c r="IV88">
        <v>4</v>
      </c>
      <c r="IW88">
        <v>2464</v>
      </c>
      <c r="IX88">
        <v>0</v>
      </c>
      <c r="IY88">
        <v>27</v>
      </c>
      <c r="IZ88">
        <v>29308404.2</v>
      </c>
      <c r="JA88">
        <v>29308404.2</v>
      </c>
      <c r="JB88">
        <v>0.95459</v>
      </c>
      <c r="JC88">
        <v>2.63428</v>
      </c>
      <c r="JD88">
        <v>1.54785</v>
      </c>
      <c r="JE88">
        <v>2.31445</v>
      </c>
      <c r="JF88">
        <v>1.64673</v>
      </c>
      <c r="JG88">
        <v>2.323</v>
      </c>
      <c r="JH88">
        <v>34.2814</v>
      </c>
      <c r="JI88">
        <v>24.2188</v>
      </c>
      <c r="JJ88">
        <v>18</v>
      </c>
      <c r="JK88">
        <v>491.933</v>
      </c>
      <c r="JL88">
        <v>333.899</v>
      </c>
      <c r="JM88">
        <v>31.1235</v>
      </c>
      <c r="JN88">
        <v>28.8528</v>
      </c>
      <c r="JO88">
        <v>30.0002</v>
      </c>
      <c r="JP88">
        <v>28.8504</v>
      </c>
      <c r="JQ88">
        <v>28.8073</v>
      </c>
      <c r="JR88">
        <v>19.1333</v>
      </c>
      <c r="JS88">
        <v>22.7948</v>
      </c>
      <c r="JT88">
        <v>82.0876</v>
      </c>
      <c r="JU88">
        <v>31.1151</v>
      </c>
      <c r="JV88">
        <v>420</v>
      </c>
      <c r="JW88">
        <v>24.0978</v>
      </c>
      <c r="JX88">
        <v>96.5874</v>
      </c>
      <c r="JY88">
        <v>94.4816</v>
      </c>
    </row>
    <row r="89" spans="1:285">
      <c r="A89">
        <v>73</v>
      </c>
      <c r="B89">
        <v>1758504255</v>
      </c>
      <c r="C89">
        <v>1227</v>
      </c>
      <c r="D89" t="s">
        <v>573</v>
      </c>
      <c r="E89" t="s">
        <v>574</v>
      </c>
      <c r="F89">
        <v>5</v>
      </c>
      <c r="G89" t="s">
        <v>419</v>
      </c>
      <c r="H89" t="s">
        <v>548</v>
      </c>
      <c r="I89" t="s">
        <v>421</v>
      </c>
      <c r="J89">
        <v>1758504252</v>
      </c>
      <c r="K89">
        <f>(L89)/1000</f>
        <v>0</v>
      </c>
      <c r="L89">
        <f>1000*DL89*AJ89*(DH89-DI89)/(100*DA89*(1000-AJ89*DH89))</f>
        <v>0</v>
      </c>
      <c r="M89">
        <f>DL89*AJ89*(DG89-DF89*(1000-AJ89*DI89)/(1000-AJ89*DH89))/(100*DA89)</f>
        <v>0</v>
      </c>
      <c r="N89">
        <f>DF89 - IF(AJ89&gt;1, M89*DA89*100.0/(AL89), 0)</f>
        <v>0</v>
      </c>
      <c r="O89">
        <f>((U89-K89/2)*N89-M89)/(U89+K89/2)</f>
        <v>0</v>
      </c>
      <c r="P89">
        <f>O89*(DM89+DN89)/1000.0</f>
        <v>0</v>
      </c>
      <c r="Q89">
        <f>(DF89 - IF(AJ89&gt;1, M89*DA89*100.0/(AL89), 0))*(DM89+DN89)/1000.0</f>
        <v>0</v>
      </c>
      <c r="R89">
        <f>2.0/((1/T89-1/S89)+SIGN(T89)*SQRT((1/T89-1/S89)*(1/T89-1/S89) + 4*DB89/((DB89+1)*(DB89+1))*(2*1/T89*1/S89-1/S89*1/S89)))</f>
        <v>0</v>
      </c>
      <c r="S89">
        <f>IF(LEFT(DC89,1)&lt;&gt;"0",IF(LEFT(DC89,1)="1",3.0,DD89),$D$5+$E$5*(DT89*DM89/($K$5*1000))+$F$5*(DT89*DM89/($K$5*1000))*MAX(MIN(DA89,$J$5),$I$5)*MAX(MIN(DA89,$J$5),$I$5)+$G$5*MAX(MIN(DA89,$J$5),$I$5)*(DT89*DM89/($K$5*1000))+$H$5*(DT89*DM89/($K$5*1000))*(DT89*DM89/($K$5*1000)))</f>
        <v>0</v>
      </c>
      <c r="T89">
        <f>K89*(1000-(1000*0.61365*exp(17.502*X89/(240.97+X89))/(DM89+DN89)+DH89)/2)/(1000*0.61365*exp(17.502*X89/(240.97+X89))/(DM89+DN89)-DH89)</f>
        <v>0</v>
      </c>
      <c r="U89">
        <f>1/((DB89+1)/(R89/1.6)+1/(S89/1.37)) + DB89/((DB89+1)/(R89/1.6) + DB89/(S89/1.37))</f>
        <v>0</v>
      </c>
      <c r="V89">
        <f>(CW89*CZ89)</f>
        <v>0</v>
      </c>
      <c r="W89">
        <f>(DO89+(V89+2*0.95*5.67E-8*(((DO89+$B$7)+273)^4-(DO89+273)^4)-44100*K89)/(1.84*29.3*S89+8*0.95*5.67E-8*(DO89+273)^3))</f>
        <v>0</v>
      </c>
      <c r="X89">
        <f>($C$7*DP89+$D$7*DQ89+$E$7*W89)</f>
        <v>0</v>
      </c>
      <c r="Y89">
        <f>0.61365*exp(17.502*X89/(240.97+X89))</f>
        <v>0</v>
      </c>
      <c r="Z89">
        <f>(AA89/AB89*100)</f>
        <v>0</v>
      </c>
      <c r="AA89">
        <f>DH89*(DM89+DN89)/1000</f>
        <v>0</v>
      </c>
      <c r="AB89">
        <f>0.61365*exp(17.502*DO89/(240.97+DO89))</f>
        <v>0</v>
      </c>
      <c r="AC89">
        <f>(Y89-DH89*(DM89+DN89)/1000)</f>
        <v>0</v>
      </c>
      <c r="AD89">
        <f>(-K89*44100)</f>
        <v>0</v>
      </c>
      <c r="AE89">
        <f>2*29.3*S89*0.92*(DO89-X89)</f>
        <v>0</v>
      </c>
      <c r="AF89">
        <f>2*0.95*5.67E-8*(((DO89+$B$7)+273)^4-(X89+273)^4)</f>
        <v>0</v>
      </c>
      <c r="AG89">
        <f>V89+AF89+AD89+AE89</f>
        <v>0</v>
      </c>
      <c r="AH89">
        <v>9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MAX(0,($B$13+$C$13*DT89)/(1+$D$13*DT89)*DM89/(DO89+273)*$E$13)</f>
        <v>0</v>
      </c>
      <c r="AM89" t="s">
        <v>422</v>
      </c>
      <c r="AN89" t="s">
        <v>422</v>
      </c>
      <c r="AO89">
        <v>0</v>
      </c>
      <c r="AP89">
        <v>0</v>
      </c>
      <c r="AQ89">
        <f>1-AO89/AP89</f>
        <v>0</v>
      </c>
      <c r="AR89">
        <v>0</v>
      </c>
      <c r="AS89" t="s">
        <v>422</v>
      </c>
      <c r="AT89" t="s">
        <v>422</v>
      </c>
      <c r="AU89">
        <v>0</v>
      </c>
      <c r="AV89">
        <v>0</v>
      </c>
      <c r="AW89">
        <f>1-AU89/AV89</f>
        <v>0</v>
      </c>
      <c r="AX89">
        <v>0.5</v>
      </c>
      <c r="AY89">
        <f>CX89</f>
        <v>0</v>
      </c>
      <c r="AZ89">
        <f>M89</f>
        <v>0</v>
      </c>
      <c r="BA89">
        <f>AW89*AX89*AY89</f>
        <v>0</v>
      </c>
      <c r="BB89">
        <f>(AZ89-AR89)/AY89</f>
        <v>0</v>
      </c>
      <c r="BC89">
        <f>(AP89-AV89)/AV89</f>
        <v>0</v>
      </c>
      <c r="BD89">
        <f>AO89/(AQ89+AO89/AV89)</f>
        <v>0</v>
      </c>
      <c r="BE89" t="s">
        <v>422</v>
      </c>
      <c r="BF89">
        <v>0</v>
      </c>
      <c r="BG89">
        <f>IF(BF89&lt;&gt;0, BF89, BD89)</f>
        <v>0</v>
      </c>
      <c r="BH89">
        <f>1-BG89/AV89</f>
        <v>0</v>
      </c>
      <c r="BI89">
        <f>(AV89-AU89)/(AV89-BG89)</f>
        <v>0</v>
      </c>
      <c r="BJ89">
        <f>(AP89-AV89)/(AP89-BG89)</f>
        <v>0</v>
      </c>
      <c r="BK89">
        <f>(AV89-AU89)/(AV89-AO89)</f>
        <v>0</v>
      </c>
      <c r="BL89">
        <f>(AP89-AV89)/(AP89-AO89)</f>
        <v>0</v>
      </c>
      <c r="BM89">
        <f>(BI89*BG89/AU89)</f>
        <v>0</v>
      </c>
      <c r="BN89">
        <f>(1-BM89)</f>
        <v>0</v>
      </c>
      <c r="CW89">
        <f>$B$11*DU89+$C$11*DV89+$F$11*EG89*(1-EJ89)</f>
        <v>0</v>
      </c>
      <c r="CX89">
        <f>CW89*CY89</f>
        <v>0</v>
      </c>
      <c r="CY89">
        <f>($B$11*$D$9+$C$11*$D$9+$F$11*((ET89+EL89)/MAX(ET89+EL89+EU89, 0.1)*$I$9+EU89/MAX(ET89+EL89+EU89, 0.1)*$J$9))/($B$11+$C$11+$F$11)</f>
        <v>0</v>
      </c>
      <c r="CZ89">
        <f>($B$11*$K$9+$C$11*$K$9+$F$11*((ET89+EL89)/MAX(ET89+EL89+EU89, 0.1)*$P$9+EU89/MAX(ET89+EL89+EU89, 0.1)*$Q$9))/($B$11+$C$11+$F$11)</f>
        <v>0</v>
      </c>
      <c r="DA89">
        <v>3.46</v>
      </c>
      <c r="DB89">
        <v>0.5</v>
      </c>
      <c r="DC89" t="s">
        <v>423</v>
      </c>
      <c r="DD89">
        <v>2</v>
      </c>
      <c r="DE89">
        <v>1758504252</v>
      </c>
      <c r="DF89">
        <v>420.556666666667</v>
      </c>
      <c r="DG89">
        <v>419.957</v>
      </c>
      <c r="DH89">
        <v>24.1853333333333</v>
      </c>
      <c r="DI89">
        <v>24.0048</v>
      </c>
      <c r="DJ89">
        <v>418.502666666667</v>
      </c>
      <c r="DK89">
        <v>23.8347333333333</v>
      </c>
      <c r="DL89">
        <v>500.034666666667</v>
      </c>
      <c r="DM89">
        <v>89.7988666666667</v>
      </c>
      <c r="DN89">
        <v>0.0360888333333333</v>
      </c>
      <c r="DO89">
        <v>30.4309</v>
      </c>
      <c r="DP89">
        <v>30.0162666666667</v>
      </c>
      <c r="DQ89">
        <v>999.9</v>
      </c>
      <c r="DR89">
        <v>0</v>
      </c>
      <c r="DS89">
        <v>0</v>
      </c>
      <c r="DT89">
        <v>9998.75666666667</v>
      </c>
      <c r="DU89">
        <v>0</v>
      </c>
      <c r="DV89">
        <v>0.330984</v>
      </c>
      <c r="DW89">
        <v>0.599385333333333</v>
      </c>
      <c r="DX89">
        <v>430.98</v>
      </c>
      <c r="DY89">
        <v>430.286</v>
      </c>
      <c r="DZ89">
        <v>0.180519333333333</v>
      </c>
      <c r="EA89">
        <v>419.957</v>
      </c>
      <c r="EB89">
        <v>24.0048</v>
      </c>
      <c r="EC89">
        <v>2.17181333333333</v>
      </c>
      <c r="ED89">
        <v>2.1556</v>
      </c>
      <c r="EE89">
        <v>18.7559</v>
      </c>
      <c r="EF89">
        <v>18.6361</v>
      </c>
      <c r="EG89">
        <v>0.00500059</v>
      </c>
      <c r="EH89">
        <v>0</v>
      </c>
      <c r="EI89">
        <v>0</v>
      </c>
      <c r="EJ89">
        <v>0</v>
      </c>
      <c r="EK89">
        <v>278.2</v>
      </c>
      <c r="EL89">
        <v>0.00500059</v>
      </c>
      <c r="EM89">
        <v>-6.36666666666667</v>
      </c>
      <c r="EN89">
        <v>-0.0666666666666668</v>
      </c>
      <c r="EO89">
        <v>35.729</v>
      </c>
      <c r="EP89">
        <v>40.25</v>
      </c>
      <c r="EQ89">
        <v>37.5206666666667</v>
      </c>
      <c r="ER89">
        <v>40.729</v>
      </c>
      <c r="ES89">
        <v>38.583</v>
      </c>
      <c r="ET89">
        <v>0</v>
      </c>
      <c r="EU89">
        <v>0</v>
      </c>
      <c r="EV89">
        <v>0</v>
      </c>
      <c r="EW89">
        <v>1758504255.3</v>
      </c>
      <c r="EX89">
        <v>0</v>
      </c>
      <c r="EY89">
        <v>276.646153846154</v>
      </c>
      <c r="EZ89">
        <v>26.1196580700778</v>
      </c>
      <c r="FA89">
        <v>-3.46666653126148</v>
      </c>
      <c r="FB89">
        <v>-10.6153846153846</v>
      </c>
      <c r="FC89">
        <v>15</v>
      </c>
      <c r="FD89">
        <v>0</v>
      </c>
      <c r="FE89" t="s">
        <v>424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0.5908493</v>
      </c>
      <c r="FR89">
        <v>0.142074676691729</v>
      </c>
      <c r="FS89">
        <v>0.0351625090132943</v>
      </c>
      <c r="FT89">
        <v>1</v>
      </c>
      <c r="FU89">
        <v>277.505882352941</v>
      </c>
      <c r="FV89">
        <v>-6.8479755907986</v>
      </c>
      <c r="FW89">
        <v>6.7485484790727</v>
      </c>
      <c r="FX89">
        <v>-1</v>
      </c>
      <c r="FY89">
        <v>0.23074755</v>
      </c>
      <c r="FZ89">
        <v>-0.227157428571429</v>
      </c>
      <c r="GA89">
        <v>0.0268875081580183</v>
      </c>
      <c r="GB89">
        <v>0</v>
      </c>
      <c r="GC89">
        <v>1</v>
      </c>
      <c r="GD89">
        <v>2</v>
      </c>
      <c r="GE89" t="s">
        <v>449</v>
      </c>
      <c r="GF89">
        <v>3.13302</v>
      </c>
      <c r="GG89">
        <v>2.71388</v>
      </c>
      <c r="GH89">
        <v>0.0887827</v>
      </c>
      <c r="GI89">
        <v>0.089167</v>
      </c>
      <c r="GJ89">
        <v>0.102786</v>
      </c>
      <c r="GK89">
        <v>0.102914</v>
      </c>
      <c r="GL89">
        <v>34293.6</v>
      </c>
      <c r="GM89">
        <v>36699.1</v>
      </c>
      <c r="GN89">
        <v>34053.8</v>
      </c>
      <c r="GO89">
        <v>36484.4</v>
      </c>
      <c r="GP89">
        <v>43165.7</v>
      </c>
      <c r="GQ89">
        <v>46989.1</v>
      </c>
      <c r="GR89">
        <v>53141.7</v>
      </c>
      <c r="GS89">
        <v>58316.8</v>
      </c>
      <c r="GT89">
        <v>1.92623</v>
      </c>
      <c r="GU89">
        <v>1.65525</v>
      </c>
      <c r="GV89">
        <v>0.0821985</v>
      </c>
      <c r="GW89">
        <v>0</v>
      </c>
      <c r="GX89">
        <v>28.678</v>
      </c>
      <c r="GY89">
        <v>999.9</v>
      </c>
      <c r="GZ89">
        <v>59.84</v>
      </c>
      <c r="HA89">
        <v>30.293</v>
      </c>
      <c r="HB89">
        <v>28.8729</v>
      </c>
      <c r="HC89">
        <v>54.5801</v>
      </c>
      <c r="HD89">
        <v>47.3277</v>
      </c>
      <c r="HE89">
        <v>1</v>
      </c>
      <c r="HF89">
        <v>0.116047</v>
      </c>
      <c r="HG89">
        <v>-1.29702</v>
      </c>
      <c r="HH89">
        <v>20.1292</v>
      </c>
      <c r="HI89">
        <v>5.19393</v>
      </c>
      <c r="HJ89">
        <v>12.004</v>
      </c>
      <c r="HK89">
        <v>4.97465</v>
      </c>
      <c r="HL89">
        <v>3.294</v>
      </c>
      <c r="HM89">
        <v>9999</v>
      </c>
      <c r="HN89">
        <v>9999</v>
      </c>
      <c r="HO89">
        <v>9999</v>
      </c>
      <c r="HP89">
        <v>999.9</v>
      </c>
      <c r="HQ89">
        <v>1.86325</v>
      </c>
      <c r="HR89">
        <v>1.86813</v>
      </c>
      <c r="HS89">
        <v>1.86783</v>
      </c>
      <c r="HT89">
        <v>1.86905</v>
      </c>
      <c r="HU89">
        <v>1.86981</v>
      </c>
      <c r="HV89">
        <v>1.8659</v>
      </c>
      <c r="HW89">
        <v>1.86698</v>
      </c>
      <c r="HX89">
        <v>1.86842</v>
      </c>
      <c r="HY89">
        <v>5</v>
      </c>
      <c r="HZ89">
        <v>0</v>
      </c>
      <c r="IA89">
        <v>0</v>
      </c>
      <c r="IB89">
        <v>0</v>
      </c>
      <c r="IC89" t="s">
        <v>426</v>
      </c>
      <c r="ID89" t="s">
        <v>427</v>
      </c>
      <c r="IE89" t="s">
        <v>428</v>
      </c>
      <c r="IF89" t="s">
        <v>428</v>
      </c>
      <c r="IG89" t="s">
        <v>428</v>
      </c>
      <c r="IH89" t="s">
        <v>428</v>
      </c>
      <c r="II89">
        <v>0</v>
      </c>
      <c r="IJ89">
        <v>100</v>
      </c>
      <c r="IK89">
        <v>100</v>
      </c>
      <c r="IL89">
        <v>2.054</v>
      </c>
      <c r="IM89">
        <v>0.3514</v>
      </c>
      <c r="IN89">
        <v>0.625846538382723</v>
      </c>
      <c r="IO89">
        <v>0.00365734689822481</v>
      </c>
      <c r="IP89">
        <v>-6.82403095585571e-07</v>
      </c>
      <c r="IQ89">
        <v>2.34579755332527e-10</v>
      </c>
      <c r="IR89">
        <v>-0.0964157226560202</v>
      </c>
      <c r="IS89">
        <v>-0.0183575705514064</v>
      </c>
      <c r="IT89">
        <v>0.00210061426533654</v>
      </c>
      <c r="IU89">
        <v>-2.28055882586626e-05</v>
      </c>
      <c r="IV89">
        <v>4</v>
      </c>
      <c r="IW89">
        <v>2464</v>
      </c>
      <c r="IX89">
        <v>0</v>
      </c>
      <c r="IY89">
        <v>27</v>
      </c>
      <c r="IZ89">
        <v>29308404.2</v>
      </c>
      <c r="JA89">
        <v>29308404.2</v>
      </c>
      <c r="JB89">
        <v>0.95459</v>
      </c>
      <c r="JC89">
        <v>2.62817</v>
      </c>
      <c r="JD89">
        <v>1.54785</v>
      </c>
      <c r="JE89">
        <v>2.31445</v>
      </c>
      <c r="JF89">
        <v>1.64673</v>
      </c>
      <c r="JG89">
        <v>2.35718</v>
      </c>
      <c r="JH89">
        <v>34.2814</v>
      </c>
      <c r="JI89">
        <v>24.2276</v>
      </c>
      <c r="JJ89">
        <v>18</v>
      </c>
      <c r="JK89">
        <v>491.869</v>
      </c>
      <c r="JL89">
        <v>333.959</v>
      </c>
      <c r="JM89">
        <v>31.1166</v>
      </c>
      <c r="JN89">
        <v>28.8528</v>
      </c>
      <c r="JO89">
        <v>30.0002</v>
      </c>
      <c r="JP89">
        <v>28.8504</v>
      </c>
      <c r="JQ89">
        <v>28.8073</v>
      </c>
      <c r="JR89">
        <v>19.1324</v>
      </c>
      <c r="JS89">
        <v>22.7948</v>
      </c>
      <c r="JT89">
        <v>82.0876</v>
      </c>
      <c r="JU89">
        <v>31.1151</v>
      </c>
      <c r="JV89">
        <v>420</v>
      </c>
      <c r="JW89">
        <v>24.0973</v>
      </c>
      <c r="JX89">
        <v>96.5876</v>
      </c>
      <c r="JY89">
        <v>94.4818</v>
      </c>
    </row>
    <row r="90" spans="1:285">
      <c r="A90">
        <v>74</v>
      </c>
      <c r="B90">
        <v>1758504257</v>
      </c>
      <c r="C90">
        <v>1229</v>
      </c>
      <c r="D90" t="s">
        <v>575</v>
      </c>
      <c r="E90" t="s">
        <v>576</v>
      </c>
      <c r="F90">
        <v>5</v>
      </c>
      <c r="G90" t="s">
        <v>419</v>
      </c>
      <c r="H90" t="s">
        <v>548</v>
      </c>
      <c r="I90" t="s">
        <v>421</v>
      </c>
      <c r="J90">
        <v>1758504254</v>
      </c>
      <c r="K90">
        <f>(L90)/1000</f>
        <v>0</v>
      </c>
      <c r="L90">
        <f>1000*DL90*AJ90*(DH90-DI90)/(100*DA90*(1000-AJ90*DH90))</f>
        <v>0</v>
      </c>
      <c r="M90">
        <f>DL90*AJ90*(DG90-DF90*(1000-AJ90*DI90)/(1000-AJ90*DH90))/(100*DA90)</f>
        <v>0</v>
      </c>
      <c r="N90">
        <f>DF90 - IF(AJ90&gt;1, M90*DA90*100.0/(AL90), 0)</f>
        <v>0</v>
      </c>
      <c r="O90">
        <f>((U90-K90/2)*N90-M90)/(U90+K90/2)</f>
        <v>0</v>
      </c>
      <c r="P90">
        <f>O90*(DM90+DN90)/1000.0</f>
        <v>0</v>
      </c>
      <c r="Q90">
        <f>(DF90 - IF(AJ90&gt;1, M90*DA90*100.0/(AL90), 0))*(DM90+DN90)/1000.0</f>
        <v>0</v>
      </c>
      <c r="R90">
        <f>2.0/((1/T90-1/S90)+SIGN(T90)*SQRT((1/T90-1/S90)*(1/T90-1/S90) + 4*DB90/((DB90+1)*(DB90+1))*(2*1/T90*1/S90-1/S90*1/S90)))</f>
        <v>0</v>
      </c>
      <c r="S90">
        <f>IF(LEFT(DC90,1)&lt;&gt;"0",IF(LEFT(DC90,1)="1",3.0,DD90),$D$5+$E$5*(DT90*DM90/($K$5*1000))+$F$5*(DT90*DM90/($K$5*1000))*MAX(MIN(DA90,$J$5),$I$5)*MAX(MIN(DA90,$J$5),$I$5)+$G$5*MAX(MIN(DA90,$J$5),$I$5)*(DT90*DM90/($K$5*1000))+$H$5*(DT90*DM90/($K$5*1000))*(DT90*DM90/($K$5*1000)))</f>
        <v>0</v>
      </c>
      <c r="T90">
        <f>K90*(1000-(1000*0.61365*exp(17.502*X90/(240.97+X90))/(DM90+DN90)+DH90)/2)/(1000*0.61365*exp(17.502*X90/(240.97+X90))/(DM90+DN90)-DH90)</f>
        <v>0</v>
      </c>
      <c r="U90">
        <f>1/((DB90+1)/(R90/1.6)+1/(S90/1.37)) + DB90/((DB90+1)/(R90/1.6) + DB90/(S90/1.37))</f>
        <v>0</v>
      </c>
      <c r="V90">
        <f>(CW90*CZ90)</f>
        <v>0</v>
      </c>
      <c r="W90">
        <f>(DO90+(V90+2*0.95*5.67E-8*(((DO90+$B$7)+273)^4-(DO90+273)^4)-44100*K90)/(1.84*29.3*S90+8*0.95*5.67E-8*(DO90+273)^3))</f>
        <v>0</v>
      </c>
      <c r="X90">
        <f>($C$7*DP90+$D$7*DQ90+$E$7*W90)</f>
        <v>0</v>
      </c>
      <c r="Y90">
        <f>0.61365*exp(17.502*X90/(240.97+X90))</f>
        <v>0</v>
      </c>
      <c r="Z90">
        <f>(AA90/AB90*100)</f>
        <v>0</v>
      </c>
      <c r="AA90">
        <f>DH90*(DM90+DN90)/1000</f>
        <v>0</v>
      </c>
      <c r="AB90">
        <f>0.61365*exp(17.502*DO90/(240.97+DO90))</f>
        <v>0</v>
      </c>
      <c r="AC90">
        <f>(Y90-DH90*(DM90+DN90)/1000)</f>
        <v>0</v>
      </c>
      <c r="AD90">
        <f>(-K90*44100)</f>
        <v>0</v>
      </c>
      <c r="AE90">
        <f>2*29.3*S90*0.92*(DO90-X90)</f>
        <v>0</v>
      </c>
      <c r="AF90">
        <f>2*0.95*5.67E-8*(((DO90+$B$7)+273)^4-(X90+273)^4)</f>
        <v>0</v>
      </c>
      <c r="AG90">
        <f>V90+AF90+AD90+AE90</f>
        <v>0</v>
      </c>
      <c r="AH90">
        <v>9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MAX(0,($B$13+$C$13*DT90)/(1+$D$13*DT90)*DM90/(DO90+273)*$E$13)</f>
        <v>0</v>
      </c>
      <c r="AM90" t="s">
        <v>422</v>
      </c>
      <c r="AN90" t="s">
        <v>422</v>
      </c>
      <c r="AO90">
        <v>0</v>
      </c>
      <c r="AP90">
        <v>0</v>
      </c>
      <c r="AQ90">
        <f>1-AO90/AP90</f>
        <v>0</v>
      </c>
      <c r="AR90">
        <v>0</v>
      </c>
      <c r="AS90" t="s">
        <v>422</v>
      </c>
      <c r="AT90" t="s">
        <v>422</v>
      </c>
      <c r="AU90">
        <v>0</v>
      </c>
      <c r="AV90">
        <v>0</v>
      </c>
      <c r="AW90">
        <f>1-AU90/AV90</f>
        <v>0</v>
      </c>
      <c r="AX90">
        <v>0.5</v>
      </c>
      <c r="AY90">
        <f>CX90</f>
        <v>0</v>
      </c>
      <c r="AZ90">
        <f>M90</f>
        <v>0</v>
      </c>
      <c r="BA90">
        <f>AW90*AX90*AY90</f>
        <v>0</v>
      </c>
      <c r="BB90">
        <f>(AZ90-AR90)/AY90</f>
        <v>0</v>
      </c>
      <c r="BC90">
        <f>(AP90-AV90)/AV90</f>
        <v>0</v>
      </c>
      <c r="BD90">
        <f>AO90/(AQ90+AO90/AV90)</f>
        <v>0</v>
      </c>
      <c r="BE90" t="s">
        <v>422</v>
      </c>
      <c r="BF90">
        <v>0</v>
      </c>
      <c r="BG90">
        <f>IF(BF90&lt;&gt;0, BF90, BD90)</f>
        <v>0</v>
      </c>
      <c r="BH90">
        <f>1-BG90/AV90</f>
        <v>0</v>
      </c>
      <c r="BI90">
        <f>(AV90-AU90)/(AV90-BG90)</f>
        <v>0</v>
      </c>
      <c r="BJ90">
        <f>(AP90-AV90)/(AP90-BG90)</f>
        <v>0</v>
      </c>
      <c r="BK90">
        <f>(AV90-AU90)/(AV90-AO90)</f>
        <v>0</v>
      </c>
      <c r="BL90">
        <f>(AP90-AV90)/(AP90-AO90)</f>
        <v>0</v>
      </c>
      <c r="BM90">
        <f>(BI90*BG90/AU90)</f>
        <v>0</v>
      </c>
      <c r="BN90">
        <f>(1-BM90)</f>
        <v>0</v>
      </c>
      <c r="CW90">
        <f>$B$11*DU90+$C$11*DV90+$F$11*EG90*(1-EJ90)</f>
        <v>0</v>
      </c>
      <c r="CX90">
        <f>CW90*CY90</f>
        <v>0</v>
      </c>
      <c r="CY90">
        <f>($B$11*$D$9+$C$11*$D$9+$F$11*((ET90+EL90)/MAX(ET90+EL90+EU90, 0.1)*$I$9+EU90/MAX(ET90+EL90+EU90, 0.1)*$J$9))/($B$11+$C$11+$F$11)</f>
        <v>0</v>
      </c>
      <c r="CZ90">
        <f>($B$11*$K$9+$C$11*$K$9+$F$11*((ET90+EL90)/MAX(ET90+EL90+EU90, 0.1)*$P$9+EU90/MAX(ET90+EL90+EU90, 0.1)*$Q$9))/($B$11+$C$11+$F$11)</f>
        <v>0</v>
      </c>
      <c r="DA90">
        <v>3.46</v>
      </c>
      <c r="DB90">
        <v>0.5</v>
      </c>
      <c r="DC90" t="s">
        <v>423</v>
      </c>
      <c r="DD90">
        <v>2</v>
      </c>
      <c r="DE90">
        <v>1758504254</v>
      </c>
      <c r="DF90">
        <v>420.550666666667</v>
      </c>
      <c r="DG90">
        <v>419.982333333333</v>
      </c>
      <c r="DH90">
        <v>24.1981666666667</v>
      </c>
      <c r="DI90">
        <v>24.0256</v>
      </c>
      <c r="DJ90">
        <v>418.496666666667</v>
      </c>
      <c r="DK90">
        <v>23.8470333333333</v>
      </c>
      <c r="DL90">
        <v>500.009</v>
      </c>
      <c r="DM90">
        <v>89.7992666666667</v>
      </c>
      <c r="DN90">
        <v>0.036132</v>
      </c>
      <c r="DO90">
        <v>30.4310333333333</v>
      </c>
      <c r="DP90">
        <v>30.0155</v>
      </c>
      <c r="DQ90">
        <v>999.9</v>
      </c>
      <c r="DR90">
        <v>0</v>
      </c>
      <c r="DS90">
        <v>0</v>
      </c>
      <c r="DT90">
        <v>9981.25</v>
      </c>
      <c r="DU90">
        <v>0</v>
      </c>
      <c r="DV90">
        <v>0.330984</v>
      </c>
      <c r="DW90">
        <v>0.567830333333333</v>
      </c>
      <c r="DX90">
        <v>430.979666666667</v>
      </c>
      <c r="DY90">
        <v>430.321333333333</v>
      </c>
      <c r="DZ90">
        <v>0.172536333333333</v>
      </c>
      <c r="EA90">
        <v>419.982333333333</v>
      </c>
      <c r="EB90">
        <v>24.0256</v>
      </c>
      <c r="EC90">
        <v>2.17297666666667</v>
      </c>
      <c r="ED90">
        <v>2.15748</v>
      </c>
      <c r="EE90">
        <v>18.7644666666667</v>
      </c>
      <c r="EF90">
        <v>18.6500333333333</v>
      </c>
      <c r="EG90">
        <v>0.00500059</v>
      </c>
      <c r="EH90">
        <v>0</v>
      </c>
      <c r="EI90">
        <v>0</v>
      </c>
      <c r="EJ90">
        <v>0</v>
      </c>
      <c r="EK90">
        <v>274.533333333333</v>
      </c>
      <c r="EL90">
        <v>0.00500059</v>
      </c>
      <c r="EM90">
        <v>-9.76666666666667</v>
      </c>
      <c r="EN90">
        <v>-1.53333333333333</v>
      </c>
      <c r="EO90">
        <v>35.75</v>
      </c>
      <c r="EP90">
        <v>40.2706666666667</v>
      </c>
      <c r="EQ90">
        <v>37.5413333333333</v>
      </c>
      <c r="ER90">
        <v>40.7706666666667</v>
      </c>
      <c r="ES90">
        <v>38.604</v>
      </c>
      <c r="ET90">
        <v>0</v>
      </c>
      <c r="EU90">
        <v>0</v>
      </c>
      <c r="EV90">
        <v>0</v>
      </c>
      <c r="EW90">
        <v>1758504257.1</v>
      </c>
      <c r="EX90">
        <v>0</v>
      </c>
      <c r="EY90">
        <v>276.624</v>
      </c>
      <c r="EZ90">
        <v>-9.46153889577106</v>
      </c>
      <c r="FA90">
        <v>17.1000002038784</v>
      </c>
      <c r="FB90">
        <v>-9.952</v>
      </c>
      <c r="FC90">
        <v>15</v>
      </c>
      <c r="FD90">
        <v>0</v>
      </c>
      <c r="FE90" t="s">
        <v>424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0.5898163</v>
      </c>
      <c r="FR90">
        <v>0.0365353082706768</v>
      </c>
      <c r="FS90">
        <v>0.0360835482971118</v>
      </c>
      <c r="FT90">
        <v>1</v>
      </c>
      <c r="FU90">
        <v>277.661764705882</v>
      </c>
      <c r="FV90">
        <v>-1.0435446587325</v>
      </c>
      <c r="FW90">
        <v>6.36645689189845</v>
      </c>
      <c r="FX90">
        <v>-1</v>
      </c>
      <c r="FY90">
        <v>0.2232409</v>
      </c>
      <c r="FZ90">
        <v>-0.287372842105263</v>
      </c>
      <c r="GA90">
        <v>0.0311925726446217</v>
      </c>
      <c r="GB90">
        <v>0</v>
      </c>
      <c r="GC90">
        <v>1</v>
      </c>
      <c r="GD90">
        <v>2</v>
      </c>
      <c r="GE90" t="s">
        <v>449</v>
      </c>
      <c r="GF90">
        <v>3.13304</v>
      </c>
      <c r="GG90">
        <v>2.71401</v>
      </c>
      <c r="GH90">
        <v>0.0887817</v>
      </c>
      <c r="GI90">
        <v>0.089171</v>
      </c>
      <c r="GJ90">
        <v>0.102829</v>
      </c>
      <c r="GK90">
        <v>0.102983</v>
      </c>
      <c r="GL90">
        <v>34293.5</v>
      </c>
      <c r="GM90">
        <v>36699</v>
      </c>
      <c r="GN90">
        <v>34053.6</v>
      </c>
      <c r="GO90">
        <v>36484.4</v>
      </c>
      <c r="GP90">
        <v>43163.5</v>
      </c>
      <c r="GQ90">
        <v>46985.4</v>
      </c>
      <c r="GR90">
        <v>53141.6</v>
      </c>
      <c r="GS90">
        <v>58316.9</v>
      </c>
      <c r="GT90">
        <v>1.92628</v>
      </c>
      <c r="GU90">
        <v>1.65538</v>
      </c>
      <c r="GV90">
        <v>0.0817887</v>
      </c>
      <c r="GW90">
        <v>0</v>
      </c>
      <c r="GX90">
        <v>28.6772</v>
      </c>
      <c r="GY90">
        <v>999.9</v>
      </c>
      <c r="GZ90">
        <v>59.84</v>
      </c>
      <c r="HA90">
        <v>30.293</v>
      </c>
      <c r="HB90">
        <v>28.8702</v>
      </c>
      <c r="HC90">
        <v>54.7701</v>
      </c>
      <c r="HD90">
        <v>47.2436</v>
      </c>
      <c r="HE90">
        <v>1</v>
      </c>
      <c r="HF90">
        <v>0.11593</v>
      </c>
      <c r="HG90">
        <v>-1.31038</v>
      </c>
      <c r="HH90">
        <v>20.1291</v>
      </c>
      <c r="HI90">
        <v>5.19348</v>
      </c>
      <c r="HJ90">
        <v>12.0041</v>
      </c>
      <c r="HK90">
        <v>4.97425</v>
      </c>
      <c r="HL90">
        <v>3.294</v>
      </c>
      <c r="HM90">
        <v>9999</v>
      </c>
      <c r="HN90">
        <v>9999</v>
      </c>
      <c r="HO90">
        <v>9999</v>
      </c>
      <c r="HP90">
        <v>999.9</v>
      </c>
      <c r="HQ90">
        <v>1.86325</v>
      </c>
      <c r="HR90">
        <v>1.86813</v>
      </c>
      <c r="HS90">
        <v>1.86783</v>
      </c>
      <c r="HT90">
        <v>1.86905</v>
      </c>
      <c r="HU90">
        <v>1.86981</v>
      </c>
      <c r="HV90">
        <v>1.86589</v>
      </c>
      <c r="HW90">
        <v>1.86697</v>
      </c>
      <c r="HX90">
        <v>1.8684</v>
      </c>
      <c r="HY90">
        <v>5</v>
      </c>
      <c r="HZ90">
        <v>0</v>
      </c>
      <c r="IA90">
        <v>0</v>
      </c>
      <c r="IB90">
        <v>0</v>
      </c>
      <c r="IC90" t="s">
        <v>426</v>
      </c>
      <c r="ID90" t="s">
        <v>427</v>
      </c>
      <c r="IE90" t="s">
        <v>428</v>
      </c>
      <c r="IF90" t="s">
        <v>428</v>
      </c>
      <c r="IG90" t="s">
        <v>428</v>
      </c>
      <c r="IH90" t="s">
        <v>428</v>
      </c>
      <c r="II90">
        <v>0</v>
      </c>
      <c r="IJ90">
        <v>100</v>
      </c>
      <c r="IK90">
        <v>100</v>
      </c>
      <c r="IL90">
        <v>2.054</v>
      </c>
      <c r="IM90">
        <v>0.352</v>
      </c>
      <c r="IN90">
        <v>0.625846538382723</v>
      </c>
      <c r="IO90">
        <v>0.00365734689822481</v>
      </c>
      <c r="IP90">
        <v>-6.82403095585571e-07</v>
      </c>
      <c r="IQ90">
        <v>2.34579755332527e-10</v>
      </c>
      <c r="IR90">
        <v>-0.0964157226560202</v>
      </c>
      <c r="IS90">
        <v>-0.0183575705514064</v>
      </c>
      <c r="IT90">
        <v>0.00210061426533654</v>
      </c>
      <c r="IU90">
        <v>-2.28055882586626e-05</v>
      </c>
      <c r="IV90">
        <v>4</v>
      </c>
      <c r="IW90">
        <v>2464</v>
      </c>
      <c r="IX90">
        <v>0</v>
      </c>
      <c r="IY90">
        <v>27</v>
      </c>
      <c r="IZ90">
        <v>29308404.3</v>
      </c>
      <c r="JA90">
        <v>29308404.3</v>
      </c>
      <c r="JB90">
        <v>0.95459</v>
      </c>
      <c r="JC90">
        <v>2.63794</v>
      </c>
      <c r="JD90">
        <v>1.54785</v>
      </c>
      <c r="JE90">
        <v>2.31445</v>
      </c>
      <c r="JF90">
        <v>1.64673</v>
      </c>
      <c r="JG90">
        <v>2.24976</v>
      </c>
      <c r="JH90">
        <v>34.2814</v>
      </c>
      <c r="JI90">
        <v>24.2188</v>
      </c>
      <c r="JJ90">
        <v>18</v>
      </c>
      <c r="JK90">
        <v>491.901</v>
      </c>
      <c r="JL90">
        <v>334.018</v>
      </c>
      <c r="JM90">
        <v>31.11</v>
      </c>
      <c r="JN90">
        <v>28.8528</v>
      </c>
      <c r="JO90">
        <v>30</v>
      </c>
      <c r="JP90">
        <v>28.8504</v>
      </c>
      <c r="JQ90">
        <v>28.8073</v>
      </c>
      <c r="JR90">
        <v>19.1322</v>
      </c>
      <c r="JS90">
        <v>22.7948</v>
      </c>
      <c r="JT90">
        <v>82.0876</v>
      </c>
      <c r="JU90">
        <v>31.0992</v>
      </c>
      <c r="JV90">
        <v>420</v>
      </c>
      <c r="JW90">
        <v>24.0933</v>
      </c>
      <c r="JX90">
        <v>96.5874</v>
      </c>
      <c r="JY90">
        <v>94.4819</v>
      </c>
    </row>
    <row r="91" spans="1:285">
      <c r="A91">
        <v>75</v>
      </c>
      <c r="B91">
        <v>1758504259</v>
      </c>
      <c r="C91">
        <v>1231</v>
      </c>
      <c r="D91" t="s">
        <v>577</v>
      </c>
      <c r="E91" t="s">
        <v>578</v>
      </c>
      <c r="F91">
        <v>5</v>
      </c>
      <c r="G91" t="s">
        <v>419</v>
      </c>
      <c r="H91" t="s">
        <v>548</v>
      </c>
      <c r="I91" t="s">
        <v>421</v>
      </c>
      <c r="J91">
        <v>1758504256</v>
      </c>
      <c r="K91">
        <f>(L91)/1000</f>
        <v>0</v>
      </c>
      <c r="L91">
        <f>1000*DL91*AJ91*(DH91-DI91)/(100*DA91*(1000-AJ91*DH91))</f>
        <v>0</v>
      </c>
      <c r="M91">
        <f>DL91*AJ91*(DG91-DF91*(1000-AJ91*DI91)/(1000-AJ91*DH91))/(100*DA91)</f>
        <v>0</v>
      </c>
      <c r="N91">
        <f>DF91 - IF(AJ91&gt;1, M91*DA91*100.0/(AL91), 0)</f>
        <v>0</v>
      </c>
      <c r="O91">
        <f>((U91-K91/2)*N91-M91)/(U91+K91/2)</f>
        <v>0</v>
      </c>
      <c r="P91">
        <f>O91*(DM91+DN91)/1000.0</f>
        <v>0</v>
      </c>
      <c r="Q91">
        <f>(DF91 - IF(AJ91&gt;1, M91*DA91*100.0/(AL91), 0))*(DM91+DN91)/1000.0</f>
        <v>0</v>
      </c>
      <c r="R91">
        <f>2.0/((1/T91-1/S91)+SIGN(T91)*SQRT((1/T91-1/S91)*(1/T91-1/S91) + 4*DB91/((DB91+1)*(DB91+1))*(2*1/T91*1/S91-1/S91*1/S91)))</f>
        <v>0</v>
      </c>
      <c r="S91">
        <f>IF(LEFT(DC91,1)&lt;&gt;"0",IF(LEFT(DC91,1)="1",3.0,DD91),$D$5+$E$5*(DT91*DM91/($K$5*1000))+$F$5*(DT91*DM91/($K$5*1000))*MAX(MIN(DA91,$J$5),$I$5)*MAX(MIN(DA91,$J$5),$I$5)+$G$5*MAX(MIN(DA91,$J$5),$I$5)*(DT91*DM91/($K$5*1000))+$H$5*(DT91*DM91/($K$5*1000))*(DT91*DM91/($K$5*1000)))</f>
        <v>0</v>
      </c>
      <c r="T91">
        <f>K91*(1000-(1000*0.61365*exp(17.502*X91/(240.97+X91))/(DM91+DN91)+DH91)/2)/(1000*0.61365*exp(17.502*X91/(240.97+X91))/(DM91+DN91)-DH91)</f>
        <v>0</v>
      </c>
      <c r="U91">
        <f>1/((DB91+1)/(R91/1.6)+1/(S91/1.37)) + DB91/((DB91+1)/(R91/1.6) + DB91/(S91/1.37))</f>
        <v>0</v>
      </c>
      <c r="V91">
        <f>(CW91*CZ91)</f>
        <v>0</v>
      </c>
      <c r="W91">
        <f>(DO91+(V91+2*0.95*5.67E-8*(((DO91+$B$7)+273)^4-(DO91+273)^4)-44100*K91)/(1.84*29.3*S91+8*0.95*5.67E-8*(DO91+273)^3))</f>
        <v>0</v>
      </c>
      <c r="X91">
        <f>($C$7*DP91+$D$7*DQ91+$E$7*W91)</f>
        <v>0</v>
      </c>
      <c r="Y91">
        <f>0.61365*exp(17.502*X91/(240.97+X91))</f>
        <v>0</v>
      </c>
      <c r="Z91">
        <f>(AA91/AB91*100)</f>
        <v>0</v>
      </c>
      <c r="AA91">
        <f>DH91*(DM91+DN91)/1000</f>
        <v>0</v>
      </c>
      <c r="AB91">
        <f>0.61365*exp(17.502*DO91/(240.97+DO91))</f>
        <v>0</v>
      </c>
      <c r="AC91">
        <f>(Y91-DH91*(DM91+DN91)/1000)</f>
        <v>0</v>
      </c>
      <c r="AD91">
        <f>(-K91*44100)</f>
        <v>0</v>
      </c>
      <c r="AE91">
        <f>2*29.3*S91*0.92*(DO91-X91)</f>
        <v>0</v>
      </c>
      <c r="AF91">
        <f>2*0.95*5.67E-8*(((DO91+$B$7)+273)^4-(X91+273)^4)</f>
        <v>0</v>
      </c>
      <c r="AG91">
        <f>V91+AF91+AD91+AE91</f>
        <v>0</v>
      </c>
      <c r="AH91">
        <v>9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MAX(0,($B$13+$C$13*DT91)/(1+$D$13*DT91)*DM91/(DO91+273)*$E$13)</f>
        <v>0</v>
      </c>
      <c r="AM91" t="s">
        <v>422</v>
      </c>
      <c r="AN91" t="s">
        <v>422</v>
      </c>
      <c r="AO91">
        <v>0</v>
      </c>
      <c r="AP91">
        <v>0</v>
      </c>
      <c r="AQ91">
        <f>1-AO91/AP91</f>
        <v>0</v>
      </c>
      <c r="AR91">
        <v>0</v>
      </c>
      <c r="AS91" t="s">
        <v>422</v>
      </c>
      <c r="AT91" t="s">
        <v>422</v>
      </c>
      <c r="AU91">
        <v>0</v>
      </c>
      <c r="AV91">
        <v>0</v>
      </c>
      <c r="AW91">
        <f>1-AU91/AV91</f>
        <v>0</v>
      </c>
      <c r="AX91">
        <v>0.5</v>
      </c>
      <c r="AY91">
        <f>CX91</f>
        <v>0</v>
      </c>
      <c r="AZ91">
        <f>M91</f>
        <v>0</v>
      </c>
      <c r="BA91">
        <f>AW91*AX91*AY91</f>
        <v>0</v>
      </c>
      <c r="BB91">
        <f>(AZ91-AR91)/AY91</f>
        <v>0</v>
      </c>
      <c r="BC91">
        <f>(AP91-AV91)/AV91</f>
        <v>0</v>
      </c>
      <c r="BD91">
        <f>AO91/(AQ91+AO91/AV91)</f>
        <v>0</v>
      </c>
      <c r="BE91" t="s">
        <v>422</v>
      </c>
      <c r="BF91">
        <v>0</v>
      </c>
      <c r="BG91">
        <f>IF(BF91&lt;&gt;0, BF91, BD91)</f>
        <v>0</v>
      </c>
      <c r="BH91">
        <f>1-BG91/AV91</f>
        <v>0</v>
      </c>
      <c r="BI91">
        <f>(AV91-AU91)/(AV91-BG91)</f>
        <v>0</v>
      </c>
      <c r="BJ91">
        <f>(AP91-AV91)/(AP91-BG91)</f>
        <v>0</v>
      </c>
      <c r="BK91">
        <f>(AV91-AU91)/(AV91-AO91)</f>
        <v>0</v>
      </c>
      <c r="BL91">
        <f>(AP91-AV91)/(AP91-AO91)</f>
        <v>0</v>
      </c>
      <c r="BM91">
        <f>(BI91*BG91/AU91)</f>
        <v>0</v>
      </c>
      <c r="BN91">
        <f>(1-BM91)</f>
        <v>0</v>
      </c>
      <c r="CW91">
        <f>$B$11*DU91+$C$11*DV91+$F$11*EG91*(1-EJ91)</f>
        <v>0</v>
      </c>
      <c r="CX91">
        <f>CW91*CY91</f>
        <v>0</v>
      </c>
      <c r="CY91">
        <f>($B$11*$D$9+$C$11*$D$9+$F$11*((ET91+EL91)/MAX(ET91+EL91+EU91, 0.1)*$I$9+EU91/MAX(ET91+EL91+EU91, 0.1)*$J$9))/($B$11+$C$11+$F$11)</f>
        <v>0</v>
      </c>
      <c r="CZ91">
        <f>($B$11*$K$9+$C$11*$K$9+$F$11*((ET91+EL91)/MAX(ET91+EL91+EU91, 0.1)*$P$9+EU91/MAX(ET91+EL91+EU91, 0.1)*$Q$9))/($B$11+$C$11+$F$11)</f>
        <v>0</v>
      </c>
      <c r="DA91">
        <v>3.46</v>
      </c>
      <c r="DB91">
        <v>0.5</v>
      </c>
      <c r="DC91" t="s">
        <v>423</v>
      </c>
      <c r="DD91">
        <v>2</v>
      </c>
      <c r="DE91">
        <v>1758504256</v>
      </c>
      <c r="DF91">
        <v>420.551333333333</v>
      </c>
      <c r="DG91">
        <v>420.003666666667</v>
      </c>
      <c r="DH91">
        <v>24.2125</v>
      </c>
      <c r="DI91">
        <v>24.0445</v>
      </c>
      <c r="DJ91">
        <v>418.497333333333</v>
      </c>
      <c r="DK91">
        <v>23.8607666666667</v>
      </c>
      <c r="DL91">
        <v>500.010666666667</v>
      </c>
      <c r="DM91">
        <v>89.7992</v>
      </c>
      <c r="DN91">
        <v>0.0362105666666667</v>
      </c>
      <c r="DO91">
        <v>30.4313333333333</v>
      </c>
      <c r="DP91">
        <v>30.0128666666667</v>
      </c>
      <c r="DQ91">
        <v>999.9</v>
      </c>
      <c r="DR91">
        <v>0</v>
      </c>
      <c r="DS91">
        <v>0</v>
      </c>
      <c r="DT91">
        <v>9972.5</v>
      </c>
      <c r="DU91">
        <v>0</v>
      </c>
      <c r="DV91">
        <v>0.330984</v>
      </c>
      <c r="DW91">
        <v>0.547322666666667</v>
      </c>
      <c r="DX91">
        <v>430.986666666667</v>
      </c>
      <c r="DY91">
        <v>430.351666666667</v>
      </c>
      <c r="DZ91">
        <v>0.167995</v>
      </c>
      <c r="EA91">
        <v>420.003666666667</v>
      </c>
      <c r="EB91">
        <v>24.0445</v>
      </c>
      <c r="EC91">
        <v>2.17426</v>
      </c>
      <c r="ED91">
        <v>2.15917333333333</v>
      </c>
      <c r="EE91">
        <v>18.7739</v>
      </c>
      <c r="EF91">
        <v>18.6625666666667</v>
      </c>
      <c r="EG91">
        <v>0.00500059</v>
      </c>
      <c r="EH91">
        <v>0</v>
      </c>
      <c r="EI91">
        <v>0</v>
      </c>
      <c r="EJ91">
        <v>0</v>
      </c>
      <c r="EK91">
        <v>274.5</v>
      </c>
      <c r="EL91">
        <v>0.00500059</v>
      </c>
      <c r="EM91">
        <v>-6.5</v>
      </c>
      <c r="EN91">
        <v>-0.4</v>
      </c>
      <c r="EO91">
        <v>35.75</v>
      </c>
      <c r="EP91">
        <v>40.2913333333333</v>
      </c>
      <c r="EQ91">
        <v>37.562</v>
      </c>
      <c r="ER91">
        <v>40.8123333333333</v>
      </c>
      <c r="ES91">
        <v>38.625</v>
      </c>
      <c r="ET91">
        <v>0</v>
      </c>
      <c r="EU91">
        <v>0</v>
      </c>
      <c r="EV91">
        <v>0</v>
      </c>
      <c r="EW91">
        <v>1758504259.5</v>
      </c>
      <c r="EX91">
        <v>0</v>
      </c>
      <c r="EY91">
        <v>275.548</v>
      </c>
      <c r="EZ91">
        <v>-6.48461584835789</v>
      </c>
      <c r="FA91">
        <v>8.56923121192753</v>
      </c>
      <c r="FB91">
        <v>-8.72</v>
      </c>
      <c r="FC91">
        <v>15</v>
      </c>
      <c r="FD91">
        <v>0</v>
      </c>
      <c r="FE91" t="s">
        <v>424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0.5839707</v>
      </c>
      <c r="FR91">
        <v>-0.11751392481203</v>
      </c>
      <c r="FS91">
        <v>0.0423945253235603</v>
      </c>
      <c r="FT91">
        <v>1</v>
      </c>
      <c r="FU91">
        <v>277.088235294118</v>
      </c>
      <c r="FV91">
        <v>-14.8846448821613</v>
      </c>
      <c r="FW91">
        <v>7.20595198045592</v>
      </c>
      <c r="FX91">
        <v>-1</v>
      </c>
      <c r="FY91">
        <v>0.2149504</v>
      </c>
      <c r="FZ91">
        <v>-0.336215097744361</v>
      </c>
      <c r="GA91">
        <v>0.0345926118071475</v>
      </c>
      <c r="GB91">
        <v>0</v>
      </c>
      <c r="GC91">
        <v>1</v>
      </c>
      <c r="GD91">
        <v>2</v>
      </c>
      <c r="GE91" t="s">
        <v>449</v>
      </c>
      <c r="GF91">
        <v>3.1329</v>
      </c>
      <c r="GG91">
        <v>2.71423</v>
      </c>
      <c r="GH91">
        <v>0.0887855</v>
      </c>
      <c r="GI91">
        <v>0.0891715</v>
      </c>
      <c r="GJ91">
        <v>0.102875</v>
      </c>
      <c r="GK91">
        <v>0.103016</v>
      </c>
      <c r="GL91">
        <v>34293.3</v>
      </c>
      <c r="GM91">
        <v>36699</v>
      </c>
      <c r="GN91">
        <v>34053.6</v>
      </c>
      <c r="GO91">
        <v>36484.5</v>
      </c>
      <c r="GP91">
        <v>43161.2</v>
      </c>
      <c r="GQ91">
        <v>46983.7</v>
      </c>
      <c r="GR91">
        <v>53141.5</v>
      </c>
      <c r="GS91">
        <v>58316.9</v>
      </c>
      <c r="GT91">
        <v>1.9262</v>
      </c>
      <c r="GU91">
        <v>1.65532</v>
      </c>
      <c r="GV91">
        <v>0.0816584</v>
      </c>
      <c r="GW91">
        <v>0</v>
      </c>
      <c r="GX91">
        <v>28.676</v>
      </c>
      <c r="GY91">
        <v>999.9</v>
      </c>
      <c r="GZ91">
        <v>59.84</v>
      </c>
      <c r="HA91">
        <v>30.293</v>
      </c>
      <c r="HB91">
        <v>28.8748</v>
      </c>
      <c r="HC91">
        <v>54.6001</v>
      </c>
      <c r="HD91">
        <v>47.5881</v>
      </c>
      <c r="HE91">
        <v>1</v>
      </c>
      <c r="HF91">
        <v>0.1156</v>
      </c>
      <c r="HG91">
        <v>-1.29688</v>
      </c>
      <c r="HH91">
        <v>20.1292</v>
      </c>
      <c r="HI91">
        <v>5.19333</v>
      </c>
      <c r="HJ91">
        <v>12.0041</v>
      </c>
      <c r="HK91">
        <v>4.9743</v>
      </c>
      <c r="HL91">
        <v>3.294</v>
      </c>
      <c r="HM91">
        <v>9999</v>
      </c>
      <c r="HN91">
        <v>9999</v>
      </c>
      <c r="HO91">
        <v>9999</v>
      </c>
      <c r="HP91">
        <v>999.9</v>
      </c>
      <c r="HQ91">
        <v>1.86325</v>
      </c>
      <c r="HR91">
        <v>1.86813</v>
      </c>
      <c r="HS91">
        <v>1.86783</v>
      </c>
      <c r="HT91">
        <v>1.86905</v>
      </c>
      <c r="HU91">
        <v>1.86981</v>
      </c>
      <c r="HV91">
        <v>1.8659</v>
      </c>
      <c r="HW91">
        <v>1.86697</v>
      </c>
      <c r="HX91">
        <v>1.86841</v>
      </c>
      <c r="HY91">
        <v>5</v>
      </c>
      <c r="HZ91">
        <v>0</v>
      </c>
      <c r="IA91">
        <v>0</v>
      </c>
      <c r="IB91">
        <v>0</v>
      </c>
      <c r="IC91" t="s">
        <v>426</v>
      </c>
      <c r="ID91" t="s">
        <v>427</v>
      </c>
      <c r="IE91" t="s">
        <v>428</v>
      </c>
      <c r="IF91" t="s">
        <v>428</v>
      </c>
      <c r="IG91" t="s">
        <v>428</v>
      </c>
      <c r="IH91" t="s">
        <v>428</v>
      </c>
      <c r="II91">
        <v>0</v>
      </c>
      <c r="IJ91">
        <v>100</v>
      </c>
      <c r="IK91">
        <v>100</v>
      </c>
      <c r="IL91">
        <v>2.055</v>
      </c>
      <c r="IM91">
        <v>0.3526</v>
      </c>
      <c r="IN91">
        <v>0.625846538382723</v>
      </c>
      <c r="IO91">
        <v>0.00365734689822481</v>
      </c>
      <c r="IP91">
        <v>-6.82403095585571e-07</v>
      </c>
      <c r="IQ91">
        <v>2.34579755332527e-10</v>
      </c>
      <c r="IR91">
        <v>-0.0964157226560202</v>
      </c>
      <c r="IS91">
        <v>-0.0183575705514064</v>
      </c>
      <c r="IT91">
        <v>0.00210061426533654</v>
      </c>
      <c r="IU91">
        <v>-2.28055882586626e-05</v>
      </c>
      <c r="IV91">
        <v>4</v>
      </c>
      <c r="IW91">
        <v>2464</v>
      </c>
      <c r="IX91">
        <v>0</v>
      </c>
      <c r="IY91">
        <v>27</v>
      </c>
      <c r="IZ91">
        <v>29308404.3</v>
      </c>
      <c r="JA91">
        <v>29308404.3</v>
      </c>
      <c r="JB91">
        <v>0.95459</v>
      </c>
      <c r="JC91">
        <v>2.64038</v>
      </c>
      <c r="JD91">
        <v>1.54785</v>
      </c>
      <c r="JE91">
        <v>2.31445</v>
      </c>
      <c r="JF91">
        <v>1.64551</v>
      </c>
      <c r="JG91">
        <v>2.30225</v>
      </c>
      <c r="JH91">
        <v>34.2814</v>
      </c>
      <c r="JI91">
        <v>24.2188</v>
      </c>
      <c r="JJ91">
        <v>18</v>
      </c>
      <c r="JK91">
        <v>491.852</v>
      </c>
      <c r="JL91">
        <v>333.994</v>
      </c>
      <c r="JM91">
        <v>31.105</v>
      </c>
      <c r="JN91">
        <v>28.8528</v>
      </c>
      <c r="JO91">
        <v>30</v>
      </c>
      <c r="JP91">
        <v>28.8504</v>
      </c>
      <c r="JQ91">
        <v>28.8073</v>
      </c>
      <c r="JR91">
        <v>19.1306</v>
      </c>
      <c r="JS91">
        <v>22.7948</v>
      </c>
      <c r="JT91">
        <v>82.0876</v>
      </c>
      <c r="JU91">
        <v>31.0992</v>
      </c>
      <c r="JV91">
        <v>420</v>
      </c>
      <c r="JW91">
        <v>24.089</v>
      </c>
      <c r="JX91">
        <v>96.5872</v>
      </c>
      <c r="JY91">
        <v>94.482</v>
      </c>
    </row>
    <row r="92" spans="1:285">
      <c r="A92">
        <v>76</v>
      </c>
      <c r="B92">
        <v>1758504261</v>
      </c>
      <c r="C92">
        <v>1233</v>
      </c>
      <c r="D92" t="s">
        <v>579</v>
      </c>
      <c r="E92" t="s">
        <v>580</v>
      </c>
      <c r="F92">
        <v>5</v>
      </c>
      <c r="G92" t="s">
        <v>419</v>
      </c>
      <c r="H92" t="s">
        <v>548</v>
      </c>
      <c r="I92" t="s">
        <v>421</v>
      </c>
      <c r="J92">
        <v>1758504258</v>
      </c>
      <c r="K92">
        <f>(L92)/1000</f>
        <v>0</v>
      </c>
      <c r="L92">
        <f>1000*DL92*AJ92*(DH92-DI92)/(100*DA92*(1000-AJ92*DH92))</f>
        <v>0</v>
      </c>
      <c r="M92">
        <f>DL92*AJ92*(DG92-DF92*(1000-AJ92*DI92)/(1000-AJ92*DH92))/(100*DA92)</f>
        <v>0</v>
      </c>
      <c r="N92">
        <f>DF92 - IF(AJ92&gt;1, M92*DA92*100.0/(AL92), 0)</f>
        <v>0</v>
      </c>
      <c r="O92">
        <f>((U92-K92/2)*N92-M92)/(U92+K92/2)</f>
        <v>0</v>
      </c>
      <c r="P92">
        <f>O92*(DM92+DN92)/1000.0</f>
        <v>0</v>
      </c>
      <c r="Q92">
        <f>(DF92 - IF(AJ92&gt;1, M92*DA92*100.0/(AL92), 0))*(DM92+DN92)/1000.0</f>
        <v>0</v>
      </c>
      <c r="R92">
        <f>2.0/((1/T92-1/S92)+SIGN(T92)*SQRT((1/T92-1/S92)*(1/T92-1/S92) + 4*DB92/((DB92+1)*(DB92+1))*(2*1/T92*1/S92-1/S92*1/S92)))</f>
        <v>0</v>
      </c>
      <c r="S92">
        <f>IF(LEFT(DC92,1)&lt;&gt;"0",IF(LEFT(DC92,1)="1",3.0,DD92),$D$5+$E$5*(DT92*DM92/($K$5*1000))+$F$5*(DT92*DM92/($K$5*1000))*MAX(MIN(DA92,$J$5),$I$5)*MAX(MIN(DA92,$J$5),$I$5)+$G$5*MAX(MIN(DA92,$J$5),$I$5)*(DT92*DM92/($K$5*1000))+$H$5*(DT92*DM92/($K$5*1000))*(DT92*DM92/($K$5*1000)))</f>
        <v>0</v>
      </c>
      <c r="T92">
        <f>K92*(1000-(1000*0.61365*exp(17.502*X92/(240.97+X92))/(DM92+DN92)+DH92)/2)/(1000*0.61365*exp(17.502*X92/(240.97+X92))/(DM92+DN92)-DH92)</f>
        <v>0</v>
      </c>
      <c r="U92">
        <f>1/((DB92+1)/(R92/1.6)+1/(S92/1.37)) + DB92/((DB92+1)/(R92/1.6) + DB92/(S92/1.37))</f>
        <v>0</v>
      </c>
      <c r="V92">
        <f>(CW92*CZ92)</f>
        <v>0</v>
      </c>
      <c r="W92">
        <f>(DO92+(V92+2*0.95*5.67E-8*(((DO92+$B$7)+273)^4-(DO92+273)^4)-44100*K92)/(1.84*29.3*S92+8*0.95*5.67E-8*(DO92+273)^3))</f>
        <v>0</v>
      </c>
      <c r="X92">
        <f>($C$7*DP92+$D$7*DQ92+$E$7*W92)</f>
        <v>0</v>
      </c>
      <c r="Y92">
        <f>0.61365*exp(17.502*X92/(240.97+X92))</f>
        <v>0</v>
      </c>
      <c r="Z92">
        <f>(AA92/AB92*100)</f>
        <v>0</v>
      </c>
      <c r="AA92">
        <f>DH92*(DM92+DN92)/1000</f>
        <v>0</v>
      </c>
      <c r="AB92">
        <f>0.61365*exp(17.502*DO92/(240.97+DO92))</f>
        <v>0</v>
      </c>
      <c r="AC92">
        <f>(Y92-DH92*(DM92+DN92)/1000)</f>
        <v>0</v>
      </c>
      <c r="AD92">
        <f>(-K92*44100)</f>
        <v>0</v>
      </c>
      <c r="AE92">
        <f>2*29.3*S92*0.92*(DO92-X92)</f>
        <v>0</v>
      </c>
      <c r="AF92">
        <f>2*0.95*5.67E-8*(((DO92+$B$7)+273)^4-(X92+273)^4)</f>
        <v>0</v>
      </c>
      <c r="AG92">
        <f>V92+AF92+AD92+AE92</f>
        <v>0</v>
      </c>
      <c r="AH92">
        <v>9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MAX(0,($B$13+$C$13*DT92)/(1+$D$13*DT92)*DM92/(DO92+273)*$E$13)</f>
        <v>0</v>
      </c>
      <c r="AM92" t="s">
        <v>422</v>
      </c>
      <c r="AN92" t="s">
        <v>422</v>
      </c>
      <c r="AO92">
        <v>0</v>
      </c>
      <c r="AP92">
        <v>0</v>
      </c>
      <c r="AQ92">
        <f>1-AO92/AP92</f>
        <v>0</v>
      </c>
      <c r="AR92">
        <v>0</v>
      </c>
      <c r="AS92" t="s">
        <v>422</v>
      </c>
      <c r="AT92" t="s">
        <v>422</v>
      </c>
      <c r="AU92">
        <v>0</v>
      </c>
      <c r="AV92">
        <v>0</v>
      </c>
      <c r="AW92">
        <f>1-AU92/AV92</f>
        <v>0</v>
      </c>
      <c r="AX92">
        <v>0.5</v>
      </c>
      <c r="AY92">
        <f>CX92</f>
        <v>0</v>
      </c>
      <c r="AZ92">
        <f>M92</f>
        <v>0</v>
      </c>
      <c r="BA92">
        <f>AW92*AX92*AY92</f>
        <v>0</v>
      </c>
      <c r="BB92">
        <f>(AZ92-AR92)/AY92</f>
        <v>0</v>
      </c>
      <c r="BC92">
        <f>(AP92-AV92)/AV92</f>
        <v>0</v>
      </c>
      <c r="BD92">
        <f>AO92/(AQ92+AO92/AV92)</f>
        <v>0</v>
      </c>
      <c r="BE92" t="s">
        <v>422</v>
      </c>
      <c r="BF92">
        <v>0</v>
      </c>
      <c r="BG92">
        <f>IF(BF92&lt;&gt;0, BF92, BD92)</f>
        <v>0</v>
      </c>
      <c r="BH92">
        <f>1-BG92/AV92</f>
        <v>0</v>
      </c>
      <c r="BI92">
        <f>(AV92-AU92)/(AV92-BG92)</f>
        <v>0</v>
      </c>
      <c r="BJ92">
        <f>(AP92-AV92)/(AP92-BG92)</f>
        <v>0</v>
      </c>
      <c r="BK92">
        <f>(AV92-AU92)/(AV92-AO92)</f>
        <v>0</v>
      </c>
      <c r="BL92">
        <f>(AP92-AV92)/(AP92-AO92)</f>
        <v>0</v>
      </c>
      <c r="BM92">
        <f>(BI92*BG92/AU92)</f>
        <v>0</v>
      </c>
      <c r="BN92">
        <f>(1-BM92)</f>
        <v>0</v>
      </c>
      <c r="CW92">
        <f>$B$11*DU92+$C$11*DV92+$F$11*EG92*(1-EJ92)</f>
        <v>0</v>
      </c>
      <c r="CX92">
        <f>CW92*CY92</f>
        <v>0</v>
      </c>
      <c r="CY92">
        <f>($B$11*$D$9+$C$11*$D$9+$F$11*((ET92+EL92)/MAX(ET92+EL92+EU92, 0.1)*$I$9+EU92/MAX(ET92+EL92+EU92, 0.1)*$J$9))/($B$11+$C$11+$F$11)</f>
        <v>0</v>
      </c>
      <c r="CZ92">
        <f>($B$11*$K$9+$C$11*$K$9+$F$11*((ET92+EL92)/MAX(ET92+EL92+EU92, 0.1)*$P$9+EU92/MAX(ET92+EL92+EU92, 0.1)*$Q$9))/($B$11+$C$11+$F$11)</f>
        <v>0</v>
      </c>
      <c r="DA92">
        <v>3.46</v>
      </c>
      <c r="DB92">
        <v>0.5</v>
      </c>
      <c r="DC92" t="s">
        <v>423</v>
      </c>
      <c r="DD92">
        <v>2</v>
      </c>
      <c r="DE92">
        <v>1758504258</v>
      </c>
      <c r="DF92">
        <v>420.572</v>
      </c>
      <c r="DG92">
        <v>420.018333333333</v>
      </c>
      <c r="DH92">
        <v>24.2271333333333</v>
      </c>
      <c r="DI92">
        <v>24.0605</v>
      </c>
      <c r="DJ92">
        <v>418.518</v>
      </c>
      <c r="DK92">
        <v>23.8748</v>
      </c>
      <c r="DL92">
        <v>499.975333333333</v>
      </c>
      <c r="DM92">
        <v>89.7986</v>
      </c>
      <c r="DN92">
        <v>0.0363028</v>
      </c>
      <c r="DO92">
        <v>30.4309</v>
      </c>
      <c r="DP92">
        <v>30.0089333333333</v>
      </c>
      <c r="DQ92">
        <v>999.9</v>
      </c>
      <c r="DR92">
        <v>0</v>
      </c>
      <c r="DS92">
        <v>0</v>
      </c>
      <c r="DT92">
        <v>9976.25333333333</v>
      </c>
      <c r="DU92">
        <v>0</v>
      </c>
      <c r="DV92">
        <v>0.330984</v>
      </c>
      <c r="DW92">
        <v>0.553517666666667</v>
      </c>
      <c r="DX92">
        <v>431.014666666667</v>
      </c>
      <c r="DY92">
        <v>430.373666666667</v>
      </c>
      <c r="DZ92">
        <v>0.166632333333333</v>
      </c>
      <c r="EA92">
        <v>420.018333333333</v>
      </c>
      <c r="EB92">
        <v>24.0605</v>
      </c>
      <c r="EC92">
        <v>2.17556</v>
      </c>
      <c r="ED92">
        <v>2.16059666666667</v>
      </c>
      <c r="EE92">
        <v>18.7834666666667</v>
      </c>
      <c r="EF92">
        <v>18.6731</v>
      </c>
      <c r="EG92">
        <v>0.00500059</v>
      </c>
      <c r="EH92">
        <v>0</v>
      </c>
      <c r="EI92">
        <v>0</v>
      </c>
      <c r="EJ92">
        <v>0</v>
      </c>
      <c r="EK92">
        <v>274.733333333333</v>
      </c>
      <c r="EL92">
        <v>0.00500059</v>
      </c>
      <c r="EM92">
        <v>-5.9</v>
      </c>
      <c r="EN92">
        <v>-0.933333333333333</v>
      </c>
      <c r="EO92">
        <v>35.75</v>
      </c>
      <c r="EP92">
        <v>40.333</v>
      </c>
      <c r="EQ92">
        <v>37.562</v>
      </c>
      <c r="ER92">
        <v>40.8746666666667</v>
      </c>
      <c r="ES92">
        <v>38.625</v>
      </c>
      <c r="ET92">
        <v>0</v>
      </c>
      <c r="EU92">
        <v>0</v>
      </c>
      <c r="EV92">
        <v>0</v>
      </c>
      <c r="EW92">
        <v>1758504261.3</v>
      </c>
      <c r="EX92">
        <v>0</v>
      </c>
      <c r="EY92">
        <v>275.519230769231</v>
      </c>
      <c r="EZ92">
        <v>-18.5470089905225</v>
      </c>
      <c r="FA92">
        <v>17.3401713365448</v>
      </c>
      <c r="FB92">
        <v>-8.79230769230769</v>
      </c>
      <c r="FC92">
        <v>15</v>
      </c>
      <c r="FD92">
        <v>0</v>
      </c>
      <c r="FE92" t="s">
        <v>424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0.576178</v>
      </c>
      <c r="FR92">
        <v>-0.0854898947368422</v>
      </c>
      <c r="FS92">
        <v>0.0408763922735361</v>
      </c>
      <c r="FT92">
        <v>1</v>
      </c>
      <c r="FU92">
        <v>275.632352941176</v>
      </c>
      <c r="FV92">
        <v>-1.35828893607638</v>
      </c>
      <c r="FW92">
        <v>6.59936363189821</v>
      </c>
      <c r="FX92">
        <v>-1</v>
      </c>
      <c r="FY92">
        <v>0.20662695</v>
      </c>
      <c r="FZ92">
        <v>-0.350707984962406</v>
      </c>
      <c r="GA92">
        <v>0.0355593751385974</v>
      </c>
      <c r="GB92">
        <v>0</v>
      </c>
      <c r="GC92">
        <v>1</v>
      </c>
      <c r="GD92">
        <v>2</v>
      </c>
      <c r="GE92" t="s">
        <v>449</v>
      </c>
      <c r="GF92">
        <v>3.13289</v>
      </c>
      <c r="GG92">
        <v>2.71426</v>
      </c>
      <c r="GH92">
        <v>0.0887932</v>
      </c>
      <c r="GI92">
        <v>0.0891695</v>
      </c>
      <c r="GJ92">
        <v>0.102913</v>
      </c>
      <c r="GK92">
        <v>0.103025</v>
      </c>
      <c r="GL92">
        <v>34293.3</v>
      </c>
      <c r="GM92">
        <v>36699.1</v>
      </c>
      <c r="GN92">
        <v>34053.8</v>
      </c>
      <c r="GO92">
        <v>36484.5</v>
      </c>
      <c r="GP92">
        <v>43159.3</v>
      </c>
      <c r="GQ92">
        <v>46983.3</v>
      </c>
      <c r="GR92">
        <v>53141.5</v>
      </c>
      <c r="GS92">
        <v>58317</v>
      </c>
      <c r="GT92">
        <v>1.9259</v>
      </c>
      <c r="GU92">
        <v>1.6556</v>
      </c>
      <c r="GV92">
        <v>0.0815839</v>
      </c>
      <c r="GW92">
        <v>0</v>
      </c>
      <c r="GX92">
        <v>28.6748</v>
      </c>
      <c r="GY92">
        <v>999.9</v>
      </c>
      <c r="GZ92">
        <v>59.84</v>
      </c>
      <c r="HA92">
        <v>30.293</v>
      </c>
      <c r="HB92">
        <v>28.873</v>
      </c>
      <c r="HC92">
        <v>54.5201</v>
      </c>
      <c r="HD92">
        <v>47.5</v>
      </c>
      <c r="HE92">
        <v>1</v>
      </c>
      <c r="HF92">
        <v>0.115612</v>
      </c>
      <c r="HG92">
        <v>-1.30321</v>
      </c>
      <c r="HH92">
        <v>20.1291</v>
      </c>
      <c r="HI92">
        <v>5.19363</v>
      </c>
      <c r="HJ92">
        <v>12.004</v>
      </c>
      <c r="HK92">
        <v>4.9743</v>
      </c>
      <c r="HL92">
        <v>3.294</v>
      </c>
      <c r="HM92">
        <v>9999</v>
      </c>
      <c r="HN92">
        <v>9999</v>
      </c>
      <c r="HO92">
        <v>9999</v>
      </c>
      <c r="HP92">
        <v>999.9</v>
      </c>
      <c r="HQ92">
        <v>1.86325</v>
      </c>
      <c r="HR92">
        <v>1.86813</v>
      </c>
      <c r="HS92">
        <v>1.86783</v>
      </c>
      <c r="HT92">
        <v>1.86905</v>
      </c>
      <c r="HU92">
        <v>1.86982</v>
      </c>
      <c r="HV92">
        <v>1.86594</v>
      </c>
      <c r="HW92">
        <v>1.86698</v>
      </c>
      <c r="HX92">
        <v>1.86844</v>
      </c>
      <c r="HY92">
        <v>5</v>
      </c>
      <c r="HZ92">
        <v>0</v>
      </c>
      <c r="IA92">
        <v>0</v>
      </c>
      <c r="IB92">
        <v>0</v>
      </c>
      <c r="IC92" t="s">
        <v>426</v>
      </c>
      <c r="ID92" t="s">
        <v>427</v>
      </c>
      <c r="IE92" t="s">
        <v>428</v>
      </c>
      <c r="IF92" t="s">
        <v>428</v>
      </c>
      <c r="IG92" t="s">
        <v>428</v>
      </c>
      <c r="IH92" t="s">
        <v>428</v>
      </c>
      <c r="II92">
        <v>0</v>
      </c>
      <c r="IJ92">
        <v>100</v>
      </c>
      <c r="IK92">
        <v>100</v>
      </c>
      <c r="IL92">
        <v>2.054</v>
      </c>
      <c r="IM92">
        <v>0.3531</v>
      </c>
      <c r="IN92">
        <v>0.625846538382723</v>
      </c>
      <c r="IO92">
        <v>0.00365734689822481</v>
      </c>
      <c r="IP92">
        <v>-6.82403095585571e-07</v>
      </c>
      <c r="IQ92">
        <v>2.34579755332527e-10</v>
      </c>
      <c r="IR92">
        <v>-0.0964157226560202</v>
      </c>
      <c r="IS92">
        <v>-0.0183575705514064</v>
      </c>
      <c r="IT92">
        <v>0.00210061426533654</v>
      </c>
      <c r="IU92">
        <v>-2.28055882586626e-05</v>
      </c>
      <c r="IV92">
        <v>4</v>
      </c>
      <c r="IW92">
        <v>2464</v>
      </c>
      <c r="IX92">
        <v>0</v>
      </c>
      <c r="IY92">
        <v>27</v>
      </c>
      <c r="IZ92">
        <v>29308404.4</v>
      </c>
      <c r="JA92">
        <v>29308404.4</v>
      </c>
      <c r="JB92">
        <v>0.95459</v>
      </c>
      <c r="JC92">
        <v>2.63062</v>
      </c>
      <c r="JD92">
        <v>1.54785</v>
      </c>
      <c r="JE92">
        <v>2.31445</v>
      </c>
      <c r="JF92">
        <v>1.64673</v>
      </c>
      <c r="JG92">
        <v>2.35718</v>
      </c>
      <c r="JH92">
        <v>34.2814</v>
      </c>
      <c r="JI92">
        <v>24.2188</v>
      </c>
      <c r="JJ92">
        <v>18</v>
      </c>
      <c r="JK92">
        <v>491.657</v>
      </c>
      <c r="JL92">
        <v>334.126</v>
      </c>
      <c r="JM92">
        <v>31.0988</v>
      </c>
      <c r="JN92">
        <v>28.8528</v>
      </c>
      <c r="JO92">
        <v>30.0002</v>
      </c>
      <c r="JP92">
        <v>28.8504</v>
      </c>
      <c r="JQ92">
        <v>28.8073</v>
      </c>
      <c r="JR92">
        <v>19.1319</v>
      </c>
      <c r="JS92">
        <v>22.7948</v>
      </c>
      <c r="JT92">
        <v>82.0876</v>
      </c>
      <c r="JU92">
        <v>31.093</v>
      </c>
      <c r="JV92">
        <v>420</v>
      </c>
      <c r="JW92">
        <v>24.0845</v>
      </c>
      <c r="JX92">
        <v>96.5875</v>
      </c>
      <c r="JY92">
        <v>94.4821</v>
      </c>
    </row>
    <row r="93" spans="1:285">
      <c r="A93">
        <v>77</v>
      </c>
      <c r="B93">
        <v>1758504263</v>
      </c>
      <c r="C93">
        <v>1235</v>
      </c>
      <c r="D93" t="s">
        <v>581</v>
      </c>
      <c r="E93" t="s">
        <v>582</v>
      </c>
      <c r="F93">
        <v>5</v>
      </c>
      <c r="G93" t="s">
        <v>419</v>
      </c>
      <c r="H93" t="s">
        <v>548</v>
      </c>
      <c r="I93" t="s">
        <v>421</v>
      </c>
      <c r="J93">
        <v>1758504260</v>
      </c>
      <c r="K93">
        <f>(L93)/1000</f>
        <v>0</v>
      </c>
      <c r="L93">
        <f>1000*DL93*AJ93*(DH93-DI93)/(100*DA93*(1000-AJ93*DH93))</f>
        <v>0</v>
      </c>
      <c r="M93">
        <f>DL93*AJ93*(DG93-DF93*(1000-AJ93*DI93)/(1000-AJ93*DH93))/(100*DA93)</f>
        <v>0</v>
      </c>
      <c r="N93">
        <f>DF93 - IF(AJ93&gt;1, M93*DA93*100.0/(AL93), 0)</f>
        <v>0</v>
      </c>
      <c r="O93">
        <f>((U93-K93/2)*N93-M93)/(U93+K93/2)</f>
        <v>0</v>
      </c>
      <c r="P93">
        <f>O93*(DM93+DN93)/1000.0</f>
        <v>0</v>
      </c>
      <c r="Q93">
        <f>(DF93 - IF(AJ93&gt;1, M93*DA93*100.0/(AL93), 0))*(DM93+DN93)/1000.0</f>
        <v>0</v>
      </c>
      <c r="R93">
        <f>2.0/((1/T93-1/S93)+SIGN(T93)*SQRT((1/T93-1/S93)*(1/T93-1/S93) + 4*DB93/((DB93+1)*(DB93+1))*(2*1/T93*1/S93-1/S93*1/S93)))</f>
        <v>0</v>
      </c>
      <c r="S93">
        <f>IF(LEFT(DC93,1)&lt;&gt;"0",IF(LEFT(DC93,1)="1",3.0,DD93),$D$5+$E$5*(DT93*DM93/($K$5*1000))+$F$5*(DT93*DM93/($K$5*1000))*MAX(MIN(DA93,$J$5),$I$5)*MAX(MIN(DA93,$J$5),$I$5)+$G$5*MAX(MIN(DA93,$J$5),$I$5)*(DT93*DM93/($K$5*1000))+$H$5*(DT93*DM93/($K$5*1000))*(DT93*DM93/($K$5*1000)))</f>
        <v>0</v>
      </c>
      <c r="T93">
        <f>K93*(1000-(1000*0.61365*exp(17.502*X93/(240.97+X93))/(DM93+DN93)+DH93)/2)/(1000*0.61365*exp(17.502*X93/(240.97+X93))/(DM93+DN93)-DH93)</f>
        <v>0</v>
      </c>
      <c r="U93">
        <f>1/((DB93+1)/(R93/1.6)+1/(S93/1.37)) + DB93/((DB93+1)/(R93/1.6) + DB93/(S93/1.37))</f>
        <v>0</v>
      </c>
      <c r="V93">
        <f>(CW93*CZ93)</f>
        <v>0</v>
      </c>
      <c r="W93">
        <f>(DO93+(V93+2*0.95*5.67E-8*(((DO93+$B$7)+273)^4-(DO93+273)^4)-44100*K93)/(1.84*29.3*S93+8*0.95*5.67E-8*(DO93+273)^3))</f>
        <v>0</v>
      </c>
      <c r="X93">
        <f>($C$7*DP93+$D$7*DQ93+$E$7*W93)</f>
        <v>0</v>
      </c>
      <c r="Y93">
        <f>0.61365*exp(17.502*X93/(240.97+X93))</f>
        <v>0</v>
      </c>
      <c r="Z93">
        <f>(AA93/AB93*100)</f>
        <v>0</v>
      </c>
      <c r="AA93">
        <f>DH93*(DM93+DN93)/1000</f>
        <v>0</v>
      </c>
      <c r="AB93">
        <f>0.61365*exp(17.502*DO93/(240.97+DO93))</f>
        <v>0</v>
      </c>
      <c r="AC93">
        <f>(Y93-DH93*(DM93+DN93)/1000)</f>
        <v>0</v>
      </c>
      <c r="AD93">
        <f>(-K93*44100)</f>
        <v>0</v>
      </c>
      <c r="AE93">
        <f>2*29.3*S93*0.92*(DO93-X93)</f>
        <v>0</v>
      </c>
      <c r="AF93">
        <f>2*0.95*5.67E-8*(((DO93+$B$7)+273)^4-(X93+273)^4)</f>
        <v>0</v>
      </c>
      <c r="AG93">
        <f>V93+AF93+AD93+AE93</f>
        <v>0</v>
      </c>
      <c r="AH93">
        <v>9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MAX(0,($B$13+$C$13*DT93)/(1+$D$13*DT93)*DM93/(DO93+273)*$E$13)</f>
        <v>0</v>
      </c>
      <c r="AM93" t="s">
        <v>422</v>
      </c>
      <c r="AN93" t="s">
        <v>422</v>
      </c>
      <c r="AO93">
        <v>0</v>
      </c>
      <c r="AP93">
        <v>0</v>
      </c>
      <c r="AQ93">
        <f>1-AO93/AP93</f>
        <v>0</v>
      </c>
      <c r="AR93">
        <v>0</v>
      </c>
      <c r="AS93" t="s">
        <v>422</v>
      </c>
      <c r="AT93" t="s">
        <v>422</v>
      </c>
      <c r="AU93">
        <v>0</v>
      </c>
      <c r="AV93">
        <v>0</v>
      </c>
      <c r="AW93">
        <f>1-AU93/AV93</f>
        <v>0</v>
      </c>
      <c r="AX93">
        <v>0.5</v>
      </c>
      <c r="AY93">
        <f>CX93</f>
        <v>0</v>
      </c>
      <c r="AZ93">
        <f>M93</f>
        <v>0</v>
      </c>
      <c r="BA93">
        <f>AW93*AX93*AY93</f>
        <v>0</v>
      </c>
      <c r="BB93">
        <f>(AZ93-AR93)/AY93</f>
        <v>0</v>
      </c>
      <c r="BC93">
        <f>(AP93-AV93)/AV93</f>
        <v>0</v>
      </c>
      <c r="BD93">
        <f>AO93/(AQ93+AO93/AV93)</f>
        <v>0</v>
      </c>
      <c r="BE93" t="s">
        <v>422</v>
      </c>
      <c r="BF93">
        <v>0</v>
      </c>
      <c r="BG93">
        <f>IF(BF93&lt;&gt;0, BF93, BD93)</f>
        <v>0</v>
      </c>
      <c r="BH93">
        <f>1-BG93/AV93</f>
        <v>0</v>
      </c>
      <c r="BI93">
        <f>(AV93-AU93)/(AV93-BG93)</f>
        <v>0</v>
      </c>
      <c r="BJ93">
        <f>(AP93-AV93)/(AP93-BG93)</f>
        <v>0</v>
      </c>
      <c r="BK93">
        <f>(AV93-AU93)/(AV93-AO93)</f>
        <v>0</v>
      </c>
      <c r="BL93">
        <f>(AP93-AV93)/(AP93-AO93)</f>
        <v>0</v>
      </c>
      <c r="BM93">
        <f>(BI93*BG93/AU93)</f>
        <v>0</v>
      </c>
      <c r="BN93">
        <f>(1-BM93)</f>
        <v>0</v>
      </c>
      <c r="CW93">
        <f>$B$11*DU93+$C$11*DV93+$F$11*EG93*(1-EJ93)</f>
        <v>0</v>
      </c>
      <c r="CX93">
        <f>CW93*CY93</f>
        <v>0</v>
      </c>
      <c r="CY93">
        <f>($B$11*$D$9+$C$11*$D$9+$F$11*((ET93+EL93)/MAX(ET93+EL93+EU93, 0.1)*$I$9+EU93/MAX(ET93+EL93+EU93, 0.1)*$J$9))/($B$11+$C$11+$F$11)</f>
        <v>0</v>
      </c>
      <c r="CZ93">
        <f>($B$11*$K$9+$C$11*$K$9+$F$11*((ET93+EL93)/MAX(ET93+EL93+EU93, 0.1)*$P$9+EU93/MAX(ET93+EL93+EU93, 0.1)*$Q$9))/($B$11+$C$11+$F$11)</f>
        <v>0</v>
      </c>
      <c r="DA93">
        <v>3.46</v>
      </c>
      <c r="DB93">
        <v>0.5</v>
      </c>
      <c r="DC93" t="s">
        <v>423</v>
      </c>
      <c r="DD93">
        <v>2</v>
      </c>
      <c r="DE93">
        <v>1758504260</v>
      </c>
      <c r="DF93">
        <v>420.594666666667</v>
      </c>
      <c r="DG93">
        <v>420.012666666667</v>
      </c>
      <c r="DH93">
        <v>24.2412</v>
      </c>
      <c r="DI93">
        <v>24.0692</v>
      </c>
      <c r="DJ93">
        <v>418.540333333333</v>
      </c>
      <c r="DK93">
        <v>23.8882666666667</v>
      </c>
      <c r="DL93">
        <v>499.945</v>
      </c>
      <c r="DM93">
        <v>89.7980333333333</v>
      </c>
      <c r="DN93">
        <v>0.0362472666666667</v>
      </c>
      <c r="DO93">
        <v>30.4296666666667</v>
      </c>
      <c r="DP93">
        <v>30.0048</v>
      </c>
      <c r="DQ93">
        <v>999.9</v>
      </c>
      <c r="DR93">
        <v>0</v>
      </c>
      <c r="DS93">
        <v>0</v>
      </c>
      <c r="DT93">
        <v>9991.26</v>
      </c>
      <c r="DU93">
        <v>0</v>
      </c>
      <c r="DV93">
        <v>0.330984</v>
      </c>
      <c r="DW93">
        <v>0.582082</v>
      </c>
      <c r="DX93">
        <v>431.044</v>
      </c>
      <c r="DY93">
        <v>430.371333333333</v>
      </c>
      <c r="DZ93">
        <v>0.171999666666667</v>
      </c>
      <c r="EA93">
        <v>420.012666666667</v>
      </c>
      <c r="EB93">
        <v>24.0692</v>
      </c>
      <c r="EC93">
        <v>2.17681</v>
      </c>
      <c r="ED93">
        <v>2.16136333333333</v>
      </c>
      <c r="EE93">
        <v>18.7926333333333</v>
      </c>
      <c r="EF93">
        <v>18.6787666666667</v>
      </c>
      <c r="EG93">
        <v>0.00500059</v>
      </c>
      <c r="EH93">
        <v>0</v>
      </c>
      <c r="EI93">
        <v>0</v>
      </c>
      <c r="EJ93">
        <v>0</v>
      </c>
      <c r="EK93">
        <v>277.9</v>
      </c>
      <c r="EL93">
        <v>0.00500059</v>
      </c>
      <c r="EM93">
        <v>-7.16666666666667</v>
      </c>
      <c r="EN93">
        <v>-0.4</v>
      </c>
      <c r="EO93">
        <v>35.7706666666667</v>
      </c>
      <c r="EP93">
        <v>40.354</v>
      </c>
      <c r="EQ93">
        <v>37.583</v>
      </c>
      <c r="ER93">
        <v>40.9163333333333</v>
      </c>
      <c r="ES93">
        <v>38.6456666666667</v>
      </c>
      <c r="ET93">
        <v>0</v>
      </c>
      <c r="EU93">
        <v>0</v>
      </c>
      <c r="EV93">
        <v>0</v>
      </c>
      <c r="EW93">
        <v>1758504263.1</v>
      </c>
      <c r="EX93">
        <v>0</v>
      </c>
      <c r="EY93">
        <v>275.18</v>
      </c>
      <c r="EZ93">
        <v>-16.4615387533309</v>
      </c>
      <c r="FA93">
        <v>-14.43076900406</v>
      </c>
      <c r="FB93">
        <v>-7.868</v>
      </c>
      <c r="FC93">
        <v>15</v>
      </c>
      <c r="FD93">
        <v>0</v>
      </c>
      <c r="FE93" t="s">
        <v>424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0.57501065</v>
      </c>
      <c r="FR93">
        <v>-0.0114200751879706</v>
      </c>
      <c r="FS93">
        <v>0.0400994767051579</v>
      </c>
      <c r="FT93">
        <v>1</v>
      </c>
      <c r="FU93">
        <v>275.567647058824</v>
      </c>
      <c r="FV93">
        <v>-8.27043559253076</v>
      </c>
      <c r="FW93">
        <v>6.5805292379795</v>
      </c>
      <c r="FX93">
        <v>-1</v>
      </c>
      <c r="FY93">
        <v>0.19917335</v>
      </c>
      <c r="FZ93">
        <v>-0.321610691729323</v>
      </c>
      <c r="GA93">
        <v>0.033860396006655</v>
      </c>
      <c r="GB93">
        <v>0</v>
      </c>
      <c r="GC93">
        <v>1</v>
      </c>
      <c r="GD93">
        <v>2</v>
      </c>
      <c r="GE93" t="s">
        <v>449</v>
      </c>
      <c r="GF93">
        <v>3.13305</v>
      </c>
      <c r="GG93">
        <v>2.71403</v>
      </c>
      <c r="GH93">
        <v>0.0887916</v>
      </c>
      <c r="GI93">
        <v>0.0891642</v>
      </c>
      <c r="GJ93">
        <v>0.102948</v>
      </c>
      <c r="GK93">
        <v>0.10303</v>
      </c>
      <c r="GL93">
        <v>34293.4</v>
      </c>
      <c r="GM93">
        <v>36699.2</v>
      </c>
      <c r="GN93">
        <v>34053.9</v>
      </c>
      <c r="GO93">
        <v>36484.3</v>
      </c>
      <c r="GP93">
        <v>43157.8</v>
      </c>
      <c r="GQ93">
        <v>46983</v>
      </c>
      <c r="GR93">
        <v>53141.7</v>
      </c>
      <c r="GS93">
        <v>58316.9</v>
      </c>
      <c r="GT93">
        <v>1.926</v>
      </c>
      <c r="GU93">
        <v>1.65532</v>
      </c>
      <c r="GV93">
        <v>0.0813045</v>
      </c>
      <c r="GW93">
        <v>0</v>
      </c>
      <c r="GX93">
        <v>28.6734</v>
      </c>
      <c r="GY93">
        <v>999.9</v>
      </c>
      <c r="GZ93">
        <v>59.84</v>
      </c>
      <c r="HA93">
        <v>30.293</v>
      </c>
      <c r="HB93">
        <v>28.8709</v>
      </c>
      <c r="HC93">
        <v>54.1101</v>
      </c>
      <c r="HD93">
        <v>47.2636</v>
      </c>
      <c r="HE93">
        <v>1</v>
      </c>
      <c r="HF93">
        <v>0.115968</v>
      </c>
      <c r="HG93">
        <v>-1.31523</v>
      </c>
      <c r="HH93">
        <v>20.129</v>
      </c>
      <c r="HI93">
        <v>5.19393</v>
      </c>
      <c r="HJ93">
        <v>12.004</v>
      </c>
      <c r="HK93">
        <v>4.9742</v>
      </c>
      <c r="HL93">
        <v>3.294</v>
      </c>
      <c r="HM93">
        <v>9999</v>
      </c>
      <c r="HN93">
        <v>9999</v>
      </c>
      <c r="HO93">
        <v>9999</v>
      </c>
      <c r="HP93">
        <v>999.9</v>
      </c>
      <c r="HQ93">
        <v>1.86325</v>
      </c>
      <c r="HR93">
        <v>1.86813</v>
      </c>
      <c r="HS93">
        <v>1.86783</v>
      </c>
      <c r="HT93">
        <v>1.86905</v>
      </c>
      <c r="HU93">
        <v>1.86983</v>
      </c>
      <c r="HV93">
        <v>1.86596</v>
      </c>
      <c r="HW93">
        <v>1.86697</v>
      </c>
      <c r="HX93">
        <v>1.86842</v>
      </c>
      <c r="HY93">
        <v>5</v>
      </c>
      <c r="HZ93">
        <v>0</v>
      </c>
      <c r="IA93">
        <v>0</v>
      </c>
      <c r="IB93">
        <v>0</v>
      </c>
      <c r="IC93" t="s">
        <v>426</v>
      </c>
      <c r="ID93" t="s">
        <v>427</v>
      </c>
      <c r="IE93" t="s">
        <v>428</v>
      </c>
      <c r="IF93" t="s">
        <v>428</v>
      </c>
      <c r="IG93" t="s">
        <v>428</v>
      </c>
      <c r="IH93" t="s">
        <v>428</v>
      </c>
      <c r="II93">
        <v>0</v>
      </c>
      <c r="IJ93">
        <v>100</v>
      </c>
      <c r="IK93">
        <v>100</v>
      </c>
      <c r="IL93">
        <v>2.054</v>
      </c>
      <c r="IM93">
        <v>0.3537</v>
      </c>
      <c r="IN93">
        <v>0.625846538382723</v>
      </c>
      <c r="IO93">
        <v>0.00365734689822481</v>
      </c>
      <c r="IP93">
        <v>-6.82403095585571e-07</v>
      </c>
      <c r="IQ93">
        <v>2.34579755332527e-10</v>
      </c>
      <c r="IR93">
        <v>-0.0964157226560202</v>
      </c>
      <c r="IS93">
        <v>-0.0183575705514064</v>
      </c>
      <c r="IT93">
        <v>0.00210061426533654</v>
      </c>
      <c r="IU93">
        <v>-2.28055882586626e-05</v>
      </c>
      <c r="IV93">
        <v>4</v>
      </c>
      <c r="IW93">
        <v>2464</v>
      </c>
      <c r="IX93">
        <v>0</v>
      </c>
      <c r="IY93">
        <v>27</v>
      </c>
      <c r="IZ93">
        <v>29308404.4</v>
      </c>
      <c r="JA93">
        <v>29308404.4</v>
      </c>
      <c r="JB93">
        <v>0.95459</v>
      </c>
      <c r="JC93">
        <v>2.63062</v>
      </c>
      <c r="JD93">
        <v>1.54785</v>
      </c>
      <c r="JE93">
        <v>2.31445</v>
      </c>
      <c r="JF93">
        <v>1.64551</v>
      </c>
      <c r="JG93">
        <v>2.32056</v>
      </c>
      <c r="JH93">
        <v>34.2814</v>
      </c>
      <c r="JI93">
        <v>24.2188</v>
      </c>
      <c r="JJ93">
        <v>18</v>
      </c>
      <c r="JK93">
        <v>491.722</v>
      </c>
      <c r="JL93">
        <v>333.994</v>
      </c>
      <c r="JM93">
        <v>31.0936</v>
      </c>
      <c r="JN93">
        <v>28.8531</v>
      </c>
      <c r="JO93">
        <v>30.0002</v>
      </c>
      <c r="JP93">
        <v>28.8504</v>
      </c>
      <c r="JQ93">
        <v>28.8073</v>
      </c>
      <c r="JR93">
        <v>19.1323</v>
      </c>
      <c r="JS93">
        <v>22.7948</v>
      </c>
      <c r="JT93">
        <v>82.0876</v>
      </c>
      <c r="JU93">
        <v>31.093</v>
      </c>
      <c r="JV93">
        <v>420</v>
      </c>
      <c r="JW93">
        <v>24.0793</v>
      </c>
      <c r="JX93">
        <v>96.5878</v>
      </c>
      <c r="JY93">
        <v>94.4819</v>
      </c>
    </row>
    <row r="94" spans="1:285">
      <c r="A94">
        <v>78</v>
      </c>
      <c r="B94">
        <v>1758504265</v>
      </c>
      <c r="C94">
        <v>1237</v>
      </c>
      <c r="D94" t="s">
        <v>583</v>
      </c>
      <c r="E94" t="s">
        <v>584</v>
      </c>
      <c r="F94">
        <v>5</v>
      </c>
      <c r="G94" t="s">
        <v>419</v>
      </c>
      <c r="H94" t="s">
        <v>548</v>
      </c>
      <c r="I94" t="s">
        <v>421</v>
      </c>
      <c r="J94">
        <v>1758504262</v>
      </c>
      <c r="K94">
        <f>(L94)/1000</f>
        <v>0</v>
      </c>
      <c r="L94">
        <f>1000*DL94*AJ94*(DH94-DI94)/(100*DA94*(1000-AJ94*DH94))</f>
        <v>0</v>
      </c>
      <c r="M94">
        <f>DL94*AJ94*(DG94-DF94*(1000-AJ94*DI94)/(1000-AJ94*DH94))/(100*DA94)</f>
        <v>0</v>
      </c>
      <c r="N94">
        <f>DF94 - IF(AJ94&gt;1, M94*DA94*100.0/(AL94), 0)</f>
        <v>0</v>
      </c>
      <c r="O94">
        <f>((U94-K94/2)*N94-M94)/(U94+K94/2)</f>
        <v>0</v>
      </c>
      <c r="P94">
        <f>O94*(DM94+DN94)/1000.0</f>
        <v>0</v>
      </c>
      <c r="Q94">
        <f>(DF94 - IF(AJ94&gt;1, M94*DA94*100.0/(AL94), 0))*(DM94+DN94)/1000.0</f>
        <v>0</v>
      </c>
      <c r="R94">
        <f>2.0/((1/T94-1/S94)+SIGN(T94)*SQRT((1/T94-1/S94)*(1/T94-1/S94) + 4*DB94/((DB94+1)*(DB94+1))*(2*1/T94*1/S94-1/S94*1/S94)))</f>
        <v>0</v>
      </c>
      <c r="S94">
        <f>IF(LEFT(DC94,1)&lt;&gt;"0",IF(LEFT(DC94,1)="1",3.0,DD94),$D$5+$E$5*(DT94*DM94/($K$5*1000))+$F$5*(DT94*DM94/($K$5*1000))*MAX(MIN(DA94,$J$5),$I$5)*MAX(MIN(DA94,$J$5),$I$5)+$G$5*MAX(MIN(DA94,$J$5),$I$5)*(DT94*DM94/($K$5*1000))+$H$5*(DT94*DM94/($K$5*1000))*(DT94*DM94/($K$5*1000)))</f>
        <v>0</v>
      </c>
      <c r="T94">
        <f>K94*(1000-(1000*0.61365*exp(17.502*X94/(240.97+X94))/(DM94+DN94)+DH94)/2)/(1000*0.61365*exp(17.502*X94/(240.97+X94))/(DM94+DN94)-DH94)</f>
        <v>0</v>
      </c>
      <c r="U94">
        <f>1/((DB94+1)/(R94/1.6)+1/(S94/1.37)) + DB94/((DB94+1)/(R94/1.6) + DB94/(S94/1.37))</f>
        <v>0</v>
      </c>
      <c r="V94">
        <f>(CW94*CZ94)</f>
        <v>0</v>
      </c>
      <c r="W94">
        <f>(DO94+(V94+2*0.95*5.67E-8*(((DO94+$B$7)+273)^4-(DO94+273)^4)-44100*K94)/(1.84*29.3*S94+8*0.95*5.67E-8*(DO94+273)^3))</f>
        <v>0</v>
      </c>
      <c r="X94">
        <f>($C$7*DP94+$D$7*DQ94+$E$7*W94)</f>
        <v>0</v>
      </c>
      <c r="Y94">
        <f>0.61365*exp(17.502*X94/(240.97+X94))</f>
        <v>0</v>
      </c>
      <c r="Z94">
        <f>(AA94/AB94*100)</f>
        <v>0</v>
      </c>
      <c r="AA94">
        <f>DH94*(DM94+DN94)/1000</f>
        <v>0</v>
      </c>
      <c r="AB94">
        <f>0.61365*exp(17.502*DO94/(240.97+DO94))</f>
        <v>0</v>
      </c>
      <c r="AC94">
        <f>(Y94-DH94*(DM94+DN94)/1000)</f>
        <v>0</v>
      </c>
      <c r="AD94">
        <f>(-K94*44100)</f>
        <v>0</v>
      </c>
      <c r="AE94">
        <f>2*29.3*S94*0.92*(DO94-X94)</f>
        <v>0</v>
      </c>
      <c r="AF94">
        <f>2*0.95*5.67E-8*(((DO94+$B$7)+273)^4-(X94+273)^4)</f>
        <v>0</v>
      </c>
      <c r="AG94">
        <f>V94+AF94+AD94+AE94</f>
        <v>0</v>
      </c>
      <c r="AH94">
        <v>9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MAX(0,($B$13+$C$13*DT94)/(1+$D$13*DT94)*DM94/(DO94+273)*$E$13)</f>
        <v>0</v>
      </c>
      <c r="AM94" t="s">
        <v>422</v>
      </c>
      <c r="AN94" t="s">
        <v>422</v>
      </c>
      <c r="AO94">
        <v>0</v>
      </c>
      <c r="AP94">
        <v>0</v>
      </c>
      <c r="AQ94">
        <f>1-AO94/AP94</f>
        <v>0</v>
      </c>
      <c r="AR94">
        <v>0</v>
      </c>
      <c r="AS94" t="s">
        <v>422</v>
      </c>
      <c r="AT94" t="s">
        <v>422</v>
      </c>
      <c r="AU94">
        <v>0</v>
      </c>
      <c r="AV94">
        <v>0</v>
      </c>
      <c r="AW94">
        <f>1-AU94/AV94</f>
        <v>0</v>
      </c>
      <c r="AX94">
        <v>0.5</v>
      </c>
      <c r="AY94">
        <f>CX94</f>
        <v>0</v>
      </c>
      <c r="AZ94">
        <f>M94</f>
        <v>0</v>
      </c>
      <c r="BA94">
        <f>AW94*AX94*AY94</f>
        <v>0</v>
      </c>
      <c r="BB94">
        <f>(AZ94-AR94)/AY94</f>
        <v>0</v>
      </c>
      <c r="BC94">
        <f>(AP94-AV94)/AV94</f>
        <v>0</v>
      </c>
      <c r="BD94">
        <f>AO94/(AQ94+AO94/AV94)</f>
        <v>0</v>
      </c>
      <c r="BE94" t="s">
        <v>422</v>
      </c>
      <c r="BF94">
        <v>0</v>
      </c>
      <c r="BG94">
        <f>IF(BF94&lt;&gt;0, BF94, BD94)</f>
        <v>0</v>
      </c>
      <c r="BH94">
        <f>1-BG94/AV94</f>
        <v>0</v>
      </c>
      <c r="BI94">
        <f>(AV94-AU94)/(AV94-BG94)</f>
        <v>0</v>
      </c>
      <c r="BJ94">
        <f>(AP94-AV94)/(AP94-BG94)</f>
        <v>0</v>
      </c>
      <c r="BK94">
        <f>(AV94-AU94)/(AV94-AO94)</f>
        <v>0</v>
      </c>
      <c r="BL94">
        <f>(AP94-AV94)/(AP94-AO94)</f>
        <v>0</v>
      </c>
      <c r="BM94">
        <f>(BI94*BG94/AU94)</f>
        <v>0</v>
      </c>
      <c r="BN94">
        <f>(1-BM94)</f>
        <v>0</v>
      </c>
      <c r="CW94">
        <f>$B$11*DU94+$C$11*DV94+$F$11*EG94*(1-EJ94)</f>
        <v>0</v>
      </c>
      <c r="CX94">
        <f>CW94*CY94</f>
        <v>0</v>
      </c>
      <c r="CY94">
        <f>($B$11*$D$9+$C$11*$D$9+$F$11*((ET94+EL94)/MAX(ET94+EL94+EU94, 0.1)*$I$9+EU94/MAX(ET94+EL94+EU94, 0.1)*$J$9))/($B$11+$C$11+$F$11)</f>
        <v>0</v>
      </c>
      <c r="CZ94">
        <f>($B$11*$K$9+$C$11*$K$9+$F$11*((ET94+EL94)/MAX(ET94+EL94+EU94, 0.1)*$P$9+EU94/MAX(ET94+EL94+EU94, 0.1)*$Q$9))/($B$11+$C$11+$F$11)</f>
        <v>0</v>
      </c>
      <c r="DA94">
        <v>3.46</v>
      </c>
      <c r="DB94">
        <v>0.5</v>
      </c>
      <c r="DC94" t="s">
        <v>423</v>
      </c>
      <c r="DD94">
        <v>2</v>
      </c>
      <c r="DE94">
        <v>1758504262</v>
      </c>
      <c r="DF94">
        <v>420.602666666667</v>
      </c>
      <c r="DG94">
        <v>420.004666666667</v>
      </c>
      <c r="DH94">
        <v>24.2534666666667</v>
      </c>
      <c r="DI94">
        <v>24.0718666666667</v>
      </c>
      <c r="DJ94">
        <v>418.548333333333</v>
      </c>
      <c r="DK94">
        <v>23.9000666666667</v>
      </c>
      <c r="DL94">
        <v>499.948</v>
      </c>
      <c r="DM94">
        <v>89.7977333333333</v>
      </c>
      <c r="DN94">
        <v>0.0359603</v>
      </c>
      <c r="DO94">
        <v>30.4284666666667</v>
      </c>
      <c r="DP94">
        <v>30.0014666666667</v>
      </c>
      <c r="DQ94">
        <v>999.9</v>
      </c>
      <c r="DR94">
        <v>0</v>
      </c>
      <c r="DS94">
        <v>0</v>
      </c>
      <c r="DT94">
        <v>10011.26</v>
      </c>
      <c r="DU94">
        <v>0</v>
      </c>
      <c r="DV94">
        <v>0.330984</v>
      </c>
      <c r="DW94">
        <v>0.598002</v>
      </c>
      <c r="DX94">
        <v>431.057333333333</v>
      </c>
      <c r="DY94">
        <v>430.364</v>
      </c>
      <c r="DZ94">
        <v>0.181624</v>
      </c>
      <c r="EA94">
        <v>420.004666666667</v>
      </c>
      <c r="EB94">
        <v>24.0718666666667</v>
      </c>
      <c r="EC94">
        <v>2.17790666666667</v>
      </c>
      <c r="ED94">
        <v>2.16159666666667</v>
      </c>
      <c r="EE94">
        <v>18.8007</v>
      </c>
      <c r="EF94">
        <v>18.6804666666667</v>
      </c>
      <c r="EG94">
        <v>0.00500059</v>
      </c>
      <c r="EH94">
        <v>0</v>
      </c>
      <c r="EI94">
        <v>0</v>
      </c>
      <c r="EJ94">
        <v>0</v>
      </c>
      <c r="EK94">
        <v>277.8</v>
      </c>
      <c r="EL94">
        <v>0.00500059</v>
      </c>
      <c r="EM94">
        <v>-8.7</v>
      </c>
      <c r="EN94">
        <v>-0.466666666666667</v>
      </c>
      <c r="EO94">
        <v>35.7913333333333</v>
      </c>
      <c r="EP94">
        <v>40.3956666666667</v>
      </c>
      <c r="EQ94">
        <v>37.604</v>
      </c>
      <c r="ER94">
        <v>40.958</v>
      </c>
      <c r="ES94">
        <v>38.6663333333333</v>
      </c>
      <c r="ET94">
        <v>0</v>
      </c>
      <c r="EU94">
        <v>0</v>
      </c>
      <c r="EV94">
        <v>0</v>
      </c>
      <c r="EW94">
        <v>1758504265.5</v>
      </c>
      <c r="EX94">
        <v>0</v>
      </c>
      <c r="EY94">
        <v>276.62</v>
      </c>
      <c r="EZ94">
        <v>-3.18461542195523</v>
      </c>
      <c r="FA94">
        <v>21.9307692517661</v>
      </c>
      <c r="FB94">
        <v>-9.444</v>
      </c>
      <c r="FC94">
        <v>15</v>
      </c>
      <c r="FD94">
        <v>0</v>
      </c>
      <c r="FE94" t="s">
        <v>424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0.5807098</v>
      </c>
      <c r="FR94">
        <v>-0.000787127819549107</v>
      </c>
      <c r="FS94">
        <v>0.0405012004422091</v>
      </c>
      <c r="FT94">
        <v>1</v>
      </c>
      <c r="FU94">
        <v>275.841176470588</v>
      </c>
      <c r="FV94">
        <v>-15.2360581681215</v>
      </c>
      <c r="FW94">
        <v>6.81154373308149</v>
      </c>
      <c r="FX94">
        <v>-1</v>
      </c>
      <c r="FY94">
        <v>0.19288155</v>
      </c>
      <c r="FZ94">
        <v>-0.249983864661654</v>
      </c>
      <c r="GA94">
        <v>0.0299665174143994</v>
      </c>
      <c r="GB94">
        <v>0</v>
      </c>
      <c r="GC94">
        <v>1</v>
      </c>
      <c r="GD94">
        <v>2</v>
      </c>
      <c r="GE94" t="s">
        <v>449</v>
      </c>
      <c r="GF94">
        <v>3.13303</v>
      </c>
      <c r="GG94">
        <v>2.71369</v>
      </c>
      <c r="GH94">
        <v>0.0887899</v>
      </c>
      <c r="GI94">
        <v>0.0891688</v>
      </c>
      <c r="GJ94">
        <v>0.102975</v>
      </c>
      <c r="GK94">
        <v>0.10303</v>
      </c>
      <c r="GL94">
        <v>34293.4</v>
      </c>
      <c r="GM94">
        <v>36698.9</v>
      </c>
      <c r="GN94">
        <v>34053.8</v>
      </c>
      <c r="GO94">
        <v>36484.2</v>
      </c>
      <c r="GP94">
        <v>43156.6</v>
      </c>
      <c r="GQ94">
        <v>46982.6</v>
      </c>
      <c r="GR94">
        <v>53141.9</v>
      </c>
      <c r="GS94">
        <v>58316.5</v>
      </c>
      <c r="GT94">
        <v>1.92628</v>
      </c>
      <c r="GU94">
        <v>1.65485</v>
      </c>
      <c r="GV94">
        <v>0.0813417</v>
      </c>
      <c r="GW94">
        <v>0</v>
      </c>
      <c r="GX94">
        <v>28.6717</v>
      </c>
      <c r="GY94">
        <v>999.9</v>
      </c>
      <c r="GZ94">
        <v>59.84</v>
      </c>
      <c r="HA94">
        <v>30.293</v>
      </c>
      <c r="HB94">
        <v>28.8697</v>
      </c>
      <c r="HC94">
        <v>54.6001</v>
      </c>
      <c r="HD94">
        <v>47.5441</v>
      </c>
      <c r="HE94">
        <v>1</v>
      </c>
      <c r="HF94">
        <v>0.115986</v>
      </c>
      <c r="HG94">
        <v>-1.32248</v>
      </c>
      <c r="HH94">
        <v>20.1291</v>
      </c>
      <c r="HI94">
        <v>5.19378</v>
      </c>
      <c r="HJ94">
        <v>12.004</v>
      </c>
      <c r="HK94">
        <v>4.974</v>
      </c>
      <c r="HL94">
        <v>3.294</v>
      </c>
      <c r="HM94">
        <v>9999</v>
      </c>
      <c r="HN94">
        <v>9999</v>
      </c>
      <c r="HO94">
        <v>9999</v>
      </c>
      <c r="HP94">
        <v>999.9</v>
      </c>
      <c r="HQ94">
        <v>1.86325</v>
      </c>
      <c r="HR94">
        <v>1.86813</v>
      </c>
      <c r="HS94">
        <v>1.86783</v>
      </c>
      <c r="HT94">
        <v>1.86905</v>
      </c>
      <c r="HU94">
        <v>1.86983</v>
      </c>
      <c r="HV94">
        <v>1.86594</v>
      </c>
      <c r="HW94">
        <v>1.86696</v>
      </c>
      <c r="HX94">
        <v>1.86841</v>
      </c>
      <c r="HY94">
        <v>5</v>
      </c>
      <c r="HZ94">
        <v>0</v>
      </c>
      <c r="IA94">
        <v>0</v>
      </c>
      <c r="IB94">
        <v>0</v>
      </c>
      <c r="IC94" t="s">
        <v>426</v>
      </c>
      <c r="ID94" t="s">
        <v>427</v>
      </c>
      <c r="IE94" t="s">
        <v>428</v>
      </c>
      <c r="IF94" t="s">
        <v>428</v>
      </c>
      <c r="IG94" t="s">
        <v>428</v>
      </c>
      <c r="IH94" t="s">
        <v>428</v>
      </c>
      <c r="II94">
        <v>0</v>
      </c>
      <c r="IJ94">
        <v>100</v>
      </c>
      <c r="IK94">
        <v>100</v>
      </c>
      <c r="IL94">
        <v>2.054</v>
      </c>
      <c r="IM94">
        <v>0.354</v>
      </c>
      <c r="IN94">
        <v>0.625846538382723</v>
      </c>
      <c r="IO94">
        <v>0.00365734689822481</v>
      </c>
      <c r="IP94">
        <v>-6.82403095585571e-07</v>
      </c>
      <c r="IQ94">
        <v>2.34579755332527e-10</v>
      </c>
      <c r="IR94">
        <v>-0.0964157226560202</v>
      </c>
      <c r="IS94">
        <v>-0.0183575705514064</v>
      </c>
      <c r="IT94">
        <v>0.00210061426533654</v>
      </c>
      <c r="IU94">
        <v>-2.28055882586626e-05</v>
      </c>
      <c r="IV94">
        <v>4</v>
      </c>
      <c r="IW94">
        <v>2464</v>
      </c>
      <c r="IX94">
        <v>0</v>
      </c>
      <c r="IY94">
        <v>27</v>
      </c>
      <c r="IZ94">
        <v>29308404.4</v>
      </c>
      <c r="JA94">
        <v>29308404.4</v>
      </c>
      <c r="JB94">
        <v>0.95459</v>
      </c>
      <c r="JC94">
        <v>2.63794</v>
      </c>
      <c r="JD94">
        <v>1.54785</v>
      </c>
      <c r="JE94">
        <v>2.31323</v>
      </c>
      <c r="JF94">
        <v>1.64673</v>
      </c>
      <c r="JG94">
        <v>2.28638</v>
      </c>
      <c r="JH94">
        <v>34.2814</v>
      </c>
      <c r="JI94">
        <v>24.2188</v>
      </c>
      <c r="JJ94">
        <v>18</v>
      </c>
      <c r="JK94">
        <v>491.901</v>
      </c>
      <c r="JL94">
        <v>333.767</v>
      </c>
      <c r="JM94">
        <v>31.09</v>
      </c>
      <c r="JN94">
        <v>28.8543</v>
      </c>
      <c r="JO94">
        <v>30.0001</v>
      </c>
      <c r="JP94">
        <v>28.8504</v>
      </c>
      <c r="JQ94">
        <v>28.8073</v>
      </c>
      <c r="JR94">
        <v>19.1319</v>
      </c>
      <c r="JS94">
        <v>22.7948</v>
      </c>
      <c r="JT94">
        <v>82.0876</v>
      </c>
      <c r="JU94">
        <v>31.093</v>
      </c>
      <c r="JV94">
        <v>420</v>
      </c>
      <c r="JW94">
        <v>24.0776</v>
      </c>
      <c r="JX94">
        <v>96.5879</v>
      </c>
      <c r="JY94">
        <v>94.4814</v>
      </c>
    </row>
    <row r="95" spans="1:285">
      <c r="A95">
        <v>79</v>
      </c>
      <c r="B95">
        <v>1758504267</v>
      </c>
      <c r="C95">
        <v>1239</v>
      </c>
      <c r="D95" t="s">
        <v>585</v>
      </c>
      <c r="E95" t="s">
        <v>586</v>
      </c>
      <c r="F95">
        <v>5</v>
      </c>
      <c r="G95" t="s">
        <v>419</v>
      </c>
      <c r="H95" t="s">
        <v>548</v>
      </c>
      <c r="I95" t="s">
        <v>421</v>
      </c>
      <c r="J95">
        <v>1758504264</v>
      </c>
      <c r="K95">
        <f>(L95)/1000</f>
        <v>0</v>
      </c>
      <c r="L95">
        <f>1000*DL95*AJ95*(DH95-DI95)/(100*DA95*(1000-AJ95*DH95))</f>
        <v>0</v>
      </c>
      <c r="M95">
        <f>DL95*AJ95*(DG95-DF95*(1000-AJ95*DI95)/(1000-AJ95*DH95))/(100*DA95)</f>
        <v>0</v>
      </c>
      <c r="N95">
        <f>DF95 - IF(AJ95&gt;1, M95*DA95*100.0/(AL95), 0)</f>
        <v>0</v>
      </c>
      <c r="O95">
        <f>((U95-K95/2)*N95-M95)/(U95+K95/2)</f>
        <v>0</v>
      </c>
      <c r="P95">
        <f>O95*(DM95+DN95)/1000.0</f>
        <v>0</v>
      </c>
      <c r="Q95">
        <f>(DF95 - IF(AJ95&gt;1, M95*DA95*100.0/(AL95), 0))*(DM95+DN95)/1000.0</f>
        <v>0</v>
      </c>
      <c r="R95">
        <f>2.0/((1/T95-1/S95)+SIGN(T95)*SQRT((1/T95-1/S95)*(1/T95-1/S95) + 4*DB95/((DB95+1)*(DB95+1))*(2*1/T95*1/S95-1/S95*1/S95)))</f>
        <v>0</v>
      </c>
      <c r="S95">
        <f>IF(LEFT(DC95,1)&lt;&gt;"0",IF(LEFT(DC95,1)="1",3.0,DD95),$D$5+$E$5*(DT95*DM95/($K$5*1000))+$F$5*(DT95*DM95/($K$5*1000))*MAX(MIN(DA95,$J$5),$I$5)*MAX(MIN(DA95,$J$5),$I$5)+$G$5*MAX(MIN(DA95,$J$5),$I$5)*(DT95*DM95/($K$5*1000))+$H$5*(DT95*DM95/($K$5*1000))*(DT95*DM95/($K$5*1000)))</f>
        <v>0</v>
      </c>
      <c r="T95">
        <f>K95*(1000-(1000*0.61365*exp(17.502*X95/(240.97+X95))/(DM95+DN95)+DH95)/2)/(1000*0.61365*exp(17.502*X95/(240.97+X95))/(DM95+DN95)-DH95)</f>
        <v>0</v>
      </c>
      <c r="U95">
        <f>1/((DB95+1)/(R95/1.6)+1/(S95/1.37)) + DB95/((DB95+1)/(R95/1.6) + DB95/(S95/1.37))</f>
        <v>0</v>
      </c>
      <c r="V95">
        <f>(CW95*CZ95)</f>
        <v>0</v>
      </c>
      <c r="W95">
        <f>(DO95+(V95+2*0.95*5.67E-8*(((DO95+$B$7)+273)^4-(DO95+273)^4)-44100*K95)/(1.84*29.3*S95+8*0.95*5.67E-8*(DO95+273)^3))</f>
        <v>0</v>
      </c>
      <c r="X95">
        <f>($C$7*DP95+$D$7*DQ95+$E$7*W95)</f>
        <v>0</v>
      </c>
      <c r="Y95">
        <f>0.61365*exp(17.502*X95/(240.97+X95))</f>
        <v>0</v>
      </c>
      <c r="Z95">
        <f>(AA95/AB95*100)</f>
        <v>0</v>
      </c>
      <c r="AA95">
        <f>DH95*(DM95+DN95)/1000</f>
        <v>0</v>
      </c>
      <c r="AB95">
        <f>0.61365*exp(17.502*DO95/(240.97+DO95))</f>
        <v>0</v>
      </c>
      <c r="AC95">
        <f>(Y95-DH95*(DM95+DN95)/1000)</f>
        <v>0</v>
      </c>
      <c r="AD95">
        <f>(-K95*44100)</f>
        <v>0</v>
      </c>
      <c r="AE95">
        <f>2*29.3*S95*0.92*(DO95-X95)</f>
        <v>0</v>
      </c>
      <c r="AF95">
        <f>2*0.95*5.67E-8*(((DO95+$B$7)+273)^4-(X95+273)^4)</f>
        <v>0</v>
      </c>
      <c r="AG95">
        <f>V95+AF95+AD95+AE95</f>
        <v>0</v>
      </c>
      <c r="AH95">
        <v>9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MAX(0,($B$13+$C$13*DT95)/(1+$D$13*DT95)*DM95/(DO95+273)*$E$13)</f>
        <v>0</v>
      </c>
      <c r="AM95" t="s">
        <v>422</v>
      </c>
      <c r="AN95" t="s">
        <v>422</v>
      </c>
      <c r="AO95">
        <v>0</v>
      </c>
      <c r="AP95">
        <v>0</v>
      </c>
      <c r="AQ95">
        <f>1-AO95/AP95</f>
        <v>0</v>
      </c>
      <c r="AR95">
        <v>0</v>
      </c>
      <c r="AS95" t="s">
        <v>422</v>
      </c>
      <c r="AT95" t="s">
        <v>422</v>
      </c>
      <c r="AU95">
        <v>0</v>
      </c>
      <c r="AV95">
        <v>0</v>
      </c>
      <c r="AW95">
        <f>1-AU95/AV95</f>
        <v>0</v>
      </c>
      <c r="AX95">
        <v>0.5</v>
      </c>
      <c r="AY95">
        <f>CX95</f>
        <v>0</v>
      </c>
      <c r="AZ95">
        <f>M95</f>
        <v>0</v>
      </c>
      <c r="BA95">
        <f>AW95*AX95*AY95</f>
        <v>0</v>
      </c>
      <c r="BB95">
        <f>(AZ95-AR95)/AY95</f>
        <v>0</v>
      </c>
      <c r="BC95">
        <f>(AP95-AV95)/AV95</f>
        <v>0</v>
      </c>
      <c r="BD95">
        <f>AO95/(AQ95+AO95/AV95)</f>
        <v>0</v>
      </c>
      <c r="BE95" t="s">
        <v>422</v>
      </c>
      <c r="BF95">
        <v>0</v>
      </c>
      <c r="BG95">
        <f>IF(BF95&lt;&gt;0, BF95, BD95)</f>
        <v>0</v>
      </c>
      <c r="BH95">
        <f>1-BG95/AV95</f>
        <v>0</v>
      </c>
      <c r="BI95">
        <f>(AV95-AU95)/(AV95-BG95)</f>
        <v>0</v>
      </c>
      <c r="BJ95">
        <f>(AP95-AV95)/(AP95-BG95)</f>
        <v>0</v>
      </c>
      <c r="BK95">
        <f>(AV95-AU95)/(AV95-AO95)</f>
        <v>0</v>
      </c>
      <c r="BL95">
        <f>(AP95-AV95)/(AP95-AO95)</f>
        <v>0</v>
      </c>
      <c r="BM95">
        <f>(BI95*BG95/AU95)</f>
        <v>0</v>
      </c>
      <c r="BN95">
        <f>(1-BM95)</f>
        <v>0</v>
      </c>
      <c r="CW95">
        <f>$B$11*DU95+$C$11*DV95+$F$11*EG95*(1-EJ95)</f>
        <v>0</v>
      </c>
      <c r="CX95">
        <f>CW95*CY95</f>
        <v>0</v>
      </c>
      <c r="CY95">
        <f>($B$11*$D$9+$C$11*$D$9+$F$11*((ET95+EL95)/MAX(ET95+EL95+EU95, 0.1)*$I$9+EU95/MAX(ET95+EL95+EU95, 0.1)*$J$9))/($B$11+$C$11+$F$11)</f>
        <v>0</v>
      </c>
      <c r="CZ95">
        <f>($B$11*$K$9+$C$11*$K$9+$F$11*((ET95+EL95)/MAX(ET95+EL95+EU95, 0.1)*$P$9+EU95/MAX(ET95+EL95+EU95, 0.1)*$Q$9))/($B$11+$C$11+$F$11)</f>
        <v>0</v>
      </c>
      <c r="DA95">
        <v>3.46</v>
      </c>
      <c r="DB95">
        <v>0.5</v>
      </c>
      <c r="DC95" t="s">
        <v>423</v>
      </c>
      <c r="DD95">
        <v>2</v>
      </c>
      <c r="DE95">
        <v>1758504264</v>
      </c>
      <c r="DF95">
        <v>420.592666666667</v>
      </c>
      <c r="DG95">
        <v>419.999</v>
      </c>
      <c r="DH95">
        <v>24.2633333333333</v>
      </c>
      <c r="DI95">
        <v>24.0722</v>
      </c>
      <c r="DJ95">
        <v>418.538333333333</v>
      </c>
      <c r="DK95">
        <v>23.9095</v>
      </c>
      <c r="DL95">
        <v>500.006666666667</v>
      </c>
      <c r="DM95">
        <v>89.7984333333333</v>
      </c>
      <c r="DN95">
        <v>0.0357229</v>
      </c>
      <c r="DO95">
        <v>30.4279</v>
      </c>
      <c r="DP95">
        <v>29.9979666666667</v>
      </c>
      <c r="DQ95">
        <v>999.9</v>
      </c>
      <c r="DR95">
        <v>0</v>
      </c>
      <c r="DS95">
        <v>0</v>
      </c>
      <c r="DT95">
        <v>10015.6333333333</v>
      </c>
      <c r="DU95">
        <v>0</v>
      </c>
      <c r="DV95">
        <v>0.330984</v>
      </c>
      <c r="DW95">
        <v>0.593577</v>
      </c>
      <c r="DX95">
        <v>431.051333333333</v>
      </c>
      <c r="DY95">
        <v>430.358333333333</v>
      </c>
      <c r="DZ95">
        <v>0.191127666666667</v>
      </c>
      <c r="EA95">
        <v>419.999</v>
      </c>
      <c r="EB95">
        <v>24.0722</v>
      </c>
      <c r="EC95">
        <v>2.17880666666667</v>
      </c>
      <c r="ED95">
        <v>2.16164666666667</v>
      </c>
      <c r="EE95">
        <v>18.8073333333333</v>
      </c>
      <c r="EF95">
        <v>18.6808333333333</v>
      </c>
      <c r="EG95">
        <v>0.00500059</v>
      </c>
      <c r="EH95">
        <v>0</v>
      </c>
      <c r="EI95">
        <v>0</v>
      </c>
      <c r="EJ95">
        <v>0</v>
      </c>
      <c r="EK95">
        <v>278.6</v>
      </c>
      <c r="EL95">
        <v>0.00500059</v>
      </c>
      <c r="EM95">
        <v>-4.63333333333333</v>
      </c>
      <c r="EN95">
        <v>1.23333333333333</v>
      </c>
      <c r="EO95">
        <v>35.812</v>
      </c>
      <c r="EP95">
        <v>40.4163333333333</v>
      </c>
      <c r="EQ95">
        <v>37.6456666666667</v>
      </c>
      <c r="ER95">
        <v>40.9996666666667</v>
      </c>
      <c r="ES95">
        <v>38.687</v>
      </c>
      <c r="ET95">
        <v>0</v>
      </c>
      <c r="EU95">
        <v>0</v>
      </c>
      <c r="EV95">
        <v>0</v>
      </c>
      <c r="EW95">
        <v>1758504267.3</v>
      </c>
      <c r="EX95">
        <v>0</v>
      </c>
      <c r="EY95">
        <v>275.934615384615</v>
      </c>
      <c r="EZ95">
        <v>11.1692307351422</v>
      </c>
      <c r="FA95">
        <v>20.5162393018716</v>
      </c>
      <c r="FB95">
        <v>-8.27307692307692</v>
      </c>
      <c r="FC95">
        <v>15</v>
      </c>
      <c r="FD95">
        <v>0</v>
      </c>
      <c r="FE95" t="s">
        <v>424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0.58725435</v>
      </c>
      <c r="FR95">
        <v>-0.0822663609022559</v>
      </c>
      <c r="FS95">
        <v>0.0365548395568562</v>
      </c>
      <c r="FT95">
        <v>1</v>
      </c>
      <c r="FU95">
        <v>276.120588235294</v>
      </c>
      <c r="FV95">
        <v>5.71275777129308</v>
      </c>
      <c r="FW95">
        <v>7.09928660093495</v>
      </c>
      <c r="FX95">
        <v>-1</v>
      </c>
      <c r="FY95">
        <v>0.1874849</v>
      </c>
      <c r="FZ95">
        <v>-0.138367127819549</v>
      </c>
      <c r="GA95">
        <v>0.0237678246057564</v>
      </c>
      <c r="GB95">
        <v>0</v>
      </c>
      <c r="GC95">
        <v>1</v>
      </c>
      <c r="GD95">
        <v>2</v>
      </c>
      <c r="GE95" t="s">
        <v>449</v>
      </c>
      <c r="GF95">
        <v>3.13297</v>
      </c>
      <c r="GG95">
        <v>2.71388</v>
      </c>
      <c r="GH95">
        <v>0.0887907</v>
      </c>
      <c r="GI95">
        <v>0.0891691</v>
      </c>
      <c r="GJ95">
        <v>0.102994</v>
      </c>
      <c r="GK95">
        <v>0.10303</v>
      </c>
      <c r="GL95">
        <v>34293.3</v>
      </c>
      <c r="GM95">
        <v>36698.9</v>
      </c>
      <c r="GN95">
        <v>34053.7</v>
      </c>
      <c r="GO95">
        <v>36484.3</v>
      </c>
      <c r="GP95">
        <v>43155.6</v>
      </c>
      <c r="GQ95">
        <v>46982.5</v>
      </c>
      <c r="GR95">
        <v>53141.8</v>
      </c>
      <c r="GS95">
        <v>58316.3</v>
      </c>
      <c r="GT95">
        <v>1.92638</v>
      </c>
      <c r="GU95">
        <v>1.65492</v>
      </c>
      <c r="GV95">
        <v>0.0813976</v>
      </c>
      <c r="GW95">
        <v>0</v>
      </c>
      <c r="GX95">
        <v>28.6699</v>
      </c>
      <c r="GY95">
        <v>999.9</v>
      </c>
      <c r="GZ95">
        <v>59.816</v>
      </c>
      <c r="HA95">
        <v>30.293</v>
      </c>
      <c r="HB95">
        <v>28.8626</v>
      </c>
      <c r="HC95">
        <v>54.4901</v>
      </c>
      <c r="HD95">
        <v>47.5601</v>
      </c>
      <c r="HE95">
        <v>1</v>
      </c>
      <c r="HF95">
        <v>0.115887</v>
      </c>
      <c r="HG95">
        <v>-1.438</v>
      </c>
      <c r="HH95">
        <v>20.128</v>
      </c>
      <c r="HI95">
        <v>5.19363</v>
      </c>
      <c r="HJ95">
        <v>12.004</v>
      </c>
      <c r="HK95">
        <v>4.97405</v>
      </c>
      <c r="HL95">
        <v>3.294</v>
      </c>
      <c r="HM95">
        <v>9999</v>
      </c>
      <c r="HN95">
        <v>9999</v>
      </c>
      <c r="HO95">
        <v>9999</v>
      </c>
      <c r="HP95">
        <v>999.9</v>
      </c>
      <c r="HQ95">
        <v>1.86325</v>
      </c>
      <c r="HR95">
        <v>1.86813</v>
      </c>
      <c r="HS95">
        <v>1.86783</v>
      </c>
      <c r="HT95">
        <v>1.86905</v>
      </c>
      <c r="HU95">
        <v>1.86982</v>
      </c>
      <c r="HV95">
        <v>1.86592</v>
      </c>
      <c r="HW95">
        <v>1.86694</v>
      </c>
      <c r="HX95">
        <v>1.86841</v>
      </c>
      <c r="HY95">
        <v>5</v>
      </c>
      <c r="HZ95">
        <v>0</v>
      </c>
      <c r="IA95">
        <v>0</v>
      </c>
      <c r="IB95">
        <v>0</v>
      </c>
      <c r="IC95" t="s">
        <v>426</v>
      </c>
      <c r="ID95" t="s">
        <v>427</v>
      </c>
      <c r="IE95" t="s">
        <v>428</v>
      </c>
      <c r="IF95" t="s">
        <v>428</v>
      </c>
      <c r="IG95" t="s">
        <v>428</v>
      </c>
      <c r="IH95" t="s">
        <v>428</v>
      </c>
      <c r="II95">
        <v>0</v>
      </c>
      <c r="IJ95">
        <v>100</v>
      </c>
      <c r="IK95">
        <v>100</v>
      </c>
      <c r="IL95">
        <v>2.054</v>
      </c>
      <c r="IM95">
        <v>0.3542</v>
      </c>
      <c r="IN95">
        <v>0.625846538382723</v>
      </c>
      <c r="IO95">
        <v>0.00365734689822481</v>
      </c>
      <c r="IP95">
        <v>-6.82403095585571e-07</v>
      </c>
      <c r="IQ95">
        <v>2.34579755332527e-10</v>
      </c>
      <c r="IR95">
        <v>-0.0964157226560202</v>
      </c>
      <c r="IS95">
        <v>-0.0183575705514064</v>
      </c>
      <c r="IT95">
        <v>0.00210061426533654</v>
      </c>
      <c r="IU95">
        <v>-2.28055882586626e-05</v>
      </c>
      <c r="IV95">
        <v>4</v>
      </c>
      <c r="IW95">
        <v>2464</v>
      </c>
      <c r="IX95">
        <v>0</v>
      </c>
      <c r="IY95">
        <v>27</v>
      </c>
      <c r="IZ95">
        <v>29308404.4</v>
      </c>
      <c r="JA95">
        <v>29308404.4</v>
      </c>
      <c r="JB95">
        <v>0.95459</v>
      </c>
      <c r="JC95">
        <v>2.63306</v>
      </c>
      <c r="JD95">
        <v>1.54785</v>
      </c>
      <c r="JE95">
        <v>2.31445</v>
      </c>
      <c r="JF95">
        <v>1.64673</v>
      </c>
      <c r="JG95">
        <v>2.35718</v>
      </c>
      <c r="JH95">
        <v>34.2814</v>
      </c>
      <c r="JI95">
        <v>24.2188</v>
      </c>
      <c r="JJ95">
        <v>18</v>
      </c>
      <c r="JK95">
        <v>491.966</v>
      </c>
      <c r="JL95">
        <v>333.803</v>
      </c>
      <c r="JM95">
        <v>31.0878</v>
      </c>
      <c r="JN95">
        <v>28.8543</v>
      </c>
      <c r="JO95">
        <v>30</v>
      </c>
      <c r="JP95">
        <v>28.8504</v>
      </c>
      <c r="JQ95">
        <v>28.8073</v>
      </c>
      <c r="JR95">
        <v>19.1317</v>
      </c>
      <c r="JS95">
        <v>22.7948</v>
      </c>
      <c r="JT95">
        <v>82.0876</v>
      </c>
      <c r="JU95">
        <v>31.1744</v>
      </c>
      <c r="JV95">
        <v>420</v>
      </c>
      <c r="JW95">
        <v>24.0735</v>
      </c>
      <c r="JX95">
        <v>96.5877</v>
      </c>
      <c r="JY95">
        <v>94.4812</v>
      </c>
    </row>
    <row r="96" spans="1:285">
      <c r="A96">
        <v>80</v>
      </c>
      <c r="B96">
        <v>1758504269</v>
      </c>
      <c r="C96">
        <v>1241</v>
      </c>
      <c r="D96" t="s">
        <v>587</v>
      </c>
      <c r="E96" t="s">
        <v>588</v>
      </c>
      <c r="F96">
        <v>5</v>
      </c>
      <c r="G96" t="s">
        <v>419</v>
      </c>
      <c r="H96" t="s">
        <v>548</v>
      </c>
      <c r="I96" t="s">
        <v>421</v>
      </c>
      <c r="J96">
        <v>1758504266</v>
      </c>
      <c r="K96">
        <f>(L96)/1000</f>
        <v>0</v>
      </c>
      <c r="L96">
        <f>1000*DL96*AJ96*(DH96-DI96)/(100*DA96*(1000-AJ96*DH96))</f>
        <v>0</v>
      </c>
      <c r="M96">
        <f>DL96*AJ96*(DG96-DF96*(1000-AJ96*DI96)/(1000-AJ96*DH96))/(100*DA96)</f>
        <v>0</v>
      </c>
      <c r="N96">
        <f>DF96 - IF(AJ96&gt;1, M96*DA96*100.0/(AL96), 0)</f>
        <v>0</v>
      </c>
      <c r="O96">
        <f>((U96-K96/2)*N96-M96)/(U96+K96/2)</f>
        <v>0</v>
      </c>
      <c r="P96">
        <f>O96*(DM96+DN96)/1000.0</f>
        <v>0</v>
      </c>
      <c r="Q96">
        <f>(DF96 - IF(AJ96&gt;1, M96*DA96*100.0/(AL96), 0))*(DM96+DN96)/1000.0</f>
        <v>0</v>
      </c>
      <c r="R96">
        <f>2.0/((1/T96-1/S96)+SIGN(T96)*SQRT((1/T96-1/S96)*(1/T96-1/S96) + 4*DB96/((DB96+1)*(DB96+1))*(2*1/T96*1/S96-1/S96*1/S96)))</f>
        <v>0</v>
      </c>
      <c r="S96">
        <f>IF(LEFT(DC96,1)&lt;&gt;"0",IF(LEFT(DC96,1)="1",3.0,DD96),$D$5+$E$5*(DT96*DM96/($K$5*1000))+$F$5*(DT96*DM96/($K$5*1000))*MAX(MIN(DA96,$J$5),$I$5)*MAX(MIN(DA96,$J$5),$I$5)+$G$5*MAX(MIN(DA96,$J$5),$I$5)*(DT96*DM96/($K$5*1000))+$H$5*(DT96*DM96/($K$5*1000))*(DT96*DM96/($K$5*1000)))</f>
        <v>0</v>
      </c>
      <c r="T96">
        <f>K96*(1000-(1000*0.61365*exp(17.502*X96/(240.97+X96))/(DM96+DN96)+DH96)/2)/(1000*0.61365*exp(17.502*X96/(240.97+X96))/(DM96+DN96)-DH96)</f>
        <v>0</v>
      </c>
      <c r="U96">
        <f>1/((DB96+1)/(R96/1.6)+1/(S96/1.37)) + DB96/((DB96+1)/(R96/1.6) + DB96/(S96/1.37))</f>
        <v>0</v>
      </c>
      <c r="V96">
        <f>(CW96*CZ96)</f>
        <v>0</v>
      </c>
      <c r="W96">
        <f>(DO96+(V96+2*0.95*5.67E-8*(((DO96+$B$7)+273)^4-(DO96+273)^4)-44100*K96)/(1.84*29.3*S96+8*0.95*5.67E-8*(DO96+273)^3))</f>
        <v>0</v>
      </c>
      <c r="X96">
        <f>($C$7*DP96+$D$7*DQ96+$E$7*W96)</f>
        <v>0</v>
      </c>
      <c r="Y96">
        <f>0.61365*exp(17.502*X96/(240.97+X96))</f>
        <v>0</v>
      </c>
      <c r="Z96">
        <f>(AA96/AB96*100)</f>
        <v>0</v>
      </c>
      <c r="AA96">
        <f>DH96*(DM96+DN96)/1000</f>
        <v>0</v>
      </c>
      <c r="AB96">
        <f>0.61365*exp(17.502*DO96/(240.97+DO96))</f>
        <v>0</v>
      </c>
      <c r="AC96">
        <f>(Y96-DH96*(DM96+DN96)/1000)</f>
        <v>0</v>
      </c>
      <c r="AD96">
        <f>(-K96*44100)</f>
        <v>0</v>
      </c>
      <c r="AE96">
        <f>2*29.3*S96*0.92*(DO96-X96)</f>
        <v>0</v>
      </c>
      <c r="AF96">
        <f>2*0.95*5.67E-8*(((DO96+$B$7)+273)^4-(X96+273)^4)</f>
        <v>0</v>
      </c>
      <c r="AG96">
        <f>V96+AF96+AD96+AE96</f>
        <v>0</v>
      </c>
      <c r="AH96">
        <v>9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MAX(0,($B$13+$C$13*DT96)/(1+$D$13*DT96)*DM96/(DO96+273)*$E$13)</f>
        <v>0</v>
      </c>
      <c r="AM96" t="s">
        <v>422</v>
      </c>
      <c r="AN96" t="s">
        <v>422</v>
      </c>
      <c r="AO96">
        <v>0</v>
      </c>
      <c r="AP96">
        <v>0</v>
      </c>
      <c r="AQ96">
        <f>1-AO96/AP96</f>
        <v>0</v>
      </c>
      <c r="AR96">
        <v>0</v>
      </c>
      <c r="AS96" t="s">
        <v>422</v>
      </c>
      <c r="AT96" t="s">
        <v>422</v>
      </c>
      <c r="AU96">
        <v>0</v>
      </c>
      <c r="AV96">
        <v>0</v>
      </c>
      <c r="AW96">
        <f>1-AU96/AV96</f>
        <v>0</v>
      </c>
      <c r="AX96">
        <v>0.5</v>
      </c>
      <c r="AY96">
        <f>CX96</f>
        <v>0</v>
      </c>
      <c r="AZ96">
        <f>M96</f>
        <v>0</v>
      </c>
      <c r="BA96">
        <f>AW96*AX96*AY96</f>
        <v>0</v>
      </c>
      <c r="BB96">
        <f>(AZ96-AR96)/AY96</f>
        <v>0</v>
      </c>
      <c r="BC96">
        <f>(AP96-AV96)/AV96</f>
        <v>0</v>
      </c>
      <c r="BD96">
        <f>AO96/(AQ96+AO96/AV96)</f>
        <v>0</v>
      </c>
      <c r="BE96" t="s">
        <v>422</v>
      </c>
      <c r="BF96">
        <v>0</v>
      </c>
      <c r="BG96">
        <f>IF(BF96&lt;&gt;0, BF96, BD96)</f>
        <v>0</v>
      </c>
      <c r="BH96">
        <f>1-BG96/AV96</f>
        <v>0</v>
      </c>
      <c r="BI96">
        <f>(AV96-AU96)/(AV96-BG96)</f>
        <v>0</v>
      </c>
      <c r="BJ96">
        <f>(AP96-AV96)/(AP96-BG96)</f>
        <v>0</v>
      </c>
      <c r="BK96">
        <f>(AV96-AU96)/(AV96-AO96)</f>
        <v>0</v>
      </c>
      <c r="BL96">
        <f>(AP96-AV96)/(AP96-AO96)</f>
        <v>0</v>
      </c>
      <c r="BM96">
        <f>(BI96*BG96/AU96)</f>
        <v>0</v>
      </c>
      <c r="BN96">
        <f>(1-BM96)</f>
        <v>0</v>
      </c>
      <c r="CW96">
        <f>$B$11*DU96+$C$11*DV96+$F$11*EG96*(1-EJ96)</f>
        <v>0</v>
      </c>
      <c r="CX96">
        <f>CW96*CY96</f>
        <v>0</v>
      </c>
      <c r="CY96">
        <f>($B$11*$D$9+$C$11*$D$9+$F$11*((ET96+EL96)/MAX(ET96+EL96+EU96, 0.1)*$I$9+EU96/MAX(ET96+EL96+EU96, 0.1)*$J$9))/($B$11+$C$11+$F$11)</f>
        <v>0</v>
      </c>
      <c r="CZ96">
        <f>($B$11*$K$9+$C$11*$K$9+$F$11*((ET96+EL96)/MAX(ET96+EL96+EU96, 0.1)*$P$9+EU96/MAX(ET96+EL96+EU96, 0.1)*$Q$9))/($B$11+$C$11+$F$11)</f>
        <v>0</v>
      </c>
      <c r="DA96">
        <v>3.46</v>
      </c>
      <c r="DB96">
        <v>0.5</v>
      </c>
      <c r="DC96" t="s">
        <v>423</v>
      </c>
      <c r="DD96">
        <v>2</v>
      </c>
      <c r="DE96">
        <v>1758504266</v>
      </c>
      <c r="DF96">
        <v>420.587666666667</v>
      </c>
      <c r="DG96">
        <v>420.006666666667</v>
      </c>
      <c r="DH96">
        <v>24.2709666666667</v>
      </c>
      <c r="DI96">
        <v>24.0724333333333</v>
      </c>
      <c r="DJ96">
        <v>418.533666666667</v>
      </c>
      <c r="DK96">
        <v>23.9168666666667</v>
      </c>
      <c r="DL96">
        <v>500.04</v>
      </c>
      <c r="DM96">
        <v>89.7993333333333</v>
      </c>
      <c r="DN96">
        <v>0.0357228</v>
      </c>
      <c r="DO96">
        <v>30.4278</v>
      </c>
      <c r="DP96">
        <v>29.9966333333333</v>
      </c>
      <c r="DQ96">
        <v>999.9</v>
      </c>
      <c r="DR96">
        <v>0</v>
      </c>
      <c r="DS96">
        <v>0</v>
      </c>
      <c r="DT96">
        <v>10012.5</v>
      </c>
      <c r="DU96">
        <v>0</v>
      </c>
      <c r="DV96">
        <v>0.330984</v>
      </c>
      <c r="DW96">
        <v>0.580851333333333</v>
      </c>
      <c r="DX96">
        <v>431.049666666667</v>
      </c>
      <c r="DY96">
        <v>430.366666666667</v>
      </c>
      <c r="DZ96">
        <v>0.198557333333333</v>
      </c>
      <c r="EA96">
        <v>420.006666666667</v>
      </c>
      <c r="EB96">
        <v>24.0724333333333</v>
      </c>
      <c r="EC96">
        <v>2.17951666666667</v>
      </c>
      <c r="ED96">
        <v>2.16169</v>
      </c>
      <c r="EE96">
        <v>18.8125333333333</v>
      </c>
      <c r="EF96">
        <v>18.6811666666667</v>
      </c>
      <c r="EG96">
        <v>0.00500059</v>
      </c>
      <c r="EH96">
        <v>0</v>
      </c>
      <c r="EI96">
        <v>0</v>
      </c>
      <c r="EJ96">
        <v>0</v>
      </c>
      <c r="EK96">
        <v>279.566666666667</v>
      </c>
      <c r="EL96">
        <v>0.00500059</v>
      </c>
      <c r="EM96">
        <v>-4.43333333333333</v>
      </c>
      <c r="EN96">
        <v>1.46666666666667</v>
      </c>
      <c r="EO96">
        <v>35.812</v>
      </c>
      <c r="EP96">
        <v>40.458</v>
      </c>
      <c r="EQ96">
        <v>37.6663333333333</v>
      </c>
      <c r="ER96">
        <v>41.0623333333333</v>
      </c>
      <c r="ES96">
        <v>38.687</v>
      </c>
      <c r="ET96">
        <v>0</v>
      </c>
      <c r="EU96">
        <v>0</v>
      </c>
      <c r="EV96">
        <v>0</v>
      </c>
      <c r="EW96">
        <v>1758504269.1</v>
      </c>
      <c r="EX96">
        <v>0</v>
      </c>
      <c r="EY96">
        <v>275.644</v>
      </c>
      <c r="EZ96">
        <v>8.82307699467237</v>
      </c>
      <c r="FA96">
        <v>19.338461333478</v>
      </c>
      <c r="FB96">
        <v>-7.548</v>
      </c>
      <c r="FC96">
        <v>15</v>
      </c>
      <c r="FD96">
        <v>0</v>
      </c>
      <c r="FE96" t="s">
        <v>424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0.5864563</v>
      </c>
      <c r="FR96">
        <v>-0.105884571428571</v>
      </c>
      <c r="FS96">
        <v>0.0367323859054922</v>
      </c>
      <c r="FT96">
        <v>1</v>
      </c>
      <c r="FU96">
        <v>276.555882352941</v>
      </c>
      <c r="FV96">
        <v>-3.10924377904809</v>
      </c>
      <c r="FW96">
        <v>6.90137203649819</v>
      </c>
      <c r="FX96">
        <v>-1</v>
      </c>
      <c r="FY96">
        <v>0.18325015</v>
      </c>
      <c r="FZ96">
        <v>-0.00644882706766914</v>
      </c>
      <c r="GA96">
        <v>0.0159705835468683</v>
      </c>
      <c r="GB96">
        <v>1</v>
      </c>
      <c r="GC96">
        <v>2</v>
      </c>
      <c r="GD96">
        <v>2</v>
      </c>
      <c r="GE96" t="s">
        <v>425</v>
      </c>
      <c r="GF96">
        <v>3.13308</v>
      </c>
      <c r="GG96">
        <v>2.71409</v>
      </c>
      <c r="GH96">
        <v>0.0887911</v>
      </c>
      <c r="GI96">
        <v>0.0891738</v>
      </c>
      <c r="GJ96">
        <v>0.10301</v>
      </c>
      <c r="GK96">
        <v>0.103032</v>
      </c>
      <c r="GL96">
        <v>34293.3</v>
      </c>
      <c r="GM96">
        <v>36698.7</v>
      </c>
      <c r="GN96">
        <v>34053.8</v>
      </c>
      <c r="GO96">
        <v>36484.2</v>
      </c>
      <c r="GP96">
        <v>43154.7</v>
      </c>
      <c r="GQ96">
        <v>46982.4</v>
      </c>
      <c r="GR96">
        <v>53141.7</v>
      </c>
      <c r="GS96">
        <v>58316.4</v>
      </c>
      <c r="GT96">
        <v>1.92647</v>
      </c>
      <c r="GU96">
        <v>1.6549</v>
      </c>
      <c r="GV96">
        <v>0.0817515</v>
      </c>
      <c r="GW96">
        <v>0</v>
      </c>
      <c r="GX96">
        <v>28.6684</v>
      </c>
      <c r="GY96">
        <v>999.9</v>
      </c>
      <c r="GZ96">
        <v>59.816</v>
      </c>
      <c r="HA96">
        <v>30.293</v>
      </c>
      <c r="HB96">
        <v>28.8599</v>
      </c>
      <c r="HC96">
        <v>54.9201</v>
      </c>
      <c r="HD96">
        <v>47.3197</v>
      </c>
      <c r="HE96">
        <v>1</v>
      </c>
      <c r="HF96">
        <v>0.115902</v>
      </c>
      <c r="HG96">
        <v>-1.63359</v>
      </c>
      <c r="HH96">
        <v>20.1262</v>
      </c>
      <c r="HI96">
        <v>5.19363</v>
      </c>
      <c r="HJ96">
        <v>12.0046</v>
      </c>
      <c r="HK96">
        <v>4.9742</v>
      </c>
      <c r="HL96">
        <v>3.294</v>
      </c>
      <c r="HM96">
        <v>9999</v>
      </c>
      <c r="HN96">
        <v>9999</v>
      </c>
      <c r="HO96">
        <v>9999</v>
      </c>
      <c r="HP96">
        <v>999.9</v>
      </c>
      <c r="HQ96">
        <v>1.86325</v>
      </c>
      <c r="HR96">
        <v>1.86813</v>
      </c>
      <c r="HS96">
        <v>1.86783</v>
      </c>
      <c r="HT96">
        <v>1.86905</v>
      </c>
      <c r="HU96">
        <v>1.86982</v>
      </c>
      <c r="HV96">
        <v>1.86591</v>
      </c>
      <c r="HW96">
        <v>1.86693</v>
      </c>
      <c r="HX96">
        <v>1.86841</v>
      </c>
      <c r="HY96">
        <v>5</v>
      </c>
      <c r="HZ96">
        <v>0</v>
      </c>
      <c r="IA96">
        <v>0</v>
      </c>
      <c r="IB96">
        <v>0</v>
      </c>
      <c r="IC96" t="s">
        <v>426</v>
      </c>
      <c r="ID96" t="s">
        <v>427</v>
      </c>
      <c r="IE96" t="s">
        <v>428</v>
      </c>
      <c r="IF96" t="s">
        <v>428</v>
      </c>
      <c r="IG96" t="s">
        <v>428</v>
      </c>
      <c r="IH96" t="s">
        <v>428</v>
      </c>
      <c r="II96">
        <v>0</v>
      </c>
      <c r="IJ96">
        <v>100</v>
      </c>
      <c r="IK96">
        <v>100</v>
      </c>
      <c r="IL96">
        <v>2.054</v>
      </c>
      <c r="IM96">
        <v>0.3545</v>
      </c>
      <c r="IN96">
        <v>0.625846538382723</v>
      </c>
      <c r="IO96">
        <v>0.00365734689822481</v>
      </c>
      <c r="IP96">
        <v>-6.82403095585571e-07</v>
      </c>
      <c r="IQ96">
        <v>2.34579755332527e-10</v>
      </c>
      <c r="IR96">
        <v>-0.0964157226560202</v>
      </c>
      <c r="IS96">
        <v>-0.0183575705514064</v>
      </c>
      <c r="IT96">
        <v>0.00210061426533654</v>
      </c>
      <c r="IU96">
        <v>-2.28055882586626e-05</v>
      </c>
      <c r="IV96">
        <v>4</v>
      </c>
      <c r="IW96">
        <v>2464</v>
      </c>
      <c r="IX96">
        <v>0</v>
      </c>
      <c r="IY96">
        <v>27</v>
      </c>
      <c r="IZ96">
        <v>29308404.5</v>
      </c>
      <c r="JA96">
        <v>29308404.5</v>
      </c>
      <c r="JB96">
        <v>0.95459</v>
      </c>
      <c r="JC96">
        <v>2.62573</v>
      </c>
      <c r="JD96">
        <v>1.54785</v>
      </c>
      <c r="JE96">
        <v>2.31445</v>
      </c>
      <c r="JF96">
        <v>1.64551</v>
      </c>
      <c r="JG96">
        <v>2.34741</v>
      </c>
      <c r="JH96">
        <v>34.2814</v>
      </c>
      <c r="JI96">
        <v>24.2188</v>
      </c>
      <c r="JJ96">
        <v>18</v>
      </c>
      <c r="JK96">
        <v>492.031</v>
      </c>
      <c r="JL96">
        <v>333.791</v>
      </c>
      <c r="JM96">
        <v>31.1011</v>
      </c>
      <c r="JN96">
        <v>28.854</v>
      </c>
      <c r="JO96">
        <v>30.0001</v>
      </c>
      <c r="JP96">
        <v>28.8504</v>
      </c>
      <c r="JQ96">
        <v>28.8073</v>
      </c>
      <c r="JR96">
        <v>19.1298</v>
      </c>
      <c r="JS96">
        <v>22.7948</v>
      </c>
      <c r="JT96">
        <v>82.0876</v>
      </c>
      <c r="JU96">
        <v>31.1744</v>
      </c>
      <c r="JV96">
        <v>420</v>
      </c>
      <c r="JW96">
        <v>24.0731</v>
      </c>
      <c r="JX96">
        <v>96.5877</v>
      </c>
      <c r="JY96">
        <v>94.4813</v>
      </c>
    </row>
    <row r="97" spans="1:285">
      <c r="A97">
        <v>81</v>
      </c>
      <c r="B97">
        <v>1758504271</v>
      </c>
      <c r="C97">
        <v>1243</v>
      </c>
      <c r="D97" t="s">
        <v>589</v>
      </c>
      <c r="E97" t="s">
        <v>590</v>
      </c>
      <c r="F97">
        <v>5</v>
      </c>
      <c r="G97" t="s">
        <v>419</v>
      </c>
      <c r="H97" t="s">
        <v>548</v>
      </c>
      <c r="I97" t="s">
        <v>421</v>
      </c>
      <c r="J97">
        <v>1758504268</v>
      </c>
      <c r="K97">
        <f>(L97)/1000</f>
        <v>0</v>
      </c>
      <c r="L97">
        <f>1000*DL97*AJ97*(DH97-DI97)/(100*DA97*(1000-AJ97*DH97))</f>
        <v>0</v>
      </c>
      <c r="M97">
        <f>DL97*AJ97*(DG97-DF97*(1000-AJ97*DI97)/(1000-AJ97*DH97))/(100*DA97)</f>
        <v>0</v>
      </c>
      <c r="N97">
        <f>DF97 - IF(AJ97&gt;1, M97*DA97*100.0/(AL97), 0)</f>
        <v>0</v>
      </c>
      <c r="O97">
        <f>((U97-K97/2)*N97-M97)/(U97+K97/2)</f>
        <v>0</v>
      </c>
      <c r="P97">
        <f>O97*(DM97+DN97)/1000.0</f>
        <v>0</v>
      </c>
      <c r="Q97">
        <f>(DF97 - IF(AJ97&gt;1, M97*DA97*100.0/(AL97), 0))*(DM97+DN97)/1000.0</f>
        <v>0</v>
      </c>
      <c r="R97">
        <f>2.0/((1/T97-1/S97)+SIGN(T97)*SQRT((1/T97-1/S97)*(1/T97-1/S97) + 4*DB97/((DB97+1)*(DB97+1))*(2*1/T97*1/S97-1/S97*1/S97)))</f>
        <v>0</v>
      </c>
      <c r="S97">
        <f>IF(LEFT(DC97,1)&lt;&gt;"0",IF(LEFT(DC97,1)="1",3.0,DD97),$D$5+$E$5*(DT97*DM97/($K$5*1000))+$F$5*(DT97*DM97/($K$5*1000))*MAX(MIN(DA97,$J$5),$I$5)*MAX(MIN(DA97,$J$5),$I$5)+$G$5*MAX(MIN(DA97,$J$5),$I$5)*(DT97*DM97/($K$5*1000))+$H$5*(DT97*DM97/($K$5*1000))*(DT97*DM97/($K$5*1000)))</f>
        <v>0</v>
      </c>
      <c r="T97">
        <f>K97*(1000-(1000*0.61365*exp(17.502*X97/(240.97+X97))/(DM97+DN97)+DH97)/2)/(1000*0.61365*exp(17.502*X97/(240.97+X97))/(DM97+DN97)-DH97)</f>
        <v>0</v>
      </c>
      <c r="U97">
        <f>1/((DB97+1)/(R97/1.6)+1/(S97/1.37)) + DB97/((DB97+1)/(R97/1.6) + DB97/(S97/1.37))</f>
        <v>0</v>
      </c>
      <c r="V97">
        <f>(CW97*CZ97)</f>
        <v>0</v>
      </c>
      <c r="W97">
        <f>(DO97+(V97+2*0.95*5.67E-8*(((DO97+$B$7)+273)^4-(DO97+273)^4)-44100*K97)/(1.84*29.3*S97+8*0.95*5.67E-8*(DO97+273)^3))</f>
        <v>0</v>
      </c>
      <c r="X97">
        <f>($C$7*DP97+$D$7*DQ97+$E$7*W97)</f>
        <v>0</v>
      </c>
      <c r="Y97">
        <f>0.61365*exp(17.502*X97/(240.97+X97))</f>
        <v>0</v>
      </c>
      <c r="Z97">
        <f>(AA97/AB97*100)</f>
        <v>0</v>
      </c>
      <c r="AA97">
        <f>DH97*(DM97+DN97)/1000</f>
        <v>0</v>
      </c>
      <c r="AB97">
        <f>0.61365*exp(17.502*DO97/(240.97+DO97))</f>
        <v>0</v>
      </c>
      <c r="AC97">
        <f>(Y97-DH97*(DM97+DN97)/1000)</f>
        <v>0</v>
      </c>
      <c r="AD97">
        <f>(-K97*44100)</f>
        <v>0</v>
      </c>
      <c r="AE97">
        <f>2*29.3*S97*0.92*(DO97-X97)</f>
        <v>0</v>
      </c>
      <c r="AF97">
        <f>2*0.95*5.67E-8*(((DO97+$B$7)+273)^4-(X97+273)^4)</f>
        <v>0</v>
      </c>
      <c r="AG97">
        <f>V97+AF97+AD97+AE97</f>
        <v>0</v>
      </c>
      <c r="AH97">
        <v>9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MAX(0,($B$13+$C$13*DT97)/(1+$D$13*DT97)*DM97/(DO97+273)*$E$13)</f>
        <v>0</v>
      </c>
      <c r="AM97" t="s">
        <v>422</v>
      </c>
      <c r="AN97" t="s">
        <v>422</v>
      </c>
      <c r="AO97">
        <v>0</v>
      </c>
      <c r="AP97">
        <v>0</v>
      </c>
      <c r="AQ97">
        <f>1-AO97/AP97</f>
        <v>0</v>
      </c>
      <c r="AR97">
        <v>0</v>
      </c>
      <c r="AS97" t="s">
        <v>422</v>
      </c>
      <c r="AT97" t="s">
        <v>422</v>
      </c>
      <c r="AU97">
        <v>0</v>
      </c>
      <c r="AV97">
        <v>0</v>
      </c>
      <c r="AW97">
        <f>1-AU97/AV97</f>
        <v>0</v>
      </c>
      <c r="AX97">
        <v>0.5</v>
      </c>
      <c r="AY97">
        <f>CX97</f>
        <v>0</v>
      </c>
      <c r="AZ97">
        <f>M97</f>
        <v>0</v>
      </c>
      <c r="BA97">
        <f>AW97*AX97*AY97</f>
        <v>0</v>
      </c>
      <c r="BB97">
        <f>(AZ97-AR97)/AY97</f>
        <v>0</v>
      </c>
      <c r="BC97">
        <f>(AP97-AV97)/AV97</f>
        <v>0</v>
      </c>
      <c r="BD97">
        <f>AO97/(AQ97+AO97/AV97)</f>
        <v>0</v>
      </c>
      <c r="BE97" t="s">
        <v>422</v>
      </c>
      <c r="BF97">
        <v>0</v>
      </c>
      <c r="BG97">
        <f>IF(BF97&lt;&gt;0, BF97, BD97)</f>
        <v>0</v>
      </c>
      <c r="BH97">
        <f>1-BG97/AV97</f>
        <v>0</v>
      </c>
      <c r="BI97">
        <f>(AV97-AU97)/(AV97-BG97)</f>
        <v>0</v>
      </c>
      <c r="BJ97">
        <f>(AP97-AV97)/(AP97-BG97)</f>
        <v>0</v>
      </c>
      <c r="BK97">
        <f>(AV97-AU97)/(AV97-AO97)</f>
        <v>0</v>
      </c>
      <c r="BL97">
        <f>(AP97-AV97)/(AP97-AO97)</f>
        <v>0</v>
      </c>
      <c r="BM97">
        <f>(BI97*BG97/AU97)</f>
        <v>0</v>
      </c>
      <c r="BN97">
        <f>(1-BM97)</f>
        <v>0</v>
      </c>
      <c r="CW97">
        <f>$B$11*DU97+$C$11*DV97+$F$11*EG97*(1-EJ97)</f>
        <v>0</v>
      </c>
      <c r="CX97">
        <f>CW97*CY97</f>
        <v>0</v>
      </c>
      <c r="CY97">
        <f>($B$11*$D$9+$C$11*$D$9+$F$11*((ET97+EL97)/MAX(ET97+EL97+EU97, 0.1)*$I$9+EU97/MAX(ET97+EL97+EU97, 0.1)*$J$9))/($B$11+$C$11+$F$11)</f>
        <v>0</v>
      </c>
      <c r="CZ97">
        <f>($B$11*$K$9+$C$11*$K$9+$F$11*((ET97+EL97)/MAX(ET97+EL97+EU97, 0.1)*$P$9+EU97/MAX(ET97+EL97+EU97, 0.1)*$Q$9))/($B$11+$C$11+$F$11)</f>
        <v>0</v>
      </c>
      <c r="DA97">
        <v>3.46</v>
      </c>
      <c r="DB97">
        <v>0.5</v>
      </c>
      <c r="DC97" t="s">
        <v>423</v>
      </c>
      <c r="DD97">
        <v>2</v>
      </c>
      <c r="DE97">
        <v>1758504268</v>
      </c>
      <c r="DF97">
        <v>420.592666666667</v>
      </c>
      <c r="DG97">
        <v>420.026</v>
      </c>
      <c r="DH97">
        <v>24.2769</v>
      </c>
      <c r="DI97">
        <v>24.0727333333333</v>
      </c>
      <c r="DJ97">
        <v>418.538666666667</v>
      </c>
      <c r="DK97">
        <v>23.9225333333333</v>
      </c>
      <c r="DL97">
        <v>500.044333333333</v>
      </c>
      <c r="DM97">
        <v>89.7997666666667</v>
      </c>
      <c r="DN97">
        <v>0.0359515</v>
      </c>
      <c r="DO97">
        <v>30.4277</v>
      </c>
      <c r="DP97">
        <v>29.9985333333333</v>
      </c>
      <c r="DQ97">
        <v>999.9</v>
      </c>
      <c r="DR97">
        <v>0</v>
      </c>
      <c r="DS97">
        <v>0</v>
      </c>
      <c r="DT97">
        <v>10000.6266666667</v>
      </c>
      <c r="DU97">
        <v>0</v>
      </c>
      <c r="DV97">
        <v>0.330984</v>
      </c>
      <c r="DW97">
        <v>0.566437</v>
      </c>
      <c r="DX97">
        <v>431.057333333333</v>
      </c>
      <c r="DY97">
        <v>430.386666666667</v>
      </c>
      <c r="DZ97">
        <v>0.204167666666667</v>
      </c>
      <c r="EA97">
        <v>420.026</v>
      </c>
      <c r="EB97">
        <v>24.0727333333333</v>
      </c>
      <c r="EC97">
        <v>2.18006</v>
      </c>
      <c r="ED97">
        <v>2.16172666666667</v>
      </c>
      <c r="EE97">
        <v>18.8165333333333</v>
      </c>
      <c r="EF97">
        <v>18.6814666666667</v>
      </c>
      <c r="EG97">
        <v>0.00500059</v>
      </c>
      <c r="EH97">
        <v>0</v>
      </c>
      <c r="EI97">
        <v>0</v>
      </c>
      <c r="EJ97">
        <v>0</v>
      </c>
      <c r="EK97">
        <v>278.566666666667</v>
      </c>
      <c r="EL97">
        <v>0.00500059</v>
      </c>
      <c r="EM97">
        <v>-4.26666666666667</v>
      </c>
      <c r="EN97">
        <v>1.16666666666667</v>
      </c>
      <c r="EO97">
        <v>35.833</v>
      </c>
      <c r="EP97">
        <v>40.479</v>
      </c>
      <c r="EQ97">
        <v>37.687</v>
      </c>
      <c r="ER97">
        <v>41.104</v>
      </c>
      <c r="ES97">
        <v>38.687</v>
      </c>
      <c r="ET97">
        <v>0</v>
      </c>
      <c r="EU97">
        <v>0</v>
      </c>
      <c r="EV97">
        <v>0</v>
      </c>
      <c r="EW97">
        <v>1758504271.5</v>
      </c>
      <c r="EX97">
        <v>0</v>
      </c>
      <c r="EY97">
        <v>276.212</v>
      </c>
      <c r="EZ97">
        <v>7.24615411316247</v>
      </c>
      <c r="FA97">
        <v>0.00769203868375806</v>
      </c>
      <c r="FB97">
        <v>-6.988</v>
      </c>
      <c r="FC97">
        <v>15</v>
      </c>
      <c r="FD97">
        <v>0</v>
      </c>
      <c r="FE97" t="s">
        <v>424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0.5798859</v>
      </c>
      <c r="FR97">
        <v>-0.0783352781954879</v>
      </c>
      <c r="FS97">
        <v>0.0352969260501534</v>
      </c>
      <c r="FT97">
        <v>1</v>
      </c>
      <c r="FU97">
        <v>275.914705882353</v>
      </c>
      <c r="FV97">
        <v>1.08326961927683</v>
      </c>
      <c r="FW97">
        <v>6.88477144534743</v>
      </c>
      <c r="FX97">
        <v>-1</v>
      </c>
      <c r="FY97">
        <v>0.18224</v>
      </c>
      <c r="FZ97">
        <v>0.0952318195488727</v>
      </c>
      <c r="GA97">
        <v>0.0137864875729825</v>
      </c>
      <c r="GB97">
        <v>1</v>
      </c>
      <c r="GC97">
        <v>2</v>
      </c>
      <c r="GD97">
        <v>2</v>
      </c>
      <c r="GE97" t="s">
        <v>425</v>
      </c>
      <c r="GF97">
        <v>3.13301</v>
      </c>
      <c r="GG97">
        <v>2.71409</v>
      </c>
      <c r="GH97">
        <v>0.0887942</v>
      </c>
      <c r="GI97">
        <v>0.0891761</v>
      </c>
      <c r="GJ97">
        <v>0.103024</v>
      </c>
      <c r="GK97">
        <v>0.103033</v>
      </c>
      <c r="GL97">
        <v>34293.4</v>
      </c>
      <c r="GM97">
        <v>36698.5</v>
      </c>
      <c r="GN97">
        <v>34054</v>
      </c>
      <c r="GO97">
        <v>36484.1</v>
      </c>
      <c r="GP97">
        <v>43154.1</v>
      </c>
      <c r="GQ97">
        <v>46982.4</v>
      </c>
      <c r="GR97">
        <v>53141.8</v>
      </c>
      <c r="GS97">
        <v>58316.4</v>
      </c>
      <c r="GT97">
        <v>1.9265</v>
      </c>
      <c r="GU97">
        <v>1.65492</v>
      </c>
      <c r="GV97">
        <v>0.0820309</v>
      </c>
      <c r="GW97">
        <v>0</v>
      </c>
      <c r="GX97">
        <v>28.6668</v>
      </c>
      <c r="GY97">
        <v>999.9</v>
      </c>
      <c r="GZ97">
        <v>59.816</v>
      </c>
      <c r="HA97">
        <v>30.293</v>
      </c>
      <c r="HB97">
        <v>28.861</v>
      </c>
      <c r="HC97">
        <v>54.0001</v>
      </c>
      <c r="HD97">
        <v>47.3638</v>
      </c>
      <c r="HE97">
        <v>1</v>
      </c>
      <c r="HF97">
        <v>0.116082</v>
      </c>
      <c r="HG97">
        <v>-1.6622</v>
      </c>
      <c r="HH97">
        <v>20.1259</v>
      </c>
      <c r="HI97">
        <v>5.19378</v>
      </c>
      <c r="HJ97">
        <v>12.0047</v>
      </c>
      <c r="HK97">
        <v>4.9741</v>
      </c>
      <c r="HL97">
        <v>3.294</v>
      </c>
      <c r="HM97">
        <v>9999</v>
      </c>
      <c r="HN97">
        <v>9999</v>
      </c>
      <c r="HO97">
        <v>9999</v>
      </c>
      <c r="HP97">
        <v>999.9</v>
      </c>
      <c r="HQ97">
        <v>1.86325</v>
      </c>
      <c r="HR97">
        <v>1.86813</v>
      </c>
      <c r="HS97">
        <v>1.86784</v>
      </c>
      <c r="HT97">
        <v>1.86905</v>
      </c>
      <c r="HU97">
        <v>1.86982</v>
      </c>
      <c r="HV97">
        <v>1.86592</v>
      </c>
      <c r="HW97">
        <v>1.86694</v>
      </c>
      <c r="HX97">
        <v>1.86842</v>
      </c>
      <c r="HY97">
        <v>5</v>
      </c>
      <c r="HZ97">
        <v>0</v>
      </c>
      <c r="IA97">
        <v>0</v>
      </c>
      <c r="IB97">
        <v>0</v>
      </c>
      <c r="IC97" t="s">
        <v>426</v>
      </c>
      <c r="ID97" t="s">
        <v>427</v>
      </c>
      <c r="IE97" t="s">
        <v>428</v>
      </c>
      <c r="IF97" t="s">
        <v>428</v>
      </c>
      <c r="IG97" t="s">
        <v>428</v>
      </c>
      <c r="IH97" t="s">
        <v>428</v>
      </c>
      <c r="II97">
        <v>0</v>
      </c>
      <c r="IJ97">
        <v>100</v>
      </c>
      <c r="IK97">
        <v>100</v>
      </c>
      <c r="IL97">
        <v>2.055</v>
      </c>
      <c r="IM97">
        <v>0.3546</v>
      </c>
      <c r="IN97">
        <v>0.625846538382723</v>
      </c>
      <c r="IO97">
        <v>0.00365734689822481</v>
      </c>
      <c r="IP97">
        <v>-6.82403095585571e-07</v>
      </c>
      <c r="IQ97">
        <v>2.34579755332527e-10</v>
      </c>
      <c r="IR97">
        <v>-0.0964157226560202</v>
      </c>
      <c r="IS97">
        <v>-0.0183575705514064</v>
      </c>
      <c r="IT97">
        <v>0.00210061426533654</v>
      </c>
      <c r="IU97">
        <v>-2.28055882586626e-05</v>
      </c>
      <c r="IV97">
        <v>4</v>
      </c>
      <c r="IW97">
        <v>2464</v>
      </c>
      <c r="IX97">
        <v>0</v>
      </c>
      <c r="IY97">
        <v>27</v>
      </c>
      <c r="IZ97">
        <v>29308404.5</v>
      </c>
      <c r="JA97">
        <v>29308404.5</v>
      </c>
      <c r="JB97">
        <v>0.95459</v>
      </c>
      <c r="JC97">
        <v>2.64038</v>
      </c>
      <c r="JD97">
        <v>1.54785</v>
      </c>
      <c r="JE97">
        <v>2.31445</v>
      </c>
      <c r="JF97">
        <v>1.64673</v>
      </c>
      <c r="JG97">
        <v>2.23389</v>
      </c>
      <c r="JH97">
        <v>34.2814</v>
      </c>
      <c r="JI97">
        <v>24.2101</v>
      </c>
      <c r="JJ97">
        <v>18</v>
      </c>
      <c r="JK97">
        <v>492.047</v>
      </c>
      <c r="JL97">
        <v>333.803</v>
      </c>
      <c r="JM97">
        <v>31.136</v>
      </c>
      <c r="JN97">
        <v>28.855</v>
      </c>
      <c r="JO97">
        <v>30.0003</v>
      </c>
      <c r="JP97">
        <v>28.8504</v>
      </c>
      <c r="JQ97">
        <v>28.8073</v>
      </c>
      <c r="JR97">
        <v>19.1309</v>
      </c>
      <c r="JS97">
        <v>22.7948</v>
      </c>
      <c r="JT97">
        <v>82.0876</v>
      </c>
      <c r="JU97">
        <v>31.1744</v>
      </c>
      <c r="JV97">
        <v>420</v>
      </c>
      <c r="JW97">
        <v>24.0731</v>
      </c>
      <c r="JX97">
        <v>96.588</v>
      </c>
      <c r="JY97">
        <v>94.4812</v>
      </c>
    </row>
    <row r="98" spans="1:285">
      <c r="A98">
        <v>82</v>
      </c>
      <c r="B98">
        <v>1758504273</v>
      </c>
      <c r="C98">
        <v>1245</v>
      </c>
      <c r="D98" t="s">
        <v>591</v>
      </c>
      <c r="E98" t="s">
        <v>592</v>
      </c>
      <c r="F98">
        <v>5</v>
      </c>
      <c r="G98" t="s">
        <v>419</v>
      </c>
      <c r="H98" t="s">
        <v>548</v>
      </c>
      <c r="I98" t="s">
        <v>421</v>
      </c>
      <c r="J98">
        <v>1758504270</v>
      </c>
      <c r="K98">
        <f>(L98)/1000</f>
        <v>0</v>
      </c>
      <c r="L98">
        <f>1000*DL98*AJ98*(DH98-DI98)/(100*DA98*(1000-AJ98*DH98))</f>
        <v>0</v>
      </c>
      <c r="M98">
        <f>DL98*AJ98*(DG98-DF98*(1000-AJ98*DI98)/(1000-AJ98*DH98))/(100*DA98)</f>
        <v>0</v>
      </c>
      <c r="N98">
        <f>DF98 - IF(AJ98&gt;1, M98*DA98*100.0/(AL98), 0)</f>
        <v>0</v>
      </c>
      <c r="O98">
        <f>((U98-K98/2)*N98-M98)/(U98+K98/2)</f>
        <v>0</v>
      </c>
      <c r="P98">
        <f>O98*(DM98+DN98)/1000.0</f>
        <v>0</v>
      </c>
      <c r="Q98">
        <f>(DF98 - IF(AJ98&gt;1, M98*DA98*100.0/(AL98), 0))*(DM98+DN98)/1000.0</f>
        <v>0</v>
      </c>
      <c r="R98">
        <f>2.0/((1/T98-1/S98)+SIGN(T98)*SQRT((1/T98-1/S98)*(1/T98-1/S98) + 4*DB98/((DB98+1)*(DB98+1))*(2*1/T98*1/S98-1/S98*1/S98)))</f>
        <v>0</v>
      </c>
      <c r="S98">
        <f>IF(LEFT(DC98,1)&lt;&gt;"0",IF(LEFT(DC98,1)="1",3.0,DD98),$D$5+$E$5*(DT98*DM98/($K$5*1000))+$F$5*(DT98*DM98/($K$5*1000))*MAX(MIN(DA98,$J$5),$I$5)*MAX(MIN(DA98,$J$5),$I$5)+$G$5*MAX(MIN(DA98,$J$5),$I$5)*(DT98*DM98/($K$5*1000))+$H$5*(DT98*DM98/($K$5*1000))*(DT98*DM98/($K$5*1000)))</f>
        <v>0</v>
      </c>
      <c r="T98">
        <f>K98*(1000-(1000*0.61365*exp(17.502*X98/(240.97+X98))/(DM98+DN98)+DH98)/2)/(1000*0.61365*exp(17.502*X98/(240.97+X98))/(DM98+DN98)-DH98)</f>
        <v>0</v>
      </c>
      <c r="U98">
        <f>1/((DB98+1)/(R98/1.6)+1/(S98/1.37)) + DB98/((DB98+1)/(R98/1.6) + DB98/(S98/1.37))</f>
        <v>0</v>
      </c>
      <c r="V98">
        <f>(CW98*CZ98)</f>
        <v>0</v>
      </c>
      <c r="W98">
        <f>(DO98+(V98+2*0.95*5.67E-8*(((DO98+$B$7)+273)^4-(DO98+273)^4)-44100*K98)/(1.84*29.3*S98+8*0.95*5.67E-8*(DO98+273)^3))</f>
        <v>0</v>
      </c>
      <c r="X98">
        <f>($C$7*DP98+$D$7*DQ98+$E$7*W98)</f>
        <v>0</v>
      </c>
      <c r="Y98">
        <f>0.61365*exp(17.502*X98/(240.97+X98))</f>
        <v>0</v>
      </c>
      <c r="Z98">
        <f>(AA98/AB98*100)</f>
        <v>0</v>
      </c>
      <c r="AA98">
        <f>DH98*(DM98+DN98)/1000</f>
        <v>0</v>
      </c>
      <c r="AB98">
        <f>0.61365*exp(17.502*DO98/(240.97+DO98))</f>
        <v>0</v>
      </c>
      <c r="AC98">
        <f>(Y98-DH98*(DM98+DN98)/1000)</f>
        <v>0</v>
      </c>
      <c r="AD98">
        <f>(-K98*44100)</f>
        <v>0</v>
      </c>
      <c r="AE98">
        <f>2*29.3*S98*0.92*(DO98-X98)</f>
        <v>0</v>
      </c>
      <c r="AF98">
        <f>2*0.95*5.67E-8*(((DO98+$B$7)+273)^4-(X98+273)^4)</f>
        <v>0</v>
      </c>
      <c r="AG98">
        <f>V98+AF98+AD98+AE98</f>
        <v>0</v>
      </c>
      <c r="AH98">
        <v>9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MAX(0,($B$13+$C$13*DT98)/(1+$D$13*DT98)*DM98/(DO98+273)*$E$13)</f>
        <v>0</v>
      </c>
      <c r="AM98" t="s">
        <v>422</v>
      </c>
      <c r="AN98" t="s">
        <v>422</v>
      </c>
      <c r="AO98">
        <v>0</v>
      </c>
      <c r="AP98">
        <v>0</v>
      </c>
      <c r="AQ98">
        <f>1-AO98/AP98</f>
        <v>0</v>
      </c>
      <c r="AR98">
        <v>0</v>
      </c>
      <c r="AS98" t="s">
        <v>422</v>
      </c>
      <c r="AT98" t="s">
        <v>422</v>
      </c>
      <c r="AU98">
        <v>0</v>
      </c>
      <c r="AV98">
        <v>0</v>
      </c>
      <c r="AW98">
        <f>1-AU98/AV98</f>
        <v>0</v>
      </c>
      <c r="AX98">
        <v>0.5</v>
      </c>
      <c r="AY98">
        <f>CX98</f>
        <v>0</v>
      </c>
      <c r="AZ98">
        <f>M98</f>
        <v>0</v>
      </c>
      <c r="BA98">
        <f>AW98*AX98*AY98</f>
        <v>0</v>
      </c>
      <c r="BB98">
        <f>(AZ98-AR98)/AY98</f>
        <v>0</v>
      </c>
      <c r="BC98">
        <f>(AP98-AV98)/AV98</f>
        <v>0</v>
      </c>
      <c r="BD98">
        <f>AO98/(AQ98+AO98/AV98)</f>
        <v>0</v>
      </c>
      <c r="BE98" t="s">
        <v>422</v>
      </c>
      <c r="BF98">
        <v>0</v>
      </c>
      <c r="BG98">
        <f>IF(BF98&lt;&gt;0, BF98, BD98)</f>
        <v>0</v>
      </c>
      <c r="BH98">
        <f>1-BG98/AV98</f>
        <v>0</v>
      </c>
      <c r="BI98">
        <f>(AV98-AU98)/(AV98-BG98)</f>
        <v>0</v>
      </c>
      <c r="BJ98">
        <f>(AP98-AV98)/(AP98-BG98)</f>
        <v>0</v>
      </c>
      <c r="BK98">
        <f>(AV98-AU98)/(AV98-AO98)</f>
        <v>0</v>
      </c>
      <c r="BL98">
        <f>(AP98-AV98)/(AP98-AO98)</f>
        <v>0</v>
      </c>
      <c r="BM98">
        <f>(BI98*BG98/AU98)</f>
        <v>0</v>
      </c>
      <c r="BN98">
        <f>(1-BM98)</f>
        <v>0</v>
      </c>
      <c r="CW98">
        <f>$B$11*DU98+$C$11*DV98+$F$11*EG98*(1-EJ98)</f>
        <v>0</v>
      </c>
      <c r="CX98">
        <f>CW98*CY98</f>
        <v>0</v>
      </c>
      <c r="CY98">
        <f>($B$11*$D$9+$C$11*$D$9+$F$11*((ET98+EL98)/MAX(ET98+EL98+EU98, 0.1)*$I$9+EU98/MAX(ET98+EL98+EU98, 0.1)*$J$9))/($B$11+$C$11+$F$11)</f>
        <v>0</v>
      </c>
      <c r="CZ98">
        <f>($B$11*$K$9+$C$11*$K$9+$F$11*((ET98+EL98)/MAX(ET98+EL98+EU98, 0.1)*$P$9+EU98/MAX(ET98+EL98+EU98, 0.1)*$Q$9))/($B$11+$C$11+$F$11)</f>
        <v>0</v>
      </c>
      <c r="DA98">
        <v>3.46</v>
      </c>
      <c r="DB98">
        <v>0.5</v>
      </c>
      <c r="DC98" t="s">
        <v>423</v>
      </c>
      <c r="DD98">
        <v>2</v>
      </c>
      <c r="DE98">
        <v>1758504270</v>
      </c>
      <c r="DF98">
        <v>420.592</v>
      </c>
      <c r="DG98">
        <v>420.016</v>
      </c>
      <c r="DH98">
        <v>24.2819333333333</v>
      </c>
      <c r="DI98">
        <v>24.0728</v>
      </c>
      <c r="DJ98">
        <v>418.538</v>
      </c>
      <c r="DK98">
        <v>23.9274</v>
      </c>
      <c r="DL98">
        <v>500.046</v>
      </c>
      <c r="DM98">
        <v>89.8003</v>
      </c>
      <c r="DN98">
        <v>0.0360782333333333</v>
      </c>
      <c r="DO98">
        <v>30.4276</v>
      </c>
      <c r="DP98">
        <v>30.0009333333333</v>
      </c>
      <c r="DQ98">
        <v>999.9</v>
      </c>
      <c r="DR98">
        <v>0</v>
      </c>
      <c r="DS98">
        <v>0</v>
      </c>
      <c r="DT98">
        <v>9995</v>
      </c>
      <c r="DU98">
        <v>0</v>
      </c>
      <c r="DV98">
        <v>0.330984</v>
      </c>
      <c r="DW98">
        <v>0.576080666666667</v>
      </c>
      <c r="DX98">
        <v>431.059</v>
      </c>
      <c r="DY98">
        <v>430.376333333333</v>
      </c>
      <c r="DZ98">
        <v>0.209178333333333</v>
      </c>
      <c r="EA98">
        <v>420.016</v>
      </c>
      <c r="EB98">
        <v>24.0728</v>
      </c>
      <c r="EC98">
        <v>2.18052666666667</v>
      </c>
      <c r="ED98">
        <v>2.16174333333333</v>
      </c>
      <c r="EE98">
        <v>18.8199666666667</v>
      </c>
      <c r="EF98">
        <v>18.6816</v>
      </c>
      <c r="EG98">
        <v>0.00500059</v>
      </c>
      <c r="EH98">
        <v>0</v>
      </c>
      <c r="EI98">
        <v>0</v>
      </c>
      <c r="EJ98">
        <v>0</v>
      </c>
      <c r="EK98">
        <v>277.933333333333</v>
      </c>
      <c r="EL98">
        <v>0.00500059</v>
      </c>
      <c r="EM98">
        <v>-7.5</v>
      </c>
      <c r="EN98">
        <v>0.5</v>
      </c>
      <c r="EO98">
        <v>35.854</v>
      </c>
      <c r="EP98">
        <v>40.5206666666667</v>
      </c>
      <c r="EQ98">
        <v>37.687</v>
      </c>
      <c r="ER98">
        <v>41.1456666666667</v>
      </c>
      <c r="ES98">
        <v>38.708</v>
      </c>
      <c r="ET98">
        <v>0</v>
      </c>
      <c r="EU98">
        <v>0</v>
      </c>
      <c r="EV98">
        <v>0</v>
      </c>
      <c r="EW98">
        <v>1758504273.3</v>
      </c>
      <c r="EX98">
        <v>0</v>
      </c>
      <c r="EY98">
        <v>276.223076923077</v>
      </c>
      <c r="EZ98">
        <v>-1.60683723992479</v>
      </c>
      <c r="FA98">
        <v>-9.162393391993</v>
      </c>
      <c r="FB98">
        <v>-7.96153846153846</v>
      </c>
      <c r="FC98">
        <v>15</v>
      </c>
      <c r="FD98">
        <v>0</v>
      </c>
      <c r="FE98" t="s">
        <v>424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0.57347115</v>
      </c>
      <c r="FR98">
        <v>-0.011593939849624</v>
      </c>
      <c r="FS98">
        <v>0.0310465710719799</v>
      </c>
      <c r="FT98">
        <v>1</v>
      </c>
      <c r="FU98">
        <v>276.126470588235</v>
      </c>
      <c r="FV98">
        <v>0.808250617269891</v>
      </c>
      <c r="FW98">
        <v>7.0263080768147</v>
      </c>
      <c r="FX98">
        <v>-1</v>
      </c>
      <c r="FY98">
        <v>0.1847607</v>
      </c>
      <c r="FZ98">
        <v>0.146222255639098</v>
      </c>
      <c r="GA98">
        <v>0.0160662018756768</v>
      </c>
      <c r="GB98">
        <v>0</v>
      </c>
      <c r="GC98">
        <v>1</v>
      </c>
      <c r="GD98">
        <v>2</v>
      </c>
      <c r="GE98" t="s">
        <v>449</v>
      </c>
      <c r="GF98">
        <v>3.13292</v>
      </c>
      <c r="GG98">
        <v>2.71408</v>
      </c>
      <c r="GH98">
        <v>0.0887968</v>
      </c>
      <c r="GI98">
        <v>0.0891621</v>
      </c>
      <c r="GJ98">
        <v>0.10304</v>
      </c>
      <c r="GK98">
        <v>0.103035</v>
      </c>
      <c r="GL98">
        <v>34293.3</v>
      </c>
      <c r="GM98">
        <v>36699</v>
      </c>
      <c r="GN98">
        <v>34054</v>
      </c>
      <c r="GO98">
        <v>36484</v>
      </c>
      <c r="GP98">
        <v>43153.4</v>
      </c>
      <c r="GQ98">
        <v>46982.3</v>
      </c>
      <c r="GR98">
        <v>53141.9</v>
      </c>
      <c r="GS98">
        <v>58316.4</v>
      </c>
      <c r="GT98">
        <v>1.92658</v>
      </c>
      <c r="GU98">
        <v>1.6549</v>
      </c>
      <c r="GV98">
        <v>0.0819378</v>
      </c>
      <c r="GW98">
        <v>0</v>
      </c>
      <c r="GX98">
        <v>28.6649</v>
      </c>
      <c r="GY98">
        <v>999.9</v>
      </c>
      <c r="GZ98">
        <v>59.816</v>
      </c>
      <c r="HA98">
        <v>30.293</v>
      </c>
      <c r="HB98">
        <v>28.8591</v>
      </c>
      <c r="HC98">
        <v>54.5201</v>
      </c>
      <c r="HD98">
        <v>47.6202</v>
      </c>
      <c r="HE98">
        <v>1</v>
      </c>
      <c r="HF98">
        <v>0.116217</v>
      </c>
      <c r="HG98">
        <v>-1.56261</v>
      </c>
      <c r="HH98">
        <v>20.1268</v>
      </c>
      <c r="HI98">
        <v>5.19378</v>
      </c>
      <c r="HJ98">
        <v>12.0041</v>
      </c>
      <c r="HK98">
        <v>4.97415</v>
      </c>
      <c r="HL98">
        <v>3.294</v>
      </c>
      <c r="HM98">
        <v>9999</v>
      </c>
      <c r="HN98">
        <v>9999</v>
      </c>
      <c r="HO98">
        <v>9999</v>
      </c>
      <c r="HP98">
        <v>999.9</v>
      </c>
      <c r="HQ98">
        <v>1.86325</v>
      </c>
      <c r="HR98">
        <v>1.86813</v>
      </c>
      <c r="HS98">
        <v>1.86784</v>
      </c>
      <c r="HT98">
        <v>1.86905</v>
      </c>
      <c r="HU98">
        <v>1.86985</v>
      </c>
      <c r="HV98">
        <v>1.86591</v>
      </c>
      <c r="HW98">
        <v>1.86694</v>
      </c>
      <c r="HX98">
        <v>1.86844</v>
      </c>
      <c r="HY98">
        <v>5</v>
      </c>
      <c r="HZ98">
        <v>0</v>
      </c>
      <c r="IA98">
        <v>0</v>
      </c>
      <c r="IB98">
        <v>0</v>
      </c>
      <c r="IC98" t="s">
        <v>426</v>
      </c>
      <c r="ID98" t="s">
        <v>427</v>
      </c>
      <c r="IE98" t="s">
        <v>428</v>
      </c>
      <c r="IF98" t="s">
        <v>428</v>
      </c>
      <c r="IG98" t="s">
        <v>428</v>
      </c>
      <c r="IH98" t="s">
        <v>428</v>
      </c>
      <c r="II98">
        <v>0</v>
      </c>
      <c r="IJ98">
        <v>100</v>
      </c>
      <c r="IK98">
        <v>100</v>
      </c>
      <c r="IL98">
        <v>2.055</v>
      </c>
      <c r="IM98">
        <v>0.3549</v>
      </c>
      <c r="IN98">
        <v>0.625846538382723</v>
      </c>
      <c r="IO98">
        <v>0.00365734689822481</v>
      </c>
      <c r="IP98">
        <v>-6.82403095585571e-07</v>
      </c>
      <c r="IQ98">
        <v>2.34579755332527e-10</v>
      </c>
      <c r="IR98">
        <v>-0.0964157226560202</v>
      </c>
      <c r="IS98">
        <v>-0.0183575705514064</v>
      </c>
      <c r="IT98">
        <v>0.00210061426533654</v>
      </c>
      <c r="IU98">
        <v>-2.28055882586626e-05</v>
      </c>
      <c r="IV98">
        <v>4</v>
      </c>
      <c r="IW98">
        <v>2464</v>
      </c>
      <c r="IX98">
        <v>0</v>
      </c>
      <c r="IY98">
        <v>27</v>
      </c>
      <c r="IZ98">
        <v>29308404.6</v>
      </c>
      <c r="JA98">
        <v>29308404.6</v>
      </c>
      <c r="JB98">
        <v>0.95459</v>
      </c>
      <c r="JC98">
        <v>2.63428</v>
      </c>
      <c r="JD98">
        <v>1.54785</v>
      </c>
      <c r="JE98">
        <v>2.31445</v>
      </c>
      <c r="JF98">
        <v>1.64673</v>
      </c>
      <c r="JG98">
        <v>2.30103</v>
      </c>
      <c r="JH98">
        <v>34.2814</v>
      </c>
      <c r="JI98">
        <v>24.2188</v>
      </c>
      <c r="JJ98">
        <v>18</v>
      </c>
      <c r="JK98">
        <v>492.089</v>
      </c>
      <c r="JL98">
        <v>333.791</v>
      </c>
      <c r="JM98">
        <v>31.1668</v>
      </c>
      <c r="JN98">
        <v>28.8553</v>
      </c>
      <c r="JO98">
        <v>30.0003</v>
      </c>
      <c r="JP98">
        <v>28.8496</v>
      </c>
      <c r="JQ98">
        <v>28.8073</v>
      </c>
      <c r="JR98">
        <v>19.1317</v>
      </c>
      <c r="JS98">
        <v>22.7948</v>
      </c>
      <c r="JT98">
        <v>82.0876</v>
      </c>
      <c r="JU98">
        <v>31.1744</v>
      </c>
      <c r="JV98">
        <v>420</v>
      </c>
      <c r="JW98">
        <v>24.0731</v>
      </c>
      <c r="JX98">
        <v>96.5881</v>
      </c>
      <c r="JY98">
        <v>94.481</v>
      </c>
    </row>
    <row r="99" spans="1:285">
      <c r="A99">
        <v>83</v>
      </c>
      <c r="B99">
        <v>1758504275</v>
      </c>
      <c r="C99">
        <v>1247</v>
      </c>
      <c r="D99" t="s">
        <v>593</v>
      </c>
      <c r="E99" t="s">
        <v>594</v>
      </c>
      <c r="F99">
        <v>5</v>
      </c>
      <c r="G99" t="s">
        <v>419</v>
      </c>
      <c r="H99" t="s">
        <v>548</v>
      </c>
      <c r="I99" t="s">
        <v>421</v>
      </c>
      <c r="J99">
        <v>1758504272</v>
      </c>
      <c r="K99">
        <f>(L99)/1000</f>
        <v>0</v>
      </c>
      <c r="L99">
        <f>1000*DL99*AJ99*(DH99-DI99)/(100*DA99*(1000-AJ99*DH99))</f>
        <v>0</v>
      </c>
      <c r="M99">
        <f>DL99*AJ99*(DG99-DF99*(1000-AJ99*DI99)/(1000-AJ99*DH99))/(100*DA99)</f>
        <v>0</v>
      </c>
      <c r="N99">
        <f>DF99 - IF(AJ99&gt;1, M99*DA99*100.0/(AL99), 0)</f>
        <v>0</v>
      </c>
      <c r="O99">
        <f>((U99-K99/2)*N99-M99)/(U99+K99/2)</f>
        <v>0</v>
      </c>
      <c r="P99">
        <f>O99*(DM99+DN99)/1000.0</f>
        <v>0</v>
      </c>
      <c r="Q99">
        <f>(DF99 - IF(AJ99&gt;1, M99*DA99*100.0/(AL99), 0))*(DM99+DN99)/1000.0</f>
        <v>0</v>
      </c>
      <c r="R99">
        <f>2.0/((1/T99-1/S99)+SIGN(T99)*SQRT((1/T99-1/S99)*(1/T99-1/S99) + 4*DB99/((DB99+1)*(DB99+1))*(2*1/T99*1/S99-1/S99*1/S99)))</f>
        <v>0</v>
      </c>
      <c r="S99">
        <f>IF(LEFT(DC99,1)&lt;&gt;"0",IF(LEFT(DC99,1)="1",3.0,DD99),$D$5+$E$5*(DT99*DM99/($K$5*1000))+$F$5*(DT99*DM99/($K$5*1000))*MAX(MIN(DA99,$J$5),$I$5)*MAX(MIN(DA99,$J$5),$I$5)+$G$5*MAX(MIN(DA99,$J$5),$I$5)*(DT99*DM99/($K$5*1000))+$H$5*(DT99*DM99/($K$5*1000))*(DT99*DM99/($K$5*1000)))</f>
        <v>0</v>
      </c>
      <c r="T99">
        <f>K99*(1000-(1000*0.61365*exp(17.502*X99/(240.97+X99))/(DM99+DN99)+DH99)/2)/(1000*0.61365*exp(17.502*X99/(240.97+X99))/(DM99+DN99)-DH99)</f>
        <v>0</v>
      </c>
      <c r="U99">
        <f>1/((DB99+1)/(R99/1.6)+1/(S99/1.37)) + DB99/((DB99+1)/(R99/1.6) + DB99/(S99/1.37))</f>
        <v>0</v>
      </c>
      <c r="V99">
        <f>(CW99*CZ99)</f>
        <v>0</v>
      </c>
      <c r="W99">
        <f>(DO99+(V99+2*0.95*5.67E-8*(((DO99+$B$7)+273)^4-(DO99+273)^4)-44100*K99)/(1.84*29.3*S99+8*0.95*5.67E-8*(DO99+273)^3))</f>
        <v>0</v>
      </c>
      <c r="X99">
        <f>($C$7*DP99+$D$7*DQ99+$E$7*W99)</f>
        <v>0</v>
      </c>
      <c r="Y99">
        <f>0.61365*exp(17.502*X99/(240.97+X99))</f>
        <v>0</v>
      </c>
      <c r="Z99">
        <f>(AA99/AB99*100)</f>
        <v>0</v>
      </c>
      <c r="AA99">
        <f>DH99*(DM99+DN99)/1000</f>
        <v>0</v>
      </c>
      <c r="AB99">
        <f>0.61365*exp(17.502*DO99/(240.97+DO99))</f>
        <v>0</v>
      </c>
      <c r="AC99">
        <f>(Y99-DH99*(DM99+DN99)/1000)</f>
        <v>0</v>
      </c>
      <c r="AD99">
        <f>(-K99*44100)</f>
        <v>0</v>
      </c>
      <c r="AE99">
        <f>2*29.3*S99*0.92*(DO99-X99)</f>
        <v>0</v>
      </c>
      <c r="AF99">
        <f>2*0.95*5.67E-8*(((DO99+$B$7)+273)^4-(X99+273)^4)</f>
        <v>0</v>
      </c>
      <c r="AG99">
        <f>V99+AF99+AD99+AE99</f>
        <v>0</v>
      </c>
      <c r="AH99">
        <v>9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MAX(0,($B$13+$C$13*DT99)/(1+$D$13*DT99)*DM99/(DO99+273)*$E$13)</f>
        <v>0</v>
      </c>
      <c r="AM99" t="s">
        <v>422</v>
      </c>
      <c r="AN99" t="s">
        <v>422</v>
      </c>
      <c r="AO99">
        <v>0</v>
      </c>
      <c r="AP99">
        <v>0</v>
      </c>
      <c r="AQ99">
        <f>1-AO99/AP99</f>
        <v>0</v>
      </c>
      <c r="AR99">
        <v>0</v>
      </c>
      <c r="AS99" t="s">
        <v>422</v>
      </c>
      <c r="AT99" t="s">
        <v>422</v>
      </c>
      <c r="AU99">
        <v>0</v>
      </c>
      <c r="AV99">
        <v>0</v>
      </c>
      <c r="AW99">
        <f>1-AU99/AV99</f>
        <v>0</v>
      </c>
      <c r="AX99">
        <v>0.5</v>
      </c>
      <c r="AY99">
        <f>CX99</f>
        <v>0</v>
      </c>
      <c r="AZ99">
        <f>M99</f>
        <v>0</v>
      </c>
      <c r="BA99">
        <f>AW99*AX99*AY99</f>
        <v>0</v>
      </c>
      <c r="BB99">
        <f>(AZ99-AR99)/AY99</f>
        <v>0</v>
      </c>
      <c r="BC99">
        <f>(AP99-AV99)/AV99</f>
        <v>0</v>
      </c>
      <c r="BD99">
        <f>AO99/(AQ99+AO99/AV99)</f>
        <v>0</v>
      </c>
      <c r="BE99" t="s">
        <v>422</v>
      </c>
      <c r="BF99">
        <v>0</v>
      </c>
      <c r="BG99">
        <f>IF(BF99&lt;&gt;0, BF99, BD99)</f>
        <v>0</v>
      </c>
      <c r="BH99">
        <f>1-BG99/AV99</f>
        <v>0</v>
      </c>
      <c r="BI99">
        <f>(AV99-AU99)/(AV99-BG99)</f>
        <v>0</v>
      </c>
      <c r="BJ99">
        <f>(AP99-AV99)/(AP99-BG99)</f>
        <v>0</v>
      </c>
      <c r="BK99">
        <f>(AV99-AU99)/(AV99-AO99)</f>
        <v>0</v>
      </c>
      <c r="BL99">
        <f>(AP99-AV99)/(AP99-AO99)</f>
        <v>0</v>
      </c>
      <c r="BM99">
        <f>(BI99*BG99/AU99)</f>
        <v>0</v>
      </c>
      <c r="BN99">
        <f>(1-BM99)</f>
        <v>0</v>
      </c>
      <c r="CW99">
        <f>$B$11*DU99+$C$11*DV99+$F$11*EG99*(1-EJ99)</f>
        <v>0</v>
      </c>
      <c r="CX99">
        <f>CW99*CY99</f>
        <v>0</v>
      </c>
      <c r="CY99">
        <f>($B$11*$D$9+$C$11*$D$9+$F$11*((ET99+EL99)/MAX(ET99+EL99+EU99, 0.1)*$I$9+EU99/MAX(ET99+EL99+EU99, 0.1)*$J$9))/($B$11+$C$11+$F$11)</f>
        <v>0</v>
      </c>
      <c r="CZ99">
        <f>($B$11*$K$9+$C$11*$K$9+$F$11*((ET99+EL99)/MAX(ET99+EL99+EU99, 0.1)*$P$9+EU99/MAX(ET99+EL99+EU99, 0.1)*$Q$9))/($B$11+$C$11+$F$11)</f>
        <v>0</v>
      </c>
      <c r="DA99">
        <v>3.46</v>
      </c>
      <c r="DB99">
        <v>0.5</v>
      </c>
      <c r="DC99" t="s">
        <v>423</v>
      </c>
      <c r="DD99">
        <v>2</v>
      </c>
      <c r="DE99">
        <v>1758504272</v>
      </c>
      <c r="DF99">
        <v>420.595</v>
      </c>
      <c r="DG99">
        <v>419.989666666667</v>
      </c>
      <c r="DH99">
        <v>24.2865</v>
      </c>
      <c r="DI99">
        <v>24.0729666666667</v>
      </c>
      <c r="DJ99">
        <v>418.541</v>
      </c>
      <c r="DK99">
        <v>23.9317666666667</v>
      </c>
      <c r="DL99">
        <v>500.011666666667</v>
      </c>
      <c r="DM99">
        <v>89.8005666666667</v>
      </c>
      <c r="DN99">
        <v>0.0360231666666667</v>
      </c>
      <c r="DO99">
        <v>30.4280333333333</v>
      </c>
      <c r="DP99">
        <v>30.0004</v>
      </c>
      <c r="DQ99">
        <v>999.9</v>
      </c>
      <c r="DR99">
        <v>0</v>
      </c>
      <c r="DS99">
        <v>0</v>
      </c>
      <c r="DT99">
        <v>9996.23333333333</v>
      </c>
      <c r="DU99">
        <v>0</v>
      </c>
      <c r="DV99">
        <v>0.330984</v>
      </c>
      <c r="DW99">
        <v>0.605581</v>
      </c>
      <c r="DX99">
        <v>431.064</v>
      </c>
      <c r="DY99">
        <v>430.349333333333</v>
      </c>
      <c r="DZ99">
        <v>0.213585666666667</v>
      </c>
      <c r="EA99">
        <v>419.989666666667</v>
      </c>
      <c r="EB99">
        <v>24.0729666666667</v>
      </c>
      <c r="EC99">
        <v>2.18094333333333</v>
      </c>
      <c r="ED99">
        <v>2.16176333333333</v>
      </c>
      <c r="EE99">
        <v>18.8230333333333</v>
      </c>
      <c r="EF99">
        <v>18.6817333333333</v>
      </c>
      <c r="EG99">
        <v>0.00500059</v>
      </c>
      <c r="EH99">
        <v>0</v>
      </c>
      <c r="EI99">
        <v>0</v>
      </c>
      <c r="EJ99">
        <v>0</v>
      </c>
      <c r="EK99">
        <v>276.466666666667</v>
      </c>
      <c r="EL99">
        <v>0.00500059</v>
      </c>
      <c r="EM99">
        <v>-6.76666666666667</v>
      </c>
      <c r="EN99">
        <v>0.3</v>
      </c>
      <c r="EO99">
        <v>35.875</v>
      </c>
      <c r="EP99">
        <v>40.5413333333333</v>
      </c>
      <c r="EQ99">
        <v>37.708</v>
      </c>
      <c r="ER99">
        <v>41.1873333333333</v>
      </c>
      <c r="ES99">
        <v>38.729</v>
      </c>
      <c r="ET99">
        <v>0</v>
      </c>
      <c r="EU99">
        <v>0</v>
      </c>
      <c r="EV99">
        <v>0</v>
      </c>
      <c r="EW99">
        <v>1758504275.1</v>
      </c>
      <c r="EX99">
        <v>0</v>
      </c>
      <c r="EY99">
        <v>276.392</v>
      </c>
      <c r="EZ99">
        <v>-4.41538403038868</v>
      </c>
      <c r="FA99">
        <v>-9.66153892694846</v>
      </c>
      <c r="FB99">
        <v>-8.04</v>
      </c>
      <c r="FC99">
        <v>15</v>
      </c>
      <c r="FD99">
        <v>0</v>
      </c>
      <c r="FE99" t="s">
        <v>424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0.5743043</v>
      </c>
      <c r="FR99">
        <v>0.179752781954886</v>
      </c>
      <c r="FS99">
        <v>0.0338288131495919</v>
      </c>
      <c r="FT99">
        <v>1</v>
      </c>
      <c r="FU99">
        <v>275.744117647059</v>
      </c>
      <c r="FV99">
        <v>3.91902220917118</v>
      </c>
      <c r="FW99">
        <v>6.80800528687803</v>
      </c>
      <c r="FX99">
        <v>-1</v>
      </c>
      <c r="FY99">
        <v>0.18855315</v>
      </c>
      <c r="FZ99">
        <v>0.180408586466165</v>
      </c>
      <c r="GA99">
        <v>0.0181635949698153</v>
      </c>
      <c r="GB99">
        <v>0</v>
      </c>
      <c r="GC99">
        <v>1</v>
      </c>
      <c r="GD99">
        <v>2</v>
      </c>
      <c r="GE99" t="s">
        <v>449</v>
      </c>
      <c r="GF99">
        <v>3.13301</v>
      </c>
      <c r="GG99">
        <v>2.71403</v>
      </c>
      <c r="GH99">
        <v>0.0887915</v>
      </c>
      <c r="GI99">
        <v>0.0891597</v>
      </c>
      <c r="GJ99">
        <v>0.103049</v>
      </c>
      <c r="GK99">
        <v>0.103033</v>
      </c>
      <c r="GL99">
        <v>34293.2</v>
      </c>
      <c r="GM99">
        <v>36699.1</v>
      </c>
      <c r="GN99">
        <v>34053.7</v>
      </c>
      <c r="GO99">
        <v>36484.1</v>
      </c>
      <c r="GP99">
        <v>43152.5</v>
      </c>
      <c r="GQ99">
        <v>46982.3</v>
      </c>
      <c r="GR99">
        <v>53141.3</v>
      </c>
      <c r="GS99">
        <v>58316.3</v>
      </c>
      <c r="GT99">
        <v>1.9265</v>
      </c>
      <c r="GU99">
        <v>1.655</v>
      </c>
      <c r="GV99">
        <v>0.0818633</v>
      </c>
      <c r="GW99">
        <v>0</v>
      </c>
      <c r="GX99">
        <v>28.6635</v>
      </c>
      <c r="GY99">
        <v>999.9</v>
      </c>
      <c r="GZ99">
        <v>59.816</v>
      </c>
      <c r="HA99">
        <v>30.293</v>
      </c>
      <c r="HB99">
        <v>28.8594</v>
      </c>
      <c r="HC99">
        <v>54.5601</v>
      </c>
      <c r="HD99">
        <v>47.504</v>
      </c>
      <c r="HE99">
        <v>1</v>
      </c>
      <c r="HF99">
        <v>0.116128</v>
      </c>
      <c r="HG99">
        <v>-1.50743</v>
      </c>
      <c r="HH99">
        <v>20.1273</v>
      </c>
      <c r="HI99">
        <v>5.19348</v>
      </c>
      <c r="HJ99">
        <v>12.004</v>
      </c>
      <c r="HK99">
        <v>4.9742</v>
      </c>
      <c r="HL99">
        <v>3.294</v>
      </c>
      <c r="HM99">
        <v>9999</v>
      </c>
      <c r="HN99">
        <v>9999</v>
      </c>
      <c r="HO99">
        <v>9999</v>
      </c>
      <c r="HP99">
        <v>999.9</v>
      </c>
      <c r="HQ99">
        <v>1.86325</v>
      </c>
      <c r="HR99">
        <v>1.86813</v>
      </c>
      <c r="HS99">
        <v>1.86784</v>
      </c>
      <c r="HT99">
        <v>1.86905</v>
      </c>
      <c r="HU99">
        <v>1.86987</v>
      </c>
      <c r="HV99">
        <v>1.8659</v>
      </c>
      <c r="HW99">
        <v>1.86697</v>
      </c>
      <c r="HX99">
        <v>1.86844</v>
      </c>
      <c r="HY99">
        <v>5</v>
      </c>
      <c r="HZ99">
        <v>0</v>
      </c>
      <c r="IA99">
        <v>0</v>
      </c>
      <c r="IB99">
        <v>0</v>
      </c>
      <c r="IC99" t="s">
        <v>426</v>
      </c>
      <c r="ID99" t="s">
        <v>427</v>
      </c>
      <c r="IE99" t="s">
        <v>428</v>
      </c>
      <c r="IF99" t="s">
        <v>428</v>
      </c>
      <c r="IG99" t="s">
        <v>428</v>
      </c>
      <c r="IH99" t="s">
        <v>428</v>
      </c>
      <c r="II99">
        <v>0</v>
      </c>
      <c r="IJ99">
        <v>100</v>
      </c>
      <c r="IK99">
        <v>100</v>
      </c>
      <c r="IL99">
        <v>2.054</v>
      </c>
      <c r="IM99">
        <v>0.355</v>
      </c>
      <c r="IN99">
        <v>0.625846538382723</v>
      </c>
      <c r="IO99">
        <v>0.00365734689822481</v>
      </c>
      <c r="IP99">
        <v>-6.82403095585571e-07</v>
      </c>
      <c r="IQ99">
        <v>2.34579755332527e-10</v>
      </c>
      <c r="IR99">
        <v>-0.0964157226560202</v>
      </c>
      <c r="IS99">
        <v>-0.0183575705514064</v>
      </c>
      <c r="IT99">
        <v>0.00210061426533654</v>
      </c>
      <c r="IU99">
        <v>-2.28055882586626e-05</v>
      </c>
      <c r="IV99">
        <v>4</v>
      </c>
      <c r="IW99">
        <v>2464</v>
      </c>
      <c r="IX99">
        <v>0</v>
      </c>
      <c r="IY99">
        <v>27</v>
      </c>
      <c r="IZ99">
        <v>29308404.6</v>
      </c>
      <c r="JA99">
        <v>29308404.6</v>
      </c>
      <c r="JB99">
        <v>0.95459</v>
      </c>
      <c r="JC99">
        <v>2.62695</v>
      </c>
      <c r="JD99">
        <v>1.54785</v>
      </c>
      <c r="JE99">
        <v>2.31445</v>
      </c>
      <c r="JF99">
        <v>1.64551</v>
      </c>
      <c r="JG99">
        <v>2.37183</v>
      </c>
      <c r="JH99">
        <v>34.2814</v>
      </c>
      <c r="JI99">
        <v>24.2276</v>
      </c>
      <c r="JJ99">
        <v>18</v>
      </c>
      <c r="JK99">
        <v>492.03</v>
      </c>
      <c r="JL99">
        <v>333.839</v>
      </c>
      <c r="JM99">
        <v>31.1793</v>
      </c>
      <c r="JN99">
        <v>28.8553</v>
      </c>
      <c r="JO99">
        <v>30.0002</v>
      </c>
      <c r="JP99">
        <v>28.8483</v>
      </c>
      <c r="JQ99">
        <v>28.8073</v>
      </c>
      <c r="JR99">
        <v>19.1321</v>
      </c>
      <c r="JS99">
        <v>22.7948</v>
      </c>
      <c r="JT99">
        <v>82.0876</v>
      </c>
      <c r="JU99">
        <v>31.1744</v>
      </c>
      <c r="JV99">
        <v>420</v>
      </c>
      <c r="JW99">
        <v>24.0731</v>
      </c>
      <c r="JX99">
        <v>96.5872</v>
      </c>
      <c r="JY99">
        <v>94.4811</v>
      </c>
    </row>
    <row r="100" spans="1:285">
      <c r="A100">
        <v>84</v>
      </c>
      <c r="B100">
        <v>1758504277</v>
      </c>
      <c r="C100">
        <v>1249</v>
      </c>
      <c r="D100" t="s">
        <v>595</v>
      </c>
      <c r="E100" t="s">
        <v>596</v>
      </c>
      <c r="F100">
        <v>5</v>
      </c>
      <c r="G100" t="s">
        <v>419</v>
      </c>
      <c r="H100" t="s">
        <v>548</v>
      </c>
      <c r="I100" t="s">
        <v>421</v>
      </c>
      <c r="J100">
        <v>1758504274</v>
      </c>
      <c r="K100">
        <f>(L100)/1000</f>
        <v>0</v>
      </c>
      <c r="L100">
        <f>1000*DL100*AJ100*(DH100-DI100)/(100*DA100*(1000-AJ100*DH100))</f>
        <v>0</v>
      </c>
      <c r="M100">
        <f>DL100*AJ100*(DG100-DF100*(1000-AJ100*DI100)/(1000-AJ100*DH100))/(100*DA100)</f>
        <v>0</v>
      </c>
      <c r="N100">
        <f>DF100 - IF(AJ100&gt;1, M100*DA100*100.0/(AL100), 0)</f>
        <v>0</v>
      </c>
      <c r="O100">
        <f>((U100-K100/2)*N100-M100)/(U100+K100/2)</f>
        <v>0</v>
      </c>
      <c r="P100">
        <f>O100*(DM100+DN100)/1000.0</f>
        <v>0</v>
      </c>
      <c r="Q100">
        <f>(DF100 - IF(AJ100&gt;1, M100*DA100*100.0/(AL100), 0))*(DM100+DN100)/1000.0</f>
        <v>0</v>
      </c>
      <c r="R100">
        <f>2.0/((1/T100-1/S100)+SIGN(T100)*SQRT((1/T100-1/S100)*(1/T100-1/S100) + 4*DB100/((DB100+1)*(DB100+1))*(2*1/T100*1/S100-1/S100*1/S100)))</f>
        <v>0</v>
      </c>
      <c r="S100">
        <f>IF(LEFT(DC100,1)&lt;&gt;"0",IF(LEFT(DC100,1)="1",3.0,DD100),$D$5+$E$5*(DT100*DM100/($K$5*1000))+$F$5*(DT100*DM100/($K$5*1000))*MAX(MIN(DA100,$J$5),$I$5)*MAX(MIN(DA100,$J$5),$I$5)+$G$5*MAX(MIN(DA100,$J$5),$I$5)*(DT100*DM100/($K$5*1000))+$H$5*(DT100*DM100/($K$5*1000))*(DT100*DM100/($K$5*1000)))</f>
        <v>0</v>
      </c>
      <c r="T100">
        <f>K100*(1000-(1000*0.61365*exp(17.502*X100/(240.97+X100))/(DM100+DN100)+DH100)/2)/(1000*0.61365*exp(17.502*X100/(240.97+X100))/(DM100+DN100)-DH100)</f>
        <v>0</v>
      </c>
      <c r="U100">
        <f>1/((DB100+1)/(R100/1.6)+1/(S100/1.37)) + DB100/((DB100+1)/(R100/1.6) + DB100/(S100/1.37))</f>
        <v>0</v>
      </c>
      <c r="V100">
        <f>(CW100*CZ100)</f>
        <v>0</v>
      </c>
      <c r="W100">
        <f>(DO100+(V100+2*0.95*5.67E-8*(((DO100+$B$7)+273)^4-(DO100+273)^4)-44100*K100)/(1.84*29.3*S100+8*0.95*5.67E-8*(DO100+273)^3))</f>
        <v>0</v>
      </c>
      <c r="X100">
        <f>($C$7*DP100+$D$7*DQ100+$E$7*W100)</f>
        <v>0</v>
      </c>
      <c r="Y100">
        <f>0.61365*exp(17.502*X100/(240.97+X100))</f>
        <v>0</v>
      </c>
      <c r="Z100">
        <f>(AA100/AB100*100)</f>
        <v>0</v>
      </c>
      <c r="AA100">
        <f>DH100*(DM100+DN100)/1000</f>
        <v>0</v>
      </c>
      <c r="AB100">
        <f>0.61365*exp(17.502*DO100/(240.97+DO100))</f>
        <v>0</v>
      </c>
      <c r="AC100">
        <f>(Y100-DH100*(DM100+DN100)/1000)</f>
        <v>0</v>
      </c>
      <c r="AD100">
        <f>(-K100*44100)</f>
        <v>0</v>
      </c>
      <c r="AE100">
        <f>2*29.3*S100*0.92*(DO100-X100)</f>
        <v>0</v>
      </c>
      <c r="AF100">
        <f>2*0.95*5.67E-8*(((DO100+$B$7)+273)^4-(X100+273)^4)</f>
        <v>0</v>
      </c>
      <c r="AG100">
        <f>V100+AF100+AD100+AE100</f>
        <v>0</v>
      </c>
      <c r="AH100">
        <v>9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MAX(0,($B$13+$C$13*DT100)/(1+$D$13*DT100)*DM100/(DO100+273)*$E$13)</f>
        <v>0</v>
      </c>
      <c r="AM100" t="s">
        <v>422</v>
      </c>
      <c r="AN100" t="s">
        <v>422</v>
      </c>
      <c r="AO100">
        <v>0</v>
      </c>
      <c r="AP100">
        <v>0</v>
      </c>
      <c r="AQ100">
        <f>1-AO100/AP100</f>
        <v>0</v>
      </c>
      <c r="AR100">
        <v>0</v>
      </c>
      <c r="AS100" t="s">
        <v>422</v>
      </c>
      <c r="AT100" t="s">
        <v>422</v>
      </c>
      <c r="AU100">
        <v>0</v>
      </c>
      <c r="AV100">
        <v>0</v>
      </c>
      <c r="AW100">
        <f>1-AU100/AV100</f>
        <v>0</v>
      </c>
      <c r="AX100">
        <v>0.5</v>
      </c>
      <c r="AY100">
        <f>CX100</f>
        <v>0</v>
      </c>
      <c r="AZ100">
        <f>M100</f>
        <v>0</v>
      </c>
      <c r="BA100">
        <f>AW100*AX100*AY100</f>
        <v>0</v>
      </c>
      <c r="BB100">
        <f>(AZ100-AR100)/AY100</f>
        <v>0</v>
      </c>
      <c r="BC100">
        <f>(AP100-AV100)/AV100</f>
        <v>0</v>
      </c>
      <c r="BD100">
        <f>AO100/(AQ100+AO100/AV100)</f>
        <v>0</v>
      </c>
      <c r="BE100" t="s">
        <v>422</v>
      </c>
      <c r="BF100">
        <v>0</v>
      </c>
      <c r="BG100">
        <f>IF(BF100&lt;&gt;0, BF100, BD100)</f>
        <v>0</v>
      </c>
      <c r="BH100">
        <f>1-BG100/AV100</f>
        <v>0</v>
      </c>
      <c r="BI100">
        <f>(AV100-AU100)/(AV100-BG100)</f>
        <v>0</v>
      </c>
      <c r="BJ100">
        <f>(AP100-AV100)/(AP100-BG100)</f>
        <v>0</v>
      </c>
      <c r="BK100">
        <f>(AV100-AU100)/(AV100-AO100)</f>
        <v>0</v>
      </c>
      <c r="BL100">
        <f>(AP100-AV100)/(AP100-AO100)</f>
        <v>0</v>
      </c>
      <c r="BM100">
        <f>(BI100*BG100/AU100)</f>
        <v>0</v>
      </c>
      <c r="BN100">
        <f>(1-BM100)</f>
        <v>0</v>
      </c>
      <c r="CW100">
        <f>$B$11*DU100+$C$11*DV100+$F$11*EG100*(1-EJ100)</f>
        <v>0</v>
      </c>
      <c r="CX100">
        <f>CW100*CY100</f>
        <v>0</v>
      </c>
      <c r="CY100">
        <f>($B$11*$D$9+$C$11*$D$9+$F$11*((ET100+EL100)/MAX(ET100+EL100+EU100, 0.1)*$I$9+EU100/MAX(ET100+EL100+EU100, 0.1)*$J$9))/($B$11+$C$11+$F$11)</f>
        <v>0</v>
      </c>
      <c r="CZ100">
        <f>($B$11*$K$9+$C$11*$K$9+$F$11*((ET100+EL100)/MAX(ET100+EL100+EU100, 0.1)*$P$9+EU100/MAX(ET100+EL100+EU100, 0.1)*$Q$9))/($B$11+$C$11+$F$11)</f>
        <v>0</v>
      </c>
      <c r="DA100">
        <v>3.46</v>
      </c>
      <c r="DB100">
        <v>0.5</v>
      </c>
      <c r="DC100" t="s">
        <v>423</v>
      </c>
      <c r="DD100">
        <v>2</v>
      </c>
      <c r="DE100">
        <v>1758504274</v>
      </c>
      <c r="DF100">
        <v>420.589666666667</v>
      </c>
      <c r="DG100">
        <v>419.98</v>
      </c>
      <c r="DH100">
        <v>24.2902</v>
      </c>
      <c r="DI100">
        <v>24.0729666666667</v>
      </c>
      <c r="DJ100">
        <v>418.535666666667</v>
      </c>
      <c r="DK100">
        <v>23.9353</v>
      </c>
      <c r="DL100">
        <v>499.996333333333</v>
      </c>
      <c r="DM100">
        <v>89.8008333333333</v>
      </c>
      <c r="DN100">
        <v>0.0359518</v>
      </c>
      <c r="DO100">
        <v>30.4290333333333</v>
      </c>
      <c r="DP100">
        <v>29.9995666666667</v>
      </c>
      <c r="DQ100">
        <v>999.9</v>
      </c>
      <c r="DR100">
        <v>0</v>
      </c>
      <c r="DS100">
        <v>0</v>
      </c>
      <c r="DT100">
        <v>10003.74</v>
      </c>
      <c r="DU100">
        <v>0</v>
      </c>
      <c r="DV100">
        <v>0.330984</v>
      </c>
      <c r="DW100">
        <v>0.610006</v>
      </c>
      <c r="DX100">
        <v>431.060333333333</v>
      </c>
      <c r="DY100">
        <v>430.339333333333</v>
      </c>
      <c r="DZ100">
        <v>0.217279333333333</v>
      </c>
      <c r="EA100">
        <v>419.98</v>
      </c>
      <c r="EB100">
        <v>24.0729666666667</v>
      </c>
      <c r="EC100">
        <v>2.18128333333333</v>
      </c>
      <c r="ED100">
        <v>2.16177</v>
      </c>
      <c r="EE100">
        <v>18.8255</v>
      </c>
      <c r="EF100">
        <v>18.6817666666667</v>
      </c>
      <c r="EG100">
        <v>0.00500059</v>
      </c>
      <c r="EH100">
        <v>0</v>
      </c>
      <c r="EI100">
        <v>0</v>
      </c>
      <c r="EJ100">
        <v>0</v>
      </c>
      <c r="EK100">
        <v>276.633333333333</v>
      </c>
      <c r="EL100">
        <v>0.00500059</v>
      </c>
      <c r="EM100">
        <v>-9.6</v>
      </c>
      <c r="EN100">
        <v>-0.1</v>
      </c>
      <c r="EO100">
        <v>35.875</v>
      </c>
      <c r="EP100">
        <v>40.583</v>
      </c>
      <c r="EQ100">
        <v>37.729</v>
      </c>
      <c r="ER100">
        <v>41.229</v>
      </c>
      <c r="ES100">
        <v>38.7706666666667</v>
      </c>
      <c r="ET100">
        <v>0</v>
      </c>
      <c r="EU100">
        <v>0</v>
      </c>
      <c r="EV100">
        <v>0</v>
      </c>
      <c r="EW100">
        <v>1758504277.5</v>
      </c>
      <c r="EX100">
        <v>0</v>
      </c>
      <c r="EY100">
        <v>277.048</v>
      </c>
      <c r="EZ100">
        <v>5.41538527740718</v>
      </c>
      <c r="FA100">
        <v>-21.8615386508625</v>
      </c>
      <c r="FB100">
        <v>-8.548</v>
      </c>
      <c r="FC100">
        <v>15</v>
      </c>
      <c r="FD100">
        <v>0</v>
      </c>
      <c r="FE100" t="s">
        <v>424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0.58322765</v>
      </c>
      <c r="FR100">
        <v>0.259118390977443</v>
      </c>
      <c r="FS100">
        <v>0.039087781876534</v>
      </c>
      <c r="FT100">
        <v>1</v>
      </c>
      <c r="FU100">
        <v>275.497058823529</v>
      </c>
      <c r="FV100">
        <v>10.739495907009</v>
      </c>
      <c r="FW100">
        <v>6.83832131508198</v>
      </c>
      <c r="FX100">
        <v>-1</v>
      </c>
      <c r="FY100">
        <v>0.1931176</v>
      </c>
      <c r="FZ100">
        <v>0.198046646616541</v>
      </c>
      <c r="GA100">
        <v>0.0193291027763836</v>
      </c>
      <c r="GB100">
        <v>0</v>
      </c>
      <c r="GC100">
        <v>1</v>
      </c>
      <c r="GD100">
        <v>2</v>
      </c>
      <c r="GE100" t="s">
        <v>449</v>
      </c>
      <c r="GF100">
        <v>3.13291</v>
      </c>
      <c r="GG100">
        <v>2.7141</v>
      </c>
      <c r="GH100">
        <v>0.0887849</v>
      </c>
      <c r="GI100">
        <v>0.0891751</v>
      </c>
      <c r="GJ100">
        <v>0.103051</v>
      </c>
      <c r="GK100">
        <v>0.103028</v>
      </c>
      <c r="GL100">
        <v>34293.2</v>
      </c>
      <c r="GM100">
        <v>36698.5</v>
      </c>
      <c r="GN100">
        <v>34053.5</v>
      </c>
      <c r="GO100">
        <v>36484.1</v>
      </c>
      <c r="GP100">
        <v>43152.1</v>
      </c>
      <c r="GQ100">
        <v>46982.5</v>
      </c>
      <c r="GR100">
        <v>53140.9</v>
      </c>
      <c r="GS100">
        <v>58316.2</v>
      </c>
      <c r="GT100">
        <v>1.92655</v>
      </c>
      <c r="GU100">
        <v>1.65517</v>
      </c>
      <c r="GV100">
        <v>0.0822172</v>
      </c>
      <c r="GW100">
        <v>0</v>
      </c>
      <c r="GX100">
        <v>28.6619</v>
      </c>
      <c r="GY100">
        <v>999.9</v>
      </c>
      <c r="GZ100">
        <v>59.816</v>
      </c>
      <c r="HA100">
        <v>30.293</v>
      </c>
      <c r="HB100">
        <v>28.8611</v>
      </c>
      <c r="HC100">
        <v>54.5701</v>
      </c>
      <c r="HD100">
        <v>47.6442</v>
      </c>
      <c r="HE100">
        <v>1</v>
      </c>
      <c r="HF100">
        <v>0.116113</v>
      </c>
      <c r="HG100">
        <v>-1.47808</v>
      </c>
      <c r="HH100">
        <v>20.1275</v>
      </c>
      <c r="HI100">
        <v>5.19348</v>
      </c>
      <c r="HJ100">
        <v>12.0044</v>
      </c>
      <c r="HK100">
        <v>4.9743</v>
      </c>
      <c r="HL100">
        <v>3.294</v>
      </c>
      <c r="HM100">
        <v>9999</v>
      </c>
      <c r="HN100">
        <v>9999</v>
      </c>
      <c r="HO100">
        <v>9999</v>
      </c>
      <c r="HP100">
        <v>999.9</v>
      </c>
      <c r="HQ100">
        <v>1.86325</v>
      </c>
      <c r="HR100">
        <v>1.86812</v>
      </c>
      <c r="HS100">
        <v>1.86783</v>
      </c>
      <c r="HT100">
        <v>1.86905</v>
      </c>
      <c r="HU100">
        <v>1.86985</v>
      </c>
      <c r="HV100">
        <v>1.86594</v>
      </c>
      <c r="HW100">
        <v>1.86698</v>
      </c>
      <c r="HX100">
        <v>1.86843</v>
      </c>
      <c r="HY100">
        <v>5</v>
      </c>
      <c r="HZ100">
        <v>0</v>
      </c>
      <c r="IA100">
        <v>0</v>
      </c>
      <c r="IB100">
        <v>0</v>
      </c>
      <c r="IC100" t="s">
        <v>426</v>
      </c>
      <c r="ID100" t="s">
        <v>427</v>
      </c>
      <c r="IE100" t="s">
        <v>428</v>
      </c>
      <c r="IF100" t="s">
        <v>428</v>
      </c>
      <c r="IG100" t="s">
        <v>428</v>
      </c>
      <c r="IH100" t="s">
        <v>428</v>
      </c>
      <c r="II100">
        <v>0</v>
      </c>
      <c r="IJ100">
        <v>100</v>
      </c>
      <c r="IK100">
        <v>100</v>
      </c>
      <c r="IL100">
        <v>2.054</v>
      </c>
      <c r="IM100">
        <v>0.3551</v>
      </c>
      <c r="IN100">
        <v>0.625846538382723</v>
      </c>
      <c r="IO100">
        <v>0.00365734689822481</v>
      </c>
      <c r="IP100">
        <v>-6.82403095585571e-07</v>
      </c>
      <c r="IQ100">
        <v>2.34579755332527e-10</v>
      </c>
      <c r="IR100">
        <v>-0.0964157226560202</v>
      </c>
      <c r="IS100">
        <v>-0.0183575705514064</v>
      </c>
      <c r="IT100">
        <v>0.00210061426533654</v>
      </c>
      <c r="IU100">
        <v>-2.28055882586626e-05</v>
      </c>
      <c r="IV100">
        <v>4</v>
      </c>
      <c r="IW100">
        <v>2464</v>
      </c>
      <c r="IX100">
        <v>0</v>
      </c>
      <c r="IY100">
        <v>27</v>
      </c>
      <c r="IZ100">
        <v>29308404.6</v>
      </c>
      <c r="JA100">
        <v>29308404.6</v>
      </c>
      <c r="JB100">
        <v>0.95459</v>
      </c>
      <c r="JC100">
        <v>2.63184</v>
      </c>
      <c r="JD100">
        <v>1.54785</v>
      </c>
      <c r="JE100">
        <v>2.31323</v>
      </c>
      <c r="JF100">
        <v>1.64673</v>
      </c>
      <c r="JG100">
        <v>2.26562</v>
      </c>
      <c r="JH100">
        <v>34.2814</v>
      </c>
      <c r="JI100">
        <v>24.2188</v>
      </c>
      <c r="JJ100">
        <v>18</v>
      </c>
      <c r="JK100">
        <v>492.059</v>
      </c>
      <c r="JL100">
        <v>333.922</v>
      </c>
      <c r="JM100">
        <v>31.1832</v>
      </c>
      <c r="JN100">
        <v>28.8553</v>
      </c>
      <c r="JO100">
        <v>30.0001</v>
      </c>
      <c r="JP100">
        <v>28.8479</v>
      </c>
      <c r="JQ100">
        <v>28.8073</v>
      </c>
      <c r="JR100">
        <v>19.1302</v>
      </c>
      <c r="JS100">
        <v>22.7948</v>
      </c>
      <c r="JT100">
        <v>82.0876</v>
      </c>
      <c r="JU100">
        <v>31.175</v>
      </c>
      <c r="JV100">
        <v>420</v>
      </c>
      <c r="JW100">
        <v>24.0731</v>
      </c>
      <c r="JX100">
        <v>96.5865</v>
      </c>
      <c r="JY100">
        <v>94.4809</v>
      </c>
    </row>
    <row r="101" spans="1:285">
      <c r="A101">
        <v>85</v>
      </c>
      <c r="B101">
        <v>1758504279</v>
      </c>
      <c r="C101">
        <v>1251</v>
      </c>
      <c r="D101" t="s">
        <v>597</v>
      </c>
      <c r="E101" t="s">
        <v>598</v>
      </c>
      <c r="F101">
        <v>5</v>
      </c>
      <c r="G101" t="s">
        <v>419</v>
      </c>
      <c r="H101" t="s">
        <v>548</v>
      </c>
      <c r="I101" t="s">
        <v>421</v>
      </c>
      <c r="J101">
        <v>1758504276</v>
      </c>
      <c r="K101">
        <f>(L101)/1000</f>
        <v>0</v>
      </c>
      <c r="L101">
        <f>1000*DL101*AJ101*(DH101-DI101)/(100*DA101*(1000-AJ101*DH101))</f>
        <v>0</v>
      </c>
      <c r="M101">
        <f>DL101*AJ101*(DG101-DF101*(1000-AJ101*DI101)/(1000-AJ101*DH101))/(100*DA101)</f>
        <v>0</v>
      </c>
      <c r="N101">
        <f>DF101 - IF(AJ101&gt;1, M101*DA101*100.0/(AL101), 0)</f>
        <v>0</v>
      </c>
      <c r="O101">
        <f>((U101-K101/2)*N101-M101)/(U101+K101/2)</f>
        <v>0</v>
      </c>
      <c r="P101">
        <f>O101*(DM101+DN101)/1000.0</f>
        <v>0</v>
      </c>
      <c r="Q101">
        <f>(DF101 - IF(AJ101&gt;1, M101*DA101*100.0/(AL101), 0))*(DM101+DN101)/1000.0</f>
        <v>0</v>
      </c>
      <c r="R101">
        <f>2.0/((1/T101-1/S101)+SIGN(T101)*SQRT((1/T101-1/S101)*(1/T101-1/S101) + 4*DB101/((DB101+1)*(DB101+1))*(2*1/T101*1/S101-1/S101*1/S101)))</f>
        <v>0</v>
      </c>
      <c r="S101">
        <f>IF(LEFT(DC101,1)&lt;&gt;"0",IF(LEFT(DC101,1)="1",3.0,DD101),$D$5+$E$5*(DT101*DM101/($K$5*1000))+$F$5*(DT101*DM101/($K$5*1000))*MAX(MIN(DA101,$J$5),$I$5)*MAX(MIN(DA101,$J$5),$I$5)+$G$5*MAX(MIN(DA101,$J$5),$I$5)*(DT101*DM101/($K$5*1000))+$H$5*(DT101*DM101/($K$5*1000))*(DT101*DM101/($K$5*1000)))</f>
        <v>0</v>
      </c>
      <c r="T101">
        <f>K101*(1000-(1000*0.61365*exp(17.502*X101/(240.97+X101))/(DM101+DN101)+DH101)/2)/(1000*0.61365*exp(17.502*X101/(240.97+X101))/(DM101+DN101)-DH101)</f>
        <v>0</v>
      </c>
      <c r="U101">
        <f>1/((DB101+1)/(R101/1.6)+1/(S101/1.37)) + DB101/((DB101+1)/(R101/1.6) + DB101/(S101/1.37))</f>
        <v>0</v>
      </c>
      <c r="V101">
        <f>(CW101*CZ101)</f>
        <v>0</v>
      </c>
      <c r="W101">
        <f>(DO101+(V101+2*0.95*5.67E-8*(((DO101+$B$7)+273)^4-(DO101+273)^4)-44100*K101)/(1.84*29.3*S101+8*0.95*5.67E-8*(DO101+273)^3))</f>
        <v>0</v>
      </c>
      <c r="X101">
        <f>($C$7*DP101+$D$7*DQ101+$E$7*W101)</f>
        <v>0</v>
      </c>
      <c r="Y101">
        <f>0.61365*exp(17.502*X101/(240.97+X101))</f>
        <v>0</v>
      </c>
      <c r="Z101">
        <f>(AA101/AB101*100)</f>
        <v>0</v>
      </c>
      <c r="AA101">
        <f>DH101*(DM101+DN101)/1000</f>
        <v>0</v>
      </c>
      <c r="AB101">
        <f>0.61365*exp(17.502*DO101/(240.97+DO101))</f>
        <v>0</v>
      </c>
      <c r="AC101">
        <f>(Y101-DH101*(DM101+DN101)/1000)</f>
        <v>0</v>
      </c>
      <c r="AD101">
        <f>(-K101*44100)</f>
        <v>0</v>
      </c>
      <c r="AE101">
        <f>2*29.3*S101*0.92*(DO101-X101)</f>
        <v>0</v>
      </c>
      <c r="AF101">
        <f>2*0.95*5.67E-8*(((DO101+$B$7)+273)^4-(X101+273)^4)</f>
        <v>0</v>
      </c>
      <c r="AG101">
        <f>V101+AF101+AD101+AE101</f>
        <v>0</v>
      </c>
      <c r="AH101">
        <v>9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MAX(0,($B$13+$C$13*DT101)/(1+$D$13*DT101)*DM101/(DO101+273)*$E$13)</f>
        <v>0</v>
      </c>
      <c r="AM101" t="s">
        <v>422</v>
      </c>
      <c r="AN101" t="s">
        <v>422</v>
      </c>
      <c r="AO101">
        <v>0</v>
      </c>
      <c r="AP101">
        <v>0</v>
      </c>
      <c r="AQ101">
        <f>1-AO101/AP101</f>
        <v>0</v>
      </c>
      <c r="AR101">
        <v>0</v>
      </c>
      <c r="AS101" t="s">
        <v>422</v>
      </c>
      <c r="AT101" t="s">
        <v>422</v>
      </c>
      <c r="AU101">
        <v>0</v>
      </c>
      <c r="AV101">
        <v>0</v>
      </c>
      <c r="AW101">
        <f>1-AU101/AV101</f>
        <v>0</v>
      </c>
      <c r="AX101">
        <v>0.5</v>
      </c>
      <c r="AY101">
        <f>CX101</f>
        <v>0</v>
      </c>
      <c r="AZ101">
        <f>M101</f>
        <v>0</v>
      </c>
      <c r="BA101">
        <f>AW101*AX101*AY101</f>
        <v>0</v>
      </c>
      <c r="BB101">
        <f>(AZ101-AR101)/AY101</f>
        <v>0</v>
      </c>
      <c r="BC101">
        <f>(AP101-AV101)/AV101</f>
        <v>0</v>
      </c>
      <c r="BD101">
        <f>AO101/(AQ101+AO101/AV101)</f>
        <v>0</v>
      </c>
      <c r="BE101" t="s">
        <v>422</v>
      </c>
      <c r="BF101">
        <v>0</v>
      </c>
      <c r="BG101">
        <f>IF(BF101&lt;&gt;0, BF101, BD101)</f>
        <v>0</v>
      </c>
      <c r="BH101">
        <f>1-BG101/AV101</f>
        <v>0</v>
      </c>
      <c r="BI101">
        <f>(AV101-AU101)/(AV101-BG101)</f>
        <v>0</v>
      </c>
      <c r="BJ101">
        <f>(AP101-AV101)/(AP101-BG101)</f>
        <v>0</v>
      </c>
      <c r="BK101">
        <f>(AV101-AU101)/(AV101-AO101)</f>
        <v>0</v>
      </c>
      <c r="BL101">
        <f>(AP101-AV101)/(AP101-AO101)</f>
        <v>0</v>
      </c>
      <c r="BM101">
        <f>(BI101*BG101/AU101)</f>
        <v>0</v>
      </c>
      <c r="BN101">
        <f>(1-BM101)</f>
        <v>0</v>
      </c>
      <c r="CW101">
        <f>$B$11*DU101+$C$11*DV101+$F$11*EG101*(1-EJ101)</f>
        <v>0</v>
      </c>
      <c r="CX101">
        <f>CW101*CY101</f>
        <v>0</v>
      </c>
      <c r="CY101">
        <f>($B$11*$D$9+$C$11*$D$9+$F$11*((ET101+EL101)/MAX(ET101+EL101+EU101, 0.1)*$I$9+EU101/MAX(ET101+EL101+EU101, 0.1)*$J$9))/($B$11+$C$11+$F$11)</f>
        <v>0</v>
      </c>
      <c r="CZ101">
        <f>($B$11*$K$9+$C$11*$K$9+$F$11*((ET101+EL101)/MAX(ET101+EL101+EU101, 0.1)*$P$9+EU101/MAX(ET101+EL101+EU101, 0.1)*$Q$9))/($B$11+$C$11+$F$11)</f>
        <v>0</v>
      </c>
      <c r="DA101">
        <v>3.46</v>
      </c>
      <c r="DB101">
        <v>0.5</v>
      </c>
      <c r="DC101" t="s">
        <v>423</v>
      </c>
      <c r="DD101">
        <v>2</v>
      </c>
      <c r="DE101">
        <v>1758504276</v>
      </c>
      <c r="DF101">
        <v>420.585</v>
      </c>
      <c r="DG101">
        <v>420.001666666667</v>
      </c>
      <c r="DH101">
        <v>24.2933</v>
      </c>
      <c r="DI101">
        <v>24.0727666666667</v>
      </c>
      <c r="DJ101">
        <v>418.531</v>
      </c>
      <c r="DK101">
        <v>23.9382333333333</v>
      </c>
      <c r="DL101">
        <v>500.008666666667</v>
      </c>
      <c r="DM101">
        <v>89.7998</v>
      </c>
      <c r="DN101">
        <v>0.0359507333333333</v>
      </c>
      <c r="DO101">
        <v>30.4305666666667</v>
      </c>
      <c r="DP101">
        <v>30.0004666666667</v>
      </c>
      <c r="DQ101">
        <v>999.9</v>
      </c>
      <c r="DR101">
        <v>0</v>
      </c>
      <c r="DS101">
        <v>0</v>
      </c>
      <c r="DT101">
        <v>10008.74</v>
      </c>
      <c r="DU101">
        <v>0</v>
      </c>
      <c r="DV101">
        <v>0.330984</v>
      </c>
      <c r="DW101">
        <v>0.583638666666667</v>
      </c>
      <c r="DX101">
        <v>431.056666666667</v>
      </c>
      <c r="DY101">
        <v>430.361333333333</v>
      </c>
      <c r="DZ101">
        <v>0.220521666666667</v>
      </c>
      <c r="EA101">
        <v>420.001666666667</v>
      </c>
      <c r="EB101">
        <v>24.0727666666667</v>
      </c>
      <c r="EC101">
        <v>2.18153666666667</v>
      </c>
      <c r="ED101">
        <v>2.16173</v>
      </c>
      <c r="EE101">
        <v>18.8273333333333</v>
      </c>
      <c r="EF101">
        <v>18.6814666666667</v>
      </c>
      <c r="EG101">
        <v>0.00500059</v>
      </c>
      <c r="EH101">
        <v>0</v>
      </c>
      <c r="EI101">
        <v>0</v>
      </c>
      <c r="EJ101">
        <v>0</v>
      </c>
      <c r="EK101">
        <v>271.933333333333</v>
      </c>
      <c r="EL101">
        <v>0.00500059</v>
      </c>
      <c r="EM101">
        <v>-6.43333333333333</v>
      </c>
      <c r="EN101">
        <v>-0.2</v>
      </c>
      <c r="EO101">
        <v>35.8956666666667</v>
      </c>
      <c r="EP101">
        <v>40.604</v>
      </c>
      <c r="EQ101">
        <v>37.75</v>
      </c>
      <c r="ER101">
        <v>41.2706666666667</v>
      </c>
      <c r="ES101">
        <v>38.7913333333333</v>
      </c>
      <c r="ET101">
        <v>0</v>
      </c>
      <c r="EU101">
        <v>0</v>
      </c>
      <c r="EV101">
        <v>0</v>
      </c>
      <c r="EW101">
        <v>1758504279.3</v>
      </c>
      <c r="EX101">
        <v>0</v>
      </c>
      <c r="EY101">
        <v>276.342307692308</v>
      </c>
      <c r="EZ101">
        <v>-4.63931573132969</v>
      </c>
      <c r="FA101">
        <v>-17.8358978970037</v>
      </c>
      <c r="FB101">
        <v>-8.29615384615385</v>
      </c>
      <c r="FC101">
        <v>15</v>
      </c>
      <c r="FD101">
        <v>0</v>
      </c>
      <c r="FE101" t="s">
        <v>424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0.5859971</v>
      </c>
      <c r="FR101">
        <v>0.0545431578947361</v>
      </c>
      <c r="FS101">
        <v>0.0369492887061443</v>
      </c>
      <c r="FT101">
        <v>1</v>
      </c>
      <c r="FU101">
        <v>276.455882352941</v>
      </c>
      <c r="FV101">
        <v>11.2895342690803</v>
      </c>
      <c r="FW101">
        <v>6.3003823962598</v>
      </c>
      <c r="FX101">
        <v>-1</v>
      </c>
      <c r="FY101">
        <v>0.19879255</v>
      </c>
      <c r="FZ101">
        <v>0.185972436090226</v>
      </c>
      <c r="GA101">
        <v>0.0182937105079177</v>
      </c>
      <c r="GB101">
        <v>0</v>
      </c>
      <c r="GC101">
        <v>1</v>
      </c>
      <c r="GD101">
        <v>2</v>
      </c>
      <c r="GE101" t="s">
        <v>449</v>
      </c>
      <c r="GF101">
        <v>3.13306</v>
      </c>
      <c r="GG101">
        <v>2.71395</v>
      </c>
      <c r="GH101">
        <v>0.0887903</v>
      </c>
      <c r="GI101">
        <v>0.0891729</v>
      </c>
      <c r="GJ101">
        <v>0.103058</v>
      </c>
      <c r="GK101">
        <v>0.103025</v>
      </c>
      <c r="GL101">
        <v>34293.1</v>
      </c>
      <c r="GM101">
        <v>36698.5</v>
      </c>
      <c r="GN101">
        <v>34053.5</v>
      </c>
      <c r="GO101">
        <v>36484</v>
      </c>
      <c r="GP101">
        <v>43151.8</v>
      </c>
      <c r="GQ101">
        <v>46982.6</v>
      </c>
      <c r="GR101">
        <v>53140.9</v>
      </c>
      <c r="GS101">
        <v>58316.2</v>
      </c>
      <c r="GT101">
        <v>1.92685</v>
      </c>
      <c r="GU101">
        <v>1.65508</v>
      </c>
      <c r="GV101">
        <v>0.0825711</v>
      </c>
      <c r="GW101">
        <v>0</v>
      </c>
      <c r="GX101">
        <v>28.66</v>
      </c>
      <c r="GY101">
        <v>999.9</v>
      </c>
      <c r="GZ101">
        <v>59.816</v>
      </c>
      <c r="HA101">
        <v>30.293</v>
      </c>
      <c r="HB101">
        <v>28.8625</v>
      </c>
      <c r="HC101">
        <v>54.8201</v>
      </c>
      <c r="HD101">
        <v>47.5841</v>
      </c>
      <c r="HE101">
        <v>1</v>
      </c>
      <c r="HF101">
        <v>0.116151</v>
      </c>
      <c r="HG101">
        <v>-1.45614</v>
      </c>
      <c r="HH101">
        <v>20.1277</v>
      </c>
      <c r="HI101">
        <v>5.19348</v>
      </c>
      <c r="HJ101">
        <v>12.0044</v>
      </c>
      <c r="HK101">
        <v>4.9744</v>
      </c>
      <c r="HL101">
        <v>3.294</v>
      </c>
      <c r="HM101">
        <v>9999</v>
      </c>
      <c r="HN101">
        <v>9999</v>
      </c>
      <c r="HO101">
        <v>9999</v>
      </c>
      <c r="HP101">
        <v>999.9</v>
      </c>
      <c r="HQ101">
        <v>1.86325</v>
      </c>
      <c r="HR101">
        <v>1.86812</v>
      </c>
      <c r="HS101">
        <v>1.86783</v>
      </c>
      <c r="HT101">
        <v>1.86905</v>
      </c>
      <c r="HU101">
        <v>1.86985</v>
      </c>
      <c r="HV101">
        <v>1.86596</v>
      </c>
      <c r="HW101">
        <v>1.86696</v>
      </c>
      <c r="HX101">
        <v>1.86842</v>
      </c>
      <c r="HY101">
        <v>5</v>
      </c>
      <c r="HZ101">
        <v>0</v>
      </c>
      <c r="IA101">
        <v>0</v>
      </c>
      <c r="IB101">
        <v>0</v>
      </c>
      <c r="IC101" t="s">
        <v>426</v>
      </c>
      <c r="ID101" t="s">
        <v>427</v>
      </c>
      <c r="IE101" t="s">
        <v>428</v>
      </c>
      <c r="IF101" t="s">
        <v>428</v>
      </c>
      <c r="IG101" t="s">
        <v>428</v>
      </c>
      <c r="IH101" t="s">
        <v>428</v>
      </c>
      <c r="II101">
        <v>0</v>
      </c>
      <c r="IJ101">
        <v>100</v>
      </c>
      <c r="IK101">
        <v>100</v>
      </c>
      <c r="IL101">
        <v>2.055</v>
      </c>
      <c r="IM101">
        <v>0.3552</v>
      </c>
      <c r="IN101">
        <v>0.625846538382723</v>
      </c>
      <c r="IO101">
        <v>0.00365734689822481</v>
      </c>
      <c r="IP101">
        <v>-6.82403095585571e-07</v>
      </c>
      <c r="IQ101">
        <v>2.34579755332527e-10</v>
      </c>
      <c r="IR101">
        <v>-0.0964157226560202</v>
      </c>
      <c r="IS101">
        <v>-0.0183575705514064</v>
      </c>
      <c r="IT101">
        <v>0.00210061426533654</v>
      </c>
      <c r="IU101">
        <v>-2.28055882586626e-05</v>
      </c>
      <c r="IV101">
        <v>4</v>
      </c>
      <c r="IW101">
        <v>2464</v>
      </c>
      <c r="IX101">
        <v>0</v>
      </c>
      <c r="IY101">
        <v>27</v>
      </c>
      <c r="IZ101">
        <v>29308404.6</v>
      </c>
      <c r="JA101">
        <v>29308404.6</v>
      </c>
      <c r="JB101">
        <v>0.95459</v>
      </c>
      <c r="JC101">
        <v>2.6416</v>
      </c>
      <c r="JD101">
        <v>1.54785</v>
      </c>
      <c r="JE101">
        <v>2.31445</v>
      </c>
      <c r="JF101">
        <v>1.64673</v>
      </c>
      <c r="JG101">
        <v>2.28516</v>
      </c>
      <c r="JH101">
        <v>34.2814</v>
      </c>
      <c r="JI101">
        <v>24.2188</v>
      </c>
      <c r="JJ101">
        <v>18</v>
      </c>
      <c r="JK101">
        <v>492.253</v>
      </c>
      <c r="JL101">
        <v>333.871</v>
      </c>
      <c r="JM101">
        <v>31.1847</v>
      </c>
      <c r="JN101">
        <v>28.8553</v>
      </c>
      <c r="JO101">
        <v>30.0001</v>
      </c>
      <c r="JP101">
        <v>28.8479</v>
      </c>
      <c r="JQ101">
        <v>28.8066</v>
      </c>
      <c r="JR101">
        <v>19.1319</v>
      </c>
      <c r="JS101">
        <v>22.7948</v>
      </c>
      <c r="JT101">
        <v>82.0876</v>
      </c>
      <c r="JU101">
        <v>31.175</v>
      </c>
      <c r="JV101">
        <v>420</v>
      </c>
      <c r="JW101">
        <v>24.0731</v>
      </c>
      <c r="JX101">
        <v>96.5865</v>
      </c>
      <c r="JY101">
        <v>94.4808</v>
      </c>
    </row>
    <row r="102" spans="1:285">
      <c r="A102">
        <v>86</v>
      </c>
      <c r="B102">
        <v>1758504281</v>
      </c>
      <c r="C102">
        <v>1253</v>
      </c>
      <c r="D102" t="s">
        <v>599</v>
      </c>
      <c r="E102" t="s">
        <v>600</v>
      </c>
      <c r="F102">
        <v>5</v>
      </c>
      <c r="G102" t="s">
        <v>419</v>
      </c>
      <c r="H102" t="s">
        <v>548</v>
      </c>
      <c r="I102" t="s">
        <v>421</v>
      </c>
      <c r="J102">
        <v>1758504278</v>
      </c>
      <c r="K102">
        <f>(L102)/1000</f>
        <v>0</v>
      </c>
      <c r="L102">
        <f>1000*DL102*AJ102*(DH102-DI102)/(100*DA102*(1000-AJ102*DH102))</f>
        <v>0</v>
      </c>
      <c r="M102">
        <f>DL102*AJ102*(DG102-DF102*(1000-AJ102*DI102)/(1000-AJ102*DH102))/(100*DA102)</f>
        <v>0</v>
      </c>
      <c r="N102">
        <f>DF102 - IF(AJ102&gt;1, M102*DA102*100.0/(AL102), 0)</f>
        <v>0</v>
      </c>
      <c r="O102">
        <f>((U102-K102/2)*N102-M102)/(U102+K102/2)</f>
        <v>0</v>
      </c>
      <c r="P102">
        <f>O102*(DM102+DN102)/1000.0</f>
        <v>0</v>
      </c>
      <c r="Q102">
        <f>(DF102 - IF(AJ102&gt;1, M102*DA102*100.0/(AL102), 0))*(DM102+DN102)/1000.0</f>
        <v>0</v>
      </c>
      <c r="R102">
        <f>2.0/((1/T102-1/S102)+SIGN(T102)*SQRT((1/T102-1/S102)*(1/T102-1/S102) + 4*DB102/((DB102+1)*(DB102+1))*(2*1/T102*1/S102-1/S102*1/S102)))</f>
        <v>0</v>
      </c>
      <c r="S102">
        <f>IF(LEFT(DC102,1)&lt;&gt;"0",IF(LEFT(DC102,1)="1",3.0,DD102),$D$5+$E$5*(DT102*DM102/($K$5*1000))+$F$5*(DT102*DM102/($K$5*1000))*MAX(MIN(DA102,$J$5),$I$5)*MAX(MIN(DA102,$J$5),$I$5)+$G$5*MAX(MIN(DA102,$J$5),$I$5)*(DT102*DM102/($K$5*1000))+$H$5*(DT102*DM102/($K$5*1000))*(DT102*DM102/($K$5*1000)))</f>
        <v>0</v>
      </c>
      <c r="T102">
        <f>K102*(1000-(1000*0.61365*exp(17.502*X102/(240.97+X102))/(DM102+DN102)+DH102)/2)/(1000*0.61365*exp(17.502*X102/(240.97+X102))/(DM102+DN102)-DH102)</f>
        <v>0</v>
      </c>
      <c r="U102">
        <f>1/((DB102+1)/(R102/1.6)+1/(S102/1.37)) + DB102/((DB102+1)/(R102/1.6) + DB102/(S102/1.37))</f>
        <v>0</v>
      </c>
      <c r="V102">
        <f>(CW102*CZ102)</f>
        <v>0</v>
      </c>
      <c r="W102">
        <f>(DO102+(V102+2*0.95*5.67E-8*(((DO102+$B$7)+273)^4-(DO102+273)^4)-44100*K102)/(1.84*29.3*S102+8*0.95*5.67E-8*(DO102+273)^3))</f>
        <v>0</v>
      </c>
      <c r="X102">
        <f>($C$7*DP102+$D$7*DQ102+$E$7*W102)</f>
        <v>0</v>
      </c>
      <c r="Y102">
        <f>0.61365*exp(17.502*X102/(240.97+X102))</f>
        <v>0</v>
      </c>
      <c r="Z102">
        <f>(AA102/AB102*100)</f>
        <v>0</v>
      </c>
      <c r="AA102">
        <f>DH102*(DM102+DN102)/1000</f>
        <v>0</v>
      </c>
      <c r="AB102">
        <f>0.61365*exp(17.502*DO102/(240.97+DO102))</f>
        <v>0</v>
      </c>
      <c r="AC102">
        <f>(Y102-DH102*(DM102+DN102)/1000)</f>
        <v>0</v>
      </c>
      <c r="AD102">
        <f>(-K102*44100)</f>
        <v>0</v>
      </c>
      <c r="AE102">
        <f>2*29.3*S102*0.92*(DO102-X102)</f>
        <v>0</v>
      </c>
      <c r="AF102">
        <f>2*0.95*5.67E-8*(((DO102+$B$7)+273)^4-(X102+273)^4)</f>
        <v>0</v>
      </c>
      <c r="AG102">
        <f>V102+AF102+AD102+AE102</f>
        <v>0</v>
      </c>
      <c r="AH102">
        <v>9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MAX(0,($B$13+$C$13*DT102)/(1+$D$13*DT102)*DM102/(DO102+273)*$E$13)</f>
        <v>0</v>
      </c>
      <c r="AM102" t="s">
        <v>422</v>
      </c>
      <c r="AN102" t="s">
        <v>422</v>
      </c>
      <c r="AO102">
        <v>0</v>
      </c>
      <c r="AP102">
        <v>0</v>
      </c>
      <c r="AQ102">
        <f>1-AO102/AP102</f>
        <v>0</v>
      </c>
      <c r="AR102">
        <v>0</v>
      </c>
      <c r="AS102" t="s">
        <v>422</v>
      </c>
      <c r="AT102" t="s">
        <v>422</v>
      </c>
      <c r="AU102">
        <v>0</v>
      </c>
      <c r="AV102">
        <v>0</v>
      </c>
      <c r="AW102">
        <f>1-AU102/AV102</f>
        <v>0</v>
      </c>
      <c r="AX102">
        <v>0.5</v>
      </c>
      <c r="AY102">
        <f>CX102</f>
        <v>0</v>
      </c>
      <c r="AZ102">
        <f>M102</f>
        <v>0</v>
      </c>
      <c r="BA102">
        <f>AW102*AX102*AY102</f>
        <v>0</v>
      </c>
      <c r="BB102">
        <f>(AZ102-AR102)/AY102</f>
        <v>0</v>
      </c>
      <c r="BC102">
        <f>(AP102-AV102)/AV102</f>
        <v>0</v>
      </c>
      <c r="BD102">
        <f>AO102/(AQ102+AO102/AV102)</f>
        <v>0</v>
      </c>
      <c r="BE102" t="s">
        <v>422</v>
      </c>
      <c r="BF102">
        <v>0</v>
      </c>
      <c r="BG102">
        <f>IF(BF102&lt;&gt;0, BF102, BD102)</f>
        <v>0</v>
      </c>
      <c r="BH102">
        <f>1-BG102/AV102</f>
        <v>0</v>
      </c>
      <c r="BI102">
        <f>(AV102-AU102)/(AV102-BG102)</f>
        <v>0</v>
      </c>
      <c r="BJ102">
        <f>(AP102-AV102)/(AP102-BG102)</f>
        <v>0</v>
      </c>
      <c r="BK102">
        <f>(AV102-AU102)/(AV102-AO102)</f>
        <v>0</v>
      </c>
      <c r="BL102">
        <f>(AP102-AV102)/(AP102-AO102)</f>
        <v>0</v>
      </c>
      <c r="BM102">
        <f>(BI102*BG102/AU102)</f>
        <v>0</v>
      </c>
      <c r="BN102">
        <f>(1-BM102)</f>
        <v>0</v>
      </c>
      <c r="CW102">
        <f>$B$11*DU102+$C$11*DV102+$F$11*EG102*(1-EJ102)</f>
        <v>0</v>
      </c>
      <c r="CX102">
        <f>CW102*CY102</f>
        <v>0</v>
      </c>
      <c r="CY102">
        <f>($B$11*$D$9+$C$11*$D$9+$F$11*((ET102+EL102)/MAX(ET102+EL102+EU102, 0.1)*$I$9+EU102/MAX(ET102+EL102+EU102, 0.1)*$J$9))/($B$11+$C$11+$F$11)</f>
        <v>0</v>
      </c>
      <c r="CZ102">
        <f>($B$11*$K$9+$C$11*$K$9+$F$11*((ET102+EL102)/MAX(ET102+EL102+EU102, 0.1)*$P$9+EU102/MAX(ET102+EL102+EU102, 0.1)*$Q$9))/($B$11+$C$11+$F$11)</f>
        <v>0</v>
      </c>
      <c r="DA102">
        <v>3.46</v>
      </c>
      <c r="DB102">
        <v>0.5</v>
      </c>
      <c r="DC102" t="s">
        <v>423</v>
      </c>
      <c r="DD102">
        <v>2</v>
      </c>
      <c r="DE102">
        <v>1758504278</v>
      </c>
      <c r="DF102">
        <v>420.593333333333</v>
      </c>
      <c r="DG102">
        <v>420.019</v>
      </c>
      <c r="DH102">
        <v>24.2957333333333</v>
      </c>
      <c r="DI102">
        <v>24.0721</v>
      </c>
      <c r="DJ102">
        <v>418.539333333333</v>
      </c>
      <c r="DK102">
        <v>23.9405333333333</v>
      </c>
      <c r="DL102">
        <v>500.02</v>
      </c>
      <c r="DM102">
        <v>89.7983</v>
      </c>
      <c r="DN102">
        <v>0.0360195</v>
      </c>
      <c r="DO102">
        <v>30.4324333333333</v>
      </c>
      <c r="DP102">
        <v>30.0023666666667</v>
      </c>
      <c r="DQ102">
        <v>999.9</v>
      </c>
      <c r="DR102">
        <v>0</v>
      </c>
      <c r="DS102">
        <v>0</v>
      </c>
      <c r="DT102">
        <v>10001.4666666667</v>
      </c>
      <c r="DU102">
        <v>0</v>
      </c>
      <c r="DV102">
        <v>0.330984</v>
      </c>
      <c r="DW102">
        <v>0.574798666666667</v>
      </c>
      <c r="DX102">
        <v>431.066333333333</v>
      </c>
      <c r="DY102">
        <v>430.378666666667</v>
      </c>
      <c r="DZ102">
        <v>0.223593</v>
      </c>
      <c r="EA102">
        <v>420.019</v>
      </c>
      <c r="EB102">
        <v>24.0721</v>
      </c>
      <c r="EC102">
        <v>2.18171666666667</v>
      </c>
      <c r="ED102">
        <v>2.16163333333333</v>
      </c>
      <c r="EE102">
        <v>18.8286666666667</v>
      </c>
      <c r="EF102">
        <v>18.6807666666667</v>
      </c>
      <c r="EG102">
        <v>0.00500059</v>
      </c>
      <c r="EH102">
        <v>0</v>
      </c>
      <c r="EI102">
        <v>0</v>
      </c>
      <c r="EJ102">
        <v>0</v>
      </c>
      <c r="EK102">
        <v>270.1</v>
      </c>
      <c r="EL102">
        <v>0.00500059</v>
      </c>
      <c r="EM102">
        <v>-4.66666666666667</v>
      </c>
      <c r="EN102">
        <v>-0.2</v>
      </c>
      <c r="EO102">
        <v>35.9163333333333</v>
      </c>
      <c r="EP102">
        <v>40.6456666666667</v>
      </c>
      <c r="EQ102">
        <v>37.7706666666667</v>
      </c>
      <c r="ER102">
        <v>41.3123333333333</v>
      </c>
      <c r="ES102">
        <v>38.812</v>
      </c>
      <c r="ET102">
        <v>0</v>
      </c>
      <c r="EU102">
        <v>0</v>
      </c>
      <c r="EV102">
        <v>0</v>
      </c>
      <c r="EW102">
        <v>1758504281.1</v>
      </c>
      <c r="EX102">
        <v>0</v>
      </c>
      <c r="EY102">
        <v>275.02</v>
      </c>
      <c r="EZ102">
        <v>-14.7769224545195</v>
      </c>
      <c r="FA102">
        <v>-6.407692665955</v>
      </c>
      <c r="FB102">
        <v>-8.54</v>
      </c>
      <c r="FC102">
        <v>15</v>
      </c>
      <c r="FD102">
        <v>0</v>
      </c>
      <c r="FE102" t="s">
        <v>424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0.5846116</v>
      </c>
      <c r="FR102">
        <v>-0.0944808721804514</v>
      </c>
      <c r="FS102">
        <v>0.0386036014736967</v>
      </c>
      <c r="FT102">
        <v>1</v>
      </c>
      <c r="FU102">
        <v>276.197058823529</v>
      </c>
      <c r="FV102">
        <v>2.0672272477313</v>
      </c>
      <c r="FW102">
        <v>6.57206589840747</v>
      </c>
      <c r="FX102">
        <v>-1</v>
      </c>
      <c r="FY102">
        <v>0.20472035</v>
      </c>
      <c r="FZ102">
        <v>0.160587473684211</v>
      </c>
      <c r="GA102">
        <v>0.0158543157193081</v>
      </c>
      <c r="GB102">
        <v>0</v>
      </c>
      <c r="GC102">
        <v>1</v>
      </c>
      <c r="GD102">
        <v>2</v>
      </c>
      <c r="GE102" t="s">
        <v>449</v>
      </c>
      <c r="GF102">
        <v>3.13297</v>
      </c>
      <c r="GG102">
        <v>2.71393</v>
      </c>
      <c r="GH102">
        <v>0.0887966</v>
      </c>
      <c r="GI102">
        <v>0.0891588</v>
      </c>
      <c r="GJ102">
        <v>0.103064</v>
      </c>
      <c r="GK102">
        <v>0.103023</v>
      </c>
      <c r="GL102">
        <v>34292.9</v>
      </c>
      <c r="GM102">
        <v>36699.2</v>
      </c>
      <c r="GN102">
        <v>34053.6</v>
      </c>
      <c r="GO102">
        <v>36484.2</v>
      </c>
      <c r="GP102">
        <v>43151.6</v>
      </c>
      <c r="GQ102">
        <v>46982.8</v>
      </c>
      <c r="GR102">
        <v>53141.1</v>
      </c>
      <c r="GS102">
        <v>58316.3</v>
      </c>
      <c r="GT102">
        <v>1.92673</v>
      </c>
      <c r="GU102">
        <v>1.65523</v>
      </c>
      <c r="GV102">
        <v>0.0827014</v>
      </c>
      <c r="GW102">
        <v>0</v>
      </c>
      <c r="GX102">
        <v>28.6588</v>
      </c>
      <c r="GY102">
        <v>999.9</v>
      </c>
      <c r="GZ102">
        <v>59.84</v>
      </c>
      <c r="HA102">
        <v>30.313</v>
      </c>
      <c r="HB102">
        <v>28.9067</v>
      </c>
      <c r="HC102">
        <v>54.4101</v>
      </c>
      <c r="HD102">
        <v>47.5521</v>
      </c>
      <c r="HE102">
        <v>1</v>
      </c>
      <c r="HF102">
        <v>0.116128</v>
      </c>
      <c r="HG102">
        <v>-1.43864</v>
      </c>
      <c r="HH102">
        <v>20.1278</v>
      </c>
      <c r="HI102">
        <v>5.19438</v>
      </c>
      <c r="HJ102">
        <v>12.004</v>
      </c>
      <c r="HK102">
        <v>4.9749</v>
      </c>
      <c r="HL102">
        <v>3.294</v>
      </c>
      <c r="HM102">
        <v>9999</v>
      </c>
      <c r="HN102">
        <v>9999</v>
      </c>
      <c r="HO102">
        <v>9999</v>
      </c>
      <c r="HP102">
        <v>999.9</v>
      </c>
      <c r="HQ102">
        <v>1.86325</v>
      </c>
      <c r="HR102">
        <v>1.86813</v>
      </c>
      <c r="HS102">
        <v>1.86783</v>
      </c>
      <c r="HT102">
        <v>1.86905</v>
      </c>
      <c r="HU102">
        <v>1.86984</v>
      </c>
      <c r="HV102">
        <v>1.86594</v>
      </c>
      <c r="HW102">
        <v>1.86695</v>
      </c>
      <c r="HX102">
        <v>1.86843</v>
      </c>
      <c r="HY102">
        <v>5</v>
      </c>
      <c r="HZ102">
        <v>0</v>
      </c>
      <c r="IA102">
        <v>0</v>
      </c>
      <c r="IB102">
        <v>0</v>
      </c>
      <c r="IC102" t="s">
        <v>426</v>
      </c>
      <c r="ID102" t="s">
        <v>427</v>
      </c>
      <c r="IE102" t="s">
        <v>428</v>
      </c>
      <c r="IF102" t="s">
        <v>428</v>
      </c>
      <c r="IG102" t="s">
        <v>428</v>
      </c>
      <c r="IH102" t="s">
        <v>428</v>
      </c>
      <c r="II102">
        <v>0</v>
      </c>
      <c r="IJ102">
        <v>100</v>
      </c>
      <c r="IK102">
        <v>100</v>
      </c>
      <c r="IL102">
        <v>2.054</v>
      </c>
      <c r="IM102">
        <v>0.3552</v>
      </c>
      <c r="IN102">
        <v>0.625846538382723</v>
      </c>
      <c r="IO102">
        <v>0.00365734689822481</v>
      </c>
      <c r="IP102">
        <v>-6.82403095585571e-07</v>
      </c>
      <c r="IQ102">
        <v>2.34579755332527e-10</v>
      </c>
      <c r="IR102">
        <v>-0.0964157226560202</v>
      </c>
      <c r="IS102">
        <v>-0.0183575705514064</v>
      </c>
      <c r="IT102">
        <v>0.00210061426533654</v>
      </c>
      <c r="IU102">
        <v>-2.28055882586626e-05</v>
      </c>
      <c r="IV102">
        <v>4</v>
      </c>
      <c r="IW102">
        <v>2464</v>
      </c>
      <c r="IX102">
        <v>0</v>
      </c>
      <c r="IY102">
        <v>27</v>
      </c>
      <c r="IZ102">
        <v>29308404.7</v>
      </c>
      <c r="JA102">
        <v>29308404.7</v>
      </c>
      <c r="JB102">
        <v>0.95459</v>
      </c>
      <c r="JC102">
        <v>2.63184</v>
      </c>
      <c r="JD102">
        <v>1.54785</v>
      </c>
      <c r="JE102">
        <v>2.31445</v>
      </c>
      <c r="JF102">
        <v>1.64551</v>
      </c>
      <c r="JG102">
        <v>2.3645</v>
      </c>
      <c r="JH102">
        <v>34.2814</v>
      </c>
      <c r="JI102">
        <v>24.2276</v>
      </c>
      <c r="JJ102">
        <v>18</v>
      </c>
      <c r="JK102">
        <v>492.172</v>
      </c>
      <c r="JL102">
        <v>333.937</v>
      </c>
      <c r="JM102">
        <v>31.1848</v>
      </c>
      <c r="JN102">
        <v>28.8553</v>
      </c>
      <c r="JO102">
        <v>30.0001</v>
      </c>
      <c r="JP102">
        <v>28.8479</v>
      </c>
      <c r="JQ102">
        <v>28.8054</v>
      </c>
      <c r="JR102">
        <v>19.1319</v>
      </c>
      <c r="JS102">
        <v>22.7948</v>
      </c>
      <c r="JT102">
        <v>82.0876</v>
      </c>
      <c r="JU102">
        <v>31.1796</v>
      </c>
      <c r="JV102">
        <v>420</v>
      </c>
      <c r="JW102">
        <v>24.0731</v>
      </c>
      <c r="JX102">
        <v>96.5868</v>
      </c>
      <c r="JY102">
        <v>94.4811</v>
      </c>
    </row>
    <row r="103" spans="1:285">
      <c r="A103">
        <v>87</v>
      </c>
      <c r="B103">
        <v>1758504283</v>
      </c>
      <c r="C103">
        <v>1255</v>
      </c>
      <c r="D103" t="s">
        <v>601</v>
      </c>
      <c r="E103" t="s">
        <v>602</v>
      </c>
      <c r="F103">
        <v>5</v>
      </c>
      <c r="G103" t="s">
        <v>419</v>
      </c>
      <c r="H103" t="s">
        <v>548</v>
      </c>
      <c r="I103" t="s">
        <v>421</v>
      </c>
      <c r="J103">
        <v>1758504280</v>
      </c>
      <c r="K103">
        <f>(L103)/1000</f>
        <v>0</v>
      </c>
      <c r="L103">
        <f>1000*DL103*AJ103*(DH103-DI103)/(100*DA103*(1000-AJ103*DH103))</f>
        <v>0</v>
      </c>
      <c r="M103">
        <f>DL103*AJ103*(DG103-DF103*(1000-AJ103*DI103)/(1000-AJ103*DH103))/(100*DA103)</f>
        <v>0</v>
      </c>
      <c r="N103">
        <f>DF103 - IF(AJ103&gt;1, M103*DA103*100.0/(AL103), 0)</f>
        <v>0</v>
      </c>
      <c r="O103">
        <f>((U103-K103/2)*N103-M103)/(U103+K103/2)</f>
        <v>0</v>
      </c>
      <c r="P103">
        <f>O103*(DM103+DN103)/1000.0</f>
        <v>0</v>
      </c>
      <c r="Q103">
        <f>(DF103 - IF(AJ103&gt;1, M103*DA103*100.0/(AL103), 0))*(DM103+DN103)/1000.0</f>
        <v>0</v>
      </c>
      <c r="R103">
        <f>2.0/((1/T103-1/S103)+SIGN(T103)*SQRT((1/T103-1/S103)*(1/T103-1/S103) + 4*DB103/((DB103+1)*(DB103+1))*(2*1/T103*1/S103-1/S103*1/S103)))</f>
        <v>0</v>
      </c>
      <c r="S103">
        <f>IF(LEFT(DC103,1)&lt;&gt;"0",IF(LEFT(DC103,1)="1",3.0,DD103),$D$5+$E$5*(DT103*DM103/($K$5*1000))+$F$5*(DT103*DM103/($K$5*1000))*MAX(MIN(DA103,$J$5),$I$5)*MAX(MIN(DA103,$J$5),$I$5)+$G$5*MAX(MIN(DA103,$J$5),$I$5)*(DT103*DM103/($K$5*1000))+$H$5*(DT103*DM103/($K$5*1000))*(DT103*DM103/($K$5*1000)))</f>
        <v>0</v>
      </c>
      <c r="T103">
        <f>K103*(1000-(1000*0.61365*exp(17.502*X103/(240.97+X103))/(DM103+DN103)+DH103)/2)/(1000*0.61365*exp(17.502*X103/(240.97+X103))/(DM103+DN103)-DH103)</f>
        <v>0</v>
      </c>
      <c r="U103">
        <f>1/((DB103+1)/(R103/1.6)+1/(S103/1.37)) + DB103/((DB103+1)/(R103/1.6) + DB103/(S103/1.37))</f>
        <v>0</v>
      </c>
      <c r="V103">
        <f>(CW103*CZ103)</f>
        <v>0</v>
      </c>
      <c r="W103">
        <f>(DO103+(V103+2*0.95*5.67E-8*(((DO103+$B$7)+273)^4-(DO103+273)^4)-44100*K103)/(1.84*29.3*S103+8*0.95*5.67E-8*(DO103+273)^3))</f>
        <v>0</v>
      </c>
      <c r="X103">
        <f>($C$7*DP103+$D$7*DQ103+$E$7*W103)</f>
        <v>0</v>
      </c>
      <c r="Y103">
        <f>0.61365*exp(17.502*X103/(240.97+X103))</f>
        <v>0</v>
      </c>
      <c r="Z103">
        <f>(AA103/AB103*100)</f>
        <v>0</v>
      </c>
      <c r="AA103">
        <f>DH103*(DM103+DN103)/1000</f>
        <v>0</v>
      </c>
      <c r="AB103">
        <f>0.61365*exp(17.502*DO103/(240.97+DO103))</f>
        <v>0</v>
      </c>
      <c r="AC103">
        <f>(Y103-DH103*(DM103+DN103)/1000)</f>
        <v>0</v>
      </c>
      <c r="AD103">
        <f>(-K103*44100)</f>
        <v>0</v>
      </c>
      <c r="AE103">
        <f>2*29.3*S103*0.92*(DO103-X103)</f>
        <v>0</v>
      </c>
      <c r="AF103">
        <f>2*0.95*5.67E-8*(((DO103+$B$7)+273)^4-(X103+273)^4)</f>
        <v>0</v>
      </c>
      <c r="AG103">
        <f>V103+AF103+AD103+AE103</f>
        <v>0</v>
      </c>
      <c r="AH103">
        <v>9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MAX(0,($B$13+$C$13*DT103)/(1+$D$13*DT103)*DM103/(DO103+273)*$E$13)</f>
        <v>0</v>
      </c>
      <c r="AM103" t="s">
        <v>422</v>
      </c>
      <c r="AN103" t="s">
        <v>422</v>
      </c>
      <c r="AO103">
        <v>0</v>
      </c>
      <c r="AP103">
        <v>0</v>
      </c>
      <c r="AQ103">
        <f>1-AO103/AP103</f>
        <v>0</v>
      </c>
      <c r="AR103">
        <v>0</v>
      </c>
      <c r="AS103" t="s">
        <v>422</v>
      </c>
      <c r="AT103" t="s">
        <v>422</v>
      </c>
      <c r="AU103">
        <v>0</v>
      </c>
      <c r="AV103">
        <v>0</v>
      </c>
      <c r="AW103">
        <f>1-AU103/AV103</f>
        <v>0</v>
      </c>
      <c r="AX103">
        <v>0.5</v>
      </c>
      <c r="AY103">
        <f>CX103</f>
        <v>0</v>
      </c>
      <c r="AZ103">
        <f>M103</f>
        <v>0</v>
      </c>
      <c r="BA103">
        <f>AW103*AX103*AY103</f>
        <v>0</v>
      </c>
      <c r="BB103">
        <f>(AZ103-AR103)/AY103</f>
        <v>0</v>
      </c>
      <c r="BC103">
        <f>(AP103-AV103)/AV103</f>
        <v>0</v>
      </c>
      <c r="BD103">
        <f>AO103/(AQ103+AO103/AV103)</f>
        <v>0</v>
      </c>
      <c r="BE103" t="s">
        <v>422</v>
      </c>
      <c r="BF103">
        <v>0</v>
      </c>
      <c r="BG103">
        <f>IF(BF103&lt;&gt;0, BF103, BD103)</f>
        <v>0</v>
      </c>
      <c r="BH103">
        <f>1-BG103/AV103</f>
        <v>0</v>
      </c>
      <c r="BI103">
        <f>(AV103-AU103)/(AV103-BG103)</f>
        <v>0</v>
      </c>
      <c r="BJ103">
        <f>(AP103-AV103)/(AP103-BG103)</f>
        <v>0</v>
      </c>
      <c r="BK103">
        <f>(AV103-AU103)/(AV103-AO103)</f>
        <v>0</v>
      </c>
      <c r="BL103">
        <f>(AP103-AV103)/(AP103-AO103)</f>
        <v>0</v>
      </c>
      <c r="BM103">
        <f>(BI103*BG103/AU103)</f>
        <v>0</v>
      </c>
      <c r="BN103">
        <f>(1-BM103)</f>
        <v>0</v>
      </c>
      <c r="CW103">
        <f>$B$11*DU103+$C$11*DV103+$F$11*EG103*(1-EJ103)</f>
        <v>0</v>
      </c>
      <c r="CX103">
        <f>CW103*CY103</f>
        <v>0</v>
      </c>
      <c r="CY103">
        <f>($B$11*$D$9+$C$11*$D$9+$F$11*((ET103+EL103)/MAX(ET103+EL103+EU103, 0.1)*$I$9+EU103/MAX(ET103+EL103+EU103, 0.1)*$J$9))/($B$11+$C$11+$F$11)</f>
        <v>0</v>
      </c>
      <c r="CZ103">
        <f>($B$11*$K$9+$C$11*$K$9+$F$11*((ET103+EL103)/MAX(ET103+EL103+EU103, 0.1)*$P$9+EU103/MAX(ET103+EL103+EU103, 0.1)*$Q$9))/($B$11+$C$11+$F$11)</f>
        <v>0</v>
      </c>
      <c r="DA103">
        <v>3.46</v>
      </c>
      <c r="DB103">
        <v>0.5</v>
      </c>
      <c r="DC103" t="s">
        <v>423</v>
      </c>
      <c r="DD103">
        <v>2</v>
      </c>
      <c r="DE103">
        <v>1758504280</v>
      </c>
      <c r="DF103">
        <v>420.609666666667</v>
      </c>
      <c r="DG103">
        <v>420.017</v>
      </c>
      <c r="DH103">
        <v>24.2976</v>
      </c>
      <c r="DI103">
        <v>24.0711666666667</v>
      </c>
      <c r="DJ103">
        <v>418.555666666667</v>
      </c>
      <c r="DK103">
        <v>23.9423333333333</v>
      </c>
      <c r="DL103">
        <v>500.029666666667</v>
      </c>
      <c r="DM103">
        <v>89.7967666666667</v>
      </c>
      <c r="DN103">
        <v>0.0359384333333333</v>
      </c>
      <c r="DO103">
        <v>30.4344</v>
      </c>
      <c r="DP103">
        <v>30.0057333333333</v>
      </c>
      <c r="DQ103">
        <v>999.9</v>
      </c>
      <c r="DR103">
        <v>0</v>
      </c>
      <c r="DS103">
        <v>0</v>
      </c>
      <c r="DT103">
        <v>10003.5333333333</v>
      </c>
      <c r="DU103">
        <v>0</v>
      </c>
      <c r="DV103">
        <v>0.330984</v>
      </c>
      <c r="DW103">
        <v>0.593129333333333</v>
      </c>
      <c r="DX103">
        <v>431.084</v>
      </c>
      <c r="DY103">
        <v>430.376333333333</v>
      </c>
      <c r="DZ103">
        <v>0.226375333333333</v>
      </c>
      <c r="EA103">
        <v>420.017</v>
      </c>
      <c r="EB103">
        <v>24.0711666666667</v>
      </c>
      <c r="EC103">
        <v>2.18184333333333</v>
      </c>
      <c r="ED103">
        <v>2.16151333333333</v>
      </c>
      <c r="EE103">
        <v>18.8296</v>
      </c>
      <c r="EF103">
        <v>18.6799</v>
      </c>
      <c r="EG103">
        <v>0.00500059</v>
      </c>
      <c r="EH103">
        <v>0</v>
      </c>
      <c r="EI103">
        <v>0</v>
      </c>
      <c r="EJ103">
        <v>0</v>
      </c>
      <c r="EK103">
        <v>271.566666666667</v>
      </c>
      <c r="EL103">
        <v>0.00500059</v>
      </c>
      <c r="EM103">
        <v>-1.5</v>
      </c>
      <c r="EN103">
        <v>0.5</v>
      </c>
      <c r="EO103">
        <v>35.937</v>
      </c>
      <c r="EP103">
        <v>40.6663333333333</v>
      </c>
      <c r="EQ103">
        <v>37.7913333333333</v>
      </c>
      <c r="ER103">
        <v>41.354</v>
      </c>
      <c r="ES103">
        <v>38.812</v>
      </c>
      <c r="ET103">
        <v>0</v>
      </c>
      <c r="EU103">
        <v>0</v>
      </c>
      <c r="EV103">
        <v>0</v>
      </c>
      <c r="EW103">
        <v>1758504283.5</v>
      </c>
      <c r="EX103">
        <v>0</v>
      </c>
      <c r="EY103">
        <v>275.112</v>
      </c>
      <c r="EZ103">
        <v>-7.33076857380286</v>
      </c>
      <c r="FA103">
        <v>-22.5923081459378</v>
      </c>
      <c r="FB103">
        <v>-10.104</v>
      </c>
      <c r="FC103">
        <v>15</v>
      </c>
      <c r="FD103">
        <v>0</v>
      </c>
      <c r="FE103" t="s">
        <v>424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0.5907487</v>
      </c>
      <c r="FR103">
        <v>0.0258584661654139</v>
      </c>
      <c r="FS103">
        <v>0.0443679867563314</v>
      </c>
      <c r="FT103">
        <v>1</v>
      </c>
      <c r="FU103">
        <v>275.920588235294</v>
      </c>
      <c r="FV103">
        <v>-16.9182578199322</v>
      </c>
      <c r="FW103">
        <v>6.8717143768865</v>
      </c>
      <c r="FX103">
        <v>-1</v>
      </c>
      <c r="FY103">
        <v>0.2100953</v>
      </c>
      <c r="FZ103">
        <v>0.135338165413534</v>
      </c>
      <c r="GA103">
        <v>0.0132645826511805</v>
      </c>
      <c r="GB103">
        <v>0</v>
      </c>
      <c r="GC103">
        <v>1</v>
      </c>
      <c r="GD103">
        <v>2</v>
      </c>
      <c r="GE103" t="s">
        <v>449</v>
      </c>
      <c r="GF103">
        <v>3.1331</v>
      </c>
      <c r="GG103">
        <v>2.71394</v>
      </c>
      <c r="GH103">
        <v>0.0887942</v>
      </c>
      <c r="GI103">
        <v>0.0891705</v>
      </c>
      <c r="GJ103">
        <v>0.103064</v>
      </c>
      <c r="GK103">
        <v>0.103019</v>
      </c>
      <c r="GL103">
        <v>34292.9</v>
      </c>
      <c r="GM103">
        <v>36698.8</v>
      </c>
      <c r="GN103">
        <v>34053.5</v>
      </c>
      <c r="GO103">
        <v>36484.2</v>
      </c>
      <c r="GP103">
        <v>43151.6</v>
      </c>
      <c r="GQ103">
        <v>46983</v>
      </c>
      <c r="GR103">
        <v>53141.1</v>
      </c>
      <c r="GS103">
        <v>58316.2</v>
      </c>
      <c r="GT103">
        <v>1.9265</v>
      </c>
      <c r="GU103">
        <v>1.65508</v>
      </c>
      <c r="GV103">
        <v>0.0829622</v>
      </c>
      <c r="GW103">
        <v>0</v>
      </c>
      <c r="GX103">
        <v>28.6584</v>
      </c>
      <c r="GY103">
        <v>999.9</v>
      </c>
      <c r="GZ103">
        <v>59.816</v>
      </c>
      <c r="HA103">
        <v>30.293</v>
      </c>
      <c r="HB103">
        <v>28.863</v>
      </c>
      <c r="HC103">
        <v>54.8401</v>
      </c>
      <c r="HD103">
        <v>47.2115</v>
      </c>
      <c r="HE103">
        <v>1</v>
      </c>
      <c r="HF103">
        <v>0.116098</v>
      </c>
      <c r="HG103">
        <v>-1.43595</v>
      </c>
      <c r="HH103">
        <v>20.1278</v>
      </c>
      <c r="HI103">
        <v>5.19692</v>
      </c>
      <c r="HJ103">
        <v>12.004</v>
      </c>
      <c r="HK103">
        <v>4.97535</v>
      </c>
      <c r="HL103">
        <v>3.294</v>
      </c>
      <c r="HM103">
        <v>9999</v>
      </c>
      <c r="HN103">
        <v>9999</v>
      </c>
      <c r="HO103">
        <v>9999</v>
      </c>
      <c r="HP103">
        <v>999.9</v>
      </c>
      <c r="HQ103">
        <v>1.86325</v>
      </c>
      <c r="HR103">
        <v>1.86813</v>
      </c>
      <c r="HS103">
        <v>1.86784</v>
      </c>
      <c r="HT103">
        <v>1.86905</v>
      </c>
      <c r="HU103">
        <v>1.86983</v>
      </c>
      <c r="HV103">
        <v>1.86593</v>
      </c>
      <c r="HW103">
        <v>1.86694</v>
      </c>
      <c r="HX103">
        <v>1.86843</v>
      </c>
      <c r="HY103">
        <v>5</v>
      </c>
      <c r="HZ103">
        <v>0</v>
      </c>
      <c r="IA103">
        <v>0</v>
      </c>
      <c r="IB103">
        <v>0</v>
      </c>
      <c r="IC103" t="s">
        <v>426</v>
      </c>
      <c r="ID103" t="s">
        <v>427</v>
      </c>
      <c r="IE103" t="s">
        <v>428</v>
      </c>
      <c r="IF103" t="s">
        <v>428</v>
      </c>
      <c r="IG103" t="s">
        <v>428</v>
      </c>
      <c r="IH103" t="s">
        <v>428</v>
      </c>
      <c r="II103">
        <v>0</v>
      </c>
      <c r="IJ103">
        <v>100</v>
      </c>
      <c r="IK103">
        <v>100</v>
      </c>
      <c r="IL103">
        <v>2.055</v>
      </c>
      <c r="IM103">
        <v>0.3553</v>
      </c>
      <c r="IN103">
        <v>0.625846538382723</v>
      </c>
      <c r="IO103">
        <v>0.00365734689822481</v>
      </c>
      <c r="IP103">
        <v>-6.82403095585571e-07</v>
      </c>
      <c r="IQ103">
        <v>2.34579755332527e-10</v>
      </c>
      <c r="IR103">
        <v>-0.0964157226560202</v>
      </c>
      <c r="IS103">
        <v>-0.0183575705514064</v>
      </c>
      <c r="IT103">
        <v>0.00210061426533654</v>
      </c>
      <c r="IU103">
        <v>-2.28055882586626e-05</v>
      </c>
      <c r="IV103">
        <v>4</v>
      </c>
      <c r="IW103">
        <v>2464</v>
      </c>
      <c r="IX103">
        <v>0</v>
      </c>
      <c r="IY103">
        <v>27</v>
      </c>
      <c r="IZ103">
        <v>29308404.7</v>
      </c>
      <c r="JA103">
        <v>29308404.7</v>
      </c>
      <c r="JB103">
        <v>0.95459</v>
      </c>
      <c r="JC103">
        <v>2.63306</v>
      </c>
      <c r="JD103">
        <v>1.54785</v>
      </c>
      <c r="JE103">
        <v>2.31445</v>
      </c>
      <c r="JF103">
        <v>1.64673</v>
      </c>
      <c r="JG103">
        <v>2.3291</v>
      </c>
      <c r="JH103">
        <v>34.2814</v>
      </c>
      <c r="JI103">
        <v>24.2188</v>
      </c>
      <c r="JJ103">
        <v>18</v>
      </c>
      <c r="JK103">
        <v>492.026</v>
      </c>
      <c r="JL103">
        <v>333.862</v>
      </c>
      <c r="JM103">
        <v>31.1844</v>
      </c>
      <c r="JN103">
        <v>28.8553</v>
      </c>
      <c r="JO103">
        <v>30.0001</v>
      </c>
      <c r="JP103">
        <v>28.8479</v>
      </c>
      <c r="JQ103">
        <v>28.8049</v>
      </c>
      <c r="JR103">
        <v>19.1292</v>
      </c>
      <c r="JS103">
        <v>22.7948</v>
      </c>
      <c r="JT103">
        <v>82.0876</v>
      </c>
      <c r="JU103">
        <v>31.1796</v>
      </c>
      <c r="JV103">
        <v>420</v>
      </c>
      <c r="JW103">
        <v>24.0731</v>
      </c>
      <c r="JX103">
        <v>96.5867</v>
      </c>
      <c r="JY103">
        <v>94.4811</v>
      </c>
    </row>
    <row r="104" spans="1:285">
      <c r="A104">
        <v>88</v>
      </c>
      <c r="B104">
        <v>1758504285</v>
      </c>
      <c r="C104">
        <v>1257</v>
      </c>
      <c r="D104" t="s">
        <v>603</v>
      </c>
      <c r="E104" t="s">
        <v>604</v>
      </c>
      <c r="F104">
        <v>5</v>
      </c>
      <c r="G104" t="s">
        <v>419</v>
      </c>
      <c r="H104" t="s">
        <v>548</v>
      </c>
      <c r="I104" t="s">
        <v>421</v>
      </c>
      <c r="J104">
        <v>1758504282</v>
      </c>
      <c r="K104">
        <f>(L104)/1000</f>
        <v>0</v>
      </c>
      <c r="L104">
        <f>1000*DL104*AJ104*(DH104-DI104)/(100*DA104*(1000-AJ104*DH104))</f>
        <v>0</v>
      </c>
      <c r="M104">
        <f>DL104*AJ104*(DG104-DF104*(1000-AJ104*DI104)/(1000-AJ104*DH104))/(100*DA104)</f>
        <v>0</v>
      </c>
      <c r="N104">
        <f>DF104 - IF(AJ104&gt;1, M104*DA104*100.0/(AL104), 0)</f>
        <v>0</v>
      </c>
      <c r="O104">
        <f>((U104-K104/2)*N104-M104)/(U104+K104/2)</f>
        <v>0</v>
      </c>
      <c r="P104">
        <f>O104*(DM104+DN104)/1000.0</f>
        <v>0</v>
      </c>
      <c r="Q104">
        <f>(DF104 - IF(AJ104&gt;1, M104*DA104*100.0/(AL104), 0))*(DM104+DN104)/1000.0</f>
        <v>0</v>
      </c>
      <c r="R104">
        <f>2.0/((1/T104-1/S104)+SIGN(T104)*SQRT((1/T104-1/S104)*(1/T104-1/S104) + 4*DB104/((DB104+1)*(DB104+1))*(2*1/T104*1/S104-1/S104*1/S104)))</f>
        <v>0</v>
      </c>
      <c r="S104">
        <f>IF(LEFT(DC104,1)&lt;&gt;"0",IF(LEFT(DC104,1)="1",3.0,DD104),$D$5+$E$5*(DT104*DM104/($K$5*1000))+$F$5*(DT104*DM104/($K$5*1000))*MAX(MIN(DA104,$J$5),$I$5)*MAX(MIN(DA104,$J$5),$I$5)+$G$5*MAX(MIN(DA104,$J$5),$I$5)*(DT104*DM104/($K$5*1000))+$H$5*(DT104*DM104/($K$5*1000))*(DT104*DM104/($K$5*1000)))</f>
        <v>0</v>
      </c>
      <c r="T104">
        <f>K104*(1000-(1000*0.61365*exp(17.502*X104/(240.97+X104))/(DM104+DN104)+DH104)/2)/(1000*0.61365*exp(17.502*X104/(240.97+X104))/(DM104+DN104)-DH104)</f>
        <v>0</v>
      </c>
      <c r="U104">
        <f>1/((DB104+1)/(R104/1.6)+1/(S104/1.37)) + DB104/((DB104+1)/(R104/1.6) + DB104/(S104/1.37))</f>
        <v>0</v>
      </c>
      <c r="V104">
        <f>(CW104*CZ104)</f>
        <v>0</v>
      </c>
      <c r="W104">
        <f>(DO104+(V104+2*0.95*5.67E-8*(((DO104+$B$7)+273)^4-(DO104+273)^4)-44100*K104)/(1.84*29.3*S104+8*0.95*5.67E-8*(DO104+273)^3))</f>
        <v>0</v>
      </c>
      <c r="X104">
        <f>($C$7*DP104+$D$7*DQ104+$E$7*W104)</f>
        <v>0</v>
      </c>
      <c r="Y104">
        <f>0.61365*exp(17.502*X104/(240.97+X104))</f>
        <v>0</v>
      </c>
      <c r="Z104">
        <f>(AA104/AB104*100)</f>
        <v>0</v>
      </c>
      <c r="AA104">
        <f>DH104*(DM104+DN104)/1000</f>
        <v>0</v>
      </c>
      <c r="AB104">
        <f>0.61365*exp(17.502*DO104/(240.97+DO104))</f>
        <v>0</v>
      </c>
      <c r="AC104">
        <f>(Y104-DH104*(DM104+DN104)/1000)</f>
        <v>0</v>
      </c>
      <c r="AD104">
        <f>(-K104*44100)</f>
        <v>0</v>
      </c>
      <c r="AE104">
        <f>2*29.3*S104*0.92*(DO104-X104)</f>
        <v>0</v>
      </c>
      <c r="AF104">
        <f>2*0.95*5.67E-8*(((DO104+$B$7)+273)^4-(X104+273)^4)</f>
        <v>0</v>
      </c>
      <c r="AG104">
        <f>V104+AF104+AD104+AE104</f>
        <v>0</v>
      </c>
      <c r="AH104">
        <v>9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MAX(0,($B$13+$C$13*DT104)/(1+$D$13*DT104)*DM104/(DO104+273)*$E$13)</f>
        <v>0</v>
      </c>
      <c r="AM104" t="s">
        <v>422</v>
      </c>
      <c r="AN104" t="s">
        <v>422</v>
      </c>
      <c r="AO104">
        <v>0</v>
      </c>
      <c r="AP104">
        <v>0</v>
      </c>
      <c r="AQ104">
        <f>1-AO104/AP104</f>
        <v>0</v>
      </c>
      <c r="AR104">
        <v>0</v>
      </c>
      <c r="AS104" t="s">
        <v>422</v>
      </c>
      <c r="AT104" t="s">
        <v>422</v>
      </c>
      <c r="AU104">
        <v>0</v>
      </c>
      <c r="AV104">
        <v>0</v>
      </c>
      <c r="AW104">
        <f>1-AU104/AV104</f>
        <v>0</v>
      </c>
      <c r="AX104">
        <v>0.5</v>
      </c>
      <c r="AY104">
        <f>CX104</f>
        <v>0</v>
      </c>
      <c r="AZ104">
        <f>M104</f>
        <v>0</v>
      </c>
      <c r="BA104">
        <f>AW104*AX104*AY104</f>
        <v>0</v>
      </c>
      <c r="BB104">
        <f>(AZ104-AR104)/AY104</f>
        <v>0</v>
      </c>
      <c r="BC104">
        <f>(AP104-AV104)/AV104</f>
        <v>0</v>
      </c>
      <c r="BD104">
        <f>AO104/(AQ104+AO104/AV104)</f>
        <v>0</v>
      </c>
      <c r="BE104" t="s">
        <v>422</v>
      </c>
      <c r="BF104">
        <v>0</v>
      </c>
      <c r="BG104">
        <f>IF(BF104&lt;&gt;0, BF104, BD104)</f>
        <v>0</v>
      </c>
      <c r="BH104">
        <f>1-BG104/AV104</f>
        <v>0</v>
      </c>
      <c r="BI104">
        <f>(AV104-AU104)/(AV104-BG104)</f>
        <v>0</v>
      </c>
      <c r="BJ104">
        <f>(AP104-AV104)/(AP104-BG104)</f>
        <v>0</v>
      </c>
      <c r="BK104">
        <f>(AV104-AU104)/(AV104-AO104)</f>
        <v>0</v>
      </c>
      <c r="BL104">
        <f>(AP104-AV104)/(AP104-AO104)</f>
        <v>0</v>
      </c>
      <c r="BM104">
        <f>(BI104*BG104/AU104)</f>
        <v>0</v>
      </c>
      <c r="BN104">
        <f>(1-BM104)</f>
        <v>0</v>
      </c>
      <c r="CW104">
        <f>$B$11*DU104+$C$11*DV104+$F$11*EG104*(1-EJ104)</f>
        <v>0</v>
      </c>
      <c r="CX104">
        <f>CW104*CY104</f>
        <v>0</v>
      </c>
      <c r="CY104">
        <f>($B$11*$D$9+$C$11*$D$9+$F$11*((ET104+EL104)/MAX(ET104+EL104+EU104, 0.1)*$I$9+EU104/MAX(ET104+EL104+EU104, 0.1)*$J$9))/($B$11+$C$11+$F$11)</f>
        <v>0</v>
      </c>
      <c r="CZ104">
        <f>($B$11*$K$9+$C$11*$K$9+$F$11*((ET104+EL104)/MAX(ET104+EL104+EU104, 0.1)*$P$9+EU104/MAX(ET104+EL104+EU104, 0.1)*$Q$9))/($B$11+$C$11+$F$11)</f>
        <v>0</v>
      </c>
      <c r="DA104">
        <v>3.46</v>
      </c>
      <c r="DB104">
        <v>0.5</v>
      </c>
      <c r="DC104" t="s">
        <v>423</v>
      </c>
      <c r="DD104">
        <v>2</v>
      </c>
      <c r="DE104">
        <v>1758504282</v>
      </c>
      <c r="DF104">
        <v>420.622</v>
      </c>
      <c r="DG104">
        <v>420.017333333333</v>
      </c>
      <c r="DH104">
        <v>24.2987666666667</v>
      </c>
      <c r="DI104">
        <v>24.0702666666667</v>
      </c>
      <c r="DJ104">
        <v>418.568</v>
      </c>
      <c r="DK104">
        <v>23.9435</v>
      </c>
      <c r="DL104">
        <v>499.977333333333</v>
      </c>
      <c r="DM104">
        <v>89.7952666666667</v>
      </c>
      <c r="DN104">
        <v>0.0358455</v>
      </c>
      <c r="DO104">
        <v>30.4363666666667</v>
      </c>
      <c r="DP104">
        <v>30.0080333333333</v>
      </c>
      <c r="DQ104">
        <v>999.9</v>
      </c>
      <c r="DR104">
        <v>0</v>
      </c>
      <c r="DS104">
        <v>0</v>
      </c>
      <c r="DT104">
        <v>10005.3933333333</v>
      </c>
      <c r="DU104">
        <v>0</v>
      </c>
      <c r="DV104">
        <v>0.330984</v>
      </c>
      <c r="DW104">
        <v>0.604990666666667</v>
      </c>
      <c r="DX104">
        <v>431.097333333333</v>
      </c>
      <c r="DY104">
        <v>430.376666666667</v>
      </c>
      <c r="DZ104">
        <v>0.228476</v>
      </c>
      <c r="EA104">
        <v>420.017333333333</v>
      </c>
      <c r="EB104">
        <v>24.0702666666667</v>
      </c>
      <c r="EC104">
        <v>2.18191333333333</v>
      </c>
      <c r="ED104">
        <v>2.16139666666667</v>
      </c>
      <c r="EE104">
        <v>18.8301</v>
      </c>
      <c r="EF104">
        <v>18.6790333333333</v>
      </c>
      <c r="EG104">
        <v>0.00500059</v>
      </c>
      <c r="EH104">
        <v>0</v>
      </c>
      <c r="EI104">
        <v>0</v>
      </c>
      <c r="EJ104">
        <v>0</v>
      </c>
      <c r="EK104">
        <v>280.066666666667</v>
      </c>
      <c r="EL104">
        <v>0.00500059</v>
      </c>
      <c r="EM104">
        <v>-6</v>
      </c>
      <c r="EN104">
        <v>0</v>
      </c>
      <c r="EO104">
        <v>35.937</v>
      </c>
      <c r="EP104">
        <v>40.708</v>
      </c>
      <c r="EQ104">
        <v>37.812</v>
      </c>
      <c r="ER104">
        <v>41.3956666666667</v>
      </c>
      <c r="ES104">
        <v>38.833</v>
      </c>
      <c r="ET104">
        <v>0</v>
      </c>
      <c r="EU104">
        <v>0</v>
      </c>
      <c r="EV104">
        <v>0</v>
      </c>
      <c r="EW104">
        <v>1758504285.3</v>
      </c>
      <c r="EX104">
        <v>0</v>
      </c>
      <c r="EY104">
        <v>276.319230769231</v>
      </c>
      <c r="EZ104">
        <v>-12.9880337306395</v>
      </c>
      <c r="FA104">
        <v>-17.5418807372951</v>
      </c>
      <c r="FB104">
        <v>-11.0807692307692</v>
      </c>
      <c r="FC104">
        <v>15</v>
      </c>
      <c r="FD104">
        <v>0</v>
      </c>
      <c r="FE104" t="s">
        <v>424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0.5913209</v>
      </c>
      <c r="FR104">
        <v>0.097752541353384</v>
      </c>
      <c r="FS104">
        <v>0.0450397597827742</v>
      </c>
      <c r="FT104">
        <v>1</v>
      </c>
      <c r="FU104">
        <v>276.135294117647</v>
      </c>
      <c r="FV104">
        <v>-18.5699004254409</v>
      </c>
      <c r="FW104">
        <v>6.63519503472121</v>
      </c>
      <c r="FX104">
        <v>-1</v>
      </c>
      <c r="FY104">
        <v>0.21455325</v>
      </c>
      <c r="FZ104">
        <v>0.11469947368421</v>
      </c>
      <c r="GA104">
        <v>0.0111739258314838</v>
      </c>
      <c r="GB104">
        <v>0</v>
      </c>
      <c r="GC104">
        <v>1</v>
      </c>
      <c r="GD104">
        <v>2</v>
      </c>
      <c r="GE104" t="s">
        <v>449</v>
      </c>
      <c r="GF104">
        <v>3.13301</v>
      </c>
      <c r="GG104">
        <v>2.7139</v>
      </c>
      <c r="GH104">
        <v>0.08879</v>
      </c>
      <c r="GI104">
        <v>0.0891706</v>
      </c>
      <c r="GJ104">
        <v>0.103064</v>
      </c>
      <c r="GK104">
        <v>0.103014</v>
      </c>
      <c r="GL104">
        <v>34292.9</v>
      </c>
      <c r="GM104">
        <v>36698.4</v>
      </c>
      <c r="GN104">
        <v>34053.4</v>
      </c>
      <c r="GO104">
        <v>36483.9</v>
      </c>
      <c r="GP104">
        <v>43151.5</v>
      </c>
      <c r="GQ104">
        <v>46983</v>
      </c>
      <c r="GR104">
        <v>53141</v>
      </c>
      <c r="GS104">
        <v>58315.9</v>
      </c>
      <c r="GT104">
        <v>1.92633</v>
      </c>
      <c r="GU104">
        <v>1.65497</v>
      </c>
      <c r="GV104">
        <v>0.0828877</v>
      </c>
      <c r="GW104">
        <v>0</v>
      </c>
      <c r="GX104">
        <v>28.6584</v>
      </c>
      <c r="GY104">
        <v>999.9</v>
      </c>
      <c r="GZ104">
        <v>59.791</v>
      </c>
      <c r="HA104">
        <v>30.293</v>
      </c>
      <c r="HB104">
        <v>28.848</v>
      </c>
      <c r="HC104">
        <v>54.5801</v>
      </c>
      <c r="HD104">
        <v>47.472</v>
      </c>
      <c r="HE104">
        <v>1</v>
      </c>
      <c r="HF104">
        <v>0.116082</v>
      </c>
      <c r="HG104">
        <v>-1.43506</v>
      </c>
      <c r="HH104">
        <v>20.1278</v>
      </c>
      <c r="HI104">
        <v>5.19842</v>
      </c>
      <c r="HJ104">
        <v>12.0041</v>
      </c>
      <c r="HK104">
        <v>4.9754</v>
      </c>
      <c r="HL104">
        <v>3.294</v>
      </c>
      <c r="HM104">
        <v>9999</v>
      </c>
      <c r="HN104">
        <v>9999</v>
      </c>
      <c r="HO104">
        <v>9999</v>
      </c>
      <c r="HP104">
        <v>999.9</v>
      </c>
      <c r="HQ104">
        <v>1.86325</v>
      </c>
      <c r="HR104">
        <v>1.86813</v>
      </c>
      <c r="HS104">
        <v>1.86783</v>
      </c>
      <c r="HT104">
        <v>1.86905</v>
      </c>
      <c r="HU104">
        <v>1.86984</v>
      </c>
      <c r="HV104">
        <v>1.86594</v>
      </c>
      <c r="HW104">
        <v>1.86696</v>
      </c>
      <c r="HX104">
        <v>1.86843</v>
      </c>
      <c r="HY104">
        <v>5</v>
      </c>
      <c r="HZ104">
        <v>0</v>
      </c>
      <c r="IA104">
        <v>0</v>
      </c>
      <c r="IB104">
        <v>0</v>
      </c>
      <c r="IC104" t="s">
        <v>426</v>
      </c>
      <c r="ID104" t="s">
        <v>427</v>
      </c>
      <c r="IE104" t="s">
        <v>428</v>
      </c>
      <c r="IF104" t="s">
        <v>428</v>
      </c>
      <c r="IG104" t="s">
        <v>428</v>
      </c>
      <c r="IH104" t="s">
        <v>428</v>
      </c>
      <c r="II104">
        <v>0</v>
      </c>
      <c r="IJ104">
        <v>100</v>
      </c>
      <c r="IK104">
        <v>100</v>
      </c>
      <c r="IL104">
        <v>2.055</v>
      </c>
      <c r="IM104">
        <v>0.3553</v>
      </c>
      <c r="IN104">
        <v>0.625846538382723</v>
      </c>
      <c r="IO104">
        <v>0.00365734689822481</v>
      </c>
      <c r="IP104">
        <v>-6.82403095585571e-07</v>
      </c>
      <c r="IQ104">
        <v>2.34579755332527e-10</v>
      </c>
      <c r="IR104">
        <v>-0.0964157226560202</v>
      </c>
      <c r="IS104">
        <v>-0.0183575705514064</v>
      </c>
      <c r="IT104">
        <v>0.00210061426533654</v>
      </c>
      <c r="IU104">
        <v>-2.28055882586626e-05</v>
      </c>
      <c r="IV104">
        <v>4</v>
      </c>
      <c r="IW104">
        <v>2464</v>
      </c>
      <c r="IX104">
        <v>0</v>
      </c>
      <c r="IY104">
        <v>27</v>
      </c>
      <c r="IZ104">
        <v>29308404.8</v>
      </c>
      <c r="JA104">
        <v>29308404.8</v>
      </c>
      <c r="JB104">
        <v>0.95459</v>
      </c>
      <c r="JC104">
        <v>2.63672</v>
      </c>
      <c r="JD104">
        <v>1.54785</v>
      </c>
      <c r="JE104">
        <v>2.31445</v>
      </c>
      <c r="JF104">
        <v>1.64673</v>
      </c>
      <c r="JG104">
        <v>2.26807</v>
      </c>
      <c r="JH104">
        <v>34.3042</v>
      </c>
      <c r="JI104">
        <v>24.2101</v>
      </c>
      <c r="JJ104">
        <v>18</v>
      </c>
      <c r="JK104">
        <v>491.913</v>
      </c>
      <c r="JL104">
        <v>333.814</v>
      </c>
      <c r="JM104">
        <v>31.1845</v>
      </c>
      <c r="JN104">
        <v>28.8553</v>
      </c>
      <c r="JO104">
        <v>30.0001</v>
      </c>
      <c r="JP104">
        <v>28.8479</v>
      </c>
      <c r="JQ104">
        <v>28.8049</v>
      </c>
      <c r="JR104">
        <v>19.1313</v>
      </c>
      <c r="JS104">
        <v>22.7948</v>
      </c>
      <c r="JT104">
        <v>82.0876</v>
      </c>
      <c r="JU104">
        <v>31.1796</v>
      </c>
      <c r="JV104">
        <v>420</v>
      </c>
      <c r="JW104">
        <v>24.0731</v>
      </c>
      <c r="JX104">
        <v>96.5864</v>
      </c>
      <c r="JY104">
        <v>94.4805</v>
      </c>
    </row>
    <row r="105" spans="1:285">
      <c r="A105">
        <v>89</v>
      </c>
      <c r="B105">
        <v>1758504287</v>
      </c>
      <c r="C105">
        <v>1259</v>
      </c>
      <c r="D105" t="s">
        <v>605</v>
      </c>
      <c r="E105" t="s">
        <v>606</v>
      </c>
      <c r="F105">
        <v>5</v>
      </c>
      <c r="G105" t="s">
        <v>419</v>
      </c>
      <c r="H105" t="s">
        <v>548</v>
      </c>
      <c r="I105" t="s">
        <v>421</v>
      </c>
      <c r="J105">
        <v>1758504284</v>
      </c>
      <c r="K105">
        <f>(L105)/1000</f>
        <v>0</v>
      </c>
      <c r="L105">
        <f>1000*DL105*AJ105*(DH105-DI105)/(100*DA105*(1000-AJ105*DH105))</f>
        <v>0</v>
      </c>
      <c r="M105">
        <f>DL105*AJ105*(DG105-DF105*(1000-AJ105*DI105)/(1000-AJ105*DH105))/(100*DA105)</f>
        <v>0</v>
      </c>
      <c r="N105">
        <f>DF105 - IF(AJ105&gt;1, M105*DA105*100.0/(AL105), 0)</f>
        <v>0</v>
      </c>
      <c r="O105">
        <f>((U105-K105/2)*N105-M105)/(U105+K105/2)</f>
        <v>0</v>
      </c>
      <c r="P105">
        <f>O105*(DM105+DN105)/1000.0</f>
        <v>0</v>
      </c>
      <c r="Q105">
        <f>(DF105 - IF(AJ105&gt;1, M105*DA105*100.0/(AL105), 0))*(DM105+DN105)/1000.0</f>
        <v>0</v>
      </c>
      <c r="R105">
        <f>2.0/((1/T105-1/S105)+SIGN(T105)*SQRT((1/T105-1/S105)*(1/T105-1/S105) + 4*DB105/((DB105+1)*(DB105+1))*(2*1/T105*1/S105-1/S105*1/S105)))</f>
        <v>0</v>
      </c>
      <c r="S105">
        <f>IF(LEFT(DC105,1)&lt;&gt;"0",IF(LEFT(DC105,1)="1",3.0,DD105),$D$5+$E$5*(DT105*DM105/($K$5*1000))+$F$5*(DT105*DM105/($K$5*1000))*MAX(MIN(DA105,$J$5),$I$5)*MAX(MIN(DA105,$J$5),$I$5)+$G$5*MAX(MIN(DA105,$J$5),$I$5)*(DT105*DM105/($K$5*1000))+$H$5*(DT105*DM105/($K$5*1000))*(DT105*DM105/($K$5*1000)))</f>
        <v>0</v>
      </c>
      <c r="T105">
        <f>K105*(1000-(1000*0.61365*exp(17.502*X105/(240.97+X105))/(DM105+DN105)+DH105)/2)/(1000*0.61365*exp(17.502*X105/(240.97+X105))/(DM105+DN105)-DH105)</f>
        <v>0</v>
      </c>
      <c r="U105">
        <f>1/((DB105+1)/(R105/1.6)+1/(S105/1.37)) + DB105/((DB105+1)/(R105/1.6) + DB105/(S105/1.37))</f>
        <v>0</v>
      </c>
      <c r="V105">
        <f>(CW105*CZ105)</f>
        <v>0</v>
      </c>
      <c r="W105">
        <f>(DO105+(V105+2*0.95*5.67E-8*(((DO105+$B$7)+273)^4-(DO105+273)^4)-44100*K105)/(1.84*29.3*S105+8*0.95*5.67E-8*(DO105+273)^3))</f>
        <v>0</v>
      </c>
      <c r="X105">
        <f>($C$7*DP105+$D$7*DQ105+$E$7*W105)</f>
        <v>0</v>
      </c>
      <c r="Y105">
        <f>0.61365*exp(17.502*X105/(240.97+X105))</f>
        <v>0</v>
      </c>
      <c r="Z105">
        <f>(AA105/AB105*100)</f>
        <v>0</v>
      </c>
      <c r="AA105">
        <f>DH105*(DM105+DN105)/1000</f>
        <v>0</v>
      </c>
      <c r="AB105">
        <f>0.61365*exp(17.502*DO105/(240.97+DO105))</f>
        <v>0</v>
      </c>
      <c r="AC105">
        <f>(Y105-DH105*(DM105+DN105)/1000)</f>
        <v>0</v>
      </c>
      <c r="AD105">
        <f>(-K105*44100)</f>
        <v>0</v>
      </c>
      <c r="AE105">
        <f>2*29.3*S105*0.92*(DO105-X105)</f>
        <v>0</v>
      </c>
      <c r="AF105">
        <f>2*0.95*5.67E-8*(((DO105+$B$7)+273)^4-(X105+273)^4)</f>
        <v>0</v>
      </c>
      <c r="AG105">
        <f>V105+AF105+AD105+AE105</f>
        <v>0</v>
      </c>
      <c r="AH105">
        <v>9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MAX(0,($B$13+$C$13*DT105)/(1+$D$13*DT105)*DM105/(DO105+273)*$E$13)</f>
        <v>0</v>
      </c>
      <c r="AM105" t="s">
        <v>422</v>
      </c>
      <c r="AN105" t="s">
        <v>422</v>
      </c>
      <c r="AO105">
        <v>0</v>
      </c>
      <c r="AP105">
        <v>0</v>
      </c>
      <c r="AQ105">
        <f>1-AO105/AP105</f>
        <v>0</v>
      </c>
      <c r="AR105">
        <v>0</v>
      </c>
      <c r="AS105" t="s">
        <v>422</v>
      </c>
      <c r="AT105" t="s">
        <v>422</v>
      </c>
      <c r="AU105">
        <v>0</v>
      </c>
      <c r="AV105">
        <v>0</v>
      </c>
      <c r="AW105">
        <f>1-AU105/AV105</f>
        <v>0</v>
      </c>
      <c r="AX105">
        <v>0.5</v>
      </c>
      <c r="AY105">
        <f>CX105</f>
        <v>0</v>
      </c>
      <c r="AZ105">
        <f>M105</f>
        <v>0</v>
      </c>
      <c r="BA105">
        <f>AW105*AX105*AY105</f>
        <v>0</v>
      </c>
      <c r="BB105">
        <f>(AZ105-AR105)/AY105</f>
        <v>0</v>
      </c>
      <c r="BC105">
        <f>(AP105-AV105)/AV105</f>
        <v>0</v>
      </c>
      <c r="BD105">
        <f>AO105/(AQ105+AO105/AV105)</f>
        <v>0</v>
      </c>
      <c r="BE105" t="s">
        <v>422</v>
      </c>
      <c r="BF105">
        <v>0</v>
      </c>
      <c r="BG105">
        <f>IF(BF105&lt;&gt;0, BF105, BD105)</f>
        <v>0</v>
      </c>
      <c r="BH105">
        <f>1-BG105/AV105</f>
        <v>0</v>
      </c>
      <c r="BI105">
        <f>(AV105-AU105)/(AV105-BG105)</f>
        <v>0</v>
      </c>
      <c r="BJ105">
        <f>(AP105-AV105)/(AP105-BG105)</f>
        <v>0</v>
      </c>
      <c r="BK105">
        <f>(AV105-AU105)/(AV105-AO105)</f>
        <v>0</v>
      </c>
      <c r="BL105">
        <f>(AP105-AV105)/(AP105-AO105)</f>
        <v>0</v>
      </c>
      <c r="BM105">
        <f>(BI105*BG105/AU105)</f>
        <v>0</v>
      </c>
      <c r="BN105">
        <f>(1-BM105)</f>
        <v>0</v>
      </c>
      <c r="CW105">
        <f>$B$11*DU105+$C$11*DV105+$F$11*EG105*(1-EJ105)</f>
        <v>0</v>
      </c>
      <c r="CX105">
        <f>CW105*CY105</f>
        <v>0</v>
      </c>
      <c r="CY105">
        <f>($B$11*$D$9+$C$11*$D$9+$F$11*((ET105+EL105)/MAX(ET105+EL105+EU105, 0.1)*$I$9+EU105/MAX(ET105+EL105+EU105, 0.1)*$J$9))/($B$11+$C$11+$F$11)</f>
        <v>0</v>
      </c>
      <c r="CZ105">
        <f>($B$11*$K$9+$C$11*$K$9+$F$11*((ET105+EL105)/MAX(ET105+EL105+EU105, 0.1)*$P$9+EU105/MAX(ET105+EL105+EU105, 0.1)*$Q$9))/($B$11+$C$11+$F$11)</f>
        <v>0</v>
      </c>
      <c r="DA105">
        <v>3.46</v>
      </c>
      <c r="DB105">
        <v>0.5</v>
      </c>
      <c r="DC105" t="s">
        <v>423</v>
      </c>
      <c r="DD105">
        <v>2</v>
      </c>
      <c r="DE105">
        <v>1758504284</v>
      </c>
      <c r="DF105">
        <v>420.618333333333</v>
      </c>
      <c r="DG105">
        <v>420.012666666667</v>
      </c>
      <c r="DH105">
        <v>24.2994</v>
      </c>
      <c r="DI105">
        <v>24.0693333333333</v>
      </c>
      <c r="DJ105">
        <v>418.564333333333</v>
      </c>
      <c r="DK105">
        <v>23.9441333333333</v>
      </c>
      <c r="DL105">
        <v>499.955666666667</v>
      </c>
      <c r="DM105">
        <v>89.7948666666667</v>
      </c>
      <c r="DN105">
        <v>0.0358312333333333</v>
      </c>
      <c r="DO105">
        <v>30.4384666666667</v>
      </c>
      <c r="DP105">
        <v>30.0089333333333</v>
      </c>
      <c r="DQ105">
        <v>999.9</v>
      </c>
      <c r="DR105">
        <v>0</v>
      </c>
      <c r="DS105">
        <v>0</v>
      </c>
      <c r="DT105">
        <v>10002.06</v>
      </c>
      <c r="DU105">
        <v>0</v>
      </c>
      <c r="DV105">
        <v>0.330984</v>
      </c>
      <c r="DW105">
        <v>0.605855333333333</v>
      </c>
      <c r="DX105">
        <v>431.094</v>
      </c>
      <c r="DY105">
        <v>430.371666666667</v>
      </c>
      <c r="DZ105">
        <v>0.230026666666667</v>
      </c>
      <c r="EA105">
        <v>420.012666666667</v>
      </c>
      <c r="EB105">
        <v>24.0693333333333</v>
      </c>
      <c r="EC105">
        <v>2.18196</v>
      </c>
      <c r="ED105">
        <v>2.16130666666667</v>
      </c>
      <c r="EE105">
        <v>18.8304333333333</v>
      </c>
      <c r="EF105">
        <v>18.6783666666667</v>
      </c>
      <c r="EG105">
        <v>0.00500059</v>
      </c>
      <c r="EH105">
        <v>0</v>
      </c>
      <c r="EI105">
        <v>0</v>
      </c>
      <c r="EJ105">
        <v>0</v>
      </c>
      <c r="EK105">
        <v>277.533333333333</v>
      </c>
      <c r="EL105">
        <v>0.00500059</v>
      </c>
      <c r="EM105">
        <v>-5.96666666666667</v>
      </c>
      <c r="EN105">
        <v>0.2</v>
      </c>
      <c r="EO105">
        <v>35.937</v>
      </c>
      <c r="EP105">
        <v>40.729</v>
      </c>
      <c r="EQ105">
        <v>37.812</v>
      </c>
      <c r="ER105">
        <v>41.4373333333333</v>
      </c>
      <c r="ES105">
        <v>38.854</v>
      </c>
      <c r="ET105">
        <v>0</v>
      </c>
      <c r="EU105">
        <v>0</v>
      </c>
      <c r="EV105">
        <v>0</v>
      </c>
      <c r="EW105">
        <v>1758504287.1</v>
      </c>
      <c r="EX105">
        <v>0</v>
      </c>
      <c r="EY105">
        <v>275.564</v>
      </c>
      <c r="EZ105">
        <v>-2.58461510274532</v>
      </c>
      <c r="FA105">
        <v>4.74615322671224</v>
      </c>
      <c r="FB105">
        <v>-10.856</v>
      </c>
      <c r="FC105">
        <v>15</v>
      </c>
      <c r="FD105">
        <v>0</v>
      </c>
      <c r="FE105" t="s">
        <v>424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0.5879258</v>
      </c>
      <c r="FR105">
        <v>0.058013323308272</v>
      </c>
      <c r="FS105">
        <v>0.0456535586593203</v>
      </c>
      <c r="FT105">
        <v>1</v>
      </c>
      <c r="FU105">
        <v>275.744117647059</v>
      </c>
      <c r="FV105">
        <v>0.245989480850651</v>
      </c>
      <c r="FW105">
        <v>6.33014223316045</v>
      </c>
      <c r="FX105">
        <v>-1</v>
      </c>
      <c r="FY105">
        <v>0.21819365</v>
      </c>
      <c r="FZ105">
        <v>0.0998291278195488</v>
      </c>
      <c r="GA105">
        <v>0.00973642421669783</v>
      </c>
      <c r="GB105">
        <v>1</v>
      </c>
      <c r="GC105">
        <v>2</v>
      </c>
      <c r="GD105">
        <v>2</v>
      </c>
      <c r="GE105" t="s">
        <v>425</v>
      </c>
      <c r="GF105">
        <v>3.13288</v>
      </c>
      <c r="GG105">
        <v>2.71401</v>
      </c>
      <c r="GH105">
        <v>0.0887925</v>
      </c>
      <c r="GI105">
        <v>0.0891538</v>
      </c>
      <c r="GJ105">
        <v>0.103066</v>
      </c>
      <c r="GK105">
        <v>0.103012</v>
      </c>
      <c r="GL105">
        <v>34292.9</v>
      </c>
      <c r="GM105">
        <v>36699</v>
      </c>
      <c r="GN105">
        <v>34053.4</v>
      </c>
      <c r="GO105">
        <v>36483.7</v>
      </c>
      <c r="GP105">
        <v>43151.4</v>
      </c>
      <c r="GQ105">
        <v>46982.8</v>
      </c>
      <c r="GR105">
        <v>53141.1</v>
      </c>
      <c r="GS105">
        <v>58315.6</v>
      </c>
      <c r="GT105">
        <v>1.9262</v>
      </c>
      <c r="GU105">
        <v>1.65513</v>
      </c>
      <c r="GV105">
        <v>0.0829063</v>
      </c>
      <c r="GW105">
        <v>0</v>
      </c>
      <c r="GX105">
        <v>28.6576</v>
      </c>
      <c r="GY105">
        <v>999.9</v>
      </c>
      <c r="GZ105">
        <v>59.791</v>
      </c>
      <c r="HA105">
        <v>30.293</v>
      </c>
      <c r="HB105">
        <v>28.8455</v>
      </c>
      <c r="HC105">
        <v>54.1101</v>
      </c>
      <c r="HD105">
        <v>47.5561</v>
      </c>
      <c r="HE105">
        <v>1</v>
      </c>
      <c r="HF105">
        <v>0.116098</v>
      </c>
      <c r="HG105">
        <v>-1.41283</v>
      </c>
      <c r="HH105">
        <v>20.1281</v>
      </c>
      <c r="HI105">
        <v>5.19842</v>
      </c>
      <c r="HJ105">
        <v>12.0044</v>
      </c>
      <c r="HK105">
        <v>4.9754</v>
      </c>
      <c r="HL105">
        <v>3.294</v>
      </c>
      <c r="HM105">
        <v>9999</v>
      </c>
      <c r="HN105">
        <v>9999</v>
      </c>
      <c r="HO105">
        <v>9999</v>
      </c>
      <c r="HP105">
        <v>999.9</v>
      </c>
      <c r="HQ105">
        <v>1.86325</v>
      </c>
      <c r="HR105">
        <v>1.86813</v>
      </c>
      <c r="HS105">
        <v>1.86783</v>
      </c>
      <c r="HT105">
        <v>1.86905</v>
      </c>
      <c r="HU105">
        <v>1.86983</v>
      </c>
      <c r="HV105">
        <v>1.86596</v>
      </c>
      <c r="HW105">
        <v>1.86697</v>
      </c>
      <c r="HX105">
        <v>1.86843</v>
      </c>
      <c r="HY105">
        <v>5</v>
      </c>
      <c r="HZ105">
        <v>0</v>
      </c>
      <c r="IA105">
        <v>0</v>
      </c>
      <c r="IB105">
        <v>0</v>
      </c>
      <c r="IC105" t="s">
        <v>426</v>
      </c>
      <c r="ID105" t="s">
        <v>427</v>
      </c>
      <c r="IE105" t="s">
        <v>428</v>
      </c>
      <c r="IF105" t="s">
        <v>428</v>
      </c>
      <c r="IG105" t="s">
        <v>428</v>
      </c>
      <c r="IH105" t="s">
        <v>428</v>
      </c>
      <c r="II105">
        <v>0</v>
      </c>
      <c r="IJ105">
        <v>100</v>
      </c>
      <c r="IK105">
        <v>100</v>
      </c>
      <c r="IL105">
        <v>2.054</v>
      </c>
      <c r="IM105">
        <v>0.3553</v>
      </c>
      <c r="IN105">
        <v>0.625846538382723</v>
      </c>
      <c r="IO105">
        <v>0.00365734689822481</v>
      </c>
      <c r="IP105">
        <v>-6.82403095585571e-07</v>
      </c>
      <c r="IQ105">
        <v>2.34579755332527e-10</v>
      </c>
      <c r="IR105">
        <v>-0.0964157226560202</v>
      </c>
      <c r="IS105">
        <v>-0.0183575705514064</v>
      </c>
      <c r="IT105">
        <v>0.00210061426533654</v>
      </c>
      <c r="IU105">
        <v>-2.28055882586626e-05</v>
      </c>
      <c r="IV105">
        <v>4</v>
      </c>
      <c r="IW105">
        <v>2464</v>
      </c>
      <c r="IX105">
        <v>0</v>
      </c>
      <c r="IY105">
        <v>27</v>
      </c>
      <c r="IZ105">
        <v>29308404.8</v>
      </c>
      <c r="JA105">
        <v>29308404.8</v>
      </c>
      <c r="JB105">
        <v>0.95459</v>
      </c>
      <c r="JC105">
        <v>2.6355</v>
      </c>
      <c r="JD105">
        <v>1.54785</v>
      </c>
      <c r="JE105">
        <v>2.31323</v>
      </c>
      <c r="JF105">
        <v>1.64551</v>
      </c>
      <c r="JG105">
        <v>2.36572</v>
      </c>
      <c r="JH105">
        <v>34.3042</v>
      </c>
      <c r="JI105">
        <v>24.2188</v>
      </c>
      <c r="JJ105">
        <v>18</v>
      </c>
      <c r="JK105">
        <v>491.832</v>
      </c>
      <c r="JL105">
        <v>333.885</v>
      </c>
      <c r="JM105">
        <v>31.1849</v>
      </c>
      <c r="JN105">
        <v>28.8553</v>
      </c>
      <c r="JO105">
        <v>30.0001</v>
      </c>
      <c r="JP105">
        <v>28.8479</v>
      </c>
      <c r="JQ105">
        <v>28.8049</v>
      </c>
      <c r="JR105">
        <v>19.1333</v>
      </c>
      <c r="JS105">
        <v>22.7948</v>
      </c>
      <c r="JT105">
        <v>82.0876</v>
      </c>
      <c r="JU105">
        <v>31.1705</v>
      </c>
      <c r="JV105">
        <v>420</v>
      </c>
      <c r="JW105">
        <v>24.0731</v>
      </c>
      <c r="JX105">
        <v>96.5865</v>
      </c>
      <c r="JY105">
        <v>94.48</v>
      </c>
    </row>
    <row r="106" spans="1:285">
      <c r="A106">
        <v>90</v>
      </c>
      <c r="B106">
        <v>1758504803.1</v>
      </c>
      <c r="C106">
        <v>1775.09999990463</v>
      </c>
      <c r="D106" t="s">
        <v>607</v>
      </c>
      <c r="E106" t="s">
        <v>608</v>
      </c>
      <c r="F106">
        <v>5</v>
      </c>
      <c r="G106" t="s">
        <v>419</v>
      </c>
      <c r="H106" t="s">
        <v>548</v>
      </c>
      <c r="I106" t="s">
        <v>421</v>
      </c>
      <c r="J106">
        <v>1758504799.6</v>
      </c>
      <c r="K106">
        <f>(L106)/1000</f>
        <v>0</v>
      </c>
      <c r="L106">
        <f>1000*DL106*AJ106*(DH106-DI106)/(100*DA106*(1000-AJ106*DH106))</f>
        <v>0</v>
      </c>
      <c r="M106">
        <f>DL106*AJ106*(DG106-DF106*(1000-AJ106*DI106)/(1000-AJ106*DH106))/(100*DA106)</f>
        <v>0</v>
      </c>
      <c r="N106">
        <f>DF106 - IF(AJ106&gt;1, M106*DA106*100.0/(AL106), 0)</f>
        <v>0</v>
      </c>
      <c r="O106">
        <f>((U106-K106/2)*N106-M106)/(U106+K106/2)</f>
        <v>0</v>
      </c>
      <c r="P106">
        <f>O106*(DM106+DN106)/1000.0</f>
        <v>0</v>
      </c>
      <c r="Q106">
        <f>(DF106 - IF(AJ106&gt;1, M106*DA106*100.0/(AL106), 0))*(DM106+DN106)/1000.0</f>
        <v>0</v>
      </c>
      <c r="R106">
        <f>2.0/((1/T106-1/S106)+SIGN(T106)*SQRT((1/T106-1/S106)*(1/T106-1/S106) + 4*DB106/((DB106+1)*(DB106+1))*(2*1/T106*1/S106-1/S106*1/S106)))</f>
        <v>0</v>
      </c>
      <c r="S106">
        <f>IF(LEFT(DC106,1)&lt;&gt;"0",IF(LEFT(DC106,1)="1",3.0,DD106),$D$5+$E$5*(DT106*DM106/($K$5*1000))+$F$5*(DT106*DM106/($K$5*1000))*MAX(MIN(DA106,$J$5),$I$5)*MAX(MIN(DA106,$J$5),$I$5)+$G$5*MAX(MIN(DA106,$J$5),$I$5)*(DT106*DM106/($K$5*1000))+$H$5*(DT106*DM106/($K$5*1000))*(DT106*DM106/($K$5*1000)))</f>
        <v>0</v>
      </c>
      <c r="T106">
        <f>K106*(1000-(1000*0.61365*exp(17.502*X106/(240.97+X106))/(DM106+DN106)+DH106)/2)/(1000*0.61365*exp(17.502*X106/(240.97+X106))/(DM106+DN106)-DH106)</f>
        <v>0</v>
      </c>
      <c r="U106">
        <f>1/((DB106+1)/(R106/1.6)+1/(S106/1.37)) + DB106/((DB106+1)/(R106/1.6) + DB106/(S106/1.37))</f>
        <v>0</v>
      </c>
      <c r="V106">
        <f>(CW106*CZ106)</f>
        <v>0</v>
      </c>
      <c r="W106">
        <f>(DO106+(V106+2*0.95*5.67E-8*(((DO106+$B$7)+273)^4-(DO106+273)^4)-44100*K106)/(1.84*29.3*S106+8*0.95*5.67E-8*(DO106+273)^3))</f>
        <v>0</v>
      </c>
      <c r="X106">
        <f>($C$7*DP106+$D$7*DQ106+$E$7*W106)</f>
        <v>0</v>
      </c>
      <c r="Y106">
        <f>0.61365*exp(17.502*X106/(240.97+X106))</f>
        <v>0</v>
      </c>
      <c r="Z106">
        <f>(AA106/AB106*100)</f>
        <v>0</v>
      </c>
      <c r="AA106">
        <f>DH106*(DM106+DN106)/1000</f>
        <v>0</v>
      </c>
      <c r="AB106">
        <f>0.61365*exp(17.502*DO106/(240.97+DO106))</f>
        <v>0</v>
      </c>
      <c r="AC106">
        <f>(Y106-DH106*(DM106+DN106)/1000)</f>
        <v>0</v>
      </c>
      <c r="AD106">
        <f>(-K106*44100)</f>
        <v>0</v>
      </c>
      <c r="AE106">
        <f>2*29.3*S106*0.92*(DO106-X106)</f>
        <v>0</v>
      </c>
      <c r="AF106">
        <f>2*0.95*5.67E-8*(((DO106+$B$7)+273)^4-(X106+273)^4)</f>
        <v>0</v>
      </c>
      <c r="AG106">
        <f>V106+AF106+AD106+AE106</f>
        <v>0</v>
      </c>
      <c r="AH106">
        <v>8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MAX(0,($B$13+$C$13*DT106)/(1+$D$13*DT106)*DM106/(DO106+273)*$E$13)</f>
        <v>0</v>
      </c>
      <c r="AM106" t="s">
        <v>422</v>
      </c>
      <c r="AN106" t="s">
        <v>422</v>
      </c>
      <c r="AO106">
        <v>0</v>
      </c>
      <c r="AP106">
        <v>0</v>
      </c>
      <c r="AQ106">
        <f>1-AO106/AP106</f>
        <v>0</v>
      </c>
      <c r="AR106">
        <v>0</v>
      </c>
      <c r="AS106" t="s">
        <v>422</v>
      </c>
      <c r="AT106" t="s">
        <v>422</v>
      </c>
      <c r="AU106">
        <v>0</v>
      </c>
      <c r="AV106">
        <v>0</v>
      </c>
      <c r="AW106">
        <f>1-AU106/AV106</f>
        <v>0</v>
      </c>
      <c r="AX106">
        <v>0.5</v>
      </c>
      <c r="AY106">
        <f>CX106</f>
        <v>0</v>
      </c>
      <c r="AZ106">
        <f>M106</f>
        <v>0</v>
      </c>
      <c r="BA106">
        <f>AW106*AX106*AY106</f>
        <v>0</v>
      </c>
      <c r="BB106">
        <f>(AZ106-AR106)/AY106</f>
        <v>0</v>
      </c>
      <c r="BC106">
        <f>(AP106-AV106)/AV106</f>
        <v>0</v>
      </c>
      <c r="BD106">
        <f>AO106/(AQ106+AO106/AV106)</f>
        <v>0</v>
      </c>
      <c r="BE106" t="s">
        <v>422</v>
      </c>
      <c r="BF106">
        <v>0</v>
      </c>
      <c r="BG106">
        <f>IF(BF106&lt;&gt;0, BF106, BD106)</f>
        <v>0</v>
      </c>
      <c r="BH106">
        <f>1-BG106/AV106</f>
        <v>0</v>
      </c>
      <c r="BI106">
        <f>(AV106-AU106)/(AV106-BG106)</f>
        <v>0</v>
      </c>
      <c r="BJ106">
        <f>(AP106-AV106)/(AP106-BG106)</f>
        <v>0</v>
      </c>
      <c r="BK106">
        <f>(AV106-AU106)/(AV106-AO106)</f>
        <v>0</v>
      </c>
      <c r="BL106">
        <f>(AP106-AV106)/(AP106-AO106)</f>
        <v>0</v>
      </c>
      <c r="BM106">
        <f>(BI106*BG106/AU106)</f>
        <v>0</v>
      </c>
      <c r="BN106">
        <f>(1-BM106)</f>
        <v>0</v>
      </c>
      <c r="CW106">
        <f>$B$11*DU106+$C$11*DV106+$F$11*EG106*(1-EJ106)</f>
        <v>0</v>
      </c>
      <c r="CX106">
        <f>CW106*CY106</f>
        <v>0</v>
      </c>
      <c r="CY106">
        <f>($B$11*$D$9+$C$11*$D$9+$F$11*((ET106+EL106)/MAX(ET106+EL106+EU106, 0.1)*$I$9+EU106/MAX(ET106+EL106+EU106, 0.1)*$J$9))/($B$11+$C$11+$F$11)</f>
        <v>0</v>
      </c>
      <c r="CZ106">
        <f>($B$11*$K$9+$C$11*$K$9+$F$11*((ET106+EL106)/MAX(ET106+EL106+EU106, 0.1)*$P$9+EU106/MAX(ET106+EL106+EU106, 0.1)*$Q$9))/($B$11+$C$11+$F$11)</f>
        <v>0</v>
      </c>
      <c r="DA106">
        <v>3.46</v>
      </c>
      <c r="DB106">
        <v>0.5</v>
      </c>
      <c r="DC106" t="s">
        <v>423</v>
      </c>
      <c r="DD106">
        <v>2</v>
      </c>
      <c r="DE106">
        <v>1758504799.6</v>
      </c>
      <c r="DF106">
        <v>420.594833333333</v>
      </c>
      <c r="DG106">
        <v>420.009833333333</v>
      </c>
      <c r="DH106">
        <v>24.29405</v>
      </c>
      <c r="DI106">
        <v>24.0282166666667</v>
      </c>
      <c r="DJ106">
        <v>418.540833333333</v>
      </c>
      <c r="DK106">
        <v>23.9389666666667</v>
      </c>
      <c r="DL106">
        <v>500.0275</v>
      </c>
      <c r="DM106">
        <v>89.7992166666667</v>
      </c>
      <c r="DN106">
        <v>0.0363852333333333</v>
      </c>
      <c r="DO106">
        <v>30.4232</v>
      </c>
      <c r="DP106">
        <v>30.01195</v>
      </c>
      <c r="DQ106">
        <v>999.9</v>
      </c>
      <c r="DR106">
        <v>0</v>
      </c>
      <c r="DS106">
        <v>0</v>
      </c>
      <c r="DT106">
        <v>10009.7933333333</v>
      </c>
      <c r="DU106">
        <v>0</v>
      </c>
      <c r="DV106">
        <v>0.330984</v>
      </c>
      <c r="DW106">
        <v>0.58521</v>
      </c>
      <c r="DX106">
        <v>431.067333333333</v>
      </c>
      <c r="DY106">
        <v>430.350333333333</v>
      </c>
      <c r="DZ106">
        <v>0.265832666666667</v>
      </c>
      <c r="EA106">
        <v>420.009833333333</v>
      </c>
      <c r="EB106">
        <v>24.0282166666667</v>
      </c>
      <c r="EC106">
        <v>2.18158666666667</v>
      </c>
      <c r="ED106">
        <v>2.15771333333333</v>
      </c>
      <c r="EE106">
        <v>18.8277166666667</v>
      </c>
      <c r="EF106">
        <v>18.65175</v>
      </c>
      <c r="EG106">
        <v>0.00500059</v>
      </c>
      <c r="EH106">
        <v>0</v>
      </c>
      <c r="EI106">
        <v>0</v>
      </c>
      <c r="EJ106">
        <v>0</v>
      </c>
      <c r="EK106">
        <v>275.716666666667</v>
      </c>
      <c r="EL106">
        <v>0.00500059</v>
      </c>
      <c r="EM106">
        <v>-8.21666666666667</v>
      </c>
      <c r="EN106">
        <v>-0.183333333333333</v>
      </c>
      <c r="EO106">
        <v>35.75</v>
      </c>
      <c r="EP106">
        <v>40.3121666666667</v>
      </c>
      <c r="EQ106">
        <v>37.5413333333333</v>
      </c>
      <c r="ER106">
        <v>40.7393333333333</v>
      </c>
      <c r="ES106">
        <v>38.5725</v>
      </c>
      <c r="ET106">
        <v>0</v>
      </c>
      <c r="EU106">
        <v>0</v>
      </c>
      <c r="EV106">
        <v>0</v>
      </c>
      <c r="EW106">
        <v>1758504803.7</v>
      </c>
      <c r="EX106">
        <v>0</v>
      </c>
      <c r="EY106">
        <v>272.861538461538</v>
      </c>
      <c r="EZ106">
        <v>14.8717947264692</v>
      </c>
      <c r="FA106">
        <v>-8.98461568465807</v>
      </c>
      <c r="FB106">
        <v>-8.13076923076923</v>
      </c>
      <c r="FC106">
        <v>15</v>
      </c>
      <c r="FD106">
        <v>0</v>
      </c>
      <c r="FE106" t="s">
        <v>424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0.592815523809524</v>
      </c>
      <c r="FR106">
        <v>0.116161792207793</v>
      </c>
      <c r="FS106">
        <v>0.0383657801353275</v>
      </c>
      <c r="FT106">
        <v>1</v>
      </c>
      <c r="FU106">
        <v>271.697058823529</v>
      </c>
      <c r="FV106">
        <v>7.72039724858006</v>
      </c>
      <c r="FW106">
        <v>6.09698504538093</v>
      </c>
      <c r="FX106">
        <v>-1</v>
      </c>
      <c r="FY106">
        <v>0.266097952380952</v>
      </c>
      <c r="FZ106">
        <v>0.114470181818182</v>
      </c>
      <c r="GA106">
        <v>0.0214766708391004</v>
      </c>
      <c r="GB106">
        <v>0</v>
      </c>
      <c r="GC106">
        <v>1</v>
      </c>
      <c r="GD106">
        <v>2</v>
      </c>
      <c r="GE106" t="s">
        <v>449</v>
      </c>
      <c r="GF106">
        <v>3.13302</v>
      </c>
      <c r="GG106">
        <v>2.7142</v>
      </c>
      <c r="GH106">
        <v>0.088777</v>
      </c>
      <c r="GI106">
        <v>0.0891596</v>
      </c>
      <c r="GJ106">
        <v>0.102998</v>
      </c>
      <c r="GK106">
        <v>0.10287</v>
      </c>
      <c r="GL106">
        <v>34285.6</v>
      </c>
      <c r="GM106">
        <v>36689.1</v>
      </c>
      <c r="GN106">
        <v>34046.3</v>
      </c>
      <c r="GO106">
        <v>36474.8</v>
      </c>
      <c r="GP106">
        <v>43148</v>
      </c>
      <c r="GQ106">
        <v>46981.2</v>
      </c>
      <c r="GR106">
        <v>53131.9</v>
      </c>
      <c r="GS106">
        <v>58303.8</v>
      </c>
      <c r="GT106">
        <v>1.92808</v>
      </c>
      <c r="GU106">
        <v>1.65075</v>
      </c>
      <c r="GV106">
        <v>0.0824258</v>
      </c>
      <c r="GW106">
        <v>0</v>
      </c>
      <c r="GX106">
        <v>28.6746</v>
      </c>
      <c r="GY106">
        <v>999.9</v>
      </c>
      <c r="GZ106">
        <v>59.26</v>
      </c>
      <c r="HA106">
        <v>30.393</v>
      </c>
      <c r="HB106">
        <v>28.7539</v>
      </c>
      <c r="HC106">
        <v>54.5846</v>
      </c>
      <c r="HD106">
        <v>47.2957</v>
      </c>
      <c r="HE106">
        <v>1</v>
      </c>
      <c r="HF106">
        <v>0.125734</v>
      </c>
      <c r="HG106">
        <v>-1.25902</v>
      </c>
      <c r="HH106">
        <v>20.1294</v>
      </c>
      <c r="HI106">
        <v>5.19797</v>
      </c>
      <c r="HJ106">
        <v>12.0056</v>
      </c>
      <c r="HK106">
        <v>4.975</v>
      </c>
      <c r="HL106">
        <v>3.294</v>
      </c>
      <c r="HM106">
        <v>9999</v>
      </c>
      <c r="HN106">
        <v>9999</v>
      </c>
      <c r="HO106">
        <v>9999</v>
      </c>
      <c r="HP106">
        <v>999.9</v>
      </c>
      <c r="HQ106">
        <v>1.86325</v>
      </c>
      <c r="HR106">
        <v>1.86813</v>
      </c>
      <c r="HS106">
        <v>1.86783</v>
      </c>
      <c r="HT106">
        <v>1.86905</v>
      </c>
      <c r="HU106">
        <v>1.86981</v>
      </c>
      <c r="HV106">
        <v>1.86587</v>
      </c>
      <c r="HW106">
        <v>1.86695</v>
      </c>
      <c r="HX106">
        <v>1.86843</v>
      </c>
      <c r="HY106">
        <v>5</v>
      </c>
      <c r="HZ106">
        <v>0</v>
      </c>
      <c r="IA106">
        <v>0</v>
      </c>
      <c r="IB106">
        <v>0</v>
      </c>
      <c r="IC106" t="s">
        <v>426</v>
      </c>
      <c r="ID106" t="s">
        <v>427</v>
      </c>
      <c r="IE106" t="s">
        <v>428</v>
      </c>
      <c r="IF106" t="s">
        <v>428</v>
      </c>
      <c r="IG106" t="s">
        <v>428</v>
      </c>
      <c r="IH106" t="s">
        <v>428</v>
      </c>
      <c r="II106">
        <v>0</v>
      </c>
      <c r="IJ106">
        <v>100</v>
      </c>
      <c r="IK106">
        <v>100</v>
      </c>
      <c r="IL106">
        <v>2.055</v>
      </c>
      <c r="IM106">
        <v>0.3547</v>
      </c>
      <c r="IN106">
        <v>0.625846538382723</v>
      </c>
      <c r="IO106">
        <v>0.00365734689822481</v>
      </c>
      <c r="IP106">
        <v>-6.82403095585571e-07</v>
      </c>
      <c r="IQ106">
        <v>2.34579755332527e-10</v>
      </c>
      <c r="IR106">
        <v>-0.0964157226560202</v>
      </c>
      <c r="IS106">
        <v>-0.0183575705514064</v>
      </c>
      <c r="IT106">
        <v>0.00210061426533654</v>
      </c>
      <c r="IU106">
        <v>-2.28055882586626e-05</v>
      </c>
      <c r="IV106">
        <v>4</v>
      </c>
      <c r="IW106">
        <v>2464</v>
      </c>
      <c r="IX106">
        <v>0</v>
      </c>
      <c r="IY106">
        <v>27</v>
      </c>
      <c r="IZ106">
        <v>29308413.4</v>
      </c>
      <c r="JA106">
        <v>29308413.4</v>
      </c>
      <c r="JB106">
        <v>0.95459</v>
      </c>
      <c r="JC106">
        <v>2.62939</v>
      </c>
      <c r="JD106">
        <v>1.54785</v>
      </c>
      <c r="JE106">
        <v>2.31323</v>
      </c>
      <c r="JF106">
        <v>1.64673</v>
      </c>
      <c r="JG106">
        <v>2.32666</v>
      </c>
      <c r="JH106">
        <v>34.3725</v>
      </c>
      <c r="JI106">
        <v>24.2276</v>
      </c>
      <c r="JJ106">
        <v>18</v>
      </c>
      <c r="JK106">
        <v>493.843</v>
      </c>
      <c r="JL106">
        <v>332.284</v>
      </c>
      <c r="JM106">
        <v>31.0272</v>
      </c>
      <c r="JN106">
        <v>28.9813</v>
      </c>
      <c r="JO106">
        <v>30.0001</v>
      </c>
      <c r="JP106">
        <v>28.9411</v>
      </c>
      <c r="JQ106">
        <v>28.8951</v>
      </c>
      <c r="JR106">
        <v>19.1368</v>
      </c>
      <c r="JS106">
        <v>22.2387</v>
      </c>
      <c r="JT106">
        <v>82.0876</v>
      </c>
      <c r="JU106">
        <v>31.018</v>
      </c>
      <c r="JV106">
        <v>420</v>
      </c>
      <c r="JW106">
        <v>24.058</v>
      </c>
      <c r="JX106">
        <v>96.5685</v>
      </c>
      <c r="JY106">
        <v>94.4594</v>
      </c>
    </row>
    <row r="107" spans="1:285">
      <c r="A107">
        <v>91</v>
      </c>
      <c r="B107">
        <v>1758504805.1</v>
      </c>
      <c r="C107">
        <v>1777.09999990463</v>
      </c>
      <c r="D107" t="s">
        <v>609</v>
      </c>
      <c r="E107" t="s">
        <v>610</v>
      </c>
      <c r="F107">
        <v>5</v>
      </c>
      <c r="G107" t="s">
        <v>419</v>
      </c>
      <c r="H107" t="s">
        <v>548</v>
      </c>
      <c r="I107" t="s">
        <v>421</v>
      </c>
      <c r="J107">
        <v>1758504801.85</v>
      </c>
      <c r="K107">
        <f>(L107)/1000</f>
        <v>0</v>
      </c>
      <c r="L107">
        <f>1000*DL107*AJ107*(DH107-DI107)/(100*DA107*(1000-AJ107*DH107))</f>
        <v>0</v>
      </c>
      <c r="M107">
        <f>DL107*AJ107*(DG107-DF107*(1000-AJ107*DI107)/(1000-AJ107*DH107))/(100*DA107)</f>
        <v>0</v>
      </c>
      <c r="N107">
        <f>DF107 - IF(AJ107&gt;1, M107*DA107*100.0/(AL107), 0)</f>
        <v>0</v>
      </c>
      <c r="O107">
        <f>((U107-K107/2)*N107-M107)/(U107+K107/2)</f>
        <v>0</v>
      </c>
      <c r="P107">
        <f>O107*(DM107+DN107)/1000.0</f>
        <v>0</v>
      </c>
      <c r="Q107">
        <f>(DF107 - IF(AJ107&gt;1, M107*DA107*100.0/(AL107), 0))*(DM107+DN107)/1000.0</f>
        <v>0</v>
      </c>
      <c r="R107">
        <f>2.0/((1/T107-1/S107)+SIGN(T107)*SQRT((1/T107-1/S107)*(1/T107-1/S107) + 4*DB107/((DB107+1)*(DB107+1))*(2*1/T107*1/S107-1/S107*1/S107)))</f>
        <v>0</v>
      </c>
      <c r="S107">
        <f>IF(LEFT(DC107,1)&lt;&gt;"0",IF(LEFT(DC107,1)="1",3.0,DD107),$D$5+$E$5*(DT107*DM107/($K$5*1000))+$F$5*(DT107*DM107/($K$5*1000))*MAX(MIN(DA107,$J$5),$I$5)*MAX(MIN(DA107,$J$5),$I$5)+$G$5*MAX(MIN(DA107,$J$5),$I$5)*(DT107*DM107/($K$5*1000))+$H$5*(DT107*DM107/($K$5*1000))*(DT107*DM107/($K$5*1000)))</f>
        <v>0</v>
      </c>
      <c r="T107">
        <f>K107*(1000-(1000*0.61365*exp(17.502*X107/(240.97+X107))/(DM107+DN107)+DH107)/2)/(1000*0.61365*exp(17.502*X107/(240.97+X107))/(DM107+DN107)-DH107)</f>
        <v>0</v>
      </c>
      <c r="U107">
        <f>1/((DB107+1)/(R107/1.6)+1/(S107/1.37)) + DB107/((DB107+1)/(R107/1.6) + DB107/(S107/1.37))</f>
        <v>0</v>
      </c>
      <c r="V107">
        <f>(CW107*CZ107)</f>
        <v>0</v>
      </c>
      <c r="W107">
        <f>(DO107+(V107+2*0.95*5.67E-8*(((DO107+$B$7)+273)^4-(DO107+273)^4)-44100*K107)/(1.84*29.3*S107+8*0.95*5.67E-8*(DO107+273)^3))</f>
        <v>0</v>
      </c>
      <c r="X107">
        <f>($C$7*DP107+$D$7*DQ107+$E$7*W107)</f>
        <v>0</v>
      </c>
      <c r="Y107">
        <f>0.61365*exp(17.502*X107/(240.97+X107))</f>
        <v>0</v>
      </c>
      <c r="Z107">
        <f>(AA107/AB107*100)</f>
        <v>0</v>
      </c>
      <c r="AA107">
        <f>DH107*(DM107+DN107)/1000</f>
        <v>0</v>
      </c>
      <c r="AB107">
        <f>0.61365*exp(17.502*DO107/(240.97+DO107))</f>
        <v>0</v>
      </c>
      <c r="AC107">
        <f>(Y107-DH107*(DM107+DN107)/1000)</f>
        <v>0</v>
      </c>
      <c r="AD107">
        <f>(-K107*44100)</f>
        <v>0</v>
      </c>
      <c r="AE107">
        <f>2*29.3*S107*0.92*(DO107-X107)</f>
        <v>0</v>
      </c>
      <c r="AF107">
        <f>2*0.95*5.67E-8*(((DO107+$B$7)+273)^4-(X107+273)^4)</f>
        <v>0</v>
      </c>
      <c r="AG107">
        <f>V107+AF107+AD107+AE107</f>
        <v>0</v>
      </c>
      <c r="AH107">
        <v>8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MAX(0,($B$13+$C$13*DT107)/(1+$D$13*DT107)*DM107/(DO107+273)*$E$13)</f>
        <v>0</v>
      </c>
      <c r="AM107" t="s">
        <v>422</v>
      </c>
      <c r="AN107" t="s">
        <v>422</v>
      </c>
      <c r="AO107">
        <v>0</v>
      </c>
      <c r="AP107">
        <v>0</v>
      </c>
      <c r="AQ107">
        <f>1-AO107/AP107</f>
        <v>0</v>
      </c>
      <c r="AR107">
        <v>0</v>
      </c>
      <c r="AS107" t="s">
        <v>422</v>
      </c>
      <c r="AT107" t="s">
        <v>422</v>
      </c>
      <c r="AU107">
        <v>0</v>
      </c>
      <c r="AV107">
        <v>0</v>
      </c>
      <c r="AW107">
        <f>1-AU107/AV107</f>
        <v>0</v>
      </c>
      <c r="AX107">
        <v>0.5</v>
      </c>
      <c r="AY107">
        <f>CX107</f>
        <v>0</v>
      </c>
      <c r="AZ107">
        <f>M107</f>
        <v>0</v>
      </c>
      <c r="BA107">
        <f>AW107*AX107*AY107</f>
        <v>0</v>
      </c>
      <c r="BB107">
        <f>(AZ107-AR107)/AY107</f>
        <v>0</v>
      </c>
      <c r="BC107">
        <f>(AP107-AV107)/AV107</f>
        <v>0</v>
      </c>
      <c r="BD107">
        <f>AO107/(AQ107+AO107/AV107)</f>
        <v>0</v>
      </c>
      <c r="BE107" t="s">
        <v>422</v>
      </c>
      <c r="BF107">
        <v>0</v>
      </c>
      <c r="BG107">
        <f>IF(BF107&lt;&gt;0, BF107, BD107)</f>
        <v>0</v>
      </c>
      <c r="BH107">
        <f>1-BG107/AV107</f>
        <v>0</v>
      </c>
      <c r="BI107">
        <f>(AV107-AU107)/(AV107-BG107)</f>
        <v>0</v>
      </c>
      <c r="BJ107">
        <f>(AP107-AV107)/(AP107-BG107)</f>
        <v>0</v>
      </c>
      <c r="BK107">
        <f>(AV107-AU107)/(AV107-AO107)</f>
        <v>0</v>
      </c>
      <c r="BL107">
        <f>(AP107-AV107)/(AP107-AO107)</f>
        <v>0</v>
      </c>
      <c r="BM107">
        <f>(BI107*BG107/AU107)</f>
        <v>0</v>
      </c>
      <c r="BN107">
        <f>(1-BM107)</f>
        <v>0</v>
      </c>
      <c r="CW107">
        <f>$B$11*DU107+$C$11*DV107+$F$11*EG107*(1-EJ107)</f>
        <v>0</v>
      </c>
      <c r="CX107">
        <f>CW107*CY107</f>
        <v>0</v>
      </c>
      <c r="CY107">
        <f>($B$11*$D$9+$C$11*$D$9+$F$11*((ET107+EL107)/MAX(ET107+EL107+EU107, 0.1)*$I$9+EU107/MAX(ET107+EL107+EU107, 0.1)*$J$9))/($B$11+$C$11+$F$11)</f>
        <v>0</v>
      </c>
      <c r="CZ107">
        <f>($B$11*$K$9+$C$11*$K$9+$F$11*((ET107+EL107)/MAX(ET107+EL107+EU107, 0.1)*$P$9+EU107/MAX(ET107+EL107+EU107, 0.1)*$Q$9))/($B$11+$C$11+$F$11)</f>
        <v>0</v>
      </c>
      <c r="DA107">
        <v>3.46</v>
      </c>
      <c r="DB107">
        <v>0.5</v>
      </c>
      <c r="DC107" t="s">
        <v>423</v>
      </c>
      <c r="DD107">
        <v>2</v>
      </c>
      <c r="DE107">
        <v>1758504801.85</v>
      </c>
      <c r="DF107">
        <v>420.616</v>
      </c>
      <c r="DG107">
        <v>420.04425</v>
      </c>
      <c r="DH107">
        <v>24.2874</v>
      </c>
      <c r="DI107">
        <v>24.02705</v>
      </c>
      <c r="DJ107">
        <v>418.56175</v>
      </c>
      <c r="DK107">
        <v>23.932625</v>
      </c>
      <c r="DL107">
        <v>500.025</v>
      </c>
      <c r="DM107">
        <v>89.798975</v>
      </c>
      <c r="DN107">
        <v>0.036436775</v>
      </c>
      <c r="DO107">
        <v>30.42445</v>
      </c>
      <c r="DP107">
        <v>30.0139</v>
      </c>
      <c r="DQ107">
        <v>999.9</v>
      </c>
      <c r="DR107">
        <v>0</v>
      </c>
      <c r="DS107">
        <v>0</v>
      </c>
      <c r="DT107">
        <v>9989.065</v>
      </c>
      <c r="DU107">
        <v>0</v>
      </c>
      <c r="DV107">
        <v>0.330984</v>
      </c>
      <c r="DW107">
        <v>0.5717925</v>
      </c>
      <c r="DX107">
        <v>431.086</v>
      </c>
      <c r="DY107">
        <v>430.385</v>
      </c>
      <c r="DZ107">
        <v>0.2603555</v>
      </c>
      <c r="EA107">
        <v>420.04425</v>
      </c>
      <c r="EB107">
        <v>24.02705</v>
      </c>
      <c r="EC107">
        <v>2.1809825</v>
      </c>
      <c r="ED107">
        <v>2.157605</v>
      </c>
      <c r="EE107">
        <v>18.8233</v>
      </c>
      <c r="EF107">
        <v>18.65095</v>
      </c>
      <c r="EG107">
        <v>0.00500059</v>
      </c>
      <c r="EH107">
        <v>0</v>
      </c>
      <c r="EI107">
        <v>0</v>
      </c>
      <c r="EJ107">
        <v>0</v>
      </c>
      <c r="EK107">
        <v>273.5</v>
      </c>
      <c r="EL107">
        <v>0.00500059</v>
      </c>
      <c r="EM107">
        <v>-6.425</v>
      </c>
      <c r="EN107">
        <v>-0.25</v>
      </c>
      <c r="EO107">
        <v>35.75</v>
      </c>
      <c r="EP107">
        <v>40.3435</v>
      </c>
      <c r="EQ107">
        <v>37.562</v>
      </c>
      <c r="ER107">
        <v>40.79675</v>
      </c>
      <c r="ES107">
        <v>38.5935</v>
      </c>
      <c r="ET107">
        <v>0</v>
      </c>
      <c r="EU107">
        <v>0</v>
      </c>
      <c r="EV107">
        <v>0</v>
      </c>
      <c r="EW107">
        <v>1758504805.5</v>
      </c>
      <c r="EX107">
        <v>0</v>
      </c>
      <c r="EY107">
        <v>273.568</v>
      </c>
      <c r="EZ107">
        <v>16.5230768921333</v>
      </c>
      <c r="FA107">
        <v>-9.05384666475314</v>
      </c>
      <c r="FB107">
        <v>-8.66</v>
      </c>
      <c r="FC107">
        <v>15</v>
      </c>
      <c r="FD107">
        <v>0</v>
      </c>
      <c r="FE107" t="s">
        <v>424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0.593219523809524</v>
      </c>
      <c r="FR107">
        <v>-0.00771942857142878</v>
      </c>
      <c r="FS107">
        <v>0.0379387689330346</v>
      </c>
      <c r="FT107">
        <v>1</v>
      </c>
      <c r="FU107">
        <v>272.117647058823</v>
      </c>
      <c r="FV107">
        <v>16.2902979140042</v>
      </c>
      <c r="FW107">
        <v>6.09963695102062</v>
      </c>
      <c r="FX107">
        <v>-1</v>
      </c>
      <c r="FY107">
        <v>0.268869761904762</v>
      </c>
      <c r="FZ107">
        <v>0.0361921558441559</v>
      </c>
      <c r="GA107">
        <v>0.0181373794345499</v>
      </c>
      <c r="GB107">
        <v>1</v>
      </c>
      <c r="GC107">
        <v>2</v>
      </c>
      <c r="GD107">
        <v>2</v>
      </c>
      <c r="GE107" t="s">
        <v>425</v>
      </c>
      <c r="GF107">
        <v>3.13284</v>
      </c>
      <c r="GG107">
        <v>2.7143</v>
      </c>
      <c r="GH107">
        <v>0.0887765</v>
      </c>
      <c r="GI107">
        <v>0.0891477</v>
      </c>
      <c r="GJ107">
        <v>0.102988</v>
      </c>
      <c r="GK107">
        <v>0.102869</v>
      </c>
      <c r="GL107">
        <v>34285.5</v>
      </c>
      <c r="GM107">
        <v>36689.7</v>
      </c>
      <c r="GN107">
        <v>34046.2</v>
      </c>
      <c r="GO107">
        <v>36474.9</v>
      </c>
      <c r="GP107">
        <v>43148.4</v>
      </c>
      <c r="GQ107">
        <v>46981.5</v>
      </c>
      <c r="GR107">
        <v>53131.8</v>
      </c>
      <c r="GS107">
        <v>58304.1</v>
      </c>
      <c r="GT107">
        <v>1.92805</v>
      </c>
      <c r="GU107">
        <v>1.65095</v>
      </c>
      <c r="GV107">
        <v>0.0817627</v>
      </c>
      <c r="GW107">
        <v>0</v>
      </c>
      <c r="GX107">
        <v>28.6764</v>
      </c>
      <c r="GY107">
        <v>999.9</v>
      </c>
      <c r="GZ107">
        <v>59.236</v>
      </c>
      <c r="HA107">
        <v>30.383</v>
      </c>
      <c r="HB107">
        <v>28.728</v>
      </c>
      <c r="HC107">
        <v>54.5346</v>
      </c>
      <c r="HD107">
        <v>47.5841</v>
      </c>
      <c r="HE107">
        <v>1</v>
      </c>
      <c r="HF107">
        <v>0.125803</v>
      </c>
      <c r="HG107">
        <v>-1.24978</v>
      </c>
      <c r="HH107">
        <v>20.1295</v>
      </c>
      <c r="HI107">
        <v>5.19812</v>
      </c>
      <c r="HJ107">
        <v>12.0058</v>
      </c>
      <c r="HK107">
        <v>4.97515</v>
      </c>
      <c r="HL107">
        <v>3.294</v>
      </c>
      <c r="HM107">
        <v>9999</v>
      </c>
      <c r="HN107">
        <v>9999</v>
      </c>
      <c r="HO107">
        <v>9999</v>
      </c>
      <c r="HP107">
        <v>999.9</v>
      </c>
      <c r="HQ107">
        <v>1.86325</v>
      </c>
      <c r="HR107">
        <v>1.86813</v>
      </c>
      <c r="HS107">
        <v>1.86783</v>
      </c>
      <c r="HT107">
        <v>1.86905</v>
      </c>
      <c r="HU107">
        <v>1.86981</v>
      </c>
      <c r="HV107">
        <v>1.86586</v>
      </c>
      <c r="HW107">
        <v>1.86699</v>
      </c>
      <c r="HX107">
        <v>1.86843</v>
      </c>
      <c r="HY107">
        <v>5</v>
      </c>
      <c r="HZ107">
        <v>0</v>
      </c>
      <c r="IA107">
        <v>0</v>
      </c>
      <c r="IB107">
        <v>0</v>
      </c>
      <c r="IC107" t="s">
        <v>426</v>
      </c>
      <c r="ID107" t="s">
        <v>427</v>
      </c>
      <c r="IE107" t="s">
        <v>428</v>
      </c>
      <c r="IF107" t="s">
        <v>428</v>
      </c>
      <c r="IG107" t="s">
        <v>428</v>
      </c>
      <c r="IH107" t="s">
        <v>428</v>
      </c>
      <c r="II107">
        <v>0</v>
      </c>
      <c r="IJ107">
        <v>100</v>
      </c>
      <c r="IK107">
        <v>100</v>
      </c>
      <c r="IL107">
        <v>2.055</v>
      </c>
      <c r="IM107">
        <v>0.3545</v>
      </c>
      <c r="IN107">
        <v>0.625846538382723</v>
      </c>
      <c r="IO107">
        <v>0.00365734689822481</v>
      </c>
      <c r="IP107">
        <v>-6.82403095585571e-07</v>
      </c>
      <c r="IQ107">
        <v>2.34579755332527e-10</v>
      </c>
      <c r="IR107">
        <v>-0.0964157226560202</v>
      </c>
      <c r="IS107">
        <v>-0.0183575705514064</v>
      </c>
      <c r="IT107">
        <v>0.00210061426533654</v>
      </c>
      <c r="IU107">
        <v>-2.28055882586626e-05</v>
      </c>
      <c r="IV107">
        <v>4</v>
      </c>
      <c r="IW107">
        <v>2464</v>
      </c>
      <c r="IX107">
        <v>0</v>
      </c>
      <c r="IY107">
        <v>27</v>
      </c>
      <c r="IZ107">
        <v>29308413.4</v>
      </c>
      <c r="JA107">
        <v>29308413.4</v>
      </c>
      <c r="JB107">
        <v>0.95459</v>
      </c>
      <c r="JC107">
        <v>2.64282</v>
      </c>
      <c r="JD107">
        <v>1.54785</v>
      </c>
      <c r="JE107">
        <v>2.31323</v>
      </c>
      <c r="JF107">
        <v>1.64551</v>
      </c>
      <c r="JG107">
        <v>2.29736</v>
      </c>
      <c r="JH107">
        <v>34.3725</v>
      </c>
      <c r="JI107">
        <v>24.2188</v>
      </c>
      <c r="JJ107">
        <v>18</v>
      </c>
      <c r="JK107">
        <v>493.826</v>
      </c>
      <c r="JL107">
        <v>332.386</v>
      </c>
      <c r="JM107">
        <v>31.0221</v>
      </c>
      <c r="JN107">
        <v>28.9816</v>
      </c>
      <c r="JO107">
        <v>30.0001</v>
      </c>
      <c r="JP107">
        <v>28.9411</v>
      </c>
      <c r="JQ107">
        <v>28.8963</v>
      </c>
      <c r="JR107">
        <v>19.1386</v>
      </c>
      <c r="JS107">
        <v>22.2387</v>
      </c>
      <c r="JT107">
        <v>82.0876</v>
      </c>
      <c r="JU107">
        <v>31.018</v>
      </c>
      <c r="JV107">
        <v>420</v>
      </c>
      <c r="JW107">
        <v>24.0599</v>
      </c>
      <c r="JX107">
        <v>96.5683</v>
      </c>
      <c r="JY107">
        <v>94.4598</v>
      </c>
    </row>
    <row r="108" spans="1:285">
      <c r="A108">
        <v>92</v>
      </c>
      <c r="B108">
        <v>1758504807.1</v>
      </c>
      <c r="C108">
        <v>1779.09999990463</v>
      </c>
      <c r="D108" t="s">
        <v>611</v>
      </c>
      <c r="E108" t="s">
        <v>612</v>
      </c>
      <c r="F108">
        <v>5</v>
      </c>
      <c r="G108" t="s">
        <v>419</v>
      </c>
      <c r="H108" t="s">
        <v>548</v>
      </c>
      <c r="I108" t="s">
        <v>421</v>
      </c>
      <c r="J108">
        <v>1758504804.1</v>
      </c>
      <c r="K108">
        <f>(L108)/1000</f>
        <v>0</v>
      </c>
      <c r="L108">
        <f>1000*DL108*AJ108*(DH108-DI108)/(100*DA108*(1000-AJ108*DH108))</f>
        <v>0</v>
      </c>
      <c r="M108">
        <f>DL108*AJ108*(DG108-DF108*(1000-AJ108*DI108)/(1000-AJ108*DH108))/(100*DA108)</f>
        <v>0</v>
      </c>
      <c r="N108">
        <f>DF108 - IF(AJ108&gt;1, M108*DA108*100.0/(AL108), 0)</f>
        <v>0</v>
      </c>
      <c r="O108">
        <f>((U108-K108/2)*N108-M108)/(U108+K108/2)</f>
        <v>0</v>
      </c>
      <c r="P108">
        <f>O108*(DM108+DN108)/1000.0</f>
        <v>0</v>
      </c>
      <c r="Q108">
        <f>(DF108 - IF(AJ108&gt;1, M108*DA108*100.0/(AL108), 0))*(DM108+DN108)/1000.0</f>
        <v>0</v>
      </c>
      <c r="R108">
        <f>2.0/((1/T108-1/S108)+SIGN(T108)*SQRT((1/T108-1/S108)*(1/T108-1/S108) + 4*DB108/((DB108+1)*(DB108+1))*(2*1/T108*1/S108-1/S108*1/S108)))</f>
        <v>0</v>
      </c>
      <c r="S108">
        <f>IF(LEFT(DC108,1)&lt;&gt;"0",IF(LEFT(DC108,1)="1",3.0,DD108),$D$5+$E$5*(DT108*DM108/($K$5*1000))+$F$5*(DT108*DM108/($K$5*1000))*MAX(MIN(DA108,$J$5),$I$5)*MAX(MIN(DA108,$J$5),$I$5)+$G$5*MAX(MIN(DA108,$J$5),$I$5)*(DT108*DM108/($K$5*1000))+$H$5*(DT108*DM108/($K$5*1000))*(DT108*DM108/($K$5*1000)))</f>
        <v>0</v>
      </c>
      <c r="T108">
        <f>K108*(1000-(1000*0.61365*exp(17.502*X108/(240.97+X108))/(DM108+DN108)+DH108)/2)/(1000*0.61365*exp(17.502*X108/(240.97+X108))/(DM108+DN108)-DH108)</f>
        <v>0</v>
      </c>
      <c r="U108">
        <f>1/((DB108+1)/(R108/1.6)+1/(S108/1.37)) + DB108/((DB108+1)/(R108/1.6) + DB108/(S108/1.37))</f>
        <v>0</v>
      </c>
      <c r="V108">
        <f>(CW108*CZ108)</f>
        <v>0</v>
      </c>
      <c r="W108">
        <f>(DO108+(V108+2*0.95*5.67E-8*(((DO108+$B$7)+273)^4-(DO108+273)^4)-44100*K108)/(1.84*29.3*S108+8*0.95*5.67E-8*(DO108+273)^3))</f>
        <v>0</v>
      </c>
      <c r="X108">
        <f>($C$7*DP108+$D$7*DQ108+$E$7*W108)</f>
        <v>0</v>
      </c>
      <c r="Y108">
        <f>0.61365*exp(17.502*X108/(240.97+X108))</f>
        <v>0</v>
      </c>
      <c r="Z108">
        <f>(AA108/AB108*100)</f>
        <v>0</v>
      </c>
      <c r="AA108">
        <f>DH108*(DM108+DN108)/1000</f>
        <v>0</v>
      </c>
      <c r="AB108">
        <f>0.61365*exp(17.502*DO108/(240.97+DO108))</f>
        <v>0</v>
      </c>
      <c r="AC108">
        <f>(Y108-DH108*(DM108+DN108)/1000)</f>
        <v>0</v>
      </c>
      <c r="AD108">
        <f>(-K108*44100)</f>
        <v>0</v>
      </c>
      <c r="AE108">
        <f>2*29.3*S108*0.92*(DO108-X108)</f>
        <v>0</v>
      </c>
      <c r="AF108">
        <f>2*0.95*5.67E-8*(((DO108+$B$7)+273)^4-(X108+273)^4)</f>
        <v>0</v>
      </c>
      <c r="AG108">
        <f>V108+AF108+AD108+AE108</f>
        <v>0</v>
      </c>
      <c r="AH108">
        <v>8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MAX(0,($B$13+$C$13*DT108)/(1+$D$13*DT108)*DM108/(DO108+273)*$E$13)</f>
        <v>0</v>
      </c>
      <c r="AM108" t="s">
        <v>422</v>
      </c>
      <c r="AN108" t="s">
        <v>422</v>
      </c>
      <c r="AO108">
        <v>0</v>
      </c>
      <c r="AP108">
        <v>0</v>
      </c>
      <c r="AQ108">
        <f>1-AO108/AP108</f>
        <v>0</v>
      </c>
      <c r="AR108">
        <v>0</v>
      </c>
      <c r="AS108" t="s">
        <v>422</v>
      </c>
      <c r="AT108" t="s">
        <v>422</v>
      </c>
      <c r="AU108">
        <v>0</v>
      </c>
      <c r="AV108">
        <v>0</v>
      </c>
      <c r="AW108">
        <f>1-AU108/AV108</f>
        <v>0</v>
      </c>
      <c r="AX108">
        <v>0.5</v>
      </c>
      <c r="AY108">
        <f>CX108</f>
        <v>0</v>
      </c>
      <c r="AZ108">
        <f>M108</f>
        <v>0</v>
      </c>
      <c r="BA108">
        <f>AW108*AX108*AY108</f>
        <v>0</v>
      </c>
      <c r="BB108">
        <f>(AZ108-AR108)/AY108</f>
        <v>0</v>
      </c>
      <c r="BC108">
        <f>(AP108-AV108)/AV108</f>
        <v>0</v>
      </c>
      <c r="BD108">
        <f>AO108/(AQ108+AO108/AV108)</f>
        <v>0</v>
      </c>
      <c r="BE108" t="s">
        <v>422</v>
      </c>
      <c r="BF108">
        <v>0</v>
      </c>
      <c r="BG108">
        <f>IF(BF108&lt;&gt;0, BF108, BD108)</f>
        <v>0</v>
      </c>
      <c r="BH108">
        <f>1-BG108/AV108</f>
        <v>0</v>
      </c>
      <c r="BI108">
        <f>(AV108-AU108)/(AV108-BG108)</f>
        <v>0</v>
      </c>
      <c r="BJ108">
        <f>(AP108-AV108)/(AP108-BG108)</f>
        <v>0</v>
      </c>
      <c r="BK108">
        <f>(AV108-AU108)/(AV108-AO108)</f>
        <v>0</v>
      </c>
      <c r="BL108">
        <f>(AP108-AV108)/(AP108-AO108)</f>
        <v>0</v>
      </c>
      <c r="BM108">
        <f>(BI108*BG108/AU108)</f>
        <v>0</v>
      </c>
      <c r="BN108">
        <f>(1-BM108)</f>
        <v>0</v>
      </c>
      <c r="CW108">
        <f>$B$11*DU108+$C$11*DV108+$F$11*EG108*(1-EJ108)</f>
        <v>0</v>
      </c>
      <c r="CX108">
        <f>CW108*CY108</f>
        <v>0</v>
      </c>
      <c r="CY108">
        <f>($B$11*$D$9+$C$11*$D$9+$F$11*((ET108+EL108)/MAX(ET108+EL108+EU108, 0.1)*$I$9+EU108/MAX(ET108+EL108+EU108, 0.1)*$J$9))/($B$11+$C$11+$F$11)</f>
        <v>0</v>
      </c>
      <c r="CZ108">
        <f>($B$11*$K$9+$C$11*$K$9+$F$11*((ET108+EL108)/MAX(ET108+EL108+EU108, 0.1)*$P$9+EU108/MAX(ET108+EL108+EU108, 0.1)*$Q$9))/($B$11+$C$11+$F$11)</f>
        <v>0</v>
      </c>
      <c r="DA108">
        <v>3.46</v>
      </c>
      <c r="DB108">
        <v>0.5</v>
      </c>
      <c r="DC108" t="s">
        <v>423</v>
      </c>
      <c r="DD108">
        <v>2</v>
      </c>
      <c r="DE108">
        <v>1758504804.1</v>
      </c>
      <c r="DF108">
        <v>420.635</v>
      </c>
      <c r="DG108">
        <v>420.016</v>
      </c>
      <c r="DH108">
        <v>24.2824666666667</v>
      </c>
      <c r="DI108">
        <v>24.0266</v>
      </c>
      <c r="DJ108">
        <v>418.580333333333</v>
      </c>
      <c r="DK108">
        <v>23.9278666666667</v>
      </c>
      <c r="DL108">
        <v>500.026666666667</v>
      </c>
      <c r="DM108">
        <v>89.7991</v>
      </c>
      <c r="DN108">
        <v>0.0364291333333333</v>
      </c>
      <c r="DO108">
        <v>30.4254</v>
      </c>
      <c r="DP108">
        <v>30.0109333333333</v>
      </c>
      <c r="DQ108">
        <v>999.9</v>
      </c>
      <c r="DR108">
        <v>0</v>
      </c>
      <c r="DS108">
        <v>0</v>
      </c>
      <c r="DT108">
        <v>9985.62666666667</v>
      </c>
      <c r="DU108">
        <v>0</v>
      </c>
      <c r="DV108">
        <v>0.330984</v>
      </c>
      <c r="DW108">
        <v>0.61851</v>
      </c>
      <c r="DX108">
        <v>431.103</v>
      </c>
      <c r="DY108">
        <v>430.356333333333</v>
      </c>
      <c r="DZ108">
        <v>0.255861</v>
      </c>
      <c r="EA108">
        <v>420.016</v>
      </c>
      <c r="EB108">
        <v>24.0266</v>
      </c>
      <c r="EC108">
        <v>2.18054333333333</v>
      </c>
      <c r="ED108">
        <v>2.15756666666667</v>
      </c>
      <c r="EE108">
        <v>18.8200666666667</v>
      </c>
      <c r="EF108">
        <v>18.6506666666667</v>
      </c>
      <c r="EG108">
        <v>0.00500059</v>
      </c>
      <c r="EH108">
        <v>0</v>
      </c>
      <c r="EI108">
        <v>0</v>
      </c>
      <c r="EJ108">
        <v>0</v>
      </c>
      <c r="EK108">
        <v>274.866666666667</v>
      </c>
      <c r="EL108">
        <v>0.00500059</v>
      </c>
      <c r="EM108">
        <v>-12.7666666666667</v>
      </c>
      <c r="EN108">
        <v>-1.76666666666667</v>
      </c>
      <c r="EO108">
        <v>35.7706666666667</v>
      </c>
      <c r="EP108">
        <v>40.3956666666667</v>
      </c>
      <c r="EQ108">
        <v>37.583</v>
      </c>
      <c r="ER108">
        <v>40.854</v>
      </c>
      <c r="ES108">
        <v>38.625</v>
      </c>
      <c r="ET108">
        <v>0</v>
      </c>
      <c r="EU108">
        <v>0</v>
      </c>
      <c r="EV108">
        <v>0</v>
      </c>
      <c r="EW108">
        <v>1758504807.3</v>
      </c>
      <c r="EX108">
        <v>0</v>
      </c>
      <c r="EY108">
        <v>273.938461538462</v>
      </c>
      <c r="EZ108">
        <v>7.71282053111466</v>
      </c>
      <c r="FA108">
        <v>-3.53846212920453</v>
      </c>
      <c r="FB108">
        <v>-8.92692307692308</v>
      </c>
      <c r="FC108">
        <v>15</v>
      </c>
      <c r="FD108">
        <v>0</v>
      </c>
      <c r="FE108" t="s">
        <v>424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0.598282523809524</v>
      </c>
      <c r="FR108">
        <v>-0.0421762597402589</v>
      </c>
      <c r="FS108">
        <v>0.0361470305882056</v>
      </c>
      <c r="FT108">
        <v>1</v>
      </c>
      <c r="FU108">
        <v>272.726470588235</v>
      </c>
      <c r="FV108">
        <v>17.7341481487521</v>
      </c>
      <c r="FW108">
        <v>5.87954123978321</v>
      </c>
      <c r="FX108">
        <v>-1</v>
      </c>
      <c r="FY108">
        <v>0.271124476190476</v>
      </c>
      <c r="FZ108">
        <v>-0.0532379220779221</v>
      </c>
      <c r="GA108">
        <v>0.0143471122152195</v>
      </c>
      <c r="GB108">
        <v>1</v>
      </c>
      <c r="GC108">
        <v>2</v>
      </c>
      <c r="GD108">
        <v>2</v>
      </c>
      <c r="GE108" t="s">
        <v>425</v>
      </c>
      <c r="GF108">
        <v>3.13298</v>
      </c>
      <c r="GG108">
        <v>2.71439</v>
      </c>
      <c r="GH108">
        <v>0.0887758</v>
      </c>
      <c r="GI108">
        <v>0.0891301</v>
      </c>
      <c r="GJ108">
        <v>0.102982</v>
      </c>
      <c r="GK108">
        <v>0.102868</v>
      </c>
      <c r="GL108">
        <v>34285.3</v>
      </c>
      <c r="GM108">
        <v>36690.3</v>
      </c>
      <c r="GN108">
        <v>34046</v>
      </c>
      <c r="GO108">
        <v>36474.8</v>
      </c>
      <c r="GP108">
        <v>43148.6</v>
      </c>
      <c r="GQ108">
        <v>46981.5</v>
      </c>
      <c r="GR108">
        <v>53131.6</v>
      </c>
      <c r="GS108">
        <v>58304</v>
      </c>
      <c r="GT108">
        <v>1.92803</v>
      </c>
      <c r="GU108">
        <v>1.65105</v>
      </c>
      <c r="GV108">
        <v>0.0812337</v>
      </c>
      <c r="GW108">
        <v>0</v>
      </c>
      <c r="GX108">
        <v>28.6779</v>
      </c>
      <c r="GY108">
        <v>999.9</v>
      </c>
      <c r="GZ108">
        <v>59.236</v>
      </c>
      <c r="HA108">
        <v>30.383</v>
      </c>
      <c r="HB108">
        <v>28.7305</v>
      </c>
      <c r="HC108">
        <v>54.3046</v>
      </c>
      <c r="HD108">
        <v>47.2276</v>
      </c>
      <c r="HE108">
        <v>1</v>
      </c>
      <c r="HF108">
        <v>0.125874</v>
      </c>
      <c r="HG108">
        <v>-1.25621</v>
      </c>
      <c r="HH108">
        <v>20.1296</v>
      </c>
      <c r="HI108">
        <v>5.19782</v>
      </c>
      <c r="HJ108">
        <v>12.0061</v>
      </c>
      <c r="HK108">
        <v>4.9748</v>
      </c>
      <c r="HL108">
        <v>3.294</v>
      </c>
      <c r="HM108">
        <v>9999</v>
      </c>
      <c r="HN108">
        <v>9999</v>
      </c>
      <c r="HO108">
        <v>9999</v>
      </c>
      <c r="HP108">
        <v>999.9</v>
      </c>
      <c r="HQ108">
        <v>1.86325</v>
      </c>
      <c r="HR108">
        <v>1.86813</v>
      </c>
      <c r="HS108">
        <v>1.86783</v>
      </c>
      <c r="HT108">
        <v>1.86905</v>
      </c>
      <c r="HU108">
        <v>1.86981</v>
      </c>
      <c r="HV108">
        <v>1.86588</v>
      </c>
      <c r="HW108">
        <v>1.86699</v>
      </c>
      <c r="HX108">
        <v>1.86843</v>
      </c>
      <c r="HY108">
        <v>5</v>
      </c>
      <c r="HZ108">
        <v>0</v>
      </c>
      <c r="IA108">
        <v>0</v>
      </c>
      <c r="IB108">
        <v>0</v>
      </c>
      <c r="IC108" t="s">
        <v>426</v>
      </c>
      <c r="ID108" t="s">
        <v>427</v>
      </c>
      <c r="IE108" t="s">
        <v>428</v>
      </c>
      <c r="IF108" t="s">
        <v>428</v>
      </c>
      <c r="IG108" t="s">
        <v>428</v>
      </c>
      <c r="IH108" t="s">
        <v>428</v>
      </c>
      <c r="II108">
        <v>0</v>
      </c>
      <c r="IJ108">
        <v>100</v>
      </c>
      <c r="IK108">
        <v>100</v>
      </c>
      <c r="IL108">
        <v>2.055</v>
      </c>
      <c r="IM108">
        <v>0.3544</v>
      </c>
      <c r="IN108">
        <v>0.625846538382723</v>
      </c>
      <c r="IO108">
        <v>0.00365734689822481</v>
      </c>
      <c r="IP108">
        <v>-6.82403095585571e-07</v>
      </c>
      <c r="IQ108">
        <v>2.34579755332527e-10</v>
      </c>
      <c r="IR108">
        <v>-0.0964157226560202</v>
      </c>
      <c r="IS108">
        <v>-0.0183575705514064</v>
      </c>
      <c r="IT108">
        <v>0.00210061426533654</v>
      </c>
      <c r="IU108">
        <v>-2.28055882586626e-05</v>
      </c>
      <c r="IV108">
        <v>4</v>
      </c>
      <c r="IW108">
        <v>2464</v>
      </c>
      <c r="IX108">
        <v>0</v>
      </c>
      <c r="IY108">
        <v>27</v>
      </c>
      <c r="IZ108">
        <v>29308413.5</v>
      </c>
      <c r="JA108">
        <v>29308413.5</v>
      </c>
      <c r="JB108">
        <v>0.95459</v>
      </c>
      <c r="JC108">
        <v>2.63062</v>
      </c>
      <c r="JD108">
        <v>1.54785</v>
      </c>
      <c r="JE108">
        <v>2.31323</v>
      </c>
      <c r="JF108">
        <v>1.64673</v>
      </c>
      <c r="JG108">
        <v>2.36206</v>
      </c>
      <c r="JH108">
        <v>34.3725</v>
      </c>
      <c r="JI108">
        <v>24.2276</v>
      </c>
      <c r="JJ108">
        <v>18</v>
      </c>
      <c r="JK108">
        <v>493.81</v>
      </c>
      <c r="JL108">
        <v>332.44</v>
      </c>
      <c r="JM108">
        <v>31.0169</v>
      </c>
      <c r="JN108">
        <v>28.9816</v>
      </c>
      <c r="JO108">
        <v>30.0002</v>
      </c>
      <c r="JP108">
        <v>28.9411</v>
      </c>
      <c r="JQ108">
        <v>28.8974</v>
      </c>
      <c r="JR108">
        <v>19.1403</v>
      </c>
      <c r="JS108">
        <v>22.2387</v>
      </c>
      <c r="JT108">
        <v>82.0876</v>
      </c>
      <c r="JU108">
        <v>31.0063</v>
      </c>
      <c r="JV108">
        <v>420</v>
      </c>
      <c r="JW108">
        <v>24.0614</v>
      </c>
      <c r="JX108">
        <v>96.5678</v>
      </c>
      <c r="JY108">
        <v>94.4596</v>
      </c>
    </row>
    <row r="109" spans="1:285">
      <c r="A109">
        <v>93</v>
      </c>
      <c r="B109">
        <v>1758504809.1</v>
      </c>
      <c r="C109">
        <v>1781.09999990463</v>
      </c>
      <c r="D109" t="s">
        <v>613</v>
      </c>
      <c r="E109" t="s">
        <v>614</v>
      </c>
      <c r="F109">
        <v>5</v>
      </c>
      <c r="G109" t="s">
        <v>419</v>
      </c>
      <c r="H109" t="s">
        <v>548</v>
      </c>
      <c r="I109" t="s">
        <v>421</v>
      </c>
      <c r="J109">
        <v>1758504806.1</v>
      </c>
      <c r="K109">
        <f>(L109)/1000</f>
        <v>0</v>
      </c>
      <c r="L109">
        <f>1000*DL109*AJ109*(DH109-DI109)/(100*DA109*(1000-AJ109*DH109))</f>
        <v>0</v>
      </c>
      <c r="M109">
        <f>DL109*AJ109*(DG109-DF109*(1000-AJ109*DI109)/(1000-AJ109*DH109))/(100*DA109)</f>
        <v>0</v>
      </c>
      <c r="N109">
        <f>DF109 - IF(AJ109&gt;1, M109*DA109*100.0/(AL109), 0)</f>
        <v>0</v>
      </c>
      <c r="O109">
        <f>((U109-K109/2)*N109-M109)/(U109+K109/2)</f>
        <v>0</v>
      </c>
      <c r="P109">
        <f>O109*(DM109+DN109)/1000.0</f>
        <v>0</v>
      </c>
      <c r="Q109">
        <f>(DF109 - IF(AJ109&gt;1, M109*DA109*100.0/(AL109), 0))*(DM109+DN109)/1000.0</f>
        <v>0</v>
      </c>
      <c r="R109">
        <f>2.0/((1/T109-1/S109)+SIGN(T109)*SQRT((1/T109-1/S109)*(1/T109-1/S109) + 4*DB109/((DB109+1)*(DB109+1))*(2*1/T109*1/S109-1/S109*1/S109)))</f>
        <v>0</v>
      </c>
      <c r="S109">
        <f>IF(LEFT(DC109,1)&lt;&gt;"0",IF(LEFT(DC109,1)="1",3.0,DD109),$D$5+$E$5*(DT109*DM109/($K$5*1000))+$F$5*(DT109*DM109/($K$5*1000))*MAX(MIN(DA109,$J$5),$I$5)*MAX(MIN(DA109,$J$5),$I$5)+$G$5*MAX(MIN(DA109,$J$5),$I$5)*(DT109*DM109/($K$5*1000))+$H$5*(DT109*DM109/($K$5*1000))*(DT109*DM109/($K$5*1000)))</f>
        <v>0</v>
      </c>
      <c r="T109">
        <f>K109*(1000-(1000*0.61365*exp(17.502*X109/(240.97+X109))/(DM109+DN109)+DH109)/2)/(1000*0.61365*exp(17.502*X109/(240.97+X109))/(DM109+DN109)-DH109)</f>
        <v>0</v>
      </c>
      <c r="U109">
        <f>1/((DB109+1)/(R109/1.6)+1/(S109/1.37)) + DB109/((DB109+1)/(R109/1.6) + DB109/(S109/1.37))</f>
        <v>0</v>
      </c>
      <c r="V109">
        <f>(CW109*CZ109)</f>
        <v>0</v>
      </c>
      <c r="W109">
        <f>(DO109+(V109+2*0.95*5.67E-8*(((DO109+$B$7)+273)^4-(DO109+273)^4)-44100*K109)/(1.84*29.3*S109+8*0.95*5.67E-8*(DO109+273)^3))</f>
        <v>0</v>
      </c>
      <c r="X109">
        <f>($C$7*DP109+$D$7*DQ109+$E$7*W109)</f>
        <v>0</v>
      </c>
      <c r="Y109">
        <f>0.61365*exp(17.502*X109/(240.97+X109))</f>
        <v>0</v>
      </c>
      <c r="Z109">
        <f>(AA109/AB109*100)</f>
        <v>0</v>
      </c>
      <c r="AA109">
        <f>DH109*(DM109+DN109)/1000</f>
        <v>0</v>
      </c>
      <c r="AB109">
        <f>0.61365*exp(17.502*DO109/(240.97+DO109))</f>
        <v>0</v>
      </c>
      <c r="AC109">
        <f>(Y109-DH109*(DM109+DN109)/1000)</f>
        <v>0</v>
      </c>
      <c r="AD109">
        <f>(-K109*44100)</f>
        <v>0</v>
      </c>
      <c r="AE109">
        <f>2*29.3*S109*0.92*(DO109-X109)</f>
        <v>0</v>
      </c>
      <c r="AF109">
        <f>2*0.95*5.67E-8*(((DO109+$B$7)+273)^4-(X109+273)^4)</f>
        <v>0</v>
      </c>
      <c r="AG109">
        <f>V109+AF109+AD109+AE109</f>
        <v>0</v>
      </c>
      <c r="AH109">
        <v>8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MAX(0,($B$13+$C$13*DT109)/(1+$D$13*DT109)*DM109/(DO109+273)*$E$13)</f>
        <v>0</v>
      </c>
      <c r="AM109" t="s">
        <v>422</v>
      </c>
      <c r="AN109" t="s">
        <v>422</v>
      </c>
      <c r="AO109">
        <v>0</v>
      </c>
      <c r="AP109">
        <v>0</v>
      </c>
      <c r="AQ109">
        <f>1-AO109/AP109</f>
        <v>0</v>
      </c>
      <c r="AR109">
        <v>0</v>
      </c>
      <c r="AS109" t="s">
        <v>422</v>
      </c>
      <c r="AT109" t="s">
        <v>422</v>
      </c>
      <c r="AU109">
        <v>0</v>
      </c>
      <c r="AV109">
        <v>0</v>
      </c>
      <c r="AW109">
        <f>1-AU109/AV109</f>
        <v>0</v>
      </c>
      <c r="AX109">
        <v>0.5</v>
      </c>
      <c r="AY109">
        <f>CX109</f>
        <v>0</v>
      </c>
      <c r="AZ109">
        <f>M109</f>
        <v>0</v>
      </c>
      <c r="BA109">
        <f>AW109*AX109*AY109</f>
        <v>0</v>
      </c>
      <c r="BB109">
        <f>(AZ109-AR109)/AY109</f>
        <v>0</v>
      </c>
      <c r="BC109">
        <f>(AP109-AV109)/AV109</f>
        <v>0</v>
      </c>
      <c r="BD109">
        <f>AO109/(AQ109+AO109/AV109)</f>
        <v>0</v>
      </c>
      <c r="BE109" t="s">
        <v>422</v>
      </c>
      <c r="BF109">
        <v>0</v>
      </c>
      <c r="BG109">
        <f>IF(BF109&lt;&gt;0, BF109, BD109)</f>
        <v>0</v>
      </c>
      <c r="BH109">
        <f>1-BG109/AV109</f>
        <v>0</v>
      </c>
      <c r="BI109">
        <f>(AV109-AU109)/(AV109-BG109)</f>
        <v>0</v>
      </c>
      <c r="BJ109">
        <f>(AP109-AV109)/(AP109-BG109)</f>
        <v>0</v>
      </c>
      <c r="BK109">
        <f>(AV109-AU109)/(AV109-AO109)</f>
        <v>0</v>
      </c>
      <c r="BL109">
        <f>(AP109-AV109)/(AP109-AO109)</f>
        <v>0</v>
      </c>
      <c r="BM109">
        <f>(BI109*BG109/AU109)</f>
        <v>0</v>
      </c>
      <c r="BN109">
        <f>(1-BM109)</f>
        <v>0</v>
      </c>
      <c r="CW109">
        <f>$B$11*DU109+$C$11*DV109+$F$11*EG109*(1-EJ109)</f>
        <v>0</v>
      </c>
      <c r="CX109">
        <f>CW109*CY109</f>
        <v>0</v>
      </c>
      <c r="CY109">
        <f>($B$11*$D$9+$C$11*$D$9+$F$11*((ET109+EL109)/MAX(ET109+EL109+EU109, 0.1)*$I$9+EU109/MAX(ET109+EL109+EU109, 0.1)*$J$9))/($B$11+$C$11+$F$11)</f>
        <v>0</v>
      </c>
      <c r="CZ109">
        <f>($B$11*$K$9+$C$11*$K$9+$F$11*((ET109+EL109)/MAX(ET109+EL109+EU109, 0.1)*$P$9+EU109/MAX(ET109+EL109+EU109, 0.1)*$Q$9))/($B$11+$C$11+$F$11)</f>
        <v>0</v>
      </c>
      <c r="DA109">
        <v>3.46</v>
      </c>
      <c r="DB109">
        <v>0.5</v>
      </c>
      <c r="DC109" t="s">
        <v>423</v>
      </c>
      <c r="DD109">
        <v>2</v>
      </c>
      <c r="DE109">
        <v>1758504806.1</v>
      </c>
      <c r="DF109">
        <v>420.628666666667</v>
      </c>
      <c r="DG109">
        <v>419.972</v>
      </c>
      <c r="DH109">
        <v>24.2788</v>
      </c>
      <c r="DI109">
        <v>24.0263333333333</v>
      </c>
      <c r="DJ109">
        <v>418.574</v>
      </c>
      <c r="DK109">
        <v>23.9243666666667</v>
      </c>
      <c r="DL109">
        <v>500.020666666667</v>
      </c>
      <c r="DM109">
        <v>89.7994666666667</v>
      </c>
      <c r="DN109">
        <v>0.0363936666666667</v>
      </c>
      <c r="DO109">
        <v>30.4265</v>
      </c>
      <c r="DP109">
        <v>30.0055333333333</v>
      </c>
      <c r="DQ109">
        <v>999.9</v>
      </c>
      <c r="DR109">
        <v>0</v>
      </c>
      <c r="DS109">
        <v>0</v>
      </c>
      <c r="DT109">
        <v>9986.23333333333</v>
      </c>
      <c r="DU109">
        <v>0</v>
      </c>
      <c r="DV109">
        <v>0.330984</v>
      </c>
      <c r="DW109">
        <v>0.656311333333333</v>
      </c>
      <c r="DX109">
        <v>431.095</v>
      </c>
      <c r="DY109">
        <v>430.311</v>
      </c>
      <c r="DZ109">
        <v>0.252447666666667</v>
      </c>
      <c r="EA109">
        <v>419.972</v>
      </c>
      <c r="EB109">
        <v>24.0263333333333</v>
      </c>
      <c r="EC109">
        <v>2.18022333333333</v>
      </c>
      <c r="ED109">
        <v>2.15755333333333</v>
      </c>
      <c r="EE109">
        <v>18.8177</v>
      </c>
      <c r="EF109">
        <v>18.6505666666667</v>
      </c>
      <c r="EG109">
        <v>0.00500059</v>
      </c>
      <c r="EH109">
        <v>0</v>
      </c>
      <c r="EI109">
        <v>0</v>
      </c>
      <c r="EJ109">
        <v>0</v>
      </c>
      <c r="EK109">
        <v>273.233333333333</v>
      </c>
      <c r="EL109">
        <v>0.00500059</v>
      </c>
      <c r="EM109">
        <v>-12.3</v>
      </c>
      <c r="EN109">
        <v>-1.93333333333333</v>
      </c>
      <c r="EO109">
        <v>35.7913333333333</v>
      </c>
      <c r="EP109">
        <v>40.4163333333333</v>
      </c>
      <c r="EQ109">
        <v>37.604</v>
      </c>
      <c r="ER109">
        <v>40.8956666666667</v>
      </c>
      <c r="ES109">
        <v>38.6456666666667</v>
      </c>
      <c r="ET109">
        <v>0</v>
      </c>
      <c r="EU109">
        <v>0</v>
      </c>
      <c r="EV109">
        <v>0</v>
      </c>
      <c r="EW109">
        <v>1758504809.7</v>
      </c>
      <c r="EX109">
        <v>0</v>
      </c>
      <c r="EY109">
        <v>273.707692307692</v>
      </c>
      <c r="EZ109">
        <v>-1.32649554901607</v>
      </c>
      <c r="FA109">
        <v>-2.82735114039653</v>
      </c>
      <c r="FB109">
        <v>-8.68846153846154</v>
      </c>
      <c r="FC109">
        <v>15</v>
      </c>
      <c r="FD109">
        <v>0</v>
      </c>
      <c r="FE109" t="s">
        <v>424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0.607000380952381</v>
      </c>
      <c r="FR109">
        <v>0.174121792207793</v>
      </c>
      <c r="FS109">
        <v>0.0497347113780192</v>
      </c>
      <c r="FT109">
        <v>1</v>
      </c>
      <c r="FU109">
        <v>273.235294117647</v>
      </c>
      <c r="FV109">
        <v>12.0336134450643</v>
      </c>
      <c r="FW109">
        <v>5.56273749541596</v>
      </c>
      <c r="FX109">
        <v>-1</v>
      </c>
      <c r="FY109">
        <v>0.27154480952381</v>
      </c>
      <c r="FZ109">
        <v>-0.12276638961039</v>
      </c>
      <c r="GA109">
        <v>0.0135304721580905</v>
      </c>
      <c r="GB109">
        <v>0</v>
      </c>
      <c r="GC109">
        <v>1</v>
      </c>
      <c r="GD109">
        <v>2</v>
      </c>
      <c r="GE109" t="s">
        <v>449</v>
      </c>
      <c r="GF109">
        <v>3.13289</v>
      </c>
      <c r="GG109">
        <v>2.71427</v>
      </c>
      <c r="GH109">
        <v>0.0887724</v>
      </c>
      <c r="GI109">
        <v>0.0891393</v>
      </c>
      <c r="GJ109">
        <v>0.10297</v>
      </c>
      <c r="GK109">
        <v>0.102868</v>
      </c>
      <c r="GL109">
        <v>34285.3</v>
      </c>
      <c r="GM109">
        <v>36689.8</v>
      </c>
      <c r="GN109">
        <v>34045.8</v>
      </c>
      <c r="GO109">
        <v>36474.7</v>
      </c>
      <c r="GP109">
        <v>43148.9</v>
      </c>
      <c r="GQ109">
        <v>46981.1</v>
      </c>
      <c r="GR109">
        <v>53131.3</v>
      </c>
      <c r="GS109">
        <v>58303.6</v>
      </c>
      <c r="GT109">
        <v>1.92795</v>
      </c>
      <c r="GU109">
        <v>1.6511</v>
      </c>
      <c r="GV109">
        <v>0.0809282</v>
      </c>
      <c r="GW109">
        <v>0</v>
      </c>
      <c r="GX109">
        <v>28.6795</v>
      </c>
      <c r="GY109">
        <v>999.9</v>
      </c>
      <c r="GZ109">
        <v>59.236</v>
      </c>
      <c r="HA109">
        <v>30.383</v>
      </c>
      <c r="HB109">
        <v>28.7272</v>
      </c>
      <c r="HC109">
        <v>54.7046</v>
      </c>
      <c r="HD109">
        <v>47.5761</v>
      </c>
      <c r="HE109">
        <v>1</v>
      </c>
      <c r="HF109">
        <v>0.125823</v>
      </c>
      <c r="HG109">
        <v>-1.2459</v>
      </c>
      <c r="HH109">
        <v>20.1297</v>
      </c>
      <c r="HI109">
        <v>5.19797</v>
      </c>
      <c r="HJ109">
        <v>12.0059</v>
      </c>
      <c r="HK109">
        <v>4.9746</v>
      </c>
      <c r="HL109">
        <v>3.294</v>
      </c>
      <c r="HM109">
        <v>9999</v>
      </c>
      <c r="HN109">
        <v>9999</v>
      </c>
      <c r="HO109">
        <v>9999</v>
      </c>
      <c r="HP109">
        <v>999.9</v>
      </c>
      <c r="HQ109">
        <v>1.86325</v>
      </c>
      <c r="HR109">
        <v>1.86813</v>
      </c>
      <c r="HS109">
        <v>1.86783</v>
      </c>
      <c r="HT109">
        <v>1.86905</v>
      </c>
      <c r="HU109">
        <v>1.86983</v>
      </c>
      <c r="HV109">
        <v>1.86593</v>
      </c>
      <c r="HW109">
        <v>1.86701</v>
      </c>
      <c r="HX109">
        <v>1.86844</v>
      </c>
      <c r="HY109">
        <v>5</v>
      </c>
      <c r="HZ109">
        <v>0</v>
      </c>
      <c r="IA109">
        <v>0</v>
      </c>
      <c r="IB109">
        <v>0</v>
      </c>
      <c r="IC109" t="s">
        <v>426</v>
      </c>
      <c r="ID109" t="s">
        <v>427</v>
      </c>
      <c r="IE109" t="s">
        <v>428</v>
      </c>
      <c r="IF109" t="s">
        <v>428</v>
      </c>
      <c r="IG109" t="s">
        <v>428</v>
      </c>
      <c r="IH109" t="s">
        <v>428</v>
      </c>
      <c r="II109">
        <v>0</v>
      </c>
      <c r="IJ109">
        <v>100</v>
      </c>
      <c r="IK109">
        <v>100</v>
      </c>
      <c r="IL109">
        <v>2.054</v>
      </c>
      <c r="IM109">
        <v>0.3543</v>
      </c>
      <c r="IN109">
        <v>0.625846538382723</v>
      </c>
      <c r="IO109">
        <v>0.00365734689822481</v>
      </c>
      <c r="IP109">
        <v>-6.82403095585571e-07</v>
      </c>
      <c r="IQ109">
        <v>2.34579755332527e-10</v>
      </c>
      <c r="IR109">
        <v>-0.0964157226560202</v>
      </c>
      <c r="IS109">
        <v>-0.0183575705514064</v>
      </c>
      <c r="IT109">
        <v>0.00210061426533654</v>
      </c>
      <c r="IU109">
        <v>-2.28055882586626e-05</v>
      </c>
      <c r="IV109">
        <v>4</v>
      </c>
      <c r="IW109">
        <v>2464</v>
      </c>
      <c r="IX109">
        <v>0</v>
      </c>
      <c r="IY109">
        <v>27</v>
      </c>
      <c r="IZ109">
        <v>29308413.5</v>
      </c>
      <c r="JA109">
        <v>29308413.5</v>
      </c>
      <c r="JB109">
        <v>0.95459</v>
      </c>
      <c r="JC109">
        <v>2.64038</v>
      </c>
      <c r="JD109">
        <v>1.54785</v>
      </c>
      <c r="JE109">
        <v>2.31323</v>
      </c>
      <c r="JF109">
        <v>1.64673</v>
      </c>
      <c r="JG109">
        <v>2.23633</v>
      </c>
      <c r="JH109">
        <v>34.3497</v>
      </c>
      <c r="JI109">
        <v>24.2188</v>
      </c>
      <c r="JJ109">
        <v>18</v>
      </c>
      <c r="JK109">
        <v>493.763</v>
      </c>
      <c r="JL109">
        <v>332.463</v>
      </c>
      <c r="JM109">
        <v>31.0123</v>
      </c>
      <c r="JN109">
        <v>28.982</v>
      </c>
      <c r="JO109">
        <v>30.0002</v>
      </c>
      <c r="JP109">
        <v>28.9414</v>
      </c>
      <c r="JQ109">
        <v>28.8974</v>
      </c>
      <c r="JR109">
        <v>19.1395</v>
      </c>
      <c r="JS109">
        <v>22.2387</v>
      </c>
      <c r="JT109">
        <v>82.0876</v>
      </c>
      <c r="JU109">
        <v>31.0063</v>
      </c>
      <c r="JV109">
        <v>420</v>
      </c>
      <c r="JW109">
        <v>24.0653</v>
      </c>
      <c r="JX109">
        <v>96.5673</v>
      </c>
      <c r="JY109">
        <v>94.459</v>
      </c>
    </row>
    <row r="110" spans="1:285">
      <c r="A110">
        <v>94</v>
      </c>
      <c r="B110">
        <v>1758504811.1</v>
      </c>
      <c r="C110">
        <v>1783.09999990463</v>
      </c>
      <c r="D110" t="s">
        <v>615</v>
      </c>
      <c r="E110" t="s">
        <v>616</v>
      </c>
      <c r="F110">
        <v>5</v>
      </c>
      <c r="G110" t="s">
        <v>419</v>
      </c>
      <c r="H110" t="s">
        <v>548</v>
      </c>
      <c r="I110" t="s">
        <v>421</v>
      </c>
      <c r="J110">
        <v>1758504808.1</v>
      </c>
      <c r="K110">
        <f>(L110)/1000</f>
        <v>0</v>
      </c>
      <c r="L110">
        <f>1000*DL110*AJ110*(DH110-DI110)/(100*DA110*(1000-AJ110*DH110))</f>
        <v>0</v>
      </c>
      <c r="M110">
        <f>DL110*AJ110*(DG110-DF110*(1000-AJ110*DI110)/(1000-AJ110*DH110))/(100*DA110)</f>
        <v>0</v>
      </c>
      <c r="N110">
        <f>DF110 - IF(AJ110&gt;1, M110*DA110*100.0/(AL110), 0)</f>
        <v>0</v>
      </c>
      <c r="O110">
        <f>((U110-K110/2)*N110-M110)/(U110+K110/2)</f>
        <v>0</v>
      </c>
      <c r="P110">
        <f>O110*(DM110+DN110)/1000.0</f>
        <v>0</v>
      </c>
      <c r="Q110">
        <f>(DF110 - IF(AJ110&gt;1, M110*DA110*100.0/(AL110), 0))*(DM110+DN110)/1000.0</f>
        <v>0</v>
      </c>
      <c r="R110">
        <f>2.0/((1/T110-1/S110)+SIGN(T110)*SQRT((1/T110-1/S110)*(1/T110-1/S110) + 4*DB110/((DB110+1)*(DB110+1))*(2*1/T110*1/S110-1/S110*1/S110)))</f>
        <v>0</v>
      </c>
      <c r="S110">
        <f>IF(LEFT(DC110,1)&lt;&gt;"0",IF(LEFT(DC110,1)="1",3.0,DD110),$D$5+$E$5*(DT110*DM110/($K$5*1000))+$F$5*(DT110*DM110/($K$5*1000))*MAX(MIN(DA110,$J$5),$I$5)*MAX(MIN(DA110,$J$5),$I$5)+$G$5*MAX(MIN(DA110,$J$5),$I$5)*(DT110*DM110/($K$5*1000))+$H$5*(DT110*DM110/($K$5*1000))*(DT110*DM110/($K$5*1000)))</f>
        <v>0</v>
      </c>
      <c r="T110">
        <f>K110*(1000-(1000*0.61365*exp(17.502*X110/(240.97+X110))/(DM110+DN110)+DH110)/2)/(1000*0.61365*exp(17.502*X110/(240.97+X110))/(DM110+DN110)-DH110)</f>
        <v>0</v>
      </c>
      <c r="U110">
        <f>1/((DB110+1)/(R110/1.6)+1/(S110/1.37)) + DB110/((DB110+1)/(R110/1.6) + DB110/(S110/1.37))</f>
        <v>0</v>
      </c>
      <c r="V110">
        <f>(CW110*CZ110)</f>
        <v>0</v>
      </c>
      <c r="W110">
        <f>(DO110+(V110+2*0.95*5.67E-8*(((DO110+$B$7)+273)^4-(DO110+273)^4)-44100*K110)/(1.84*29.3*S110+8*0.95*5.67E-8*(DO110+273)^3))</f>
        <v>0</v>
      </c>
      <c r="X110">
        <f>($C$7*DP110+$D$7*DQ110+$E$7*W110)</f>
        <v>0</v>
      </c>
      <c r="Y110">
        <f>0.61365*exp(17.502*X110/(240.97+X110))</f>
        <v>0</v>
      </c>
      <c r="Z110">
        <f>(AA110/AB110*100)</f>
        <v>0</v>
      </c>
      <c r="AA110">
        <f>DH110*(DM110+DN110)/1000</f>
        <v>0</v>
      </c>
      <c r="AB110">
        <f>0.61365*exp(17.502*DO110/(240.97+DO110))</f>
        <v>0</v>
      </c>
      <c r="AC110">
        <f>(Y110-DH110*(DM110+DN110)/1000)</f>
        <v>0</v>
      </c>
      <c r="AD110">
        <f>(-K110*44100)</f>
        <v>0</v>
      </c>
      <c r="AE110">
        <f>2*29.3*S110*0.92*(DO110-X110)</f>
        <v>0</v>
      </c>
      <c r="AF110">
        <f>2*0.95*5.67E-8*(((DO110+$B$7)+273)^4-(X110+273)^4)</f>
        <v>0</v>
      </c>
      <c r="AG110">
        <f>V110+AF110+AD110+AE110</f>
        <v>0</v>
      </c>
      <c r="AH110">
        <v>8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MAX(0,($B$13+$C$13*DT110)/(1+$D$13*DT110)*DM110/(DO110+273)*$E$13)</f>
        <v>0</v>
      </c>
      <c r="AM110" t="s">
        <v>422</v>
      </c>
      <c r="AN110" t="s">
        <v>422</v>
      </c>
      <c r="AO110">
        <v>0</v>
      </c>
      <c r="AP110">
        <v>0</v>
      </c>
      <c r="AQ110">
        <f>1-AO110/AP110</f>
        <v>0</v>
      </c>
      <c r="AR110">
        <v>0</v>
      </c>
      <c r="AS110" t="s">
        <v>422</v>
      </c>
      <c r="AT110" t="s">
        <v>422</v>
      </c>
      <c r="AU110">
        <v>0</v>
      </c>
      <c r="AV110">
        <v>0</v>
      </c>
      <c r="AW110">
        <f>1-AU110/AV110</f>
        <v>0</v>
      </c>
      <c r="AX110">
        <v>0.5</v>
      </c>
      <c r="AY110">
        <f>CX110</f>
        <v>0</v>
      </c>
      <c r="AZ110">
        <f>M110</f>
        <v>0</v>
      </c>
      <c r="BA110">
        <f>AW110*AX110*AY110</f>
        <v>0</v>
      </c>
      <c r="BB110">
        <f>(AZ110-AR110)/AY110</f>
        <v>0</v>
      </c>
      <c r="BC110">
        <f>(AP110-AV110)/AV110</f>
        <v>0</v>
      </c>
      <c r="BD110">
        <f>AO110/(AQ110+AO110/AV110)</f>
        <v>0</v>
      </c>
      <c r="BE110" t="s">
        <v>422</v>
      </c>
      <c r="BF110">
        <v>0</v>
      </c>
      <c r="BG110">
        <f>IF(BF110&lt;&gt;0, BF110, BD110)</f>
        <v>0</v>
      </c>
      <c r="BH110">
        <f>1-BG110/AV110</f>
        <v>0</v>
      </c>
      <c r="BI110">
        <f>(AV110-AU110)/(AV110-BG110)</f>
        <v>0</v>
      </c>
      <c r="BJ110">
        <f>(AP110-AV110)/(AP110-BG110)</f>
        <v>0</v>
      </c>
      <c r="BK110">
        <f>(AV110-AU110)/(AV110-AO110)</f>
        <v>0</v>
      </c>
      <c r="BL110">
        <f>(AP110-AV110)/(AP110-AO110)</f>
        <v>0</v>
      </c>
      <c r="BM110">
        <f>(BI110*BG110/AU110)</f>
        <v>0</v>
      </c>
      <c r="BN110">
        <f>(1-BM110)</f>
        <v>0</v>
      </c>
      <c r="CW110">
        <f>$B$11*DU110+$C$11*DV110+$F$11*EG110*(1-EJ110)</f>
        <v>0</v>
      </c>
      <c r="CX110">
        <f>CW110*CY110</f>
        <v>0</v>
      </c>
      <c r="CY110">
        <f>($B$11*$D$9+$C$11*$D$9+$F$11*((ET110+EL110)/MAX(ET110+EL110+EU110, 0.1)*$I$9+EU110/MAX(ET110+EL110+EU110, 0.1)*$J$9))/($B$11+$C$11+$F$11)</f>
        <v>0</v>
      </c>
      <c r="CZ110">
        <f>($B$11*$K$9+$C$11*$K$9+$F$11*((ET110+EL110)/MAX(ET110+EL110+EU110, 0.1)*$P$9+EU110/MAX(ET110+EL110+EU110, 0.1)*$Q$9))/($B$11+$C$11+$F$11)</f>
        <v>0</v>
      </c>
      <c r="DA110">
        <v>3.46</v>
      </c>
      <c r="DB110">
        <v>0.5</v>
      </c>
      <c r="DC110" t="s">
        <v>423</v>
      </c>
      <c r="DD110">
        <v>2</v>
      </c>
      <c r="DE110">
        <v>1758504808.1</v>
      </c>
      <c r="DF110">
        <v>420.608666666667</v>
      </c>
      <c r="DG110">
        <v>419.955333333333</v>
      </c>
      <c r="DH110">
        <v>24.2756333333333</v>
      </c>
      <c r="DI110">
        <v>24.0259666666667</v>
      </c>
      <c r="DJ110">
        <v>418.554333333333</v>
      </c>
      <c r="DK110">
        <v>23.9213333333333</v>
      </c>
      <c r="DL110">
        <v>499.975333333333</v>
      </c>
      <c r="DM110">
        <v>89.7997666666667</v>
      </c>
      <c r="DN110">
        <v>0.0364241333333333</v>
      </c>
      <c r="DO110">
        <v>30.4276333333333</v>
      </c>
      <c r="DP110">
        <v>30.0009333333333</v>
      </c>
      <c r="DQ110">
        <v>999.9</v>
      </c>
      <c r="DR110">
        <v>0</v>
      </c>
      <c r="DS110">
        <v>0</v>
      </c>
      <c r="DT110">
        <v>9983.10666666667</v>
      </c>
      <c r="DU110">
        <v>0</v>
      </c>
      <c r="DV110">
        <v>0.330984</v>
      </c>
      <c r="DW110">
        <v>0.653096666666667</v>
      </c>
      <c r="DX110">
        <v>431.073</v>
      </c>
      <c r="DY110">
        <v>430.293666666667</v>
      </c>
      <c r="DZ110">
        <v>0.249649666666667</v>
      </c>
      <c r="EA110">
        <v>419.955333333333</v>
      </c>
      <c r="EB110">
        <v>24.0259666666667</v>
      </c>
      <c r="EC110">
        <v>2.17995</v>
      </c>
      <c r="ED110">
        <v>2.15752666666667</v>
      </c>
      <c r="EE110">
        <v>18.8156666666667</v>
      </c>
      <c r="EF110">
        <v>18.6504</v>
      </c>
      <c r="EG110">
        <v>0.00500059</v>
      </c>
      <c r="EH110">
        <v>0</v>
      </c>
      <c r="EI110">
        <v>0</v>
      </c>
      <c r="EJ110">
        <v>0</v>
      </c>
      <c r="EK110">
        <v>276.6</v>
      </c>
      <c r="EL110">
        <v>0.00500059</v>
      </c>
      <c r="EM110">
        <v>-16.9</v>
      </c>
      <c r="EN110">
        <v>-2.26666666666667</v>
      </c>
      <c r="EO110">
        <v>35.812</v>
      </c>
      <c r="EP110">
        <v>40.437</v>
      </c>
      <c r="EQ110">
        <v>37.625</v>
      </c>
      <c r="ER110">
        <v>40.9373333333333</v>
      </c>
      <c r="ES110">
        <v>38.6663333333333</v>
      </c>
      <c r="ET110">
        <v>0</v>
      </c>
      <c r="EU110">
        <v>0</v>
      </c>
      <c r="EV110">
        <v>0</v>
      </c>
      <c r="EW110">
        <v>1758504811.5</v>
      </c>
      <c r="EX110">
        <v>0</v>
      </c>
      <c r="EY110">
        <v>274.088</v>
      </c>
      <c r="EZ110">
        <v>-7.83846144053258</v>
      </c>
      <c r="FA110">
        <v>-23.0153851441377</v>
      </c>
      <c r="FB110">
        <v>-9.784</v>
      </c>
      <c r="FC110">
        <v>15</v>
      </c>
      <c r="FD110">
        <v>0</v>
      </c>
      <c r="FE110" t="s">
        <v>424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0.612553190476191</v>
      </c>
      <c r="FR110">
        <v>0.247045714285714</v>
      </c>
      <c r="FS110">
        <v>0.0521022525064841</v>
      </c>
      <c r="FT110">
        <v>1</v>
      </c>
      <c r="FU110">
        <v>273.2</v>
      </c>
      <c r="FV110">
        <v>6.47517193663897</v>
      </c>
      <c r="FW110">
        <v>5.76827020661053</v>
      </c>
      <c r="FX110">
        <v>-1</v>
      </c>
      <c r="FY110">
        <v>0.268636333333333</v>
      </c>
      <c r="FZ110">
        <v>-0.144015974025974</v>
      </c>
      <c r="GA110">
        <v>0.0146573184851324</v>
      </c>
      <c r="GB110">
        <v>0</v>
      </c>
      <c r="GC110">
        <v>1</v>
      </c>
      <c r="GD110">
        <v>2</v>
      </c>
      <c r="GE110" t="s">
        <v>449</v>
      </c>
      <c r="GF110">
        <v>3.13292</v>
      </c>
      <c r="GG110">
        <v>2.71438</v>
      </c>
      <c r="GH110">
        <v>0.0887728</v>
      </c>
      <c r="GI110">
        <v>0.0891483</v>
      </c>
      <c r="GJ110">
        <v>0.102963</v>
      </c>
      <c r="GK110">
        <v>0.102868</v>
      </c>
      <c r="GL110">
        <v>34285.3</v>
      </c>
      <c r="GM110">
        <v>36689.2</v>
      </c>
      <c r="GN110">
        <v>34045.9</v>
      </c>
      <c r="GO110">
        <v>36474.5</v>
      </c>
      <c r="GP110">
        <v>43149.3</v>
      </c>
      <c r="GQ110">
        <v>46981</v>
      </c>
      <c r="GR110">
        <v>53131.3</v>
      </c>
      <c r="GS110">
        <v>58303.5</v>
      </c>
      <c r="GT110">
        <v>1.92798</v>
      </c>
      <c r="GU110">
        <v>1.65093</v>
      </c>
      <c r="GV110">
        <v>0.0810474</v>
      </c>
      <c r="GW110">
        <v>0</v>
      </c>
      <c r="GX110">
        <v>28.6813</v>
      </c>
      <c r="GY110">
        <v>999.9</v>
      </c>
      <c r="GZ110">
        <v>59.236</v>
      </c>
      <c r="HA110">
        <v>30.383</v>
      </c>
      <c r="HB110">
        <v>28.7255</v>
      </c>
      <c r="HC110">
        <v>54.8646</v>
      </c>
      <c r="HD110">
        <v>47.3918</v>
      </c>
      <c r="HE110">
        <v>1</v>
      </c>
      <c r="HF110">
        <v>0.125864</v>
      </c>
      <c r="HG110">
        <v>-1.24828</v>
      </c>
      <c r="HH110">
        <v>20.1296</v>
      </c>
      <c r="HI110">
        <v>5.19812</v>
      </c>
      <c r="HJ110">
        <v>12.005</v>
      </c>
      <c r="HK110">
        <v>4.97455</v>
      </c>
      <c r="HL110">
        <v>3.294</v>
      </c>
      <c r="HM110">
        <v>9999</v>
      </c>
      <c r="HN110">
        <v>9999</v>
      </c>
      <c r="HO110">
        <v>9999</v>
      </c>
      <c r="HP110">
        <v>999.9</v>
      </c>
      <c r="HQ110">
        <v>1.86325</v>
      </c>
      <c r="HR110">
        <v>1.86813</v>
      </c>
      <c r="HS110">
        <v>1.86783</v>
      </c>
      <c r="HT110">
        <v>1.86905</v>
      </c>
      <c r="HU110">
        <v>1.86983</v>
      </c>
      <c r="HV110">
        <v>1.86595</v>
      </c>
      <c r="HW110">
        <v>1.86702</v>
      </c>
      <c r="HX110">
        <v>1.86844</v>
      </c>
      <c r="HY110">
        <v>5</v>
      </c>
      <c r="HZ110">
        <v>0</v>
      </c>
      <c r="IA110">
        <v>0</v>
      </c>
      <c r="IB110">
        <v>0</v>
      </c>
      <c r="IC110" t="s">
        <v>426</v>
      </c>
      <c r="ID110" t="s">
        <v>427</v>
      </c>
      <c r="IE110" t="s">
        <v>428</v>
      </c>
      <c r="IF110" t="s">
        <v>428</v>
      </c>
      <c r="IG110" t="s">
        <v>428</v>
      </c>
      <c r="IH110" t="s">
        <v>428</v>
      </c>
      <c r="II110">
        <v>0</v>
      </c>
      <c r="IJ110">
        <v>100</v>
      </c>
      <c r="IK110">
        <v>100</v>
      </c>
      <c r="IL110">
        <v>2.055</v>
      </c>
      <c r="IM110">
        <v>0.3542</v>
      </c>
      <c r="IN110">
        <v>0.625846538382723</v>
      </c>
      <c r="IO110">
        <v>0.00365734689822481</v>
      </c>
      <c r="IP110">
        <v>-6.82403095585571e-07</v>
      </c>
      <c r="IQ110">
        <v>2.34579755332527e-10</v>
      </c>
      <c r="IR110">
        <v>-0.0964157226560202</v>
      </c>
      <c r="IS110">
        <v>-0.0183575705514064</v>
      </c>
      <c r="IT110">
        <v>0.00210061426533654</v>
      </c>
      <c r="IU110">
        <v>-2.28055882586626e-05</v>
      </c>
      <c r="IV110">
        <v>4</v>
      </c>
      <c r="IW110">
        <v>2464</v>
      </c>
      <c r="IX110">
        <v>0</v>
      </c>
      <c r="IY110">
        <v>27</v>
      </c>
      <c r="IZ110">
        <v>29308413.5</v>
      </c>
      <c r="JA110">
        <v>29308413.5</v>
      </c>
      <c r="JB110">
        <v>0.95459</v>
      </c>
      <c r="JC110">
        <v>2.63672</v>
      </c>
      <c r="JD110">
        <v>1.54785</v>
      </c>
      <c r="JE110">
        <v>2.31323</v>
      </c>
      <c r="JF110">
        <v>1.64551</v>
      </c>
      <c r="JG110">
        <v>2.34497</v>
      </c>
      <c r="JH110">
        <v>34.3497</v>
      </c>
      <c r="JI110">
        <v>24.2276</v>
      </c>
      <c r="JJ110">
        <v>18</v>
      </c>
      <c r="JK110">
        <v>493.79</v>
      </c>
      <c r="JL110">
        <v>332.38</v>
      </c>
      <c r="JM110">
        <v>31.0077</v>
      </c>
      <c r="JN110">
        <v>28.9832</v>
      </c>
      <c r="JO110">
        <v>30.0002</v>
      </c>
      <c r="JP110">
        <v>28.9426</v>
      </c>
      <c r="JQ110">
        <v>28.8974</v>
      </c>
      <c r="JR110">
        <v>19.1404</v>
      </c>
      <c r="JS110">
        <v>22.2387</v>
      </c>
      <c r="JT110">
        <v>82.0876</v>
      </c>
      <c r="JU110">
        <v>31.0294</v>
      </c>
      <c r="JV110">
        <v>420</v>
      </c>
      <c r="JW110">
        <v>24.0681</v>
      </c>
      <c r="JX110">
        <v>96.5674</v>
      </c>
      <c r="JY110">
        <v>94.4587</v>
      </c>
    </row>
    <row r="111" spans="1:285">
      <c r="A111">
        <v>95</v>
      </c>
      <c r="B111">
        <v>1758504813.1</v>
      </c>
      <c r="C111">
        <v>1785.09999990463</v>
      </c>
      <c r="D111" t="s">
        <v>617</v>
      </c>
      <c r="E111" t="s">
        <v>618</v>
      </c>
      <c r="F111">
        <v>5</v>
      </c>
      <c r="G111" t="s">
        <v>419</v>
      </c>
      <c r="H111" t="s">
        <v>548</v>
      </c>
      <c r="I111" t="s">
        <v>421</v>
      </c>
      <c r="J111">
        <v>1758504810.1</v>
      </c>
      <c r="K111">
        <f>(L111)/1000</f>
        <v>0</v>
      </c>
      <c r="L111">
        <f>1000*DL111*AJ111*(DH111-DI111)/(100*DA111*(1000-AJ111*DH111))</f>
        <v>0</v>
      </c>
      <c r="M111">
        <f>DL111*AJ111*(DG111-DF111*(1000-AJ111*DI111)/(1000-AJ111*DH111))/(100*DA111)</f>
        <v>0</v>
      </c>
      <c r="N111">
        <f>DF111 - IF(AJ111&gt;1, M111*DA111*100.0/(AL111), 0)</f>
        <v>0</v>
      </c>
      <c r="O111">
        <f>((U111-K111/2)*N111-M111)/(U111+K111/2)</f>
        <v>0</v>
      </c>
      <c r="P111">
        <f>O111*(DM111+DN111)/1000.0</f>
        <v>0</v>
      </c>
      <c r="Q111">
        <f>(DF111 - IF(AJ111&gt;1, M111*DA111*100.0/(AL111), 0))*(DM111+DN111)/1000.0</f>
        <v>0</v>
      </c>
      <c r="R111">
        <f>2.0/((1/T111-1/S111)+SIGN(T111)*SQRT((1/T111-1/S111)*(1/T111-1/S111) + 4*DB111/((DB111+1)*(DB111+1))*(2*1/T111*1/S111-1/S111*1/S111)))</f>
        <v>0</v>
      </c>
      <c r="S111">
        <f>IF(LEFT(DC111,1)&lt;&gt;"0",IF(LEFT(DC111,1)="1",3.0,DD111),$D$5+$E$5*(DT111*DM111/($K$5*1000))+$F$5*(DT111*DM111/($K$5*1000))*MAX(MIN(DA111,$J$5),$I$5)*MAX(MIN(DA111,$J$5),$I$5)+$G$5*MAX(MIN(DA111,$J$5),$I$5)*(DT111*DM111/($K$5*1000))+$H$5*(DT111*DM111/($K$5*1000))*(DT111*DM111/($K$5*1000)))</f>
        <v>0</v>
      </c>
      <c r="T111">
        <f>K111*(1000-(1000*0.61365*exp(17.502*X111/(240.97+X111))/(DM111+DN111)+DH111)/2)/(1000*0.61365*exp(17.502*X111/(240.97+X111))/(DM111+DN111)-DH111)</f>
        <v>0</v>
      </c>
      <c r="U111">
        <f>1/((DB111+1)/(R111/1.6)+1/(S111/1.37)) + DB111/((DB111+1)/(R111/1.6) + DB111/(S111/1.37))</f>
        <v>0</v>
      </c>
      <c r="V111">
        <f>(CW111*CZ111)</f>
        <v>0</v>
      </c>
      <c r="W111">
        <f>(DO111+(V111+2*0.95*5.67E-8*(((DO111+$B$7)+273)^4-(DO111+273)^4)-44100*K111)/(1.84*29.3*S111+8*0.95*5.67E-8*(DO111+273)^3))</f>
        <v>0</v>
      </c>
      <c r="X111">
        <f>($C$7*DP111+$D$7*DQ111+$E$7*W111)</f>
        <v>0</v>
      </c>
      <c r="Y111">
        <f>0.61365*exp(17.502*X111/(240.97+X111))</f>
        <v>0</v>
      </c>
      <c r="Z111">
        <f>(AA111/AB111*100)</f>
        <v>0</v>
      </c>
      <c r="AA111">
        <f>DH111*(DM111+DN111)/1000</f>
        <v>0</v>
      </c>
      <c r="AB111">
        <f>0.61365*exp(17.502*DO111/(240.97+DO111))</f>
        <v>0</v>
      </c>
      <c r="AC111">
        <f>(Y111-DH111*(DM111+DN111)/1000)</f>
        <v>0</v>
      </c>
      <c r="AD111">
        <f>(-K111*44100)</f>
        <v>0</v>
      </c>
      <c r="AE111">
        <f>2*29.3*S111*0.92*(DO111-X111)</f>
        <v>0</v>
      </c>
      <c r="AF111">
        <f>2*0.95*5.67E-8*(((DO111+$B$7)+273)^4-(X111+273)^4)</f>
        <v>0</v>
      </c>
      <c r="AG111">
        <f>V111+AF111+AD111+AE111</f>
        <v>0</v>
      </c>
      <c r="AH111">
        <v>8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MAX(0,($B$13+$C$13*DT111)/(1+$D$13*DT111)*DM111/(DO111+273)*$E$13)</f>
        <v>0</v>
      </c>
      <c r="AM111" t="s">
        <v>422</v>
      </c>
      <c r="AN111" t="s">
        <v>422</v>
      </c>
      <c r="AO111">
        <v>0</v>
      </c>
      <c r="AP111">
        <v>0</v>
      </c>
      <c r="AQ111">
        <f>1-AO111/AP111</f>
        <v>0</v>
      </c>
      <c r="AR111">
        <v>0</v>
      </c>
      <c r="AS111" t="s">
        <v>422</v>
      </c>
      <c r="AT111" t="s">
        <v>422</v>
      </c>
      <c r="AU111">
        <v>0</v>
      </c>
      <c r="AV111">
        <v>0</v>
      </c>
      <c r="AW111">
        <f>1-AU111/AV111</f>
        <v>0</v>
      </c>
      <c r="AX111">
        <v>0.5</v>
      </c>
      <c r="AY111">
        <f>CX111</f>
        <v>0</v>
      </c>
      <c r="AZ111">
        <f>M111</f>
        <v>0</v>
      </c>
      <c r="BA111">
        <f>AW111*AX111*AY111</f>
        <v>0</v>
      </c>
      <c r="BB111">
        <f>(AZ111-AR111)/AY111</f>
        <v>0</v>
      </c>
      <c r="BC111">
        <f>(AP111-AV111)/AV111</f>
        <v>0</v>
      </c>
      <c r="BD111">
        <f>AO111/(AQ111+AO111/AV111)</f>
        <v>0</v>
      </c>
      <c r="BE111" t="s">
        <v>422</v>
      </c>
      <c r="BF111">
        <v>0</v>
      </c>
      <c r="BG111">
        <f>IF(BF111&lt;&gt;0, BF111, BD111)</f>
        <v>0</v>
      </c>
      <c r="BH111">
        <f>1-BG111/AV111</f>
        <v>0</v>
      </c>
      <c r="BI111">
        <f>(AV111-AU111)/(AV111-BG111)</f>
        <v>0</v>
      </c>
      <c r="BJ111">
        <f>(AP111-AV111)/(AP111-BG111)</f>
        <v>0</v>
      </c>
      <c r="BK111">
        <f>(AV111-AU111)/(AV111-AO111)</f>
        <v>0</v>
      </c>
      <c r="BL111">
        <f>(AP111-AV111)/(AP111-AO111)</f>
        <v>0</v>
      </c>
      <c r="BM111">
        <f>(BI111*BG111/AU111)</f>
        <v>0</v>
      </c>
      <c r="BN111">
        <f>(1-BM111)</f>
        <v>0</v>
      </c>
      <c r="CW111">
        <f>$B$11*DU111+$C$11*DV111+$F$11*EG111*(1-EJ111)</f>
        <v>0</v>
      </c>
      <c r="CX111">
        <f>CW111*CY111</f>
        <v>0</v>
      </c>
      <c r="CY111">
        <f>($B$11*$D$9+$C$11*$D$9+$F$11*((ET111+EL111)/MAX(ET111+EL111+EU111, 0.1)*$I$9+EU111/MAX(ET111+EL111+EU111, 0.1)*$J$9))/($B$11+$C$11+$F$11)</f>
        <v>0</v>
      </c>
      <c r="CZ111">
        <f>($B$11*$K$9+$C$11*$K$9+$F$11*((ET111+EL111)/MAX(ET111+EL111+EU111, 0.1)*$P$9+EU111/MAX(ET111+EL111+EU111, 0.1)*$Q$9))/($B$11+$C$11+$F$11)</f>
        <v>0</v>
      </c>
      <c r="DA111">
        <v>3.46</v>
      </c>
      <c r="DB111">
        <v>0.5</v>
      </c>
      <c r="DC111" t="s">
        <v>423</v>
      </c>
      <c r="DD111">
        <v>2</v>
      </c>
      <c r="DE111">
        <v>1758504810.1</v>
      </c>
      <c r="DF111">
        <v>420.601</v>
      </c>
      <c r="DG111">
        <v>419.972</v>
      </c>
      <c r="DH111">
        <v>24.2728666666667</v>
      </c>
      <c r="DI111">
        <v>24.0256333333333</v>
      </c>
      <c r="DJ111">
        <v>418.547</v>
      </c>
      <c r="DK111">
        <v>23.9187</v>
      </c>
      <c r="DL111">
        <v>499.964666666667</v>
      </c>
      <c r="DM111">
        <v>89.8</v>
      </c>
      <c r="DN111">
        <v>0.0363794</v>
      </c>
      <c r="DO111">
        <v>30.4284</v>
      </c>
      <c r="DP111">
        <v>30.0012666666667</v>
      </c>
      <c r="DQ111">
        <v>999.9</v>
      </c>
      <c r="DR111">
        <v>0</v>
      </c>
      <c r="DS111">
        <v>0</v>
      </c>
      <c r="DT111">
        <v>9993.1</v>
      </c>
      <c r="DU111">
        <v>0</v>
      </c>
      <c r="DV111">
        <v>0.330984</v>
      </c>
      <c r="DW111">
        <v>0.628957333333333</v>
      </c>
      <c r="DX111">
        <v>431.064333333333</v>
      </c>
      <c r="DY111">
        <v>430.310333333333</v>
      </c>
      <c r="DZ111">
        <v>0.247234333333333</v>
      </c>
      <c r="EA111">
        <v>419.972</v>
      </c>
      <c r="EB111">
        <v>24.0256333333333</v>
      </c>
      <c r="EC111">
        <v>2.17971</v>
      </c>
      <c r="ED111">
        <v>2.15750333333333</v>
      </c>
      <c r="EE111">
        <v>18.8139</v>
      </c>
      <c r="EF111">
        <v>18.6502333333333</v>
      </c>
      <c r="EG111">
        <v>0.00500059</v>
      </c>
      <c r="EH111">
        <v>0</v>
      </c>
      <c r="EI111">
        <v>0</v>
      </c>
      <c r="EJ111">
        <v>0</v>
      </c>
      <c r="EK111">
        <v>280.566666666667</v>
      </c>
      <c r="EL111">
        <v>0.00500059</v>
      </c>
      <c r="EM111">
        <v>-14</v>
      </c>
      <c r="EN111">
        <v>-0.833333333333333</v>
      </c>
      <c r="EO111">
        <v>35.812</v>
      </c>
      <c r="EP111">
        <v>40.458</v>
      </c>
      <c r="EQ111">
        <v>37.6456666666667</v>
      </c>
      <c r="ER111">
        <v>40.979</v>
      </c>
      <c r="ES111">
        <v>38.687</v>
      </c>
      <c r="ET111">
        <v>0</v>
      </c>
      <c r="EU111">
        <v>0</v>
      </c>
      <c r="EV111">
        <v>0</v>
      </c>
      <c r="EW111">
        <v>1758504813.3</v>
      </c>
      <c r="EX111">
        <v>0</v>
      </c>
      <c r="EY111">
        <v>273.634615384615</v>
      </c>
      <c r="EZ111">
        <v>-3.75726482904819</v>
      </c>
      <c r="FA111">
        <v>-25.4871798237069</v>
      </c>
      <c r="FB111">
        <v>-9.95769230769231</v>
      </c>
      <c r="FC111">
        <v>15</v>
      </c>
      <c r="FD111">
        <v>0</v>
      </c>
      <c r="FE111" t="s">
        <v>424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0.615910095238095</v>
      </c>
      <c r="FR111">
        <v>0.124748025974026</v>
      </c>
      <c r="FS111">
        <v>0.0496577740663939</v>
      </c>
      <c r="FT111">
        <v>1</v>
      </c>
      <c r="FU111">
        <v>273.55</v>
      </c>
      <c r="FV111">
        <v>3.88846449127099</v>
      </c>
      <c r="FW111">
        <v>6.01914836657343</v>
      </c>
      <c r="FX111">
        <v>-1</v>
      </c>
      <c r="FY111">
        <v>0.26409119047619</v>
      </c>
      <c r="FZ111">
        <v>-0.132185454545454</v>
      </c>
      <c r="GA111">
        <v>0.0134877845885296</v>
      </c>
      <c r="GB111">
        <v>0</v>
      </c>
      <c r="GC111">
        <v>1</v>
      </c>
      <c r="GD111">
        <v>2</v>
      </c>
      <c r="GE111" t="s">
        <v>449</v>
      </c>
      <c r="GF111">
        <v>3.13299</v>
      </c>
      <c r="GG111">
        <v>2.71453</v>
      </c>
      <c r="GH111">
        <v>0.0887721</v>
      </c>
      <c r="GI111">
        <v>0.0891489</v>
      </c>
      <c r="GJ111">
        <v>0.102956</v>
      </c>
      <c r="GK111">
        <v>0.102862</v>
      </c>
      <c r="GL111">
        <v>34285.4</v>
      </c>
      <c r="GM111">
        <v>36689.1</v>
      </c>
      <c r="GN111">
        <v>34045.9</v>
      </c>
      <c r="GO111">
        <v>36474.4</v>
      </c>
      <c r="GP111">
        <v>43149.6</v>
      </c>
      <c r="GQ111">
        <v>46981.3</v>
      </c>
      <c r="GR111">
        <v>53131.3</v>
      </c>
      <c r="GS111">
        <v>58303.4</v>
      </c>
      <c r="GT111">
        <v>1.92773</v>
      </c>
      <c r="GU111">
        <v>1.65105</v>
      </c>
      <c r="GV111">
        <v>0.0816137</v>
      </c>
      <c r="GW111">
        <v>0</v>
      </c>
      <c r="GX111">
        <v>28.6826</v>
      </c>
      <c r="GY111">
        <v>999.9</v>
      </c>
      <c r="GZ111">
        <v>59.236</v>
      </c>
      <c r="HA111">
        <v>30.383</v>
      </c>
      <c r="HB111">
        <v>28.7283</v>
      </c>
      <c r="HC111">
        <v>54.5146</v>
      </c>
      <c r="HD111">
        <v>47.4399</v>
      </c>
      <c r="HE111">
        <v>1</v>
      </c>
      <c r="HF111">
        <v>0.126062</v>
      </c>
      <c r="HG111">
        <v>-1.32207</v>
      </c>
      <c r="HH111">
        <v>20.129</v>
      </c>
      <c r="HI111">
        <v>5.19842</v>
      </c>
      <c r="HJ111">
        <v>12.0049</v>
      </c>
      <c r="HK111">
        <v>4.9746</v>
      </c>
      <c r="HL111">
        <v>3.294</v>
      </c>
      <c r="HM111">
        <v>9999</v>
      </c>
      <c r="HN111">
        <v>9999</v>
      </c>
      <c r="HO111">
        <v>9999</v>
      </c>
      <c r="HP111">
        <v>999.9</v>
      </c>
      <c r="HQ111">
        <v>1.86325</v>
      </c>
      <c r="HR111">
        <v>1.86813</v>
      </c>
      <c r="HS111">
        <v>1.86783</v>
      </c>
      <c r="HT111">
        <v>1.86905</v>
      </c>
      <c r="HU111">
        <v>1.86983</v>
      </c>
      <c r="HV111">
        <v>1.86595</v>
      </c>
      <c r="HW111">
        <v>1.86699</v>
      </c>
      <c r="HX111">
        <v>1.86844</v>
      </c>
      <c r="HY111">
        <v>5</v>
      </c>
      <c r="HZ111">
        <v>0</v>
      </c>
      <c r="IA111">
        <v>0</v>
      </c>
      <c r="IB111">
        <v>0</v>
      </c>
      <c r="IC111" t="s">
        <v>426</v>
      </c>
      <c r="ID111" t="s">
        <v>427</v>
      </c>
      <c r="IE111" t="s">
        <v>428</v>
      </c>
      <c r="IF111" t="s">
        <v>428</v>
      </c>
      <c r="IG111" t="s">
        <v>428</v>
      </c>
      <c r="IH111" t="s">
        <v>428</v>
      </c>
      <c r="II111">
        <v>0</v>
      </c>
      <c r="IJ111">
        <v>100</v>
      </c>
      <c r="IK111">
        <v>100</v>
      </c>
      <c r="IL111">
        <v>2.055</v>
      </c>
      <c r="IM111">
        <v>0.3541</v>
      </c>
      <c r="IN111">
        <v>0.625846538382723</v>
      </c>
      <c r="IO111">
        <v>0.00365734689822481</v>
      </c>
      <c r="IP111">
        <v>-6.82403095585571e-07</v>
      </c>
      <c r="IQ111">
        <v>2.34579755332527e-10</v>
      </c>
      <c r="IR111">
        <v>-0.0964157226560202</v>
      </c>
      <c r="IS111">
        <v>-0.0183575705514064</v>
      </c>
      <c r="IT111">
        <v>0.00210061426533654</v>
      </c>
      <c r="IU111">
        <v>-2.28055882586626e-05</v>
      </c>
      <c r="IV111">
        <v>4</v>
      </c>
      <c r="IW111">
        <v>2464</v>
      </c>
      <c r="IX111">
        <v>0</v>
      </c>
      <c r="IY111">
        <v>27</v>
      </c>
      <c r="IZ111">
        <v>29308413.6</v>
      </c>
      <c r="JA111">
        <v>29308413.6</v>
      </c>
      <c r="JB111">
        <v>0.95459</v>
      </c>
      <c r="JC111">
        <v>2.64038</v>
      </c>
      <c r="JD111">
        <v>1.54785</v>
      </c>
      <c r="JE111">
        <v>2.31323</v>
      </c>
      <c r="JF111">
        <v>1.64551</v>
      </c>
      <c r="JG111">
        <v>2.24487</v>
      </c>
      <c r="JH111">
        <v>34.3725</v>
      </c>
      <c r="JI111">
        <v>24.2188</v>
      </c>
      <c r="JJ111">
        <v>18</v>
      </c>
      <c r="JK111">
        <v>493.636</v>
      </c>
      <c r="JL111">
        <v>332.44</v>
      </c>
      <c r="JM111">
        <v>31.0051</v>
      </c>
      <c r="JN111">
        <v>28.9841</v>
      </c>
      <c r="JO111">
        <v>30.0003</v>
      </c>
      <c r="JP111">
        <v>28.9436</v>
      </c>
      <c r="JQ111">
        <v>28.8975</v>
      </c>
      <c r="JR111">
        <v>19.1384</v>
      </c>
      <c r="JS111">
        <v>22.2387</v>
      </c>
      <c r="JT111">
        <v>82.0876</v>
      </c>
      <c r="JU111">
        <v>31.0294</v>
      </c>
      <c r="JV111">
        <v>420</v>
      </c>
      <c r="JW111">
        <v>24.0746</v>
      </c>
      <c r="JX111">
        <v>96.5675</v>
      </c>
      <c r="JY111">
        <v>94.4585</v>
      </c>
    </row>
    <row r="112" spans="1:285">
      <c r="A112">
        <v>96</v>
      </c>
      <c r="B112">
        <v>1758504815.1</v>
      </c>
      <c r="C112">
        <v>1787.09999990463</v>
      </c>
      <c r="D112" t="s">
        <v>619</v>
      </c>
      <c r="E112" t="s">
        <v>620</v>
      </c>
      <c r="F112">
        <v>5</v>
      </c>
      <c r="G112" t="s">
        <v>419</v>
      </c>
      <c r="H112" t="s">
        <v>548</v>
      </c>
      <c r="I112" t="s">
        <v>421</v>
      </c>
      <c r="J112">
        <v>1758504812.1</v>
      </c>
      <c r="K112">
        <f>(L112)/1000</f>
        <v>0</v>
      </c>
      <c r="L112">
        <f>1000*DL112*AJ112*(DH112-DI112)/(100*DA112*(1000-AJ112*DH112))</f>
        <v>0</v>
      </c>
      <c r="M112">
        <f>DL112*AJ112*(DG112-DF112*(1000-AJ112*DI112)/(1000-AJ112*DH112))/(100*DA112)</f>
        <v>0</v>
      </c>
      <c r="N112">
        <f>DF112 - IF(AJ112&gt;1, M112*DA112*100.0/(AL112), 0)</f>
        <v>0</v>
      </c>
      <c r="O112">
        <f>((U112-K112/2)*N112-M112)/(U112+K112/2)</f>
        <v>0</v>
      </c>
      <c r="P112">
        <f>O112*(DM112+DN112)/1000.0</f>
        <v>0</v>
      </c>
      <c r="Q112">
        <f>(DF112 - IF(AJ112&gt;1, M112*DA112*100.0/(AL112), 0))*(DM112+DN112)/1000.0</f>
        <v>0</v>
      </c>
      <c r="R112">
        <f>2.0/((1/T112-1/S112)+SIGN(T112)*SQRT((1/T112-1/S112)*(1/T112-1/S112) + 4*DB112/((DB112+1)*(DB112+1))*(2*1/T112*1/S112-1/S112*1/S112)))</f>
        <v>0</v>
      </c>
      <c r="S112">
        <f>IF(LEFT(DC112,1)&lt;&gt;"0",IF(LEFT(DC112,1)="1",3.0,DD112),$D$5+$E$5*(DT112*DM112/($K$5*1000))+$F$5*(DT112*DM112/($K$5*1000))*MAX(MIN(DA112,$J$5),$I$5)*MAX(MIN(DA112,$J$5),$I$5)+$G$5*MAX(MIN(DA112,$J$5),$I$5)*(DT112*DM112/($K$5*1000))+$H$5*(DT112*DM112/($K$5*1000))*(DT112*DM112/($K$5*1000)))</f>
        <v>0</v>
      </c>
      <c r="T112">
        <f>K112*(1000-(1000*0.61365*exp(17.502*X112/(240.97+X112))/(DM112+DN112)+DH112)/2)/(1000*0.61365*exp(17.502*X112/(240.97+X112))/(DM112+DN112)-DH112)</f>
        <v>0</v>
      </c>
      <c r="U112">
        <f>1/((DB112+1)/(R112/1.6)+1/(S112/1.37)) + DB112/((DB112+1)/(R112/1.6) + DB112/(S112/1.37))</f>
        <v>0</v>
      </c>
      <c r="V112">
        <f>(CW112*CZ112)</f>
        <v>0</v>
      </c>
      <c r="W112">
        <f>(DO112+(V112+2*0.95*5.67E-8*(((DO112+$B$7)+273)^4-(DO112+273)^4)-44100*K112)/(1.84*29.3*S112+8*0.95*5.67E-8*(DO112+273)^3))</f>
        <v>0</v>
      </c>
      <c r="X112">
        <f>($C$7*DP112+$D$7*DQ112+$E$7*W112)</f>
        <v>0</v>
      </c>
      <c r="Y112">
        <f>0.61365*exp(17.502*X112/(240.97+X112))</f>
        <v>0</v>
      </c>
      <c r="Z112">
        <f>(AA112/AB112*100)</f>
        <v>0</v>
      </c>
      <c r="AA112">
        <f>DH112*(DM112+DN112)/1000</f>
        <v>0</v>
      </c>
      <c r="AB112">
        <f>0.61365*exp(17.502*DO112/(240.97+DO112))</f>
        <v>0</v>
      </c>
      <c r="AC112">
        <f>(Y112-DH112*(DM112+DN112)/1000)</f>
        <v>0</v>
      </c>
      <c r="AD112">
        <f>(-K112*44100)</f>
        <v>0</v>
      </c>
      <c r="AE112">
        <f>2*29.3*S112*0.92*(DO112-X112)</f>
        <v>0</v>
      </c>
      <c r="AF112">
        <f>2*0.95*5.67E-8*(((DO112+$B$7)+273)^4-(X112+273)^4)</f>
        <v>0</v>
      </c>
      <c r="AG112">
        <f>V112+AF112+AD112+AE112</f>
        <v>0</v>
      </c>
      <c r="AH112">
        <v>8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MAX(0,($B$13+$C$13*DT112)/(1+$D$13*DT112)*DM112/(DO112+273)*$E$13)</f>
        <v>0</v>
      </c>
      <c r="AM112" t="s">
        <v>422</v>
      </c>
      <c r="AN112" t="s">
        <v>422</v>
      </c>
      <c r="AO112">
        <v>0</v>
      </c>
      <c r="AP112">
        <v>0</v>
      </c>
      <c r="AQ112">
        <f>1-AO112/AP112</f>
        <v>0</v>
      </c>
      <c r="AR112">
        <v>0</v>
      </c>
      <c r="AS112" t="s">
        <v>422</v>
      </c>
      <c r="AT112" t="s">
        <v>422</v>
      </c>
      <c r="AU112">
        <v>0</v>
      </c>
      <c r="AV112">
        <v>0</v>
      </c>
      <c r="AW112">
        <f>1-AU112/AV112</f>
        <v>0</v>
      </c>
      <c r="AX112">
        <v>0.5</v>
      </c>
      <c r="AY112">
        <f>CX112</f>
        <v>0</v>
      </c>
      <c r="AZ112">
        <f>M112</f>
        <v>0</v>
      </c>
      <c r="BA112">
        <f>AW112*AX112*AY112</f>
        <v>0</v>
      </c>
      <c r="BB112">
        <f>(AZ112-AR112)/AY112</f>
        <v>0</v>
      </c>
      <c r="BC112">
        <f>(AP112-AV112)/AV112</f>
        <v>0</v>
      </c>
      <c r="BD112">
        <f>AO112/(AQ112+AO112/AV112)</f>
        <v>0</v>
      </c>
      <c r="BE112" t="s">
        <v>422</v>
      </c>
      <c r="BF112">
        <v>0</v>
      </c>
      <c r="BG112">
        <f>IF(BF112&lt;&gt;0, BF112, BD112)</f>
        <v>0</v>
      </c>
      <c r="BH112">
        <f>1-BG112/AV112</f>
        <v>0</v>
      </c>
      <c r="BI112">
        <f>(AV112-AU112)/(AV112-BG112)</f>
        <v>0</v>
      </c>
      <c r="BJ112">
        <f>(AP112-AV112)/(AP112-BG112)</f>
        <v>0</v>
      </c>
      <c r="BK112">
        <f>(AV112-AU112)/(AV112-AO112)</f>
        <v>0</v>
      </c>
      <c r="BL112">
        <f>(AP112-AV112)/(AP112-AO112)</f>
        <v>0</v>
      </c>
      <c r="BM112">
        <f>(BI112*BG112/AU112)</f>
        <v>0</v>
      </c>
      <c r="BN112">
        <f>(1-BM112)</f>
        <v>0</v>
      </c>
      <c r="CW112">
        <f>$B$11*DU112+$C$11*DV112+$F$11*EG112*(1-EJ112)</f>
        <v>0</v>
      </c>
      <c r="CX112">
        <f>CW112*CY112</f>
        <v>0</v>
      </c>
      <c r="CY112">
        <f>($B$11*$D$9+$C$11*$D$9+$F$11*((ET112+EL112)/MAX(ET112+EL112+EU112, 0.1)*$I$9+EU112/MAX(ET112+EL112+EU112, 0.1)*$J$9))/($B$11+$C$11+$F$11)</f>
        <v>0</v>
      </c>
      <c r="CZ112">
        <f>($B$11*$K$9+$C$11*$K$9+$F$11*((ET112+EL112)/MAX(ET112+EL112+EU112, 0.1)*$P$9+EU112/MAX(ET112+EL112+EU112, 0.1)*$Q$9))/($B$11+$C$11+$F$11)</f>
        <v>0</v>
      </c>
      <c r="DA112">
        <v>3.46</v>
      </c>
      <c r="DB112">
        <v>0.5</v>
      </c>
      <c r="DC112" t="s">
        <v>423</v>
      </c>
      <c r="DD112">
        <v>2</v>
      </c>
      <c r="DE112">
        <v>1758504812.1</v>
      </c>
      <c r="DF112">
        <v>420.597333333333</v>
      </c>
      <c r="DG112">
        <v>419.993666666667</v>
      </c>
      <c r="DH112">
        <v>24.2705</v>
      </c>
      <c r="DI112">
        <v>24.0245333333333</v>
      </c>
      <c r="DJ112">
        <v>418.543333333333</v>
      </c>
      <c r="DK112">
        <v>23.9164333333333</v>
      </c>
      <c r="DL112">
        <v>499.951333333333</v>
      </c>
      <c r="DM112">
        <v>89.7998</v>
      </c>
      <c r="DN112">
        <v>0.0363615</v>
      </c>
      <c r="DO112">
        <v>30.4292</v>
      </c>
      <c r="DP112">
        <v>30.0069666666667</v>
      </c>
      <c r="DQ112">
        <v>999.9</v>
      </c>
      <c r="DR112">
        <v>0</v>
      </c>
      <c r="DS112">
        <v>0</v>
      </c>
      <c r="DT112">
        <v>10005</v>
      </c>
      <c r="DU112">
        <v>0</v>
      </c>
      <c r="DV112">
        <v>0.330984</v>
      </c>
      <c r="DW112">
        <v>0.603658</v>
      </c>
      <c r="DX112">
        <v>431.059333333333</v>
      </c>
      <c r="DY112">
        <v>430.332</v>
      </c>
      <c r="DZ112">
        <v>0.245993666666667</v>
      </c>
      <c r="EA112">
        <v>419.993666666667</v>
      </c>
      <c r="EB112">
        <v>24.0245333333333</v>
      </c>
      <c r="EC112">
        <v>2.17949333333333</v>
      </c>
      <c r="ED112">
        <v>2.15739666666667</v>
      </c>
      <c r="EE112">
        <v>18.8123333333333</v>
      </c>
      <c r="EF112">
        <v>18.6494666666667</v>
      </c>
      <c r="EG112">
        <v>0.00500059</v>
      </c>
      <c r="EH112">
        <v>0</v>
      </c>
      <c r="EI112">
        <v>0</v>
      </c>
      <c r="EJ112">
        <v>0</v>
      </c>
      <c r="EK112">
        <v>281.4</v>
      </c>
      <c r="EL112">
        <v>0.00500059</v>
      </c>
      <c r="EM112">
        <v>-13.5666666666667</v>
      </c>
      <c r="EN112">
        <v>-0.366666666666667</v>
      </c>
      <c r="EO112">
        <v>35.833</v>
      </c>
      <c r="EP112">
        <v>40.4996666666667</v>
      </c>
      <c r="EQ112">
        <v>37.6663333333333</v>
      </c>
      <c r="ER112">
        <v>41.0416666666667</v>
      </c>
      <c r="ES112">
        <v>38.708</v>
      </c>
      <c r="ET112">
        <v>0</v>
      </c>
      <c r="EU112">
        <v>0</v>
      </c>
      <c r="EV112">
        <v>0</v>
      </c>
      <c r="EW112">
        <v>1758504815.7</v>
      </c>
      <c r="EX112">
        <v>0</v>
      </c>
      <c r="EY112">
        <v>273.384615384615</v>
      </c>
      <c r="EZ112">
        <v>-14.4273500876762</v>
      </c>
      <c r="FA112">
        <v>-5.36752159363789</v>
      </c>
      <c r="FB112">
        <v>-10.1307692307692</v>
      </c>
      <c r="FC112">
        <v>15</v>
      </c>
      <c r="FD112">
        <v>0</v>
      </c>
      <c r="FE112" t="s">
        <v>424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0.620130285714286</v>
      </c>
      <c r="FR112">
        <v>0.0257519220779229</v>
      </c>
      <c r="FS112">
        <v>0.0473362412957937</v>
      </c>
      <c r="FT112">
        <v>1</v>
      </c>
      <c r="FU112">
        <v>273.320588235294</v>
      </c>
      <c r="FV112">
        <v>5.10466012559099</v>
      </c>
      <c r="FW112">
        <v>6.1722233295993</v>
      </c>
      <c r="FX112">
        <v>-1</v>
      </c>
      <c r="FY112">
        <v>0.259992666666667</v>
      </c>
      <c r="FZ112">
        <v>-0.11516812987013</v>
      </c>
      <c r="GA112">
        <v>0.0118024615888193</v>
      </c>
      <c r="GB112">
        <v>0</v>
      </c>
      <c r="GC112">
        <v>1</v>
      </c>
      <c r="GD112">
        <v>2</v>
      </c>
      <c r="GE112" t="s">
        <v>449</v>
      </c>
      <c r="GF112">
        <v>3.13294</v>
      </c>
      <c r="GG112">
        <v>2.71433</v>
      </c>
      <c r="GH112">
        <v>0.0887672</v>
      </c>
      <c r="GI112">
        <v>0.0891539</v>
      </c>
      <c r="GJ112">
        <v>0.102948</v>
      </c>
      <c r="GK112">
        <v>0.102856</v>
      </c>
      <c r="GL112">
        <v>34285.5</v>
      </c>
      <c r="GM112">
        <v>36689</v>
      </c>
      <c r="GN112">
        <v>34045.8</v>
      </c>
      <c r="GO112">
        <v>36474.5</v>
      </c>
      <c r="GP112">
        <v>43149.9</v>
      </c>
      <c r="GQ112">
        <v>46981.6</v>
      </c>
      <c r="GR112">
        <v>53131.2</v>
      </c>
      <c r="GS112">
        <v>58303.4</v>
      </c>
      <c r="GT112">
        <v>1.928</v>
      </c>
      <c r="GU112">
        <v>1.6509</v>
      </c>
      <c r="GV112">
        <v>0.0820905</v>
      </c>
      <c r="GW112">
        <v>0</v>
      </c>
      <c r="GX112">
        <v>28.6838</v>
      </c>
      <c r="GY112">
        <v>999.9</v>
      </c>
      <c r="GZ112">
        <v>59.236</v>
      </c>
      <c r="HA112">
        <v>30.383</v>
      </c>
      <c r="HB112">
        <v>28.7317</v>
      </c>
      <c r="HC112">
        <v>54.7646</v>
      </c>
      <c r="HD112">
        <v>47.6042</v>
      </c>
      <c r="HE112">
        <v>1</v>
      </c>
      <c r="HF112">
        <v>0.126082</v>
      </c>
      <c r="HG112">
        <v>-1.38203</v>
      </c>
      <c r="HH112">
        <v>20.1286</v>
      </c>
      <c r="HI112">
        <v>5.19857</v>
      </c>
      <c r="HJ112">
        <v>12.005</v>
      </c>
      <c r="HK112">
        <v>4.97465</v>
      </c>
      <c r="HL112">
        <v>3.294</v>
      </c>
      <c r="HM112">
        <v>9999</v>
      </c>
      <c r="HN112">
        <v>9999</v>
      </c>
      <c r="HO112">
        <v>9999</v>
      </c>
      <c r="HP112">
        <v>999.9</v>
      </c>
      <c r="HQ112">
        <v>1.86326</v>
      </c>
      <c r="HR112">
        <v>1.86813</v>
      </c>
      <c r="HS112">
        <v>1.86783</v>
      </c>
      <c r="HT112">
        <v>1.86905</v>
      </c>
      <c r="HU112">
        <v>1.86983</v>
      </c>
      <c r="HV112">
        <v>1.86594</v>
      </c>
      <c r="HW112">
        <v>1.86699</v>
      </c>
      <c r="HX112">
        <v>1.86843</v>
      </c>
      <c r="HY112">
        <v>5</v>
      </c>
      <c r="HZ112">
        <v>0</v>
      </c>
      <c r="IA112">
        <v>0</v>
      </c>
      <c r="IB112">
        <v>0</v>
      </c>
      <c r="IC112" t="s">
        <v>426</v>
      </c>
      <c r="ID112" t="s">
        <v>427</v>
      </c>
      <c r="IE112" t="s">
        <v>428</v>
      </c>
      <c r="IF112" t="s">
        <v>428</v>
      </c>
      <c r="IG112" t="s">
        <v>428</v>
      </c>
      <c r="IH112" t="s">
        <v>428</v>
      </c>
      <c r="II112">
        <v>0</v>
      </c>
      <c r="IJ112">
        <v>100</v>
      </c>
      <c r="IK112">
        <v>100</v>
      </c>
      <c r="IL112">
        <v>2.055</v>
      </c>
      <c r="IM112">
        <v>0.354</v>
      </c>
      <c r="IN112">
        <v>0.625846538382723</v>
      </c>
      <c r="IO112">
        <v>0.00365734689822481</v>
      </c>
      <c r="IP112">
        <v>-6.82403095585571e-07</v>
      </c>
      <c r="IQ112">
        <v>2.34579755332527e-10</v>
      </c>
      <c r="IR112">
        <v>-0.0964157226560202</v>
      </c>
      <c r="IS112">
        <v>-0.0183575705514064</v>
      </c>
      <c r="IT112">
        <v>0.00210061426533654</v>
      </c>
      <c r="IU112">
        <v>-2.28055882586626e-05</v>
      </c>
      <c r="IV112">
        <v>4</v>
      </c>
      <c r="IW112">
        <v>2464</v>
      </c>
      <c r="IX112">
        <v>0</v>
      </c>
      <c r="IY112">
        <v>27</v>
      </c>
      <c r="IZ112">
        <v>29308413.6</v>
      </c>
      <c r="JA112">
        <v>29308413.6</v>
      </c>
      <c r="JB112">
        <v>0.95459</v>
      </c>
      <c r="JC112">
        <v>2.6416</v>
      </c>
      <c r="JD112">
        <v>1.54785</v>
      </c>
      <c r="JE112">
        <v>2.31323</v>
      </c>
      <c r="JF112">
        <v>1.64673</v>
      </c>
      <c r="JG112">
        <v>2.28882</v>
      </c>
      <c r="JH112">
        <v>34.3725</v>
      </c>
      <c r="JI112">
        <v>24.2188</v>
      </c>
      <c r="JJ112">
        <v>18</v>
      </c>
      <c r="JK112">
        <v>493.815</v>
      </c>
      <c r="JL112">
        <v>332.375</v>
      </c>
      <c r="JM112">
        <v>31.0099</v>
      </c>
      <c r="JN112">
        <v>28.9841</v>
      </c>
      <c r="JO112">
        <v>30.0003</v>
      </c>
      <c r="JP112">
        <v>28.9436</v>
      </c>
      <c r="JQ112">
        <v>28.8988</v>
      </c>
      <c r="JR112">
        <v>19.1371</v>
      </c>
      <c r="JS112">
        <v>22.2387</v>
      </c>
      <c r="JT112">
        <v>82.0876</v>
      </c>
      <c r="JU112">
        <v>31.0294</v>
      </c>
      <c r="JV112">
        <v>420</v>
      </c>
      <c r="JW112">
        <v>24.0729</v>
      </c>
      <c r="JX112">
        <v>96.5672</v>
      </c>
      <c r="JY112">
        <v>94.4586</v>
      </c>
    </row>
    <row r="113" spans="1:285">
      <c r="A113">
        <v>97</v>
      </c>
      <c r="B113">
        <v>1758504817.1</v>
      </c>
      <c r="C113">
        <v>1789.09999990463</v>
      </c>
      <c r="D113" t="s">
        <v>621</v>
      </c>
      <c r="E113" t="s">
        <v>622</v>
      </c>
      <c r="F113">
        <v>5</v>
      </c>
      <c r="G113" t="s">
        <v>419</v>
      </c>
      <c r="H113" t="s">
        <v>548</v>
      </c>
      <c r="I113" t="s">
        <v>421</v>
      </c>
      <c r="J113">
        <v>1758504814.1</v>
      </c>
      <c r="K113">
        <f>(L113)/1000</f>
        <v>0</v>
      </c>
      <c r="L113">
        <f>1000*DL113*AJ113*(DH113-DI113)/(100*DA113*(1000-AJ113*DH113))</f>
        <v>0</v>
      </c>
      <c r="M113">
        <f>DL113*AJ113*(DG113-DF113*(1000-AJ113*DI113)/(1000-AJ113*DH113))/(100*DA113)</f>
        <v>0</v>
      </c>
      <c r="N113">
        <f>DF113 - IF(AJ113&gt;1, M113*DA113*100.0/(AL113), 0)</f>
        <v>0</v>
      </c>
      <c r="O113">
        <f>((U113-K113/2)*N113-M113)/(U113+K113/2)</f>
        <v>0</v>
      </c>
      <c r="P113">
        <f>O113*(DM113+DN113)/1000.0</f>
        <v>0</v>
      </c>
      <c r="Q113">
        <f>(DF113 - IF(AJ113&gt;1, M113*DA113*100.0/(AL113), 0))*(DM113+DN113)/1000.0</f>
        <v>0</v>
      </c>
      <c r="R113">
        <f>2.0/((1/T113-1/S113)+SIGN(T113)*SQRT((1/T113-1/S113)*(1/T113-1/S113) + 4*DB113/((DB113+1)*(DB113+1))*(2*1/T113*1/S113-1/S113*1/S113)))</f>
        <v>0</v>
      </c>
      <c r="S113">
        <f>IF(LEFT(DC113,1)&lt;&gt;"0",IF(LEFT(DC113,1)="1",3.0,DD113),$D$5+$E$5*(DT113*DM113/($K$5*1000))+$F$5*(DT113*DM113/($K$5*1000))*MAX(MIN(DA113,$J$5),$I$5)*MAX(MIN(DA113,$J$5),$I$5)+$G$5*MAX(MIN(DA113,$J$5),$I$5)*(DT113*DM113/($K$5*1000))+$H$5*(DT113*DM113/($K$5*1000))*(DT113*DM113/($K$5*1000)))</f>
        <v>0</v>
      </c>
      <c r="T113">
        <f>K113*(1000-(1000*0.61365*exp(17.502*X113/(240.97+X113))/(DM113+DN113)+DH113)/2)/(1000*0.61365*exp(17.502*X113/(240.97+X113))/(DM113+DN113)-DH113)</f>
        <v>0</v>
      </c>
      <c r="U113">
        <f>1/((DB113+1)/(R113/1.6)+1/(S113/1.37)) + DB113/((DB113+1)/(R113/1.6) + DB113/(S113/1.37))</f>
        <v>0</v>
      </c>
      <c r="V113">
        <f>(CW113*CZ113)</f>
        <v>0</v>
      </c>
      <c r="W113">
        <f>(DO113+(V113+2*0.95*5.67E-8*(((DO113+$B$7)+273)^4-(DO113+273)^4)-44100*K113)/(1.84*29.3*S113+8*0.95*5.67E-8*(DO113+273)^3))</f>
        <v>0</v>
      </c>
      <c r="X113">
        <f>($C$7*DP113+$D$7*DQ113+$E$7*W113)</f>
        <v>0</v>
      </c>
      <c r="Y113">
        <f>0.61365*exp(17.502*X113/(240.97+X113))</f>
        <v>0</v>
      </c>
      <c r="Z113">
        <f>(AA113/AB113*100)</f>
        <v>0</v>
      </c>
      <c r="AA113">
        <f>DH113*(DM113+DN113)/1000</f>
        <v>0</v>
      </c>
      <c r="AB113">
        <f>0.61365*exp(17.502*DO113/(240.97+DO113))</f>
        <v>0</v>
      </c>
      <c r="AC113">
        <f>(Y113-DH113*(DM113+DN113)/1000)</f>
        <v>0</v>
      </c>
      <c r="AD113">
        <f>(-K113*44100)</f>
        <v>0</v>
      </c>
      <c r="AE113">
        <f>2*29.3*S113*0.92*(DO113-X113)</f>
        <v>0</v>
      </c>
      <c r="AF113">
        <f>2*0.95*5.67E-8*(((DO113+$B$7)+273)^4-(X113+273)^4)</f>
        <v>0</v>
      </c>
      <c r="AG113">
        <f>V113+AF113+AD113+AE113</f>
        <v>0</v>
      </c>
      <c r="AH113">
        <v>8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MAX(0,($B$13+$C$13*DT113)/(1+$D$13*DT113)*DM113/(DO113+273)*$E$13)</f>
        <v>0</v>
      </c>
      <c r="AM113" t="s">
        <v>422</v>
      </c>
      <c r="AN113" t="s">
        <v>422</v>
      </c>
      <c r="AO113">
        <v>0</v>
      </c>
      <c r="AP113">
        <v>0</v>
      </c>
      <c r="AQ113">
        <f>1-AO113/AP113</f>
        <v>0</v>
      </c>
      <c r="AR113">
        <v>0</v>
      </c>
      <c r="AS113" t="s">
        <v>422</v>
      </c>
      <c r="AT113" t="s">
        <v>422</v>
      </c>
      <c r="AU113">
        <v>0</v>
      </c>
      <c r="AV113">
        <v>0</v>
      </c>
      <c r="AW113">
        <f>1-AU113/AV113</f>
        <v>0</v>
      </c>
      <c r="AX113">
        <v>0.5</v>
      </c>
      <c r="AY113">
        <f>CX113</f>
        <v>0</v>
      </c>
      <c r="AZ113">
        <f>M113</f>
        <v>0</v>
      </c>
      <c r="BA113">
        <f>AW113*AX113*AY113</f>
        <v>0</v>
      </c>
      <c r="BB113">
        <f>(AZ113-AR113)/AY113</f>
        <v>0</v>
      </c>
      <c r="BC113">
        <f>(AP113-AV113)/AV113</f>
        <v>0</v>
      </c>
      <c r="BD113">
        <f>AO113/(AQ113+AO113/AV113)</f>
        <v>0</v>
      </c>
      <c r="BE113" t="s">
        <v>422</v>
      </c>
      <c r="BF113">
        <v>0</v>
      </c>
      <c r="BG113">
        <f>IF(BF113&lt;&gt;0, BF113, BD113)</f>
        <v>0</v>
      </c>
      <c r="BH113">
        <f>1-BG113/AV113</f>
        <v>0</v>
      </c>
      <c r="BI113">
        <f>(AV113-AU113)/(AV113-BG113)</f>
        <v>0</v>
      </c>
      <c r="BJ113">
        <f>(AP113-AV113)/(AP113-BG113)</f>
        <v>0</v>
      </c>
      <c r="BK113">
        <f>(AV113-AU113)/(AV113-AO113)</f>
        <v>0</v>
      </c>
      <c r="BL113">
        <f>(AP113-AV113)/(AP113-AO113)</f>
        <v>0</v>
      </c>
      <c r="BM113">
        <f>(BI113*BG113/AU113)</f>
        <v>0</v>
      </c>
      <c r="BN113">
        <f>(1-BM113)</f>
        <v>0</v>
      </c>
      <c r="CW113">
        <f>$B$11*DU113+$C$11*DV113+$F$11*EG113*(1-EJ113)</f>
        <v>0</v>
      </c>
      <c r="CX113">
        <f>CW113*CY113</f>
        <v>0</v>
      </c>
      <c r="CY113">
        <f>($B$11*$D$9+$C$11*$D$9+$F$11*((ET113+EL113)/MAX(ET113+EL113+EU113, 0.1)*$I$9+EU113/MAX(ET113+EL113+EU113, 0.1)*$J$9))/($B$11+$C$11+$F$11)</f>
        <v>0</v>
      </c>
      <c r="CZ113">
        <f>($B$11*$K$9+$C$11*$K$9+$F$11*((ET113+EL113)/MAX(ET113+EL113+EU113, 0.1)*$P$9+EU113/MAX(ET113+EL113+EU113, 0.1)*$Q$9))/($B$11+$C$11+$F$11)</f>
        <v>0</v>
      </c>
      <c r="DA113">
        <v>3.46</v>
      </c>
      <c r="DB113">
        <v>0.5</v>
      </c>
      <c r="DC113" t="s">
        <v>423</v>
      </c>
      <c r="DD113">
        <v>2</v>
      </c>
      <c r="DE113">
        <v>1758504814.1</v>
      </c>
      <c r="DF113">
        <v>420.598333333333</v>
      </c>
      <c r="DG113">
        <v>420.017333333333</v>
      </c>
      <c r="DH113">
        <v>24.2686333333333</v>
      </c>
      <c r="DI113">
        <v>24.0233</v>
      </c>
      <c r="DJ113">
        <v>418.544333333333</v>
      </c>
      <c r="DK113">
        <v>23.9146333333333</v>
      </c>
      <c r="DL113">
        <v>500.037666666667</v>
      </c>
      <c r="DM113">
        <v>89.7991</v>
      </c>
      <c r="DN113">
        <v>0.0362282</v>
      </c>
      <c r="DO113">
        <v>30.4305333333333</v>
      </c>
      <c r="DP113">
        <v>30.0154666666667</v>
      </c>
      <c r="DQ113">
        <v>999.9</v>
      </c>
      <c r="DR113">
        <v>0</v>
      </c>
      <c r="DS113">
        <v>0</v>
      </c>
      <c r="DT113">
        <v>10010</v>
      </c>
      <c r="DU113">
        <v>0</v>
      </c>
      <c r="DV113">
        <v>0.330984</v>
      </c>
      <c r="DW113">
        <v>0.581227666666667</v>
      </c>
      <c r="DX113">
        <v>431.06</v>
      </c>
      <c r="DY113">
        <v>430.355666666667</v>
      </c>
      <c r="DZ113">
        <v>0.245359</v>
      </c>
      <c r="EA113">
        <v>420.017333333333</v>
      </c>
      <c r="EB113">
        <v>24.0233</v>
      </c>
      <c r="EC113">
        <v>2.17930666666667</v>
      </c>
      <c r="ED113">
        <v>2.15727</v>
      </c>
      <c r="EE113">
        <v>18.811</v>
      </c>
      <c r="EF113">
        <v>18.6485</v>
      </c>
      <c r="EG113">
        <v>0.00500059</v>
      </c>
      <c r="EH113">
        <v>0</v>
      </c>
      <c r="EI113">
        <v>0</v>
      </c>
      <c r="EJ113">
        <v>0</v>
      </c>
      <c r="EK113">
        <v>277.8</v>
      </c>
      <c r="EL113">
        <v>0.00500059</v>
      </c>
      <c r="EM113">
        <v>-4.23333333333333</v>
      </c>
      <c r="EN113">
        <v>0.866666666666667</v>
      </c>
      <c r="EO113">
        <v>35.854</v>
      </c>
      <c r="EP113">
        <v>40.5413333333333</v>
      </c>
      <c r="EQ113">
        <v>37.687</v>
      </c>
      <c r="ER113">
        <v>41.0833333333333</v>
      </c>
      <c r="ES113">
        <v>38.729</v>
      </c>
      <c r="ET113">
        <v>0</v>
      </c>
      <c r="EU113">
        <v>0</v>
      </c>
      <c r="EV113">
        <v>0</v>
      </c>
      <c r="EW113">
        <v>1758504817.5</v>
      </c>
      <c r="EX113">
        <v>0</v>
      </c>
      <c r="EY113">
        <v>273.116</v>
      </c>
      <c r="EZ113">
        <v>-19.6999995833802</v>
      </c>
      <c r="FA113">
        <v>19.5461535834468</v>
      </c>
      <c r="FB113">
        <v>-10.16</v>
      </c>
      <c r="FC113">
        <v>15</v>
      </c>
      <c r="FD113">
        <v>0</v>
      </c>
      <c r="FE113" t="s">
        <v>424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0.614782428571429</v>
      </c>
      <c r="FR113">
        <v>-0.064725974025974</v>
      </c>
      <c r="FS113">
        <v>0.0506624226730428</v>
      </c>
      <c r="FT113">
        <v>1</v>
      </c>
      <c r="FU113">
        <v>273.629411764706</v>
      </c>
      <c r="FV113">
        <v>-10.1787622559415</v>
      </c>
      <c r="FW113">
        <v>5.96709257273811</v>
      </c>
      <c r="FX113">
        <v>-1</v>
      </c>
      <c r="FY113">
        <v>0.256556619047619</v>
      </c>
      <c r="FZ113">
        <v>-0.0995791948051947</v>
      </c>
      <c r="GA113">
        <v>0.0103215090188549</v>
      </c>
      <c r="GB113">
        <v>1</v>
      </c>
      <c r="GC113">
        <v>2</v>
      </c>
      <c r="GD113">
        <v>2</v>
      </c>
      <c r="GE113" t="s">
        <v>425</v>
      </c>
      <c r="GF113">
        <v>3.13306</v>
      </c>
      <c r="GG113">
        <v>2.714</v>
      </c>
      <c r="GH113">
        <v>0.08877</v>
      </c>
      <c r="GI113">
        <v>0.0891547</v>
      </c>
      <c r="GJ113">
        <v>0.102945</v>
      </c>
      <c r="GK113">
        <v>0.102853</v>
      </c>
      <c r="GL113">
        <v>34285.1</v>
      </c>
      <c r="GM113">
        <v>36689.2</v>
      </c>
      <c r="GN113">
        <v>34045.6</v>
      </c>
      <c r="GO113">
        <v>36474.7</v>
      </c>
      <c r="GP113">
        <v>43150</v>
      </c>
      <c r="GQ113">
        <v>46981.8</v>
      </c>
      <c r="GR113">
        <v>53131.2</v>
      </c>
      <c r="GS113">
        <v>58303.4</v>
      </c>
      <c r="GT113">
        <v>1.92827</v>
      </c>
      <c r="GU113">
        <v>1.65062</v>
      </c>
      <c r="GV113">
        <v>0.0820383</v>
      </c>
      <c r="GW113">
        <v>0</v>
      </c>
      <c r="GX113">
        <v>28.685</v>
      </c>
      <c r="GY113">
        <v>999.9</v>
      </c>
      <c r="GZ113">
        <v>59.236</v>
      </c>
      <c r="HA113">
        <v>30.383</v>
      </c>
      <c r="HB113">
        <v>28.7294</v>
      </c>
      <c r="HC113">
        <v>54.4746</v>
      </c>
      <c r="HD113">
        <v>47.2356</v>
      </c>
      <c r="HE113">
        <v>1</v>
      </c>
      <c r="HF113">
        <v>0.126054</v>
      </c>
      <c r="HG113">
        <v>-1.35517</v>
      </c>
      <c r="HH113">
        <v>20.1288</v>
      </c>
      <c r="HI113">
        <v>5.19827</v>
      </c>
      <c r="HJ113">
        <v>12.005</v>
      </c>
      <c r="HK113">
        <v>4.97445</v>
      </c>
      <c r="HL113">
        <v>3.294</v>
      </c>
      <c r="HM113">
        <v>9999</v>
      </c>
      <c r="HN113">
        <v>9999</v>
      </c>
      <c r="HO113">
        <v>9999</v>
      </c>
      <c r="HP113">
        <v>999.9</v>
      </c>
      <c r="HQ113">
        <v>1.86327</v>
      </c>
      <c r="HR113">
        <v>1.86813</v>
      </c>
      <c r="HS113">
        <v>1.86783</v>
      </c>
      <c r="HT113">
        <v>1.86905</v>
      </c>
      <c r="HU113">
        <v>1.86983</v>
      </c>
      <c r="HV113">
        <v>1.86596</v>
      </c>
      <c r="HW113">
        <v>1.86702</v>
      </c>
      <c r="HX113">
        <v>1.86843</v>
      </c>
      <c r="HY113">
        <v>5</v>
      </c>
      <c r="HZ113">
        <v>0</v>
      </c>
      <c r="IA113">
        <v>0</v>
      </c>
      <c r="IB113">
        <v>0</v>
      </c>
      <c r="IC113" t="s">
        <v>426</v>
      </c>
      <c r="ID113" t="s">
        <v>427</v>
      </c>
      <c r="IE113" t="s">
        <v>428</v>
      </c>
      <c r="IF113" t="s">
        <v>428</v>
      </c>
      <c r="IG113" t="s">
        <v>428</v>
      </c>
      <c r="IH113" t="s">
        <v>428</v>
      </c>
      <c r="II113">
        <v>0</v>
      </c>
      <c r="IJ113">
        <v>100</v>
      </c>
      <c r="IK113">
        <v>100</v>
      </c>
      <c r="IL113">
        <v>2.054</v>
      </c>
      <c r="IM113">
        <v>0.3539</v>
      </c>
      <c r="IN113">
        <v>0.625846538382723</v>
      </c>
      <c r="IO113">
        <v>0.00365734689822481</v>
      </c>
      <c r="IP113">
        <v>-6.82403095585571e-07</v>
      </c>
      <c r="IQ113">
        <v>2.34579755332527e-10</v>
      </c>
      <c r="IR113">
        <v>-0.0964157226560202</v>
      </c>
      <c r="IS113">
        <v>-0.0183575705514064</v>
      </c>
      <c r="IT113">
        <v>0.00210061426533654</v>
      </c>
      <c r="IU113">
        <v>-2.28055882586626e-05</v>
      </c>
      <c r="IV113">
        <v>4</v>
      </c>
      <c r="IW113">
        <v>2464</v>
      </c>
      <c r="IX113">
        <v>0</v>
      </c>
      <c r="IY113">
        <v>27</v>
      </c>
      <c r="IZ113">
        <v>29308413.6</v>
      </c>
      <c r="JA113">
        <v>29308413.6</v>
      </c>
      <c r="JB113">
        <v>0.95459</v>
      </c>
      <c r="JC113">
        <v>2.63062</v>
      </c>
      <c r="JD113">
        <v>1.54785</v>
      </c>
      <c r="JE113">
        <v>2.31323</v>
      </c>
      <c r="JF113">
        <v>1.64673</v>
      </c>
      <c r="JG113">
        <v>2.36816</v>
      </c>
      <c r="JH113">
        <v>34.3725</v>
      </c>
      <c r="JI113">
        <v>24.2276</v>
      </c>
      <c r="JJ113">
        <v>18</v>
      </c>
      <c r="JK113">
        <v>493.994</v>
      </c>
      <c r="JL113">
        <v>332.25</v>
      </c>
      <c r="JM113">
        <v>31.0197</v>
      </c>
      <c r="JN113">
        <v>28.9841</v>
      </c>
      <c r="JO113">
        <v>30.0003</v>
      </c>
      <c r="JP113">
        <v>28.9436</v>
      </c>
      <c r="JQ113">
        <v>28.8999</v>
      </c>
      <c r="JR113">
        <v>19.1374</v>
      </c>
      <c r="JS113">
        <v>22.2387</v>
      </c>
      <c r="JT113">
        <v>82.0876</v>
      </c>
      <c r="JU113">
        <v>31.0221</v>
      </c>
      <c r="JV113">
        <v>420</v>
      </c>
      <c r="JW113">
        <v>24.0778</v>
      </c>
      <c r="JX113">
        <v>96.5669</v>
      </c>
      <c r="JY113">
        <v>94.4589</v>
      </c>
    </row>
    <row r="114" spans="1:285">
      <c r="A114">
        <v>98</v>
      </c>
      <c r="B114">
        <v>1758504819.1</v>
      </c>
      <c r="C114">
        <v>1791.09999990463</v>
      </c>
      <c r="D114" t="s">
        <v>623</v>
      </c>
      <c r="E114" t="s">
        <v>624</v>
      </c>
      <c r="F114">
        <v>5</v>
      </c>
      <c r="G114" t="s">
        <v>419</v>
      </c>
      <c r="H114" t="s">
        <v>548</v>
      </c>
      <c r="I114" t="s">
        <v>421</v>
      </c>
      <c r="J114">
        <v>1758504816.1</v>
      </c>
      <c r="K114">
        <f>(L114)/1000</f>
        <v>0</v>
      </c>
      <c r="L114">
        <f>1000*DL114*AJ114*(DH114-DI114)/(100*DA114*(1000-AJ114*DH114))</f>
        <v>0</v>
      </c>
      <c r="M114">
        <f>DL114*AJ114*(DG114-DF114*(1000-AJ114*DI114)/(1000-AJ114*DH114))/(100*DA114)</f>
        <v>0</v>
      </c>
      <c r="N114">
        <f>DF114 - IF(AJ114&gt;1, M114*DA114*100.0/(AL114), 0)</f>
        <v>0</v>
      </c>
      <c r="O114">
        <f>((U114-K114/2)*N114-M114)/(U114+K114/2)</f>
        <v>0</v>
      </c>
      <c r="P114">
        <f>O114*(DM114+DN114)/1000.0</f>
        <v>0</v>
      </c>
      <c r="Q114">
        <f>(DF114 - IF(AJ114&gt;1, M114*DA114*100.0/(AL114), 0))*(DM114+DN114)/1000.0</f>
        <v>0</v>
      </c>
      <c r="R114">
        <f>2.0/((1/T114-1/S114)+SIGN(T114)*SQRT((1/T114-1/S114)*(1/T114-1/S114) + 4*DB114/((DB114+1)*(DB114+1))*(2*1/T114*1/S114-1/S114*1/S114)))</f>
        <v>0</v>
      </c>
      <c r="S114">
        <f>IF(LEFT(DC114,1)&lt;&gt;"0",IF(LEFT(DC114,1)="1",3.0,DD114),$D$5+$E$5*(DT114*DM114/($K$5*1000))+$F$5*(DT114*DM114/($K$5*1000))*MAX(MIN(DA114,$J$5),$I$5)*MAX(MIN(DA114,$J$5),$I$5)+$G$5*MAX(MIN(DA114,$J$5),$I$5)*(DT114*DM114/($K$5*1000))+$H$5*(DT114*DM114/($K$5*1000))*(DT114*DM114/($K$5*1000)))</f>
        <v>0</v>
      </c>
      <c r="T114">
        <f>K114*(1000-(1000*0.61365*exp(17.502*X114/(240.97+X114))/(DM114+DN114)+DH114)/2)/(1000*0.61365*exp(17.502*X114/(240.97+X114))/(DM114+DN114)-DH114)</f>
        <v>0</v>
      </c>
      <c r="U114">
        <f>1/((DB114+1)/(R114/1.6)+1/(S114/1.37)) + DB114/((DB114+1)/(R114/1.6) + DB114/(S114/1.37))</f>
        <v>0</v>
      </c>
      <c r="V114">
        <f>(CW114*CZ114)</f>
        <v>0</v>
      </c>
      <c r="W114">
        <f>(DO114+(V114+2*0.95*5.67E-8*(((DO114+$B$7)+273)^4-(DO114+273)^4)-44100*K114)/(1.84*29.3*S114+8*0.95*5.67E-8*(DO114+273)^3))</f>
        <v>0</v>
      </c>
      <c r="X114">
        <f>($C$7*DP114+$D$7*DQ114+$E$7*W114)</f>
        <v>0</v>
      </c>
      <c r="Y114">
        <f>0.61365*exp(17.502*X114/(240.97+X114))</f>
        <v>0</v>
      </c>
      <c r="Z114">
        <f>(AA114/AB114*100)</f>
        <v>0</v>
      </c>
      <c r="AA114">
        <f>DH114*(DM114+DN114)/1000</f>
        <v>0</v>
      </c>
      <c r="AB114">
        <f>0.61365*exp(17.502*DO114/(240.97+DO114))</f>
        <v>0</v>
      </c>
      <c r="AC114">
        <f>(Y114-DH114*(DM114+DN114)/1000)</f>
        <v>0</v>
      </c>
      <c r="AD114">
        <f>(-K114*44100)</f>
        <v>0</v>
      </c>
      <c r="AE114">
        <f>2*29.3*S114*0.92*(DO114-X114)</f>
        <v>0</v>
      </c>
      <c r="AF114">
        <f>2*0.95*5.67E-8*(((DO114+$B$7)+273)^4-(X114+273)^4)</f>
        <v>0</v>
      </c>
      <c r="AG114">
        <f>V114+AF114+AD114+AE114</f>
        <v>0</v>
      </c>
      <c r="AH114">
        <v>8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MAX(0,($B$13+$C$13*DT114)/(1+$D$13*DT114)*DM114/(DO114+273)*$E$13)</f>
        <v>0</v>
      </c>
      <c r="AM114" t="s">
        <v>422</v>
      </c>
      <c r="AN114" t="s">
        <v>422</v>
      </c>
      <c r="AO114">
        <v>0</v>
      </c>
      <c r="AP114">
        <v>0</v>
      </c>
      <c r="AQ114">
        <f>1-AO114/AP114</f>
        <v>0</v>
      </c>
      <c r="AR114">
        <v>0</v>
      </c>
      <c r="AS114" t="s">
        <v>422</v>
      </c>
      <c r="AT114" t="s">
        <v>422</v>
      </c>
      <c r="AU114">
        <v>0</v>
      </c>
      <c r="AV114">
        <v>0</v>
      </c>
      <c r="AW114">
        <f>1-AU114/AV114</f>
        <v>0</v>
      </c>
      <c r="AX114">
        <v>0.5</v>
      </c>
      <c r="AY114">
        <f>CX114</f>
        <v>0</v>
      </c>
      <c r="AZ114">
        <f>M114</f>
        <v>0</v>
      </c>
      <c r="BA114">
        <f>AW114*AX114*AY114</f>
        <v>0</v>
      </c>
      <c r="BB114">
        <f>(AZ114-AR114)/AY114</f>
        <v>0</v>
      </c>
      <c r="BC114">
        <f>(AP114-AV114)/AV114</f>
        <v>0</v>
      </c>
      <c r="BD114">
        <f>AO114/(AQ114+AO114/AV114)</f>
        <v>0</v>
      </c>
      <c r="BE114" t="s">
        <v>422</v>
      </c>
      <c r="BF114">
        <v>0</v>
      </c>
      <c r="BG114">
        <f>IF(BF114&lt;&gt;0, BF114, BD114)</f>
        <v>0</v>
      </c>
      <c r="BH114">
        <f>1-BG114/AV114</f>
        <v>0</v>
      </c>
      <c r="BI114">
        <f>(AV114-AU114)/(AV114-BG114)</f>
        <v>0</v>
      </c>
      <c r="BJ114">
        <f>(AP114-AV114)/(AP114-BG114)</f>
        <v>0</v>
      </c>
      <c r="BK114">
        <f>(AV114-AU114)/(AV114-AO114)</f>
        <v>0</v>
      </c>
      <c r="BL114">
        <f>(AP114-AV114)/(AP114-AO114)</f>
        <v>0</v>
      </c>
      <c r="BM114">
        <f>(BI114*BG114/AU114)</f>
        <v>0</v>
      </c>
      <c r="BN114">
        <f>(1-BM114)</f>
        <v>0</v>
      </c>
      <c r="CW114">
        <f>$B$11*DU114+$C$11*DV114+$F$11*EG114*(1-EJ114)</f>
        <v>0</v>
      </c>
      <c r="CX114">
        <f>CW114*CY114</f>
        <v>0</v>
      </c>
      <c r="CY114">
        <f>($B$11*$D$9+$C$11*$D$9+$F$11*((ET114+EL114)/MAX(ET114+EL114+EU114, 0.1)*$I$9+EU114/MAX(ET114+EL114+EU114, 0.1)*$J$9))/($B$11+$C$11+$F$11)</f>
        <v>0</v>
      </c>
      <c r="CZ114">
        <f>($B$11*$K$9+$C$11*$K$9+$F$11*((ET114+EL114)/MAX(ET114+EL114+EU114, 0.1)*$P$9+EU114/MAX(ET114+EL114+EU114, 0.1)*$Q$9))/($B$11+$C$11+$F$11)</f>
        <v>0</v>
      </c>
      <c r="DA114">
        <v>3.46</v>
      </c>
      <c r="DB114">
        <v>0.5</v>
      </c>
      <c r="DC114" t="s">
        <v>423</v>
      </c>
      <c r="DD114">
        <v>2</v>
      </c>
      <c r="DE114">
        <v>1758504816.1</v>
      </c>
      <c r="DF114">
        <v>420.598666666667</v>
      </c>
      <c r="DG114">
        <v>420.036</v>
      </c>
      <c r="DH114">
        <v>24.2666</v>
      </c>
      <c r="DI114">
        <v>24.0218333333333</v>
      </c>
      <c r="DJ114">
        <v>418.544333333333</v>
      </c>
      <c r="DK114">
        <v>23.9127</v>
      </c>
      <c r="DL114">
        <v>500.07</v>
      </c>
      <c r="DM114">
        <v>89.7987</v>
      </c>
      <c r="DN114">
        <v>0.0360832</v>
      </c>
      <c r="DO114">
        <v>30.4319333333333</v>
      </c>
      <c r="DP114">
        <v>30.0191333333333</v>
      </c>
      <c r="DQ114">
        <v>999.9</v>
      </c>
      <c r="DR114">
        <v>0</v>
      </c>
      <c r="DS114">
        <v>0</v>
      </c>
      <c r="DT114">
        <v>10004.5933333333</v>
      </c>
      <c r="DU114">
        <v>0</v>
      </c>
      <c r="DV114">
        <v>0.330984</v>
      </c>
      <c r="DW114">
        <v>0.562693333333333</v>
      </c>
      <c r="DX114">
        <v>431.059333333333</v>
      </c>
      <c r="DY114">
        <v>430.374333333333</v>
      </c>
      <c r="DZ114">
        <v>0.244790666666667</v>
      </c>
      <c r="EA114">
        <v>420.036</v>
      </c>
      <c r="EB114">
        <v>24.0218333333333</v>
      </c>
      <c r="EC114">
        <v>2.17911333333333</v>
      </c>
      <c r="ED114">
        <v>2.15713</v>
      </c>
      <c r="EE114">
        <v>18.8096</v>
      </c>
      <c r="EF114">
        <v>18.6474333333333</v>
      </c>
      <c r="EG114">
        <v>0.00500059</v>
      </c>
      <c r="EH114">
        <v>0</v>
      </c>
      <c r="EI114">
        <v>0</v>
      </c>
      <c r="EJ114">
        <v>0</v>
      </c>
      <c r="EK114">
        <v>276.9</v>
      </c>
      <c r="EL114">
        <v>0.00500059</v>
      </c>
      <c r="EM114">
        <v>-4.26666666666667</v>
      </c>
      <c r="EN114">
        <v>-0.2</v>
      </c>
      <c r="EO114">
        <v>35.875</v>
      </c>
      <c r="EP114">
        <v>40.583</v>
      </c>
      <c r="EQ114">
        <v>37.708</v>
      </c>
      <c r="ER114">
        <v>41.1456666666667</v>
      </c>
      <c r="ES114">
        <v>38.75</v>
      </c>
      <c r="ET114">
        <v>0</v>
      </c>
      <c r="EU114">
        <v>0</v>
      </c>
      <c r="EV114">
        <v>0</v>
      </c>
      <c r="EW114">
        <v>1758504819.3</v>
      </c>
      <c r="EX114">
        <v>0</v>
      </c>
      <c r="EY114">
        <v>273.423076923077</v>
      </c>
      <c r="EZ114">
        <v>-9.03247824196196</v>
      </c>
      <c r="FA114">
        <v>14.4991451169261</v>
      </c>
      <c r="FB114">
        <v>-9.65769230769231</v>
      </c>
      <c r="FC114">
        <v>15</v>
      </c>
      <c r="FD114">
        <v>0</v>
      </c>
      <c r="FE114" t="s">
        <v>424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0.601934571428571</v>
      </c>
      <c r="FR114">
        <v>-0.0962222337662345</v>
      </c>
      <c r="FS114">
        <v>0.0531685029582019</v>
      </c>
      <c r="FT114">
        <v>1</v>
      </c>
      <c r="FU114">
        <v>273.45</v>
      </c>
      <c r="FV114">
        <v>-12.4048890902364</v>
      </c>
      <c r="FW114">
        <v>5.86807163435164</v>
      </c>
      <c r="FX114">
        <v>-1</v>
      </c>
      <c r="FY114">
        <v>0.253618809523809</v>
      </c>
      <c r="FZ114">
        <v>-0.0831113766233763</v>
      </c>
      <c r="GA114">
        <v>0.00877520485512636</v>
      </c>
      <c r="GB114">
        <v>1</v>
      </c>
      <c r="GC114">
        <v>2</v>
      </c>
      <c r="GD114">
        <v>2</v>
      </c>
      <c r="GE114" t="s">
        <v>425</v>
      </c>
      <c r="GF114">
        <v>3.1329</v>
      </c>
      <c r="GG114">
        <v>2.71409</v>
      </c>
      <c r="GH114">
        <v>0.0887766</v>
      </c>
      <c r="GI114">
        <v>0.0891472</v>
      </c>
      <c r="GJ114">
        <v>0.102941</v>
      </c>
      <c r="GK114">
        <v>0.102847</v>
      </c>
      <c r="GL114">
        <v>34284.8</v>
      </c>
      <c r="GM114">
        <v>36689.4</v>
      </c>
      <c r="GN114">
        <v>34045.5</v>
      </c>
      <c r="GO114">
        <v>36474.7</v>
      </c>
      <c r="GP114">
        <v>43150.2</v>
      </c>
      <c r="GQ114">
        <v>46982.1</v>
      </c>
      <c r="GR114">
        <v>53131.1</v>
      </c>
      <c r="GS114">
        <v>58303.4</v>
      </c>
      <c r="GT114">
        <v>1.92805</v>
      </c>
      <c r="GU114">
        <v>1.651</v>
      </c>
      <c r="GV114">
        <v>0.0815392</v>
      </c>
      <c r="GW114">
        <v>0</v>
      </c>
      <c r="GX114">
        <v>28.6854</v>
      </c>
      <c r="GY114">
        <v>999.9</v>
      </c>
      <c r="GZ114">
        <v>59.236</v>
      </c>
      <c r="HA114">
        <v>30.383</v>
      </c>
      <c r="HB114">
        <v>28.7279</v>
      </c>
      <c r="HC114">
        <v>54.6946</v>
      </c>
      <c r="HD114">
        <v>47.6282</v>
      </c>
      <c r="HE114">
        <v>1</v>
      </c>
      <c r="HF114">
        <v>0.126288</v>
      </c>
      <c r="HG114">
        <v>-1.32078</v>
      </c>
      <c r="HH114">
        <v>20.1289</v>
      </c>
      <c r="HI114">
        <v>5.19812</v>
      </c>
      <c r="HJ114">
        <v>12.0052</v>
      </c>
      <c r="HK114">
        <v>4.9743</v>
      </c>
      <c r="HL114">
        <v>3.294</v>
      </c>
      <c r="HM114">
        <v>9999</v>
      </c>
      <c r="HN114">
        <v>9999</v>
      </c>
      <c r="HO114">
        <v>9999</v>
      </c>
      <c r="HP114">
        <v>999.9</v>
      </c>
      <c r="HQ114">
        <v>1.86327</v>
      </c>
      <c r="HR114">
        <v>1.86813</v>
      </c>
      <c r="HS114">
        <v>1.86783</v>
      </c>
      <c r="HT114">
        <v>1.86905</v>
      </c>
      <c r="HU114">
        <v>1.86983</v>
      </c>
      <c r="HV114">
        <v>1.86595</v>
      </c>
      <c r="HW114">
        <v>1.86704</v>
      </c>
      <c r="HX114">
        <v>1.86844</v>
      </c>
      <c r="HY114">
        <v>5</v>
      </c>
      <c r="HZ114">
        <v>0</v>
      </c>
      <c r="IA114">
        <v>0</v>
      </c>
      <c r="IB114">
        <v>0</v>
      </c>
      <c r="IC114" t="s">
        <v>426</v>
      </c>
      <c r="ID114" t="s">
        <v>427</v>
      </c>
      <c r="IE114" t="s">
        <v>428</v>
      </c>
      <c r="IF114" t="s">
        <v>428</v>
      </c>
      <c r="IG114" t="s">
        <v>428</v>
      </c>
      <c r="IH114" t="s">
        <v>428</v>
      </c>
      <c r="II114">
        <v>0</v>
      </c>
      <c r="IJ114">
        <v>100</v>
      </c>
      <c r="IK114">
        <v>100</v>
      </c>
      <c r="IL114">
        <v>2.054</v>
      </c>
      <c r="IM114">
        <v>0.3538</v>
      </c>
      <c r="IN114">
        <v>0.625846538382723</v>
      </c>
      <c r="IO114">
        <v>0.00365734689822481</v>
      </c>
      <c r="IP114">
        <v>-6.82403095585571e-07</v>
      </c>
      <c r="IQ114">
        <v>2.34579755332527e-10</v>
      </c>
      <c r="IR114">
        <v>-0.0964157226560202</v>
      </c>
      <c r="IS114">
        <v>-0.0183575705514064</v>
      </c>
      <c r="IT114">
        <v>0.00210061426533654</v>
      </c>
      <c r="IU114">
        <v>-2.28055882586626e-05</v>
      </c>
      <c r="IV114">
        <v>4</v>
      </c>
      <c r="IW114">
        <v>2464</v>
      </c>
      <c r="IX114">
        <v>0</v>
      </c>
      <c r="IY114">
        <v>27</v>
      </c>
      <c r="IZ114">
        <v>29308413.7</v>
      </c>
      <c r="JA114">
        <v>29308413.7</v>
      </c>
      <c r="JB114">
        <v>0.955811</v>
      </c>
      <c r="JC114">
        <v>2.6416</v>
      </c>
      <c r="JD114">
        <v>1.54785</v>
      </c>
      <c r="JE114">
        <v>2.31201</v>
      </c>
      <c r="JF114">
        <v>1.64673</v>
      </c>
      <c r="JG114">
        <v>2.28271</v>
      </c>
      <c r="JH114">
        <v>34.3725</v>
      </c>
      <c r="JI114">
        <v>24.2188</v>
      </c>
      <c r="JJ114">
        <v>18</v>
      </c>
      <c r="JK114">
        <v>493.849</v>
      </c>
      <c r="JL114">
        <v>332.429</v>
      </c>
      <c r="JM114">
        <v>31.0248</v>
      </c>
      <c r="JN114">
        <v>28.9851</v>
      </c>
      <c r="JO114">
        <v>30.0003</v>
      </c>
      <c r="JP114">
        <v>28.9438</v>
      </c>
      <c r="JQ114">
        <v>28.8999</v>
      </c>
      <c r="JR114">
        <v>19.1378</v>
      </c>
      <c r="JS114">
        <v>22.2387</v>
      </c>
      <c r="JT114">
        <v>82.0876</v>
      </c>
      <c r="JU114">
        <v>31.0221</v>
      </c>
      <c r="JV114">
        <v>420</v>
      </c>
      <c r="JW114">
        <v>24.0792</v>
      </c>
      <c r="JX114">
        <v>96.5667</v>
      </c>
      <c r="JY114">
        <v>94.4588</v>
      </c>
    </row>
    <row r="115" spans="1:285">
      <c r="A115">
        <v>99</v>
      </c>
      <c r="B115">
        <v>1758504821.1</v>
      </c>
      <c r="C115">
        <v>1793.09999990463</v>
      </c>
      <c r="D115" t="s">
        <v>625</v>
      </c>
      <c r="E115" t="s">
        <v>626</v>
      </c>
      <c r="F115">
        <v>5</v>
      </c>
      <c r="G115" t="s">
        <v>419</v>
      </c>
      <c r="H115" t="s">
        <v>548</v>
      </c>
      <c r="I115" t="s">
        <v>421</v>
      </c>
      <c r="J115">
        <v>1758504818.1</v>
      </c>
      <c r="K115">
        <f>(L115)/1000</f>
        <v>0</v>
      </c>
      <c r="L115">
        <f>1000*DL115*AJ115*(DH115-DI115)/(100*DA115*(1000-AJ115*DH115))</f>
        <v>0</v>
      </c>
      <c r="M115">
        <f>DL115*AJ115*(DG115-DF115*(1000-AJ115*DI115)/(1000-AJ115*DH115))/(100*DA115)</f>
        <v>0</v>
      </c>
      <c r="N115">
        <f>DF115 - IF(AJ115&gt;1, M115*DA115*100.0/(AL115), 0)</f>
        <v>0</v>
      </c>
      <c r="O115">
        <f>((U115-K115/2)*N115-M115)/(U115+K115/2)</f>
        <v>0</v>
      </c>
      <c r="P115">
        <f>O115*(DM115+DN115)/1000.0</f>
        <v>0</v>
      </c>
      <c r="Q115">
        <f>(DF115 - IF(AJ115&gt;1, M115*DA115*100.0/(AL115), 0))*(DM115+DN115)/1000.0</f>
        <v>0</v>
      </c>
      <c r="R115">
        <f>2.0/((1/T115-1/S115)+SIGN(T115)*SQRT((1/T115-1/S115)*(1/T115-1/S115) + 4*DB115/((DB115+1)*(DB115+1))*(2*1/T115*1/S115-1/S115*1/S115)))</f>
        <v>0</v>
      </c>
      <c r="S115">
        <f>IF(LEFT(DC115,1)&lt;&gt;"0",IF(LEFT(DC115,1)="1",3.0,DD115),$D$5+$E$5*(DT115*DM115/($K$5*1000))+$F$5*(DT115*DM115/($K$5*1000))*MAX(MIN(DA115,$J$5),$I$5)*MAX(MIN(DA115,$J$5),$I$5)+$G$5*MAX(MIN(DA115,$J$5),$I$5)*(DT115*DM115/($K$5*1000))+$H$5*(DT115*DM115/($K$5*1000))*(DT115*DM115/($K$5*1000)))</f>
        <v>0</v>
      </c>
      <c r="T115">
        <f>K115*(1000-(1000*0.61365*exp(17.502*X115/(240.97+X115))/(DM115+DN115)+DH115)/2)/(1000*0.61365*exp(17.502*X115/(240.97+X115))/(DM115+DN115)-DH115)</f>
        <v>0</v>
      </c>
      <c r="U115">
        <f>1/((DB115+1)/(R115/1.6)+1/(S115/1.37)) + DB115/((DB115+1)/(R115/1.6) + DB115/(S115/1.37))</f>
        <v>0</v>
      </c>
      <c r="V115">
        <f>(CW115*CZ115)</f>
        <v>0</v>
      </c>
      <c r="W115">
        <f>(DO115+(V115+2*0.95*5.67E-8*(((DO115+$B$7)+273)^4-(DO115+273)^4)-44100*K115)/(1.84*29.3*S115+8*0.95*5.67E-8*(DO115+273)^3))</f>
        <v>0</v>
      </c>
      <c r="X115">
        <f>($C$7*DP115+$D$7*DQ115+$E$7*W115)</f>
        <v>0</v>
      </c>
      <c r="Y115">
        <f>0.61365*exp(17.502*X115/(240.97+X115))</f>
        <v>0</v>
      </c>
      <c r="Z115">
        <f>(AA115/AB115*100)</f>
        <v>0</v>
      </c>
      <c r="AA115">
        <f>DH115*(DM115+DN115)/1000</f>
        <v>0</v>
      </c>
      <c r="AB115">
        <f>0.61365*exp(17.502*DO115/(240.97+DO115))</f>
        <v>0</v>
      </c>
      <c r="AC115">
        <f>(Y115-DH115*(DM115+DN115)/1000)</f>
        <v>0</v>
      </c>
      <c r="AD115">
        <f>(-K115*44100)</f>
        <v>0</v>
      </c>
      <c r="AE115">
        <f>2*29.3*S115*0.92*(DO115-X115)</f>
        <v>0</v>
      </c>
      <c r="AF115">
        <f>2*0.95*5.67E-8*(((DO115+$B$7)+273)^4-(X115+273)^4)</f>
        <v>0</v>
      </c>
      <c r="AG115">
        <f>V115+AF115+AD115+AE115</f>
        <v>0</v>
      </c>
      <c r="AH115">
        <v>8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MAX(0,($B$13+$C$13*DT115)/(1+$D$13*DT115)*DM115/(DO115+273)*$E$13)</f>
        <v>0</v>
      </c>
      <c r="AM115" t="s">
        <v>422</v>
      </c>
      <c r="AN115" t="s">
        <v>422</v>
      </c>
      <c r="AO115">
        <v>0</v>
      </c>
      <c r="AP115">
        <v>0</v>
      </c>
      <c r="AQ115">
        <f>1-AO115/AP115</f>
        <v>0</v>
      </c>
      <c r="AR115">
        <v>0</v>
      </c>
      <c r="AS115" t="s">
        <v>422</v>
      </c>
      <c r="AT115" t="s">
        <v>422</v>
      </c>
      <c r="AU115">
        <v>0</v>
      </c>
      <c r="AV115">
        <v>0</v>
      </c>
      <c r="AW115">
        <f>1-AU115/AV115</f>
        <v>0</v>
      </c>
      <c r="AX115">
        <v>0.5</v>
      </c>
      <c r="AY115">
        <f>CX115</f>
        <v>0</v>
      </c>
      <c r="AZ115">
        <f>M115</f>
        <v>0</v>
      </c>
      <c r="BA115">
        <f>AW115*AX115*AY115</f>
        <v>0</v>
      </c>
      <c r="BB115">
        <f>(AZ115-AR115)/AY115</f>
        <v>0</v>
      </c>
      <c r="BC115">
        <f>(AP115-AV115)/AV115</f>
        <v>0</v>
      </c>
      <c r="BD115">
        <f>AO115/(AQ115+AO115/AV115)</f>
        <v>0</v>
      </c>
      <c r="BE115" t="s">
        <v>422</v>
      </c>
      <c r="BF115">
        <v>0</v>
      </c>
      <c r="BG115">
        <f>IF(BF115&lt;&gt;0, BF115, BD115)</f>
        <v>0</v>
      </c>
      <c r="BH115">
        <f>1-BG115/AV115</f>
        <v>0</v>
      </c>
      <c r="BI115">
        <f>(AV115-AU115)/(AV115-BG115)</f>
        <v>0</v>
      </c>
      <c r="BJ115">
        <f>(AP115-AV115)/(AP115-BG115)</f>
        <v>0</v>
      </c>
      <c r="BK115">
        <f>(AV115-AU115)/(AV115-AO115)</f>
        <v>0</v>
      </c>
      <c r="BL115">
        <f>(AP115-AV115)/(AP115-AO115)</f>
        <v>0</v>
      </c>
      <c r="BM115">
        <f>(BI115*BG115/AU115)</f>
        <v>0</v>
      </c>
      <c r="BN115">
        <f>(1-BM115)</f>
        <v>0</v>
      </c>
      <c r="CW115">
        <f>$B$11*DU115+$C$11*DV115+$F$11*EG115*(1-EJ115)</f>
        <v>0</v>
      </c>
      <c r="CX115">
        <f>CW115*CY115</f>
        <v>0</v>
      </c>
      <c r="CY115">
        <f>($B$11*$D$9+$C$11*$D$9+$F$11*((ET115+EL115)/MAX(ET115+EL115+EU115, 0.1)*$I$9+EU115/MAX(ET115+EL115+EU115, 0.1)*$J$9))/($B$11+$C$11+$F$11)</f>
        <v>0</v>
      </c>
      <c r="CZ115">
        <f>($B$11*$K$9+$C$11*$K$9+$F$11*((ET115+EL115)/MAX(ET115+EL115+EU115, 0.1)*$P$9+EU115/MAX(ET115+EL115+EU115, 0.1)*$Q$9))/($B$11+$C$11+$F$11)</f>
        <v>0</v>
      </c>
      <c r="DA115">
        <v>3.46</v>
      </c>
      <c r="DB115">
        <v>0.5</v>
      </c>
      <c r="DC115" t="s">
        <v>423</v>
      </c>
      <c r="DD115">
        <v>2</v>
      </c>
      <c r="DE115">
        <v>1758504818.1</v>
      </c>
      <c r="DF115">
        <v>420.611333333333</v>
      </c>
      <c r="DG115">
        <v>420.027333333333</v>
      </c>
      <c r="DH115">
        <v>24.2648666666667</v>
      </c>
      <c r="DI115">
        <v>24.0205</v>
      </c>
      <c r="DJ115">
        <v>418.557</v>
      </c>
      <c r="DK115">
        <v>23.9110333333333</v>
      </c>
      <c r="DL115">
        <v>500.019</v>
      </c>
      <c r="DM115">
        <v>89.7989</v>
      </c>
      <c r="DN115">
        <v>0.0361500333333333</v>
      </c>
      <c r="DO115">
        <v>30.4322</v>
      </c>
      <c r="DP115">
        <v>30.0174</v>
      </c>
      <c r="DQ115">
        <v>999.9</v>
      </c>
      <c r="DR115">
        <v>0</v>
      </c>
      <c r="DS115">
        <v>0</v>
      </c>
      <c r="DT115">
        <v>9988.33333333333</v>
      </c>
      <c r="DU115">
        <v>0</v>
      </c>
      <c r="DV115">
        <v>0.330984</v>
      </c>
      <c r="DW115">
        <v>0.583944</v>
      </c>
      <c r="DX115">
        <v>431.071666666667</v>
      </c>
      <c r="DY115">
        <v>430.365</v>
      </c>
      <c r="DZ115">
        <v>0.244391</v>
      </c>
      <c r="EA115">
        <v>420.027333333333</v>
      </c>
      <c r="EB115">
        <v>24.0205</v>
      </c>
      <c r="EC115">
        <v>2.17896</v>
      </c>
      <c r="ED115">
        <v>2.15701666666667</v>
      </c>
      <c r="EE115">
        <v>18.8085</v>
      </c>
      <c r="EF115">
        <v>18.6465666666667</v>
      </c>
      <c r="EG115">
        <v>0.00500059</v>
      </c>
      <c r="EH115">
        <v>0</v>
      </c>
      <c r="EI115">
        <v>0</v>
      </c>
      <c r="EJ115">
        <v>0</v>
      </c>
      <c r="EK115">
        <v>275.566666666667</v>
      </c>
      <c r="EL115">
        <v>0.00500059</v>
      </c>
      <c r="EM115">
        <v>-5.66666666666667</v>
      </c>
      <c r="EN115">
        <v>-0.8</v>
      </c>
      <c r="EO115">
        <v>35.875</v>
      </c>
      <c r="EP115">
        <v>40.604</v>
      </c>
      <c r="EQ115">
        <v>37.729</v>
      </c>
      <c r="ER115">
        <v>41.1663333333333</v>
      </c>
      <c r="ES115">
        <v>38.75</v>
      </c>
      <c r="ET115">
        <v>0</v>
      </c>
      <c r="EU115">
        <v>0</v>
      </c>
      <c r="EV115">
        <v>0</v>
      </c>
      <c r="EW115">
        <v>1758504821.7</v>
      </c>
      <c r="EX115">
        <v>0</v>
      </c>
      <c r="EY115">
        <v>273.061538461538</v>
      </c>
      <c r="EZ115">
        <v>-3.26153819731801</v>
      </c>
      <c r="FA115">
        <v>17.9521366776462</v>
      </c>
      <c r="FB115">
        <v>-10.4038461538462</v>
      </c>
      <c r="FC115">
        <v>15</v>
      </c>
      <c r="FD115">
        <v>0</v>
      </c>
      <c r="FE115" t="s">
        <v>424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0.599844857142857</v>
      </c>
      <c r="FR115">
        <v>-0.0579075584415591</v>
      </c>
      <c r="FS115">
        <v>0.0527337961637197</v>
      </c>
      <c r="FT115">
        <v>1</v>
      </c>
      <c r="FU115">
        <v>273.602941176471</v>
      </c>
      <c r="FV115">
        <v>-6.45225345507248</v>
      </c>
      <c r="FW115">
        <v>5.63500014583838</v>
      </c>
      <c r="FX115">
        <v>-1</v>
      </c>
      <c r="FY115">
        <v>0.251159238095238</v>
      </c>
      <c r="FZ115">
        <v>-0.0661819480519482</v>
      </c>
      <c r="GA115">
        <v>0.00718671704575126</v>
      </c>
      <c r="GB115">
        <v>1</v>
      </c>
      <c r="GC115">
        <v>2</v>
      </c>
      <c r="GD115">
        <v>2</v>
      </c>
      <c r="GE115" t="s">
        <v>425</v>
      </c>
      <c r="GF115">
        <v>3.1329</v>
      </c>
      <c r="GG115">
        <v>2.7142</v>
      </c>
      <c r="GH115">
        <v>0.0887769</v>
      </c>
      <c r="GI115">
        <v>0.0891406</v>
      </c>
      <c r="GJ115">
        <v>0.102935</v>
      </c>
      <c r="GK115">
        <v>0.102848</v>
      </c>
      <c r="GL115">
        <v>34285</v>
      </c>
      <c r="GM115">
        <v>36689.7</v>
      </c>
      <c r="GN115">
        <v>34045.7</v>
      </c>
      <c r="GO115">
        <v>36474.7</v>
      </c>
      <c r="GP115">
        <v>43150.5</v>
      </c>
      <c r="GQ115">
        <v>46982.2</v>
      </c>
      <c r="GR115">
        <v>53131.1</v>
      </c>
      <c r="GS115">
        <v>58303.6</v>
      </c>
      <c r="GT115">
        <v>1.92782</v>
      </c>
      <c r="GU115">
        <v>1.65097</v>
      </c>
      <c r="GV115">
        <v>0.0815988</v>
      </c>
      <c r="GW115">
        <v>0</v>
      </c>
      <c r="GX115">
        <v>28.6854</v>
      </c>
      <c r="GY115">
        <v>999.9</v>
      </c>
      <c r="GZ115">
        <v>59.211</v>
      </c>
      <c r="HA115">
        <v>30.383</v>
      </c>
      <c r="HB115">
        <v>28.7168</v>
      </c>
      <c r="HC115">
        <v>54.6146</v>
      </c>
      <c r="HD115">
        <v>47.3438</v>
      </c>
      <c r="HE115">
        <v>1</v>
      </c>
      <c r="HF115">
        <v>0.126397</v>
      </c>
      <c r="HG115">
        <v>-1.31082</v>
      </c>
      <c r="HH115">
        <v>20.1289</v>
      </c>
      <c r="HI115">
        <v>5.19812</v>
      </c>
      <c r="HJ115">
        <v>12.0059</v>
      </c>
      <c r="HK115">
        <v>4.9743</v>
      </c>
      <c r="HL115">
        <v>3.294</v>
      </c>
      <c r="HM115">
        <v>9999</v>
      </c>
      <c r="HN115">
        <v>9999</v>
      </c>
      <c r="HO115">
        <v>9999</v>
      </c>
      <c r="HP115">
        <v>999.9</v>
      </c>
      <c r="HQ115">
        <v>1.86325</v>
      </c>
      <c r="HR115">
        <v>1.86813</v>
      </c>
      <c r="HS115">
        <v>1.86783</v>
      </c>
      <c r="HT115">
        <v>1.86905</v>
      </c>
      <c r="HU115">
        <v>1.86984</v>
      </c>
      <c r="HV115">
        <v>1.86593</v>
      </c>
      <c r="HW115">
        <v>1.86703</v>
      </c>
      <c r="HX115">
        <v>1.86843</v>
      </c>
      <c r="HY115">
        <v>5</v>
      </c>
      <c r="HZ115">
        <v>0</v>
      </c>
      <c r="IA115">
        <v>0</v>
      </c>
      <c r="IB115">
        <v>0</v>
      </c>
      <c r="IC115" t="s">
        <v>426</v>
      </c>
      <c r="ID115" t="s">
        <v>427</v>
      </c>
      <c r="IE115" t="s">
        <v>428</v>
      </c>
      <c r="IF115" t="s">
        <v>428</v>
      </c>
      <c r="IG115" t="s">
        <v>428</v>
      </c>
      <c r="IH115" t="s">
        <v>428</v>
      </c>
      <c r="II115">
        <v>0</v>
      </c>
      <c r="IJ115">
        <v>100</v>
      </c>
      <c r="IK115">
        <v>100</v>
      </c>
      <c r="IL115">
        <v>2.055</v>
      </c>
      <c r="IM115">
        <v>0.3538</v>
      </c>
      <c r="IN115">
        <v>0.625846538382723</v>
      </c>
      <c r="IO115">
        <v>0.00365734689822481</v>
      </c>
      <c r="IP115">
        <v>-6.82403095585571e-07</v>
      </c>
      <c r="IQ115">
        <v>2.34579755332527e-10</v>
      </c>
      <c r="IR115">
        <v>-0.0964157226560202</v>
      </c>
      <c r="IS115">
        <v>-0.0183575705514064</v>
      </c>
      <c r="IT115">
        <v>0.00210061426533654</v>
      </c>
      <c r="IU115">
        <v>-2.28055882586626e-05</v>
      </c>
      <c r="IV115">
        <v>4</v>
      </c>
      <c r="IW115">
        <v>2464</v>
      </c>
      <c r="IX115">
        <v>0</v>
      </c>
      <c r="IY115">
        <v>27</v>
      </c>
      <c r="IZ115">
        <v>29308413.7</v>
      </c>
      <c r="JA115">
        <v>29308413.7</v>
      </c>
      <c r="JB115">
        <v>0.95459</v>
      </c>
      <c r="JC115">
        <v>2.63794</v>
      </c>
      <c r="JD115">
        <v>1.54785</v>
      </c>
      <c r="JE115">
        <v>2.31323</v>
      </c>
      <c r="JF115">
        <v>1.64673</v>
      </c>
      <c r="JG115">
        <v>2.35962</v>
      </c>
      <c r="JH115">
        <v>34.3725</v>
      </c>
      <c r="JI115">
        <v>24.2276</v>
      </c>
      <c r="JJ115">
        <v>18</v>
      </c>
      <c r="JK115">
        <v>493.713</v>
      </c>
      <c r="JL115">
        <v>332.417</v>
      </c>
      <c r="JM115">
        <v>31.0243</v>
      </c>
      <c r="JN115">
        <v>28.9863</v>
      </c>
      <c r="JO115">
        <v>30.0002</v>
      </c>
      <c r="JP115">
        <v>28.9451</v>
      </c>
      <c r="JQ115">
        <v>28.8999</v>
      </c>
      <c r="JR115">
        <v>19.1393</v>
      </c>
      <c r="JS115">
        <v>22.2387</v>
      </c>
      <c r="JT115">
        <v>82.0876</v>
      </c>
      <c r="JU115">
        <v>31.0064</v>
      </c>
      <c r="JV115">
        <v>420</v>
      </c>
      <c r="JW115">
        <v>24.0841</v>
      </c>
      <c r="JX115">
        <v>96.5669</v>
      </c>
      <c r="JY115">
        <v>94.459</v>
      </c>
    </row>
    <row r="116" spans="1:285">
      <c r="A116">
        <v>100</v>
      </c>
      <c r="B116">
        <v>1758504823.1</v>
      </c>
      <c r="C116">
        <v>1795.09999990463</v>
      </c>
      <c r="D116" t="s">
        <v>627</v>
      </c>
      <c r="E116" t="s">
        <v>628</v>
      </c>
      <c r="F116">
        <v>5</v>
      </c>
      <c r="G116" t="s">
        <v>419</v>
      </c>
      <c r="H116" t="s">
        <v>548</v>
      </c>
      <c r="I116" t="s">
        <v>421</v>
      </c>
      <c r="J116">
        <v>1758504820.1</v>
      </c>
      <c r="K116">
        <f>(L116)/1000</f>
        <v>0</v>
      </c>
      <c r="L116">
        <f>1000*DL116*AJ116*(DH116-DI116)/(100*DA116*(1000-AJ116*DH116))</f>
        <v>0</v>
      </c>
      <c r="M116">
        <f>DL116*AJ116*(DG116-DF116*(1000-AJ116*DI116)/(1000-AJ116*DH116))/(100*DA116)</f>
        <v>0</v>
      </c>
      <c r="N116">
        <f>DF116 - IF(AJ116&gt;1, M116*DA116*100.0/(AL116), 0)</f>
        <v>0</v>
      </c>
      <c r="O116">
        <f>((U116-K116/2)*N116-M116)/(U116+K116/2)</f>
        <v>0</v>
      </c>
      <c r="P116">
        <f>O116*(DM116+DN116)/1000.0</f>
        <v>0</v>
      </c>
      <c r="Q116">
        <f>(DF116 - IF(AJ116&gt;1, M116*DA116*100.0/(AL116), 0))*(DM116+DN116)/1000.0</f>
        <v>0</v>
      </c>
      <c r="R116">
        <f>2.0/((1/T116-1/S116)+SIGN(T116)*SQRT((1/T116-1/S116)*(1/T116-1/S116) + 4*DB116/((DB116+1)*(DB116+1))*(2*1/T116*1/S116-1/S116*1/S116)))</f>
        <v>0</v>
      </c>
      <c r="S116">
        <f>IF(LEFT(DC116,1)&lt;&gt;"0",IF(LEFT(DC116,1)="1",3.0,DD116),$D$5+$E$5*(DT116*DM116/($K$5*1000))+$F$5*(DT116*DM116/($K$5*1000))*MAX(MIN(DA116,$J$5),$I$5)*MAX(MIN(DA116,$J$5),$I$5)+$G$5*MAX(MIN(DA116,$J$5),$I$5)*(DT116*DM116/($K$5*1000))+$H$5*(DT116*DM116/($K$5*1000))*(DT116*DM116/($K$5*1000)))</f>
        <v>0</v>
      </c>
      <c r="T116">
        <f>K116*(1000-(1000*0.61365*exp(17.502*X116/(240.97+X116))/(DM116+DN116)+DH116)/2)/(1000*0.61365*exp(17.502*X116/(240.97+X116))/(DM116+DN116)-DH116)</f>
        <v>0</v>
      </c>
      <c r="U116">
        <f>1/((DB116+1)/(R116/1.6)+1/(S116/1.37)) + DB116/((DB116+1)/(R116/1.6) + DB116/(S116/1.37))</f>
        <v>0</v>
      </c>
      <c r="V116">
        <f>(CW116*CZ116)</f>
        <v>0</v>
      </c>
      <c r="W116">
        <f>(DO116+(V116+2*0.95*5.67E-8*(((DO116+$B$7)+273)^4-(DO116+273)^4)-44100*K116)/(1.84*29.3*S116+8*0.95*5.67E-8*(DO116+273)^3))</f>
        <v>0</v>
      </c>
      <c r="X116">
        <f>($C$7*DP116+$D$7*DQ116+$E$7*W116)</f>
        <v>0</v>
      </c>
      <c r="Y116">
        <f>0.61365*exp(17.502*X116/(240.97+X116))</f>
        <v>0</v>
      </c>
      <c r="Z116">
        <f>(AA116/AB116*100)</f>
        <v>0</v>
      </c>
      <c r="AA116">
        <f>DH116*(DM116+DN116)/1000</f>
        <v>0</v>
      </c>
      <c r="AB116">
        <f>0.61365*exp(17.502*DO116/(240.97+DO116))</f>
        <v>0</v>
      </c>
      <c r="AC116">
        <f>(Y116-DH116*(DM116+DN116)/1000)</f>
        <v>0</v>
      </c>
      <c r="AD116">
        <f>(-K116*44100)</f>
        <v>0</v>
      </c>
      <c r="AE116">
        <f>2*29.3*S116*0.92*(DO116-X116)</f>
        <v>0</v>
      </c>
      <c r="AF116">
        <f>2*0.95*5.67E-8*(((DO116+$B$7)+273)^4-(X116+273)^4)</f>
        <v>0</v>
      </c>
      <c r="AG116">
        <f>V116+AF116+AD116+AE116</f>
        <v>0</v>
      </c>
      <c r="AH116">
        <v>8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MAX(0,($B$13+$C$13*DT116)/(1+$D$13*DT116)*DM116/(DO116+273)*$E$13)</f>
        <v>0</v>
      </c>
      <c r="AM116" t="s">
        <v>422</v>
      </c>
      <c r="AN116" t="s">
        <v>422</v>
      </c>
      <c r="AO116">
        <v>0</v>
      </c>
      <c r="AP116">
        <v>0</v>
      </c>
      <c r="AQ116">
        <f>1-AO116/AP116</f>
        <v>0</v>
      </c>
      <c r="AR116">
        <v>0</v>
      </c>
      <c r="AS116" t="s">
        <v>422</v>
      </c>
      <c r="AT116" t="s">
        <v>422</v>
      </c>
      <c r="AU116">
        <v>0</v>
      </c>
      <c r="AV116">
        <v>0</v>
      </c>
      <c r="AW116">
        <f>1-AU116/AV116</f>
        <v>0</v>
      </c>
      <c r="AX116">
        <v>0.5</v>
      </c>
      <c r="AY116">
        <f>CX116</f>
        <v>0</v>
      </c>
      <c r="AZ116">
        <f>M116</f>
        <v>0</v>
      </c>
      <c r="BA116">
        <f>AW116*AX116*AY116</f>
        <v>0</v>
      </c>
      <c r="BB116">
        <f>(AZ116-AR116)/AY116</f>
        <v>0</v>
      </c>
      <c r="BC116">
        <f>(AP116-AV116)/AV116</f>
        <v>0</v>
      </c>
      <c r="BD116">
        <f>AO116/(AQ116+AO116/AV116)</f>
        <v>0</v>
      </c>
      <c r="BE116" t="s">
        <v>422</v>
      </c>
      <c r="BF116">
        <v>0</v>
      </c>
      <c r="BG116">
        <f>IF(BF116&lt;&gt;0, BF116, BD116)</f>
        <v>0</v>
      </c>
      <c r="BH116">
        <f>1-BG116/AV116</f>
        <v>0</v>
      </c>
      <c r="BI116">
        <f>(AV116-AU116)/(AV116-BG116)</f>
        <v>0</v>
      </c>
      <c r="BJ116">
        <f>(AP116-AV116)/(AP116-BG116)</f>
        <v>0</v>
      </c>
      <c r="BK116">
        <f>(AV116-AU116)/(AV116-AO116)</f>
        <v>0</v>
      </c>
      <c r="BL116">
        <f>(AP116-AV116)/(AP116-AO116)</f>
        <v>0</v>
      </c>
      <c r="BM116">
        <f>(BI116*BG116/AU116)</f>
        <v>0</v>
      </c>
      <c r="BN116">
        <f>(1-BM116)</f>
        <v>0</v>
      </c>
      <c r="CW116">
        <f>$B$11*DU116+$C$11*DV116+$F$11*EG116*(1-EJ116)</f>
        <v>0</v>
      </c>
      <c r="CX116">
        <f>CW116*CY116</f>
        <v>0</v>
      </c>
      <c r="CY116">
        <f>($B$11*$D$9+$C$11*$D$9+$F$11*((ET116+EL116)/MAX(ET116+EL116+EU116, 0.1)*$I$9+EU116/MAX(ET116+EL116+EU116, 0.1)*$J$9))/($B$11+$C$11+$F$11)</f>
        <v>0</v>
      </c>
      <c r="CZ116">
        <f>($B$11*$K$9+$C$11*$K$9+$F$11*((ET116+EL116)/MAX(ET116+EL116+EU116, 0.1)*$P$9+EU116/MAX(ET116+EL116+EU116, 0.1)*$Q$9))/($B$11+$C$11+$F$11)</f>
        <v>0</v>
      </c>
      <c r="DA116">
        <v>3.46</v>
      </c>
      <c r="DB116">
        <v>0.5</v>
      </c>
      <c r="DC116" t="s">
        <v>423</v>
      </c>
      <c r="DD116">
        <v>2</v>
      </c>
      <c r="DE116">
        <v>1758504820.1</v>
      </c>
      <c r="DF116">
        <v>420.623333333333</v>
      </c>
      <c r="DG116">
        <v>419.998</v>
      </c>
      <c r="DH116">
        <v>24.2631333333333</v>
      </c>
      <c r="DI116">
        <v>24.0195666666667</v>
      </c>
      <c r="DJ116">
        <v>418.568666666667</v>
      </c>
      <c r="DK116">
        <v>23.9093333333333</v>
      </c>
      <c r="DL116">
        <v>499.975</v>
      </c>
      <c r="DM116">
        <v>89.7993666666667</v>
      </c>
      <c r="DN116">
        <v>0.0361949333333333</v>
      </c>
      <c r="DO116">
        <v>30.4316333333333</v>
      </c>
      <c r="DP116">
        <v>30.0158</v>
      </c>
      <c r="DQ116">
        <v>999.9</v>
      </c>
      <c r="DR116">
        <v>0</v>
      </c>
      <c r="DS116">
        <v>0</v>
      </c>
      <c r="DT116">
        <v>9990.83333333333</v>
      </c>
      <c r="DU116">
        <v>0</v>
      </c>
      <c r="DV116">
        <v>0.330984</v>
      </c>
      <c r="DW116">
        <v>0.625203666666667</v>
      </c>
      <c r="DX116">
        <v>431.082666666667</v>
      </c>
      <c r="DY116">
        <v>430.334666666667</v>
      </c>
      <c r="DZ116">
        <v>0.243559</v>
      </c>
      <c r="EA116">
        <v>419.998</v>
      </c>
      <c r="EB116">
        <v>24.0195666666667</v>
      </c>
      <c r="EC116">
        <v>2.17881333333333</v>
      </c>
      <c r="ED116">
        <v>2.15694333333333</v>
      </c>
      <c r="EE116">
        <v>18.8074</v>
      </c>
      <c r="EF116">
        <v>18.6460333333333</v>
      </c>
      <c r="EG116">
        <v>0.00500059</v>
      </c>
      <c r="EH116">
        <v>0</v>
      </c>
      <c r="EI116">
        <v>0</v>
      </c>
      <c r="EJ116">
        <v>0</v>
      </c>
      <c r="EK116">
        <v>275.7</v>
      </c>
      <c r="EL116">
        <v>0.00500059</v>
      </c>
      <c r="EM116">
        <v>-9.6</v>
      </c>
      <c r="EN116">
        <v>-1.1</v>
      </c>
      <c r="EO116">
        <v>35.875</v>
      </c>
      <c r="EP116">
        <v>40.625</v>
      </c>
      <c r="EQ116">
        <v>37.75</v>
      </c>
      <c r="ER116">
        <v>41.208</v>
      </c>
      <c r="ES116">
        <v>38.7706666666667</v>
      </c>
      <c r="ET116">
        <v>0</v>
      </c>
      <c r="EU116">
        <v>0</v>
      </c>
      <c r="EV116">
        <v>0</v>
      </c>
      <c r="EW116">
        <v>1758504823.5</v>
      </c>
      <c r="EX116">
        <v>0</v>
      </c>
      <c r="EY116">
        <v>272.724</v>
      </c>
      <c r="EZ116">
        <v>18.4692310074363</v>
      </c>
      <c r="FA116">
        <v>3.88461547299959</v>
      </c>
      <c r="FB116">
        <v>-9.656</v>
      </c>
      <c r="FC116">
        <v>15</v>
      </c>
      <c r="FD116">
        <v>0</v>
      </c>
      <c r="FE116" t="s">
        <v>424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0.608888285714286</v>
      </c>
      <c r="FR116">
        <v>-0.00984389610389616</v>
      </c>
      <c r="FS116">
        <v>0.0551477033076523</v>
      </c>
      <c r="FT116">
        <v>1</v>
      </c>
      <c r="FU116">
        <v>273.614705882353</v>
      </c>
      <c r="FV116">
        <v>-9.63636348868019</v>
      </c>
      <c r="FW116">
        <v>5.53343486309209</v>
      </c>
      <c r="FX116">
        <v>-1</v>
      </c>
      <c r="FY116">
        <v>0.249014857142857</v>
      </c>
      <c r="FZ116">
        <v>-0.0502932467532463</v>
      </c>
      <c r="GA116">
        <v>0.00554227486632318</v>
      </c>
      <c r="GB116">
        <v>1</v>
      </c>
      <c r="GC116">
        <v>2</v>
      </c>
      <c r="GD116">
        <v>2</v>
      </c>
      <c r="GE116" t="s">
        <v>425</v>
      </c>
      <c r="GF116">
        <v>3.13293</v>
      </c>
      <c r="GG116">
        <v>2.71417</v>
      </c>
      <c r="GH116">
        <v>0.088773</v>
      </c>
      <c r="GI116">
        <v>0.0891471</v>
      </c>
      <c r="GJ116">
        <v>0.102927</v>
      </c>
      <c r="GK116">
        <v>0.102848</v>
      </c>
      <c r="GL116">
        <v>34285.2</v>
      </c>
      <c r="GM116">
        <v>36689.5</v>
      </c>
      <c r="GN116">
        <v>34045.8</v>
      </c>
      <c r="GO116">
        <v>36474.8</v>
      </c>
      <c r="GP116">
        <v>43150.8</v>
      </c>
      <c r="GQ116">
        <v>46982.3</v>
      </c>
      <c r="GR116">
        <v>53131.1</v>
      </c>
      <c r="GS116">
        <v>58303.7</v>
      </c>
      <c r="GT116">
        <v>1.9278</v>
      </c>
      <c r="GU116">
        <v>1.65097</v>
      </c>
      <c r="GV116">
        <v>0.0818744</v>
      </c>
      <c r="GW116">
        <v>0</v>
      </c>
      <c r="GX116">
        <v>28.6854</v>
      </c>
      <c r="GY116">
        <v>999.9</v>
      </c>
      <c r="GZ116">
        <v>59.211</v>
      </c>
      <c r="HA116">
        <v>30.383</v>
      </c>
      <c r="HB116">
        <v>28.7143</v>
      </c>
      <c r="HC116">
        <v>54.5946</v>
      </c>
      <c r="HD116">
        <v>47.3918</v>
      </c>
      <c r="HE116">
        <v>1</v>
      </c>
      <c r="HF116">
        <v>0.126331</v>
      </c>
      <c r="HG116">
        <v>-1.27678</v>
      </c>
      <c r="HH116">
        <v>20.1291</v>
      </c>
      <c r="HI116">
        <v>5.19842</v>
      </c>
      <c r="HJ116">
        <v>12.0058</v>
      </c>
      <c r="HK116">
        <v>4.9744</v>
      </c>
      <c r="HL116">
        <v>3.294</v>
      </c>
      <c r="HM116">
        <v>9999</v>
      </c>
      <c r="HN116">
        <v>9999</v>
      </c>
      <c r="HO116">
        <v>9999</v>
      </c>
      <c r="HP116">
        <v>999.9</v>
      </c>
      <c r="HQ116">
        <v>1.86325</v>
      </c>
      <c r="HR116">
        <v>1.86813</v>
      </c>
      <c r="HS116">
        <v>1.86783</v>
      </c>
      <c r="HT116">
        <v>1.86905</v>
      </c>
      <c r="HU116">
        <v>1.86984</v>
      </c>
      <c r="HV116">
        <v>1.86593</v>
      </c>
      <c r="HW116">
        <v>1.86702</v>
      </c>
      <c r="HX116">
        <v>1.86843</v>
      </c>
      <c r="HY116">
        <v>5</v>
      </c>
      <c r="HZ116">
        <v>0</v>
      </c>
      <c r="IA116">
        <v>0</v>
      </c>
      <c r="IB116">
        <v>0</v>
      </c>
      <c r="IC116" t="s">
        <v>426</v>
      </c>
      <c r="ID116" t="s">
        <v>427</v>
      </c>
      <c r="IE116" t="s">
        <v>428</v>
      </c>
      <c r="IF116" t="s">
        <v>428</v>
      </c>
      <c r="IG116" t="s">
        <v>428</v>
      </c>
      <c r="IH116" t="s">
        <v>428</v>
      </c>
      <c r="II116">
        <v>0</v>
      </c>
      <c r="IJ116">
        <v>100</v>
      </c>
      <c r="IK116">
        <v>100</v>
      </c>
      <c r="IL116">
        <v>2.054</v>
      </c>
      <c r="IM116">
        <v>0.3537</v>
      </c>
      <c r="IN116">
        <v>0.625846538382723</v>
      </c>
      <c r="IO116">
        <v>0.00365734689822481</v>
      </c>
      <c r="IP116">
        <v>-6.82403095585571e-07</v>
      </c>
      <c r="IQ116">
        <v>2.34579755332527e-10</v>
      </c>
      <c r="IR116">
        <v>-0.0964157226560202</v>
      </c>
      <c r="IS116">
        <v>-0.0183575705514064</v>
      </c>
      <c r="IT116">
        <v>0.00210061426533654</v>
      </c>
      <c r="IU116">
        <v>-2.28055882586626e-05</v>
      </c>
      <c r="IV116">
        <v>4</v>
      </c>
      <c r="IW116">
        <v>2464</v>
      </c>
      <c r="IX116">
        <v>0</v>
      </c>
      <c r="IY116">
        <v>27</v>
      </c>
      <c r="IZ116">
        <v>29308413.7</v>
      </c>
      <c r="JA116">
        <v>29308413.7</v>
      </c>
      <c r="JB116">
        <v>0.95459</v>
      </c>
      <c r="JC116">
        <v>2.63672</v>
      </c>
      <c r="JD116">
        <v>1.54785</v>
      </c>
      <c r="JE116">
        <v>2.31323</v>
      </c>
      <c r="JF116">
        <v>1.64673</v>
      </c>
      <c r="JG116">
        <v>2.2876</v>
      </c>
      <c r="JH116">
        <v>34.3725</v>
      </c>
      <c r="JI116">
        <v>24.2188</v>
      </c>
      <c r="JJ116">
        <v>18</v>
      </c>
      <c r="JK116">
        <v>493.705</v>
      </c>
      <c r="JL116">
        <v>332.417</v>
      </c>
      <c r="JM116">
        <v>31.022</v>
      </c>
      <c r="JN116">
        <v>28.9865</v>
      </c>
      <c r="JO116">
        <v>30</v>
      </c>
      <c r="JP116">
        <v>28.946</v>
      </c>
      <c r="JQ116">
        <v>28.8999</v>
      </c>
      <c r="JR116">
        <v>19.1368</v>
      </c>
      <c r="JS116">
        <v>22.2387</v>
      </c>
      <c r="JT116">
        <v>82.0876</v>
      </c>
      <c r="JU116">
        <v>31.0064</v>
      </c>
      <c r="JV116">
        <v>420</v>
      </c>
      <c r="JW116">
        <v>24.0889</v>
      </c>
      <c r="JX116">
        <v>96.567</v>
      </c>
      <c r="JY116">
        <v>94.4592</v>
      </c>
    </row>
    <row r="117" spans="1:285">
      <c r="A117">
        <v>101</v>
      </c>
      <c r="B117">
        <v>1758504825.1</v>
      </c>
      <c r="C117">
        <v>1797.09999990463</v>
      </c>
      <c r="D117" t="s">
        <v>629</v>
      </c>
      <c r="E117" t="s">
        <v>630</v>
      </c>
      <c r="F117">
        <v>5</v>
      </c>
      <c r="G117" t="s">
        <v>419</v>
      </c>
      <c r="H117" t="s">
        <v>548</v>
      </c>
      <c r="I117" t="s">
        <v>421</v>
      </c>
      <c r="J117">
        <v>1758504822.1</v>
      </c>
      <c r="K117">
        <f>(L117)/1000</f>
        <v>0</v>
      </c>
      <c r="L117">
        <f>1000*DL117*AJ117*(DH117-DI117)/(100*DA117*(1000-AJ117*DH117))</f>
        <v>0</v>
      </c>
      <c r="M117">
        <f>DL117*AJ117*(DG117-DF117*(1000-AJ117*DI117)/(1000-AJ117*DH117))/(100*DA117)</f>
        <v>0</v>
      </c>
      <c r="N117">
        <f>DF117 - IF(AJ117&gt;1, M117*DA117*100.0/(AL117), 0)</f>
        <v>0</v>
      </c>
      <c r="O117">
        <f>((U117-K117/2)*N117-M117)/(U117+K117/2)</f>
        <v>0</v>
      </c>
      <c r="P117">
        <f>O117*(DM117+DN117)/1000.0</f>
        <v>0</v>
      </c>
      <c r="Q117">
        <f>(DF117 - IF(AJ117&gt;1, M117*DA117*100.0/(AL117), 0))*(DM117+DN117)/1000.0</f>
        <v>0</v>
      </c>
      <c r="R117">
        <f>2.0/((1/T117-1/S117)+SIGN(T117)*SQRT((1/T117-1/S117)*(1/T117-1/S117) + 4*DB117/((DB117+1)*(DB117+1))*(2*1/T117*1/S117-1/S117*1/S117)))</f>
        <v>0</v>
      </c>
      <c r="S117">
        <f>IF(LEFT(DC117,1)&lt;&gt;"0",IF(LEFT(DC117,1)="1",3.0,DD117),$D$5+$E$5*(DT117*DM117/($K$5*1000))+$F$5*(DT117*DM117/($K$5*1000))*MAX(MIN(DA117,$J$5),$I$5)*MAX(MIN(DA117,$J$5),$I$5)+$G$5*MAX(MIN(DA117,$J$5),$I$5)*(DT117*DM117/($K$5*1000))+$H$5*(DT117*DM117/($K$5*1000))*(DT117*DM117/($K$5*1000)))</f>
        <v>0</v>
      </c>
      <c r="T117">
        <f>K117*(1000-(1000*0.61365*exp(17.502*X117/(240.97+X117))/(DM117+DN117)+DH117)/2)/(1000*0.61365*exp(17.502*X117/(240.97+X117))/(DM117+DN117)-DH117)</f>
        <v>0</v>
      </c>
      <c r="U117">
        <f>1/((DB117+1)/(R117/1.6)+1/(S117/1.37)) + DB117/((DB117+1)/(R117/1.6) + DB117/(S117/1.37))</f>
        <v>0</v>
      </c>
      <c r="V117">
        <f>(CW117*CZ117)</f>
        <v>0</v>
      </c>
      <c r="W117">
        <f>(DO117+(V117+2*0.95*5.67E-8*(((DO117+$B$7)+273)^4-(DO117+273)^4)-44100*K117)/(1.84*29.3*S117+8*0.95*5.67E-8*(DO117+273)^3))</f>
        <v>0</v>
      </c>
      <c r="X117">
        <f>($C$7*DP117+$D$7*DQ117+$E$7*W117)</f>
        <v>0</v>
      </c>
      <c r="Y117">
        <f>0.61365*exp(17.502*X117/(240.97+X117))</f>
        <v>0</v>
      </c>
      <c r="Z117">
        <f>(AA117/AB117*100)</f>
        <v>0</v>
      </c>
      <c r="AA117">
        <f>DH117*(DM117+DN117)/1000</f>
        <v>0</v>
      </c>
      <c r="AB117">
        <f>0.61365*exp(17.502*DO117/(240.97+DO117))</f>
        <v>0</v>
      </c>
      <c r="AC117">
        <f>(Y117-DH117*(DM117+DN117)/1000)</f>
        <v>0</v>
      </c>
      <c r="AD117">
        <f>(-K117*44100)</f>
        <v>0</v>
      </c>
      <c r="AE117">
        <f>2*29.3*S117*0.92*(DO117-X117)</f>
        <v>0</v>
      </c>
      <c r="AF117">
        <f>2*0.95*5.67E-8*(((DO117+$B$7)+273)^4-(X117+273)^4)</f>
        <v>0</v>
      </c>
      <c r="AG117">
        <f>V117+AF117+AD117+AE117</f>
        <v>0</v>
      </c>
      <c r="AH117">
        <v>8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MAX(0,($B$13+$C$13*DT117)/(1+$D$13*DT117)*DM117/(DO117+273)*$E$13)</f>
        <v>0</v>
      </c>
      <c r="AM117" t="s">
        <v>422</v>
      </c>
      <c r="AN117" t="s">
        <v>422</v>
      </c>
      <c r="AO117">
        <v>0</v>
      </c>
      <c r="AP117">
        <v>0</v>
      </c>
      <c r="AQ117">
        <f>1-AO117/AP117</f>
        <v>0</v>
      </c>
      <c r="AR117">
        <v>0</v>
      </c>
      <c r="AS117" t="s">
        <v>422</v>
      </c>
      <c r="AT117" t="s">
        <v>422</v>
      </c>
      <c r="AU117">
        <v>0</v>
      </c>
      <c r="AV117">
        <v>0</v>
      </c>
      <c r="AW117">
        <f>1-AU117/AV117</f>
        <v>0</v>
      </c>
      <c r="AX117">
        <v>0.5</v>
      </c>
      <c r="AY117">
        <f>CX117</f>
        <v>0</v>
      </c>
      <c r="AZ117">
        <f>M117</f>
        <v>0</v>
      </c>
      <c r="BA117">
        <f>AW117*AX117*AY117</f>
        <v>0</v>
      </c>
      <c r="BB117">
        <f>(AZ117-AR117)/AY117</f>
        <v>0</v>
      </c>
      <c r="BC117">
        <f>(AP117-AV117)/AV117</f>
        <v>0</v>
      </c>
      <c r="BD117">
        <f>AO117/(AQ117+AO117/AV117)</f>
        <v>0</v>
      </c>
      <c r="BE117" t="s">
        <v>422</v>
      </c>
      <c r="BF117">
        <v>0</v>
      </c>
      <c r="BG117">
        <f>IF(BF117&lt;&gt;0, BF117, BD117)</f>
        <v>0</v>
      </c>
      <c r="BH117">
        <f>1-BG117/AV117</f>
        <v>0</v>
      </c>
      <c r="BI117">
        <f>(AV117-AU117)/(AV117-BG117)</f>
        <v>0</v>
      </c>
      <c r="BJ117">
        <f>(AP117-AV117)/(AP117-BG117)</f>
        <v>0</v>
      </c>
      <c r="BK117">
        <f>(AV117-AU117)/(AV117-AO117)</f>
        <v>0</v>
      </c>
      <c r="BL117">
        <f>(AP117-AV117)/(AP117-AO117)</f>
        <v>0</v>
      </c>
      <c r="BM117">
        <f>(BI117*BG117/AU117)</f>
        <v>0</v>
      </c>
      <c r="BN117">
        <f>(1-BM117)</f>
        <v>0</v>
      </c>
      <c r="CW117">
        <f>$B$11*DU117+$C$11*DV117+$F$11*EG117*(1-EJ117)</f>
        <v>0</v>
      </c>
      <c r="CX117">
        <f>CW117*CY117</f>
        <v>0</v>
      </c>
      <c r="CY117">
        <f>($B$11*$D$9+$C$11*$D$9+$F$11*((ET117+EL117)/MAX(ET117+EL117+EU117, 0.1)*$I$9+EU117/MAX(ET117+EL117+EU117, 0.1)*$J$9))/($B$11+$C$11+$F$11)</f>
        <v>0</v>
      </c>
      <c r="CZ117">
        <f>($B$11*$K$9+$C$11*$K$9+$F$11*((ET117+EL117)/MAX(ET117+EL117+EU117, 0.1)*$P$9+EU117/MAX(ET117+EL117+EU117, 0.1)*$Q$9))/($B$11+$C$11+$F$11)</f>
        <v>0</v>
      </c>
      <c r="DA117">
        <v>3.46</v>
      </c>
      <c r="DB117">
        <v>0.5</v>
      </c>
      <c r="DC117" t="s">
        <v>423</v>
      </c>
      <c r="DD117">
        <v>2</v>
      </c>
      <c r="DE117">
        <v>1758504822.1</v>
      </c>
      <c r="DF117">
        <v>420.621333333333</v>
      </c>
      <c r="DG117">
        <v>419.982333333333</v>
      </c>
      <c r="DH117">
        <v>24.2613333333333</v>
      </c>
      <c r="DI117">
        <v>24.019</v>
      </c>
      <c r="DJ117">
        <v>418.567</v>
      </c>
      <c r="DK117">
        <v>23.9076</v>
      </c>
      <c r="DL117">
        <v>499.936333333333</v>
      </c>
      <c r="DM117">
        <v>89.7996333333333</v>
      </c>
      <c r="DN117">
        <v>0.0361304</v>
      </c>
      <c r="DO117">
        <v>30.4314666666667</v>
      </c>
      <c r="DP117">
        <v>30.0167333333333</v>
      </c>
      <c r="DQ117">
        <v>999.9</v>
      </c>
      <c r="DR117">
        <v>0</v>
      </c>
      <c r="DS117">
        <v>0</v>
      </c>
      <c r="DT117">
        <v>10004.7733333333</v>
      </c>
      <c r="DU117">
        <v>0</v>
      </c>
      <c r="DV117">
        <v>0.330984</v>
      </c>
      <c r="DW117">
        <v>0.639170333333333</v>
      </c>
      <c r="DX117">
        <v>431.08</v>
      </c>
      <c r="DY117">
        <v>430.318333333333</v>
      </c>
      <c r="DZ117">
        <v>0.242311</v>
      </c>
      <c r="EA117">
        <v>419.982333333333</v>
      </c>
      <c r="EB117">
        <v>24.019</v>
      </c>
      <c r="EC117">
        <v>2.17865666666667</v>
      </c>
      <c r="ED117">
        <v>2.1569</v>
      </c>
      <c r="EE117">
        <v>18.8062333333333</v>
      </c>
      <c r="EF117">
        <v>18.6457</v>
      </c>
      <c r="EG117">
        <v>0.00500059</v>
      </c>
      <c r="EH117">
        <v>0</v>
      </c>
      <c r="EI117">
        <v>0</v>
      </c>
      <c r="EJ117">
        <v>0</v>
      </c>
      <c r="EK117">
        <v>271.933333333333</v>
      </c>
      <c r="EL117">
        <v>0.00500059</v>
      </c>
      <c r="EM117">
        <v>-6.5</v>
      </c>
      <c r="EN117">
        <v>-0.7</v>
      </c>
      <c r="EO117">
        <v>35.8956666666667</v>
      </c>
      <c r="EP117">
        <v>40.6456666666667</v>
      </c>
      <c r="EQ117">
        <v>37.75</v>
      </c>
      <c r="ER117">
        <v>41.2496666666667</v>
      </c>
      <c r="ES117">
        <v>38.7913333333333</v>
      </c>
      <c r="ET117">
        <v>0</v>
      </c>
      <c r="EU117">
        <v>0</v>
      </c>
      <c r="EV117">
        <v>0</v>
      </c>
      <c r="EW117">
        <v>1758504825.3</v>
      </c>
      <c r="EX117">
        <v>0</v>
      </c>
      <c r="EY117">
        <v>273.073076923077</v>
      </c>
      <c r="EZ117">
        <v>-4.14700838705093</v>
      </c>
      <c r="FA117">
        <v>19.7128206910014</v>
      </c>
      <c r="FB117">
        <v>-10.0384615384615</v>
      </c>
      <c r="FC117">
        <v>15</v>
      </c>
      <c r="FD117">
        <v>0</v>
      </c>
      <c r="FE117" t="s">
        <v>424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0.615131333333333</v>
      </c>
      <c r="FR117">
        <v>-0.0666052987012973</v>
      </c>
      <c r="FS117">
        <v>0.0534330173433309</v>
      </c>
      <c r="FT117">
        <v>1</v>
      </c>
      <c r="FU117">
        <v>273.423529411765</v>
      </c>
      <c r="FV117">
        <v>-0.638655278460842</v>
      </c>
      <c r="FW117">
        <v>5.43815814535039</v>
      </c>
      <c r="FX117">
        <v>-1</v>
      </c>
      <c r="FY117">
        <v>0.247161571428571</v>
      </c>
      <c r="FZ117">
        <v>-0.0402145714285707</v>
      </c>
      <c r="GA117">
        <v>0.00438231619092905</v>
      </c>
      <c r="GB117">
        <v>1</v>
      </c>
      <c r="GC117">
        <v>2</v>
      </c>
      <c r="GD117">
        <v>2</v>
      </c>
      <c r="GE117" t="s">
        <v>425</v>
      </c>
      <c r="GF117">
        <v>3.13296</v>
      </c>
      <c r="GG117">
        <v>2.71418</v>
      </c>
      <c r="GH117">
        <v>0.0887726</v>
      </c>
      <c r="GI117">
        <v>0.0891468</v>
      </c>
      <c r="GJ117">
        <v>0.102925</v>
      </c>
      <c r="GK117">
        <v>0.102843</v>
      </c>
      <c r="GL117">
        <v>34285.3</v>
      </c>
      <c r="GM117">
        <v>36689.3</v>
      </c>
      <c r="GN117">
        <v>34045.8</v>
      </c>
      <c r="GO117">
        <v>36474.5</v>
      </c>
      <c r="GP117">
        <v>43151</v>
      </c>
      <c r="GQ117">
        <v>46982.4</v>
      </c>
      <c r="GR117">
        <v>53131.1</v>
      </c>
      <c r="GS117">
        <v>58303.6</v>
      </c>
      <c r="GT117">
        <v>1.92803</v>
      </c>
      <c r="GU117">
        <v>1.65075</v>
      </c>
      <c r="GV117">
        <v>0.0818297</v>
      </c>
      <c r="GW117">
        <v>0</v>
      </c>
      <c r="GX117">
        <v>28.6854</v>
      </c>
      <c r="GY117">
        <v>999.9</v>
      </c>
      <c r="GZ117">
        <v>59.211</v>
      </c>
      <c r="HA117">
        <v>30.383</v>
      </c>
      <c r="HB117">
        <v>28.7141</v>
      </c>
      <c r="HC117">
        <v>54.3946</v>
      </c>
      <c r="HD117">
        <v>47.5561</v>
      </c>
      <c r="HE117">
        <v>1</v>
      </c>
      <c r="HF117">
        <v>0.12608</v>
      </c>
      <c r="HG117">
        <v>-1.24876</v>
      </c>
      <c r="HH117">
        <v>20.1293</v>
      </c>
      <c r="HI117">
        <v>5.19842</v>
      </c>
      <c r="HJ117">
        <v>12.0046</v>
      </c>
      <c r="HK117">
        <v>4.97415</v>
      </c>
      <c r="HL117">
        <v>3.294</v>
      </c>
      <c r="HM117">
        <v>9999</v>
      </c>
      <c r="HN117">
        <v>9999</v>
      </c>
      <c r="HO117">
        <v>9999</v>
      </c>
      <c r="HP117">
        <v>999.9</v>
      </c>
      <c r="HQ117">
        <v>1.86325</v>
      </c>
      <c r="HR117">
        <v>1.86813</v>
      </c>
      <c r="HS117">
        <v>1.86783</v>
      </c>
      <c r="HT117">
        <v>1.86905</v>
      </c>
      <c r="HU117">
        <v>1.86983</v>
      </c>
      <c r="HV117">
        <v>1.86594</v>
      </c>
      <c r="HW117">
        <v>1.867</v>
      </c>
      <c r="HX117">
        <v>1.86844</v>
      </c>
      <c r="HY117">
        <v>5</v>
      </c>
      <c r="HZ117">
        <v>0</v>
      </c>
      <c r="IA117">
        <v>0</v>
      </c>
      <c r="IB117">
        <v>0</v>
      </c>
      <c r="IC117" t="s">
        <v>426</v>
      </c>
      <c r="ID117" t="s">
        <v>427</v>
      </c>
      <c r="IE117" t="s">
        <v>428</v>
      </c>
      <c r="IF117" t="s">
        <v>428</v>
      </c>
      <c r="IG117" t="s">
        <v>428</v>
      </c>
      <c r="IH117" t="s">
        <v>428</v>
      </c>
      <c r="II117">
        <v>0</v>
      </c>
      <c r="IJ117">
        <v>100</v>
      </c>
      <c r="IK117">
        <v>100</v>
      </c>
      <c r="IL117">
        <v>2.054</v>
      </c>
      <c r="IM117">
        <v>0.3536</v>
      </c>
      <c r="IN117">
        <v>0.625846538382723</v>
      </c>
      <c r="IO117">
        <v>0.00365734689822481</v>
      </c>
      <c r="IP117">
        <v>-6.82403095585571e-07</v>
      </c>
      <c r="IQ117">
        <v>2.34579755332527e-10</v>
      </c>
      <c r="IR117">
        <v>-0.0964157226560202</v>
      </c>
      <c r="IS117">
        <v>-0.0183575705514064</v>
      </c>
      <c r="IT117">
        <v>0.00210061426533654</v>
      </c>
      <c r="IU117">
        <v>-2.28055882586626e-05</v>
      </c>
      <c r="IV117">
        <v>4</v>
      </c>
      <c r="IW117">
        <v>2464</v>
      </c>
      <c r="IX117">
        <v>0</v>
      </c>
      <c r="IY117">
        <v>27</v>
      </c>
      <c r="IZ117">
        <v>29308413.8</v>
      </c>
      <c r="JA117">
        <v>29308413.8</v>
      </c>
      <c r="JB117">
        <v>0.95459</v>
      </c>
      <c r="JC117">
        <v>2.63916</v>
      </c>
      <c r="JD117">
        <v>1.54785</v>
      </c>
      <c r="JE117">
        <v>2.31323</v>
      </c>
      <c r="JF117">
        <v>1.64673</v>
      </c>
      <c r="JG117">
        <v>2.30713</v>
      </c>
      <c r="JH117">
        <v>34.3725</v>
      </c>
      <c r="JI117">
        <v>24.2188</v>
      </c>
      <c r="JJ117">
        <v>18</v>
      </c>
      <c r="JK117">
        <v>493.852</v>
      </c>
      <c r="JL117">
        <v>332.313</v>
      </c>
      <c r="JM117">
        <v>31.0167</v>
      </c>
      <c r="JN117">
        <v>28.9865</v>
      </c>
      <c r="JO117">
        <v>30</v>
      </c>
      <c r="JP117">
        <v>28.946</v>
      </c>
      <c r="JQ117">
        <v>28.9006</v>
      </c>
      <c r="JR117">
        <v>19.1387</v>
      </c>
      <c r="JS117">
        <v>22.2387</v>
      </c>
      <c r="JT117">
        <v>82.0876</v>
      </c>
      <c r="JU117">
        <v>31.0064</v>
      </c>
      <c r="JV117">
        <v>420</v>
      </c>
      <c r="JW117">
        <v>24.0893</v>
      </c>
      <c r="JX117">
        <v>96.5671</v>
      </c>
      <c r="JY117">
        <v>94.4588</v>
      </c>
    </row>
    <row r="118" spans="1:285">
      <c r="A118">
        <v>102</v>
      </c>
      <c r="B118">
        <v>1758504827.1</v>
      </c>
      <c r="C118">
        <v>1799.09999990463</v>
      </c>
      <c r="D118" t="s">
        <v>631</v>
      </c>
      <c r="E118" t="s">
        <v>632</v>
      </c>
      <c r="F118">
        <v>5</v>
      </c>
      <c r="G118" t="s">
        <v>419</v>
      </c>
      <c r="H118" t="s">
        <v>548</v>
      </c>
      <c r="I118" t="s">
        <v>421</v>
      </c>
      <c r="J118">
        <v>1758504824.1</v>
      </c>
      <c r="K118">
        <f>(L118)/1000</f>
        <v>0</v>
      </c>
      <c r="L118">
        <f>1000*DL118*AJ118*(DH118-DI118)/(100*DA118*(1000-AJ118*DH118))</f>
        <v>0</v>
      </c>
      <c r="M118">
        <f>DL118*AJ118*(DG118-DF118*(1000-AJ118*DI118)/(1000-AJ118*DH118))/(100*DA118)</f>
        <v>0</v>
      </c>
      <c r="N118">
        <f>DF118 - IF(AJ118&gt;1, M118*DA118*100.0/(AL118), 0)</f>
        <v>0</v>
      </c>
      <c r="O118">
        <f>((U118-K118/2)*N118-M118)/(U118+K118/2)</f>
        <v>0</v>
      </c>
      <c r="P118">
        <f>O118*(DM118+DN118)/1000.0</f>
        <v>0</v>
      </c>
      <c r="Q118">
        <f>(DF118 - IF(AJ118&gt;1, M118*DA118*100.0/(AL118), 0))*(DM118+DN118)/1000.0</f>
        <v>0</v>
      </c>
      <c r="R118">
        <f>2.0/((1/T118-1/S118)+SIGN(T118)*SQRT((1/T118-1/S118)*(1/T118-1/S118) + 4*DB118/((DB118+1)*(DB118+1))*(2*1/T118*1/S118-1/S118*1/S118)))</f>
        <v>0</v>
      </c>
      <c r="S118">
        <f>IF(LEFT(DC118,1)&lt;&gt;"0",IF(LEFT(DC118,1)="1",3.0,DD118),$D$5+$E$5*(DT118*DM118/($K$5*1000))+$F$5*(DT118*DM118/($K$5*1000))*MAX(MIN(DA118,$J$5),$I$5)*MAX(MIN(DA118,$J$5),$I$5)+$G$5*MAX(MIN(DA118,$J$5),$I$5)*(DT118*DM118/($K$5*1000))+$H$5*(DT118*DM118/($K$5*1000))*(DT118*DM118/($K$5*1000)))</f>
        <v>0</v>
      </c>
      <c r="T118">
        <f>K118*(1000-(1000*0.61365*exp(17.502*X118/(240.97+X118))/(DM118+DN118)+DH118)/2)/(1000*0.61365*exp(17.502*X118/(240.97+X118))/(DM118+DN118)-DH118)</f>
        <v>0</v>
      </c>
      <c r="U118">
        <f>1/((DB118+1)/(R118/1.6)+1/(S118/1.37)) + DB118/((DB118+1)/(R118/1.6) + DB118/(S118/1.37))</f>
        <v>0</v>
      </c>
      <c r="V118">
        <f>(CW118*CZ118)</f>
        <v>0</v>
      </c>
      <c r="W118">
        <f>(DO118+(V118+2*0.95*5.67E-8*(((DO118+$B$7)+273)^4-(DO118+273)^4)-44100*K118)/(1.84*29.3*S118+8*0.95*5.67E-8*(DO118+273)^3))</f>
        <v>0</v>
      </c>
      <c r="X118">
        <f>($C$7*DP118+$D$7*DQ118+$E$7*W118)</f>
        <v>0</v>
      </c>
      <c r="Y118">
        <f>0.61365*exp(17.502*X118/(240.97+X118))</f>
        <v>0</v>
      </c>
      <c r="Z118">
        <f>(AA118/AB118*100)</f>
        <v>0</v>
      </c>
      <c r="AA118">
        <f>DH118*(DM118+DN118)/1000</f>
        <v>0</v>
      </c>
      <c r="AB118">
        <f>0.61365*exp(17.502*DO118/(240.97+DO118))</f>
        <v>0</v>
      </c>
      <c r="AC118">
        <f>(Y118-DH118*(DM118+DN118)/1000)</f>
        <v>0</v>
      </c>
      <c r="AD118">
        <f>(-K118*44100)</f>
        <v>0</v>
      </c>
      <c r="AE118">
        <f>2*29.3*S118*0.92*(DO118-X118)</f>
        <v>0</v>
      </c>
      <c r="AF118">
        <f>2*0.95*5.67E-8*(((DO118+$B$7)+273)^4-(X118+273)^4)</f>
        <v>0</v>
      </c>
      <c r="AG118">
        <f>V118+AF118+AD118+AE118</f>
        <v>0</v>
      </c>
      <c r="AH118">
        <v>8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MAX(0,($B$13+$C$13*DT118)/(1+$D$13*DT118)*DM118/(DO118+273)*$E$13)</f>
        <v>0</v>
      </c>
      <c r="AM118" t="s">
        <v>422</v>
      </c>
      <c r="AN118" t="s">
        <v>422</v>
      </c>
      <c r="AO118">
        <v>0</v>
      </c>
      <c r="AP118">
        <v>0</v>
      </c>
      <c r="AQ118">
        <f>1-AO118/AP118</f>
        <v>0</v>
      </c>
      <c r="AR118">
        <v>0</v>
      </c>
      <c r="AS118" t="s">
        <v>422</v>
      </c>
      <c r="AT118" t="s">
        <v>422</v>
      </c>
      <c r="AU118">
        <v>0</v>
      </c>
      <c r="AV118">
        <v>0</v>
      </c>
      <c r="AW118">
        <f>1-AU118/AV118</f>
        <v>0</v>
      </c>
      <c r="AX118">
        <v>0.5</v>
      </c>
      <c r="AY118">
        <f>CX118</f>
        <v>0</v>
      </c>
      <c r="AZ118">
        <f>M118</f>
        <v>0</v>
      </c>
      <c r="BA118">
        <f>AW118*AX118*AY118</f>
        <v>0</v>
      </c>
      <c r="BB118">
        <f>(AZ118-AR118)/AY118</f>
        <v>0</v>
      </c>
      <c r="BC118">
        <f>(AP118-AV118)/AV118</f>
        <v>0</v>
      </c>
      <c r="BD118">
        <f>AO118/(AQ118+AO118/AV118)</f>
        <v>0</v>
      </c>
      <c r="BE118" t="s">
        <v>422</v>
      </c>
      <c r="BF118">
        <v>0</v>
      </c>
      <c r="BG118">
        <f>IF(BF118&lt;&gt;0, BF118, BD118)</f>
        <v>0</v>
      </c>
      <c r="BH118">
        <f>1-BG118/AV118</f>
        <v>0</v>
      </c>
      <c r="BI118">
        <f>(AV118-AU118)/(AV118-BG118)</f>
        <v>0</v>
      </c>
      <c r="BJ118">
        <f>(AP118-AV118)/(AP118-BG118)</f>
        <v>0</v>
      </c>
      <c r="BK118">
        <f>(AV118-AU118)/(AV118-AO118)</f>
        <v>0</v>
      </c>
      <c r="BL118">
        <f>(AP118-AV118)/(AP118-AO118)</f>
        <v>0</v>
      </c>
      <c r="BM118">
        <f>(BI118*BG118/AU118)</f>
        <v>0</v>
      </c>
      <c r="BN118">
        <f>(1-BM118)</f>
        <v>0</v>
      </c>
      <c r="CW118">
        <f>$B$11*DU118+$C$11*DV118+$F$11*EG118*(1-EJ118)</f>
        <v>0</v>
      </c>
      <c r="CX118">
        <f>CW118*CY118</f>
        <v>0</v>
      </c>
      <c r="CY118">
        <f>($B$11*$D$9+$C$11*$D$9+$F$11*((ET118+EL118)/MAX(ET118+EL118+EU118, 0.1)*$I$9+EU118/MAX(ET118+EL118+EU118, 0.1)*$J$9))/($B$11+$C$11+$F$11)</f>
        <v>0</v>
      </c>
      <c r="CZ118">
        <f>($B$11*$K$9+$C$11*$K$9+$F$11*((ET118+EL118)/MAX(ET118+EL118+EU118, 0.1)*$P$9+EU118/MAX(ET118+EL118+EU118, 0.1)*$Q$9))/($B$11+$C$11+$F$11)</f>
        <v>0</v>
      </c>
      <c r="DA118">
        <v>3.46</v>
      </c>
      <c r="DB118">
        <v>0.5</v>
      </c>
      <c r="DC118" t="s">
        <v>423</v>
      </c>
      <c r="DD118">
        <v>2</v>
      </c>
      <c r="DE118">
        <v>1758504824.1</v>
      </c>
      <c r="DF118">
        <v>420.617333333333</v>
      </c>
      <c r="DG118">
        <v>419.993666666667</v>
      </c>
      <c r="DH118">
        <v>24.2601</v>
      </c>
      <c r="DI118">
        <v>24.0189333333333</v>
      </c>
      <c r="DJ118">
        <v>418.563</v>
      </c>
      <c r="DK118">
        <v>23.9064</v>
      </c>
      <c r="DL118">
        <v>500.03</v>
      </c>
      <c r="DM118">
        <v>89.7996</v>
      </c>
      <c r="DN118">
        <v>0.035958</v>
      </c>
      <c r="DO118">
        <v>30.4320333333333</v>
      </c>
      <c r="DP118">
        <v>30.0174333333333</v>
      </c>
      <c r="DQ118">
        <v>999.9</v>
      </c>
      <c r="DR118">
        <v>0</v>
      </c>
      <c r="DS118">
        <v>0</v>
      </c>
      <c r="DT118">
        <v>10013.5333333333</v>
      </c>
      <c r="DU118">
        <v>0</v>
      </c>
      <c r="DV118">
        <v>0.330984</v>
      </c>
      <c r="DW118">
        <v>0.623809666666667</v>
      </c>
      <c r="DX118">
        <v>431.075333333333</v>
      </c>
      <c r="DY118">
        <v>430.33</v>
      </c>
      <c r="DZ118">
        <v>0.241092</v>
      </c>
      <c r="EA118">
        <v>419.993666666667</v>
      </c>
      <c r="EB118">
        <v>24.0189333333333</v>
      </c>
      <c r="EC118">
        <v>2.17854333333333</v>
      </c>
      <c r="ED118">
        <v>2.15689666666667</v>
      </c>
      <c r="EE118">
        <v>18.8054</v>
      </c>
      <c r="EF118">
        <v>18.6456666666667</v>
      </c>
      <c r="EG118">
        <v>0.00500059</v>
      </c>
      <c r="EH118">
        <v>0</v>
      </c>
      <c r="EI118">
        <v>0</v>
      </c>
      <c r="EJ118">
        <v>0</v>
      </c>
      <c r="EK118">
        <v>272.733333333333</v>
      </c>
      <c r="EL118">
        <v>0.00500059</v>
      </c>
      <c r="EM118">
        <v>-9</v>
      </c>
      <c r="EN118">
        <v>-0.766666666666667</v>
      </c>
      <c r="EO118">
        <v>35.9163333333333</v>
      </c>
      <c r="EP118">
        <v>40.6663333333333</v>
      </c>
      <c r="EQ118">
        <v>37.7706666666667</v>
      </c>
      <c r="ER118">
        <v>41.3123333333333</v>
      </c>
      <c r="ES118">
        <v>38.812</v>
      </c>
      <c r="ET118">
        <v>0</v>
      </c>
      <c r="EU118">
        <v>0</v>
      </c>
      <c r="EV118">
        <v>0</v>
      </c>
      <c r="EW118">
        <v>1758504827.7</v>
      </c>
      <c r="EX118">
        <v>0</v>
      </c>
      <c r="EY118">
        <v>273.146153846154</v>
      </c>
      <c r="EZ118">
        <v>6.41367556502521</v>
      </c>
      <c r="FA118">
        <v>-13.4017095056064</v>
      </c>
      <c r="FB118">
        <v>-8.73076923076923</v>
      </c>
      <c r="FC118">
        <v>15</v>
      </c>
      <c r="FD118">
        <v>0</v>
      </c>
      <c r="FE118" t="s">
        <v>424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0.618313809523809</v>
      </c>
      <c r="FR118">
        <v>-0.142263818181818</v>
      </c>
      <c r="FS118">
        <v>0.0516831486828467</v>
      </c>
      <c r="FT118">
        <v>1</v>
      </c>
      <c r="FU118">
        <v>272.967647058824</v>
      </c>
      <c r="FV118">
        <v>-1.37051169797651</v>
      </c>
      <c r="FW118">
        <v>5.26429262262357</v>
      </c>
      <c r="FX118">
        <v>-1</v>
      </c>
      <c r="FY118">
        <v>0.245711428571429</v>
      </c>
      <c r="FZ118">
        <v>-0.0336023376623374</v>
      </c>
      <c r="GA118">
        <v>0.00365531428616094</v>
      </c>
      <c r="GB118">
        <v>1</v>
      </c>
      <c r="GC118">
        <v>2</v>
      </c>
      <c r="GD118">
        <v>2</v>
      </c>
      <c r="GE118" t="s">
        <v>425</v>
      </c>
      <c r="GF118">
        <v>3.13321</v>
      </c>
      <c r="GG118">
        <v>2.71387</v>
      </c>
      <c r="GH118">
        <v>0.0887724</v>
      </c>
      <c r="GI118">
        <v>0.0891489</v>
      </c>
      <c r="GJ118">
        <v>0.102924</v>
      </c>
      <c r="GK118">
        <v>0.102843</v>
      </c>
      <c r="GL118">
        <v>34285.3</v>
      </c>
      <c r="GM118">
        <v>36689.1</v>
      </c>
      <c r="GN118">
        <v>34045.9</v>
      </c>
      <c r="GO118">
        <v>36474.5</v>
      </c>
      <c r="GP118">
        <v>43151.2</v>
      </c>
      <c r="GQ118">
        <v>46982.3</v>
      </c>
      <c r="GR118">
        <v>53131.3</v>
      </c>
      <c r="GS118">
        <v>58303.3</v>
      </c>
      <c r="GT118">
        <v>1.92825</v>
      </c>
      <c r="GU118">
        <v>1.65033</v>
      </c>
      <c r="GV118">
        <v>0.0814348</v>
      </c>
      <c r="GW118">
        <v>0</v>
      </c>
      <c r="GX118">
        <v>28.6854</v>
      </c>
      <c r="GY118">
        <v>999.9</v>
      </c>
      <c r="GZ118">
        <v>59.211</v>
      </c>
      <c r="HA118">
        <v>30.383</v>
      </c>
      <c r="HB118">
        <v>28.7157</v>
      </c>
      <c r="HC118">
        <v>53.9846</v>
      </c>
      <c r="HD118">
        <v>47.1835</v>
      </c>
      <c r="HE118">
        <v>1</v>
      </c>
      <c r="HF118">
        <v>0.126037</v>
      </c>
      <c r="HG118">
        <v>-1.24477</v>
      </c>
      <c r="HH118">
        <v>20.1294</v>
      </c>
      <c r="HI118">
        <v>5.19827</v>
      </c>
      <c r="HJ118">
        <v>12.005</v>
      </c>
      <c r="HK118">
        <v>4.97395</v>
      </c>
      <c r="HL118">
        <v>3.294</v>
      </c>
      <c r="HM118">
        <v>9999</v>
      </c>
      <c r="HN118">
        <v>9999</v>
      </c>
      <c r="HO118">
        <v>9999</v>
      </c>
      <c r="HP118">
        <v>999.9</v>
      </c>
      <c r="HQ118">
        <v>1.86325</v>
      </c>
      <c r="HR118">
        <v>1.86813</v>
      </c>
      <c r="HS118">
        <v>1.86783</v>
      </c>
      <c r="HT118">
        <v>1.86905</v>
      </c>
      <c r="HU118">
        <v>1.86982</v>
      </c>
      <c r="HV118">
        <v>1.86593</v>
      </c>
      <c r="HW118">
        <v>1.86697</v>
      </c>
      <c r="HX118">
        <v>1.86844</v>
      </c>
      <c r="HY118">
        <v>5</v>
      </c>
      <c r="HZ118">
        <v>0</v>
      </c>
      <c r="IA118">
        <v>0</v>
      </c>
      <c r="IB118">
        <v>0</v>
      </c>
      <c r="IC118" t="s">
        <v>426</v>
      </c>
      <c r="ID118" t="s">
        <v>427</v>
      </c>
      <c r="IE118" t="s">
        <v>428</v>
      </c>
      <c r="IF118" t="s">
        <v>428</v>
      </c>
      <c r="IG118" t="s">
        <v>428</v>
      </c>
      <c r="IH118" t="s">
        <v>428</v>
      </c>
      <c r="II118">
        <v>0</v>
      </c>
      <c r="IJ118">
        <v>100</v>
      </c>
      <c r="IK118">
        <v>100</v>
      </c>
      <c r="IL118">
        <v>2.054</v>
      </c>
      <c r="IM118">
        <v>0.3536</v>
      </c>
      <c r="IN118">
        <v>0.625846538382723</v>
      </c>
      <c r="IO118">
        <v>0.00365734689822481</v>
      </c>
      <c r="IP118">
        <v>-6.82403095585571e-07</v>
      </c>
      <c r="IQ118">
        <v>2.34579755332527e-10</v>
      </c>
      <c r="IR118">
        <v>-0.0964157226560202</v>
      </c>
      <c r="IS118">
        <v>-0.0183575705514064</v>
      </c>
      <c r="IT118">
        <v>0.00210061426533654</v>
      </c>
      <c r="IU118">
        <v>-2.28055882586626e-05</v>
      </c>
      <c r="IV118">
        <v>4</v>
      </c>
      <c r="IW118">
        <v>2464</v>
      </c>
      <c r="IX118">
        <v>0</v>
      </c>
      <c r="IY118">
        <v>27</v>
      </c>
      <c r="IZ118">
        <v>29308413.8</v>
      </c>
      <c r="JA118">
        <v>29308413.8</v>
      </c>
      <c r="JB118">
        <v>0.95459</v>
      </c>
      <c r="JC118">
        <v>2.63184</v>
      </c>
      <c r="JD118">
        <v>1.54785</v>
      </c>
      <c r="JE118">
        <v>2.31323</v>
      </c>
      <c r="JF118">
        <v>1.64673</v>
      </c>
      <c r="JG118">
        <v>2.37915</v>
      </c>
      <c r="JH118">
        <v>34.3725</v>
      </c>
      <c r="JI118">
        <v>24.2276</v>
      </c>
      <c r="JJ118">
        <v>18</v>
      </c>
      <c r="JK118">
        <v>493.999</v>
      </c>
      <c r="JL118">
        <v>332.117</v>
      </c>
      <c r="JM118">
        <v>31.0099</v>
      </c>
      <c r="JN118">
        <v>28.9865</v>
      </c>
      <c r="JO118">
        <v>30.0001</v>
      </c>
      <c r="JP118">
        <v>28.946</v>
      </c>
      <c r="JQ118">
        <v>28.9018</v>
      </c>
      <c r="JR118">
        <v>19.1374</v>
      </c>
      <c r="JS118">
        <v>22.2387</v>
      </c>
      <c r="JT118">
        <v>82.0876</v>
      </c>
      <c r="JU118">
        <v>30.9884</v>
      </c>
      <c r="JV118">
        <v>420</v>
      </c>
      <c r="JW118">
        <v>24.0919</v>
      </c>
      <c r="JX118">
        <v>96.5674</v>
      </c>
      <c r="JY118">
        <v>94.4585</v>
      </c>
    </row>
    <row r="119" spans="1:285">
      <c r="A119">
        <v>103</v>
      </c>
      <c r="B119">
        <v>1758504829.1</v>
      </c>
      <c r="C119">
        <v>1801.09999990463</v>
      </c>
      <c r="D119" t="s">
        <v>633</v>
      </c>
      <c r="E119" t="s">
        <v>634</v>
      </c>
      <c r="F119">
        <v>5</v>
      </c>
      <c r="G119" t="s">
        <v>419</v>
      </c>
      <c r="H119" t="s">
        <v>548</v>
      </c>
      <c r="I119" t="s">
        <v>421</v>
      </c>
      <c r="J119">
        <v>1758504826.1</v>
      </c>
      <c r="K119">
        <f>(L119)/1000</f>
        <v>0</v>
      </c>
      <c r="L119">
        <f>1000*DL119*AJ119*(DH119-DI119)/(100*DA119*(1000-AJ119*DH119))</f>
        <v>0</v>
      </c>
      <c r="M119">
        <f>DL119*AJ119*(DG119-DF119*(1000-AJ119*DI119)/(1000-AJ119*DH119))/(100*DA119)</f>
        <v>0</v>
      </c>
      <c r="N119">
        <f>DF119 - IF(AJ119&gt;1, M119*DA119*100.0/(AL119), 0)</f>
        <v>0</v>
      </c>
      <c r="O119">
        <f>((U119-K119/2)*N119-M119)/(U119+K119/2)</f>
        <v>0</v>
      </c>
      <c r="P119">
        <f>O119*(DM119+DN119)/1000.0</f>
        <v>0</v>
      </c>
      <c r="Q119">
        <f>(DF119 - IF(AJ119&gt;1, M119*DA119*100.0/(AL119), 0))*(DM119+DN119)/1000.0</f>
        <v>0</v>
      </c>
      <c r="R119">
        <f>2.0/((1/T119-1/S119)+SIGN(T119)*SQRT((1/T119-1/S119)*(1/T119-1/S119) + 4*DB119/((DB119+1)*(DB119+1))*(2*1/T119*1/S119-1/S119*1/S119)))</f>
        <v>0</v>
      </c>
      <c r="S119">
        <f>IF(LEFT(DC119,1)&lt;&gt;"0",IF(LEFT(DC119,1)="1",3.0,DD119),$D$5+$E$5*(DT119*DM119/($K$5*1000))+$F$5*(DT119*DM119/($K$5*1000))*MAX(MIN(DA119,$J$5),$I$5)*MAX(MIN(DA119,$J$5),$I$5)+$G$5*MAX(MIN(DA119,$J$5),$I$5)*(DT119*DM119/($K$5*1000))+$H$5*(DT119*DM119/($K$5*1000))*(DT119*DM119/($K$5*1000)))</f>
        <v>0</v>
      </c>
      <c r="T119">
        <f>K119*(1000-(1000*0.61365*exp(17.502*X119/(240.97+X119))/(DM119+DN119)+DH119)/2)/(1000*0.61365*exp(17.502*X119/(240.97+X119))/(DM119+DN119)-DH119)</f>
        <v>0</v>
      </c>
      <c r="U119">
        <f>1/((DB119+1)/(R119/1.6)+1/(S119/1.37)) + DB119/((DB119+1)/(R119/1.6) + DB119/(S119/1.37))</f>
        <v>0</v>
      </c>
      <c r="V119">
        <f>(CW119*CZ119)</f>
        <v>0</v>
      </c>
      <c r="W119">
        <f>(DO119+(V119+2*0.95*5.67E-8*(((DO119+$B$7)+273)^4-(DO119+273)^4)-44100*K119)/(1.84*29.3*S119+8*0.95*5.67E-8*(DO119+273)^3))</f>
        <v>0</v>
      </c>
      <c r="X119">
        <f>($C$7*DP119+$D$7*DQ119+$E$7*W119)</f>
        <v>0</v>
      </c>
      <c r="Y119">
        <f>0.61365*exp(17.502*X119/(240.97+X119))</f>
        <v>0</v>
      </c>
      <c r="Z119">
        <f>(AA119/AB119*100)</f>
        <v>0</v>
      </c>
      <c r="AA119">
        <f>DH119*(DM119+DN119)/1000</f>
        <v>0</v>
      </c>
      <c r="AB119">
        <f>0.61365*exp(17.502*DO119/(240.97+DO119))</f>
        <v>0</v>
      </c>
      <c r="AC119">
        <f>(Y119-DH119*(DM119+DN119)/1000)</f>
        <v>0</v>
      </c>
      <c r="AD119">
        <f>(-K119*44100)</f>
        <v>0</v>
      </c>
      <c r="AE119">
        <f>2*29.3*S119*0.92*(DO119-X119)</f>
        <v>0</v>
      </c>
      <c r="AF119">
        <f>2*0.95*5.67E-8*(((DO119+$B$7)+273)^4-(X119+273)^4)</f>
        <v>0</v>
      </c>
      <c r="AG119">
        <f>V119+AF119+AD119+AE119</f>
        <v>0</v>
      </c>
      <c r="AH119">
        <v>8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MAX(0,($B$13+$C$13*DT119)/(1+$D$13*DT119)*DM119/(DO119+273)*$E$13)</f>
        <v>0</v>
      </c>
      <c r="AM119" t="s">
        <v>422</v>
      </c>
      <c r="AN119" t="s">
        <v>422</v>
      </c>
      <c r="AO119">
        <v>0</v>
      </c>
      <c r="AP119">
        <v>0</v>
      </c>
      <c r="AQ119">
        <f>1-AO119/AP119</f>
        <v>0</v>
      </c>
      <c r="AR119">
        <v>0</v>
      </c>
      <c r="AS119" t="s">
        <v>422</v>
      </c>
      <c r="AT119" t="s">
        <v>422</v>
      </c>
      <c r="AU119">
        <v>0</v>
      </c>
      <c r="AV119">
        <v>0</v>
      </c>
      <c r="AW119">
        <f>1-AU119/AV119</f>
        <v>0</v>
      </c>
      <c r="AX119">
        <v>0.5</v>
      </c>
      <c r="AY119">
        <f>CX119</f>
        <v>0</v>
      </c>
      <c r="AZ119">
        <f>M119</f>
        <v>0</v>
      </c>
      <c r="BA119">
        <f>AW119*AX119*AY119</f>
        <v>0</v>
      </c>
      <c r="BB119">
        <f>(AZ119-AR119)/AY119</f>
        <v>0</v>
      </c>
      <c r="BC119">
        <f>(AP119-AV119)/AV119</f>
        <v>0</v>
      </c>
      <c r="BD119">
        <f>AO119/(AQ119+AO119/AV119)</f>
        <v>0</v>
      </c>
      <c r="BE119" t="s">
        <v>422</v>
      </c>
      <c r="BF119">
        <v>0</v>
      </c>
      <c r="BG119">
        <f>IF(BF119&lt;&gt;0, BF119, BD119)</f>
        <v>0</v>
      </c>
      <c r="BH119">
        <f>1-BG119/AV119</f>
        <v>0</v>
      </c>
      <c r="BI119">
        <f>(AV119-AU119)/(AV119-BG119)</f>
        <v>0</v>
      </c>
      <c r="BJ119">
        <f>(AP119-AV119)/(AP119-BG119)</f>
        <v>0</v>
      </c>
      <c r="BK119">
        <f>(AV119-AU119)/(AV119-AO119)</f>
        <v>0</v>
      </c>
      <c r="BL119">
        <f>(AP119-AV119)/(AP119-AO119)</f>
        <v>0</v>
      </c>
      <c r="BM119">
        <f>(BI119*BG119/AU119)</f>
        <v>0</v>
      </c>
      <c r="BN119">
        <f>(1-BM119)</f>
        <v>0</v>
      </c>
      <c r="CW119">
        <f>$B$11*DU119+$C$11*DV119+$F$11*EG119*(1-EJ119)</f>
        <v>0</v>
      </c>
      <c r="CX119">
        <f>CW119*CY119</f>
        <v>0</v>
      </c>
      <c r="CY119">
        <f>($B$11*$D$9+$C$11*$D$9+$F$11*((ET119+EL119)/MAX(ET119+EL119+EU119, 0.1)*$I$9+EU119/MAX(ET119+EL119+EU119, 0.1)*$J$9))/($B$11+$C$11+$F$11)</f>
        <v>0</v>
      </c>
      <c r="CZ119">
        <f>($B$11*$K$9+$C$11*$K$9+$F$11*((ET119+EL119)/MAX(ET119+EL119+EU119, 0.1)*$P$9+EU119/MAX(ET119+EL119+EU119, 0.1)*$Q$9))/($B$11+$C$11+$F$11)</f>
        <v>0</v>
      </c>
      <c r="DA119">
        <v>3.46</v>
      </c>
      <c r="DB119">
        <v>0.5</v>
      </c>
      <c r="DC119" t="s">
        <v>423</v>
      </c>
      <c r="DD119">
        <v>2</v>
      </c>
      <c r="DE119">
        <v>1758504826.1</v>
      </c>
      <c r="DF119">
        <v>420.611333333333</v>
      </c>
      <c r="DG119">
        <v>420.019</v>
      </c>
      <c r="DH119">
        <v>24.2592</v>
      </c>
      <c r="DI119">
        <v>24.0185666666667</v>
      </c>
      <c r="DJ119">
        <v>418.557333333333</v>
      </c>
      <c r="DK119">
        <v>23.9055666666667</v>
      </c>
      <c r="DL119">
        <v>500.111333333333</v>
      </c>
      <c r="DM119">
        <v>89.7992333333333</v>
      </c>
      <c r="DN119">
        <v>0.0357956666666667</v>
      </c>
      <c r="DO119">
        <v>30.4324333333333</v>
      </c>
      <c r="DP119">
        <v>30.0157333333333</v>
      </c>
      <c r="DQ119">
        <v>999.9</v>
      </c>
      <c r="DR119">
        <v>0</v>
      </c>
      <c r="DS119">
        <v>0</v>
      </c>
      <c r="DT119">
        <v>10014.3666666667</v>
      </c>
      <c r="DU119">
        <v>0</v>
      </c>
      <c r="DV119">
        <v>0.330984</v>
      </c>
      <c r="DW119">
        <v>0.59258</v>
      </c>
      <c r="DX119">
        <v>431.069</v>
      </c>
      <c r="DY119">
        <v>430.355666666667</v>
      </c>
      <c r="DZ119">
        <v>0.240591666666667</v>
      </c>
      <c r="EA119">
        <v>420.019</v>
      </c>
      <c r="EB119">
        <v>24.0185666666667</v>
      </c>
      <c r="EC119">
        <v>2.17845666666667</v>
      </c>
      <c r="ED119">
        <v>2.15685333333333</v>
      </c>
      <c r="EE119">
        <v>18.8047666666667</v>
      </c>
      <c r="EF119">
        <v>18.6453666666667</v>
      </c>
      <c r="EG119">
        <v>0.00500059</v>
      </c>
      <c r="EH119">
        <v>0</v>
      </c>
      <c r="EI119">
        <v>0</v>
      </c>
      <c r="EJ119">
        <v>0</v>
      </c>
      <c r="EK119">
        <v>274.2</v>
      </c>
      <c r="EL119">
        <v>0.00500059</v>
      </c>
      <c r="EM119">
        <v>-10.7666666666667</v>
      </c>
      <c r="EN119">
        <v>-1.36666666666667</v>
      </c>
      <c r="EO119">
        <v>35.937</v>
      </c>
      <c r="EP119">
        <v>40.708</v>
      </c>
      <c r="EQ119">
        <v>37.7913333333333</v>
      </c>
      <c r="ER119">
        <v>41.354</v>
      </c>
      <c r="ES119">
        <v>38.812</v>
      </c>
      <c r="ET119">
        <v>0</v>
      </c>
      <c r="EU119">
        <v>0</v>
      </c>
      <c r="EV119">
        <v>0</v>
      </c>
      <c r="EW119">
        <v>1758504829.5</v>
      </c>
      <c r="EX119">
        <v>0</v>
      </c>
      <c r="EY119">
        <v>273.324</v>
      </c>
      <c r="EZ119">
        <v>16.8769232888178</v>
      </c>
      <c r="FA119">
        <v>-19.7307693636394</v>
      </c>
      <c r="FB119">
        <v>-9.976</v>
      </c>
      <c r="FC119">
        <v>15</v>
      </c>
      <c r="FD119">
        <v>0</v>
      </c>
      <c r="FE119" t="s">
        <v>424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0.612640476190476</v>
      </c>
      <c r="FR119">
        <v>-0.0887642337662329</v>
      </c>
      <c r="FS119">
        <v>0.0484991839839247</v>
      </c>
      <c r="FT119">
        <v>1</v>
      </c>
      <c r="FU119">
        <v>273.129411764706</v>
      </c>
      <c r="FV119">
        <v>2.3376625241442</v>
      </c>
      <c r="FW119">
        <v>5.19827626474079</v>
      </c>
      <c r="FX119">
        <v>-1</v>
      </c>
      <c r="FY119">
        <v>0.244480571428571</v>
      </c>
      <c r="FZ119">
        <v>-0.0269541038961043</v>
      </c>
      <c r="GA119">
        <v>0.00289467780214505</v>
      </c>
      <c r="GB119">
        <v>1</v>
      </c>
      <c r="GC119">
        <v>2</v>
      </c>
      <c r="GD119">
        <v>2</v>
      </c>
      <c r="GE119" t="s">
        <v>425</v>
      </c>
      <c r="GF119">
        <v>3.13301</v>
      </c>
      <c r="GG119">
        <v>2.71381</v>
      </c>
      <c r="GH119">
        <v>0.0887705</v>
      </c>
      <c r="GI119">
        <v>0.0891539</v>
      </c>
      <c r="GJ119">
        <v>0.10292</v>
      </c>
      <c r="GK119">
        <v>0.102842</v>
      </c>
      <c r="GL119">
        <v>34285.4</v>
      </c>
      <c r="GM119">
        <v>36688.9</v>
      </c>
      <c r="GN119">
        <v>34045.9</v>
      </c>
      <c r="GO119">
        <v>36474.4</v>
      </c>
      <c r="GP119">
        <v>43151.5</v>
      </c>
      <c r="GQ119">
        <v>46982.1</v>
      </c>
      <c r="GR119">
        <v>53131.4</v>
      </c>
      <c r="GS119">
        <v>58303.1</v>
      </c>
      <c r="GT119">
        <v>1.92827</v>
      </c>
      <c r="GU119">
        <v>1.6507</v>
      </c>
      <c r="GV119">
        <v>0.0815094</v>
      </c>
      <c r="GW119">
        <v>0</v>
      </c>
      <c r="GX119">
        <v>28.6845</v>
      </c>
      <c r="GY119">
        <v>999.9</v>
      </c>
      <c r="GZ119">
        <v>59.211</v>
      </c>
      <c r="HA119">
        <v>30.383</v>
      </c>
      <c r="HB119">
        <v>28.7168</v>
      </c>
      <c r="HC119">
        <v>55.0746</v>
      </c>
      <c r="HD119">
        <v>47.508</v>
      </c>
      <c r="HE119">
        <v>1</v>
      </c>
      <c r="HF119">
        <v>0.126359</v>
      </c>
      <c r="HG119">
        <v>-1.21412</v>
      </c>
      <c r="HH119">
        <v>20.1296</v>
      </c>
      <c r="HI119">
        <v>5.19842</v>
      </c>
      <c r="HJ119">
        <v>12.0053</v>
      </c>
      <c r="HK119">
        <v>4.97395</v>
      </c>
      <c r="HL119">
        <v>3.294</v>
      </c>
      <c r="HM119">
        <v>9999</v>
      </c>
      <c r="HN119">
        <v>9999</v>
      </c>
      <c r="HO119">
        <v>9999</v>
      </c>
      <c r="HP119">
        <v>999.9</v>
      </c>
      <c r="HQ119">
        <v>1.86325</v>
      </c>
      <c r="HR119">
        <v>1.86813</v>
      </c>
      <c r="HS119">
        <v>1.86783</v>
      </c>
      <c r="HT119">
        <v>1.86905</v>
      </c>
      <c r="HU119">
        <v>1.86983</v>
      </c>
      <c r="HV119">
        <v>1.86592</v>
      </c>
      <c r="HW119">
        <v>1.86698</v>
      </c>
      <c r="HX119">
        <v>1.86844</v>
      </c>
      <c r="HY119">
        <v>5</v>
      </c>
      <c r="HZ119">
        <v>0</v>
      </c>
      <c r="IA119">
        <v>0</v>
      </c>
      <c r="IB119">
        <v>0</v>
      </c>
      <c r="IC119" t="s">
        <v>426</v>
      </c>
      <c r="ID119" t="s">
        <v>427</v>
      </c>
      <c r="IE119" t="s">
        <v>428</v>
      </c>
      <c r="IF119" t="s">
        <v>428</v>
      </c>
      <c r="IG119" t="s">
        <v>428</v>
      </c>
      <c r="IH119" t="s">
        <v>428</v>
      </c>
      <c r="II119">
        <v>0</v>
      </c>
      <c r="IJ119">
        <v>100</v>
      </c>
      <c r="IK119">
        <v>100</v>
      </c>
      <c r="IL119">
        <v>2.054</v>
      </c>
      <c r="IM119">
        <v>0.3536</v>
      </c>
      <c r="IN119">
        <v>0.625846538382723</v>
      </c>
      <c r="IO119">
        <v>0.00365734689822481</v>
      </c>
      <c r="IP119">
        <v>-6.82403095585571e-07</v>
      </c>
      <c r="IQ119">
        <v>2.34579755332527e-10</v>
      </c>
      <c r="IR119">
        <v>-0.0964157226560202</v>
      </c>
      <c r="IS119">
        <v>-0.0183575705514064</v>
      </c>
      <c r="IT119">
        <v>0.00210061426533654</v>
      </c>
      <c r="IU119">
        <v>-2.28055882586626e-05</v>
      </c>
      <c r="IV119">
        <v>4</v>
      </c>
      <c r="IW119">
        <v>2464</v>
      </c>
      <c r="IX119">
        <v>0</v>
      </c>
      <c r="IY119">
        <v>27</v>
      </c>
      <c r="IZ119">
        <v>29308413.8</v>
      </c>
      <c r="JA119">
        <v>29308413.8</v>
      </c>
      <c r="JB119">
        <v>0.95459</v>
      </c>
      <c r="JC119">
        <v>2.64648</v>
      </c>
      <c r="JD119">
        <v>1.54785</v>
      </c>
      <c r="JE119">
        <v>2.31323</v>
      </c>
      <c r="JF119">
        <v>1.64673</v>
      </c>
      <c r="JG119">
        <v>2.24609</v>
      </c>
      <c r="JH119">
        <v>34.3725</v>
      </c>
      <c r="JI119">
        <v>24.2188</v>
      </c>
      <c r="JJ119">
        <v>18</v>
      </c>
      <c r="JK119">
        <v>494.015</v>
      </c>
      <c r="JL119">
        <v>332.299</v>
      </c>
      <c r="JM119">
        <v>31.0039</v>
      </c>
      <c r="JN119">
        <v>28.9875</v>
      </c>
      <c r="JO119">
        <v>30.0003</v>
      </c>
      <c r="JP119">
        <v>28.946</v>
      </c>
      <c r="JQ119">
        <v>28.9023</v>
      </c>
      <c r="JR119">
        <v>19.1368</v>
      </c>
      <c r="JS119">
        <v>22.2387</v>
      </c>
      <c r="JT119">
        <v>82.0876</v>
      </c>
      <c r="JU119">
        <v>30.9884</v>
      </c>
      <c r="JV119">
        <v>420</v>
      </c>
      <c r="JW119">
        <v>24.0986</v>
      </c>
      <c r="JX119">
        <v>96.5675</v>
      </c>
      <c r="JY119">
        <v>94.4582</v>
      </c>
    </row>
    <row r="120" spans="1:285">
      <c r="A120">
        <v>104</v>
      </c>
      <c r="B120">
        <v>1758504831.1</v>
      </c>
      <c r="C120">
        <v>1803.09999990463</v>
      </c>
      <c r="D120" t="s">
        <v>635</v>
      </c>
      <c r="E120" t="s">
        <v>636</v>
      </c>
      <c r="F120">
        <v>5</v>
      </c>
      <c r="G120" t="s">
        <v>419</v>
      </c>
      <c r="H120" t="s">
        <v>548</v>
      </c>
      <c r="I120" t="s">
        <v>421</v>
      </c>
      <c r="J120">
        <v>1758504828.1</v>
      </c>
      <c r="K120">
        <f>(L120)/1000</f>
        <v>0</v>
      </c>
      <c r="L120">
        <f>1000*DL120*AJ120*(DH120-DI120)/(100*DA120*(1000-AJ120*DH120))</f>
        <v>0</v>
      </c>
      <c r="M120">
        <f>DL120*AJ120*(DG120-DF120*(1000-AJ120*DI120)/(1000-AJ120*DH120))/(100*DA120)</f>
        <v>0</v>
      </c>
      <c r="N120">
        <f>DF120 - IF(AJ120&gt;1, M120*DA120*100.0/(AL120), 0)</f>
        <v>0</v>
      </c>
      <c r="O120">
        <f>((U120-K120/2)*N120-M120)/(U120+K120/2)</f>
        <v>0</v>
      </c>
      <c r="P120">
        <f>O120*(DM120+DN120)/1000.0</f>
        <v>0</v>
      </c>
      <c r="Q120">
        <f>(DF120 - IF(AJ120&gt;1, M120*DA120*100.0/(AL120), 0))*(DM120+DN120)/1000.0</f>
        <v>0</v>
      </c>
      <c r="R120">
        <f>2.0/((1/T120-1/S120)+SIGN(T120)*SQRT((1/T120-1/S120)*(1/T120-1/S120) + 4*DB120/((DB120+1)*(DB120+1))*(2*1/T120*1/S120-1/S120*1/S120)))</f>
        <v>0</v>
      </c>
      <c r="S120">
        <f>IF(LEFT(DC120,1)&lt;&gt;"0",IF(LEFT(DC120,1)="1",3.0,DD120),$D$5+$E$5*(DT120*DM120/($K$5*1000))+$F$5*(DT120*DM120/($K$5*1000))*MAX(MIN(DA120,$J$5),$I$5)*MAX(MIN(DA120,$J$5),$I$5)+$G$5*MAX(MIN(DA120,$J$5),$I$5)*(DT120*DM120/($K$5*1000))+$H$5*(DT120*DM120/($K$5*1000))*(DT120*DM120/($K$5*1000)))</f>
        <v>0</v>
      </c>
      <c r="T120">
        <f>K120*(1000-(1000*0.61365*exp(17.502*X120/(240.97+X120))/(DM120+DN120)+DH120)/2)/(1000*0.61365*exp(17.502*X120/(240.97+X120))/(DM120+DN120)-DH120)</f>
        <v>0</v>
      </c>
      <c r="U120">
        <f>1/((DB120+1)/(R120/1.6)+1/(S120/1.37)) + DB120/((DB120+1)/(R120/1.6) + DB120/(S120/1.37))</f>
        <v>0</v>
      </c>
      <c r="V120">
        <f>(CW120*CZ120)</f>
        <v>0</v>
      </c>
      <c r="W120">
        <f>(DO120+(V120+2*0.95*5.67E-8*(((DO120+$B$7)+273)^4-(DO120+273)^4)-44100*K120)/(1.84*29.3*S120+8*0.95*5.67E-8*(DO120+273)^3))</f>
        <v>0</v>
      </c>
      <c r="X120">
        <f>($C$7*DP120+$D$7*DQ120+$E$7*W120)</f>
        <v>0</v>
      </c>
      <c r="Y120">
        <f>0.61365*exp(17.502*X120/(240.97+X120))</f>
        <v>0</v>
      </c>
      <c r="Z120">
        <f>(AA120/AB120*100)</f>
        <v>0</v>
      </c>
      <c r="AA120">
        <f>DH120*(DM120+DN120)/1000</f>
        <v>0</v>
      </c>
      <c r="AB120">
        <f>0.61365*exp(17.502*DO120/(240.97+DO120))</f>
        <v>0</v>
      </c>
      <c r="AC120">
        <f>(Y120-DH120*(DM120+DN120)/1000)</f>
        <v>0</v>
      </c>
      <c r="AD120">
        <f>(-K120*44100)</f>
        <v>0</v>
      </c>
      <c r="AE120">
        <f>2*29.3*S120*0.92*(DO120-X120)</f>
        <v>0</v>
      </c>
      <c r="AF120">
        <f>2*0.95*5.67E-8*(((DO120+$B$7)+273)^4-(X120+273)^4)</f>
        <v>0</v>
      </c>
      <c r="AG120">
        <f>V120+AF120+AD120+AE120</f>
        <v>0</v>
      </c>
      <c r="AH120">
        <v>8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MAX(0,($B$13+$C$13*DT120)/(1+$D$13*DT120)*DM120/(DO120+273)*$E$13)</f>
        <v>0</v>
      </c>
      <c r="AM120" t="s">
        <v>422</v>
      </c>
      <c r="AN120" t="s">
        <v>422</v>
      </c>
      <c r="AO120">
        <v>0</v>
      </c>
      <c r="AP120">
        <v>0</v>
      </c>
      <c r="AQ120">
        <f>1-AO120/AP120</f>
        <v>0</v>
      </c>
      <c r="AR120">
        <v>0</v>
      </c>
      <c r="AS120" t="s">
        <v>422</v>
      </c>
      <c r="AT120" t="s">
        <v>422</v>
      </c>
      <c r="AU120">
        <v>0</v>
      </c>
      <c r="AV120">
        <v>0</v>
      </c>
      <c r="AW120">
        <f>1-AU120/AV120</f>
        <v>0</v>
      </c>
      <c r="AX120">
        <v>0.5</v>
      </c>
      <c r="AY120">
        <f>CX120</f>
        <v>0</v>
      </c>
      <c r="AZ120">
        <f>M120</f>
        <v>0</v>
      </c>
      <c r="BA120">
        <f>AW120*AX120*AY120</f>
        <v>0</v>
      </c>
      <c r="BB120">
        <f>(AZ120-AR120)/AY120</f>
        <v>0</v>
      </c>
      <c r="BC120">
        <f>(AP120-AV120)/AV120</f>
        <v>0</v>
      </c>
      <c r="BD120">
        <f>AO120/(AQ120+AO120/AV120)</f>
        <v>0</v>
      </c>
      <c r="BE120" t="s">
        <v>422</v>
      </c>
      <c r="BF120">
        <v>0</v>
      </c>
      <c r="BG120">
        <f>IF(BF120&lt;&gt;0, BF120, BD120)</f>
        <v>0</v>
      </c>
      <c r="BH120">
        <f>1-BG120/AV120</f>
        <v>0</v>
      </c>
      <c r="BI120">
        <f>(AV120-AU120)/(AV120-BG120)</f>
        <v>0</v>
      </c>
      <c r="BJ120">
        <f>(AP120-AV120)/(AP120-BG120)</f>
        <v>0</v>
      </c>
      <c r="BK120">
        <f>(AV120-AU120)/(AV120-AO120)</f>
        <v>0</v>
      </c>
      <c r="BL120">
        <f>(AP120-AV120)/(AP120-AO120)</f>
        <v>0</v>
      </c>
      <c r="BM120">
        <f>(BI120*BG120/AU120)</f>
        <v>0</v>
      </c>
      <c r="BN120">
        <f>(1-BM120)</f>
        <v>0</v>
      </c>
      <c r="CW120">
        <f>$B$11*DU120+$C$11*DV120+$F$11*EG120*(1-EJ120)</f>
        <v>0</v>
      </c>
      <c r="CX120">
        <f>CW120*CY120</f>
        <v>0</v>
      </c>
      <c r="CY120">
        <f>($B$11*$D$9+$C$11*$D$9+$F$11*((ET120+EL120)/MAX(ET120+EL120+EU120, 0.1)*$I$9+EU120/MAX(ET120+EL120+EU120, 0.1)*$J$9))/($B$11+$C$11+$F$11)</f>
        <v>0</v>
      </c>
      <c r="CZ120">
        <f>($B$11*$K$9+$C$11*$K$9+$F$11*((ET120+EL120)/MAX(ET120+EL120+EU120, 0.1)*$P$9+EU120/MAX(ET120+EL120+EU120, 0.1)*$Q$9))/($B$11+$C$11+$F$11)</f>
        <v>0</v>
      </c>
      <c r="DA120">
        <v>3.46</v>
      </c>
      <c r="DB120">
        <v>0.5</v>
      </c>
      <c r="DC120" t="s">
        <v>423</v>
      </c>
      <c r="DD120">
        <v>2</v>
      </c>
      <c r="DE120">
        <v>1758504828.1</v>
      </c>
      <c r="DF120">
        <v>420.611333333333</v>
      </c>
      <c r="DG120">
        <v>420.037666666667</v>
      </c>
      <c r="DH120">
        <v>24.2586</v>
      </c>
      <c r="DI120">
        <v>24.0181666666667</v>
      </c>
      <c r="DJ120">
        <v>418.557333333333</v>
      </c>
      <c r="DK120">
        <v>23.9049666666667</v>
      </c>
      <c r="DL120">
        <v>500.064333333333</v>
      </c>
      <c r="DM120">
        <v>89.7986666666666</v>
      </c>
      <c r="DN120">
        <v>0.0359938</v>
      </c>
      <c r="DO120">
        <v>30.4321666666667</v>
      </c>
      <c r="DP120">
        <v>30.0129</v>
      </c>
      <c r="DQ120">
        <v>999.9</v>
      </c>
      <c r="DR120">
        <v>0</v>
      </c>
      <c r="DS120">
        <v>0</v>
      </c>
      <c r="DT120">
        <v>9989.38333333333</v>
      </c>
      <c r="DU120">
        <v>0</v>
      </c>
      <c r="DV120">
        <v>0.330984</v>
      </c>
      <c r="DW120">
        <v>0.573669333333333</v>
      </c>
      <c r="DX120">
        <v>431.068666666667</v>
      </c>
      <c r="DY120">
        <v>430.374666666667</v>
      </c>
      <c r="DZ120">
        <v>0.240408666666667</v>
      </c>
      <c r="EA120">
        <v>420.037666666667</v>
      </c>
      <c r="EB120">
        <v>24.0181666666667</v>
      </c>
      <c r="EC120">
        <v>2.17838666666667</v>
      </c>
      <c r="ED120">
        <v>2.1568</v>
      </c>
      <c r="EE120">
        <v>18.8042666666667</v>
      </c>
      <c r="EF120">
        <v>18.645</v>
      </c>
      <c r="EG120">
        <v>0.00500059</v>
      </c>
      <c r="EH120">
        <v>0</v>
      </c>
      <c r="EI120">
        <v>0</v>
      </c>
      <c r="EJ120">
        <v>0</v>
      </c>
      <c r="EK120">
        <v>274.5</v>
      </c>
      <c r="EL120">
        <v>0.00500059</v>
      </c>
      <c r="EM120">
        <v>-13.9</v>
      </c>
      <c r="EN120">
        <v>-1.73333333333333</v>
      </c>
      <c r="EO120">
        <v>35.937</v>
      </c>
      <c r="EP120">
        <v>40.729</v>
      </c>
      <c r="EQ120">
        <v>37.812</v>
      </c>
      <c r="ER120">
        <v>41.3956666666667</v>
      </c>
      <c r="ES120">
        <v>38.833</v>
      </c>
      <c r="ET120">
        <v>0</v>
      </c>
      <c r="EU120">
        <v>0</v>
      </c>
      <c r="EV120">
        <v>0</v>
      </c>
      <c r="EW120">
        <v>1758504831.3</v>
      </c>
      <c r="EX120">
        <v>0</v>
      </c>
      <c r="EY120">
        <v>273.846153846154</v>
      </c>
      <c r="EZ120">
        <v>4.888888949035</v>
      </c>
      <c r="FA120">
        <v>-16.7487181564586</v>
      </c>
      <c r="FB120">
        <v>-9.84230769230769</v>
      </c>
      <c r="FC120">
        <v>15</v>
      </c>
      <c r="FD120">
        <v>0</v>
      </c>
      <c r="FE120" t="s">
        <v>424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0.59840180952381</v>
      </c>
      <c r="FR120">
        <v>-0.0222919480519481</v>
      </c>
      <c r="FS120">
        <v>0.041395139859212</v>
      </c>
      <c r="FT120">
        <v>1</v>
      </c>
      <c r="FU120">
        <v>273.332352941176</v>
      </c>
      <c r="FV120">
        <v>6.81283430798274</v>
      </c>
      <c r="FW120">
        <v>4.6622842538468</v>
      </c>
      <c r="FX120">
        <v>-1</v>
      </c>
      <c r="FY120">
        <v>0.243505380952381</v>
      </c>
      <c r="FZ120">
        <v>-0.0225225194805192</v>
      </c>
      <c r="GA120">
        <v>0.00237279199570364</v>
      </c>
      <c r="GB120">
        <v>1</v>
      </c>
      <c r="GC120">
        <v>2</v>
      </c>
      <c r="GD120">
        <v>2</v>
      </c>
      <c r="GE120" t="s">
        <v>425</v>
      </c>
      <c r="GF120">
        <v>3.13274</v>
      </c>
      <c r="GG120">
        <v>2.71435</v>
      </c>
      <c r="GH120">
        <v>0.0887721</v>
      </c>
      <c r="GI120">
        <v>0.0891442</v>
      </c>
      <c r="GJ120">
        <v>0.102919</v>
      </c>
      <c r="GK120">
        <v>0.102841</v>
      </c>
      <c r="GL120">
        <v>34285.1</v>
      </c>
      <c r="GM120">
        <v>36689.1</v>
      </c>
      <c r="GN120">
        <v>34045.7</v>
      </c>
      <c r="GO120">
        <v>36474.3</v>
      </c>
      <c r="GP120">
        <v>43151.5</v>
      </c>
      <c r="GQ120">
        <v>46982.1</v>
      </c>
      <c r="GR120">
        <v>53131.3</v>
      </c>
      <c r="GS120">
        <v>58303</v>
      </c>
      <c r="GT120">
        <v>1.92782</v>
      </c>
      <c r="GU120">
        <v>1.65115</v>
      </c>
      <c r="GV120">
        <v>0.0815168</v>
      </c>
      <c r="GW120">
        <v>0</v>
      </c>
      <c r="GX120">
        <v>28.6833</v>
      </c>
      <c r="GY120">
        <v>999.9</v>
      </c>
      <c r="GZ120">
        <v>59.211</v>
      </c>
      <c r="HA120">
        <v>30.383</v>
      </c>
      <c r="HB120">
        <v>28.7145</v>
      </c>
      <c r="HC120">
        <v>54.6346</v>
      </c>
      <c r="HD120">
        <v>47.4319</v>
      </c>
      <c r="HE120">
        <v>1</v>
      </c>
      <c r="HF120">
        <v>0.126382</v>
      </c>
      <c r="HG120">
        <v>-1.21474</v>
      </c>
      <c r="HH120">
        <v>20.1295</v>
      </c>
      <c r="HI120">
        <v>5.19842</v>
      </c>
      <c r="HJ120">
        <v>12.005</v>
      </c>
      <c r="HK120">
        <v>4.97415</v>
      </c>
      <c r="HL120">
        <v>3.294</v>
      </c>
      <c r="HM120">
        <v>9999</v>
      </c>
      <c r="HN120">
        <v>9999</v>
      </c>
      <c r="HO120">
        <v>9999</v>
      </c>
      <c r="HP120">
        <v>999.9</v>
      </c>
      <c r="HQ120">
        <v>1.86325</v>
      </c>
      <c r="HR120">
        <v>1.86813</v>
      </c>
      <c r="HS120">
        <v>1.86783</v>
      </c>
      <c r="HT120">
        <v>1.86905</v>
      </c>
      <c r="HU120">
        <v>1.86982</v>
      </c>
      <c r="HV120">
        <v>1.86591</v>
      </c>
      <c r="HW120">
        <v>1.86699</v>
      </c>
      <c r="HX120">
        <v>1.86843</v>
      </c>
      <c r="HY120">
        <v>5</v>
      </c>
      <c r="HZ120">
        <v>0</v>
      </c>
      <c r="IA120">
        <v>0</v>
      </c>
      <c r="IB120">
        <v>0</v>
      </c>
      <c r="IC120" t="s">
        <v>426</v>
      </c>
      <c r="ID120" t="s">
        <v>427</v>
      </c>
      <c r="IE120" t="s">
        <v>428</v>
      </c>
      <c r="IF120" t="s">
        <v>428</v>
      </c>
      <c r="IG120" t="s">
        <v>428</v>
      </c>
      <c r="IH120" t="s">
        <v>428</v>
      </c>
      <c r="II120">
        <v>0</v>
      </c>
      <c r="IJ120">
        <v>100</v>
      </c>
      <c r="IK120">
        <v>100</v>
      </c>
      <c r="IL120">
        <v>2.054</v>
      </c>
      <c r="IM120">
        <v>0.3536</v>
      </c>
      <c r="IN120">
        <v>0.625846538382723</v>
      </c>
      <c r="IO120">
        <v>0.00365734689822481</v>
      </c>
      <c r="IP120">
        <v>-6.82403095585571e-07</v>
      </c>
      <c r="IQ120">
        <v>2.34579755332527e-10</v>
      </c>
      <c r="IR120">
        <v>-0.0964157226560202</v>
      </c>
      <c r="IS120">
        <v>-0.0183575705514064</v>
      </c>
      <c r="IT120">
        <v>0.00210061426533654</v>
      </c>
      <c r="IU120">
        <v>-2.28055882586626e-05</v>
      </c>
      <c r="IV120">
        <v>4</v>
      </c>
      <c r="IW120">
        <v>2464</v>
      </c>
      <c r="IX120">
        <v>0</v>
      </c>
      <c r="IY120">
        <v>27</v>
      </c>
      <c r="IZ120">
        <v>29308413.9</v>
      </c>
      <c r="JA120">
        <v>29308413.9</v>
      </c>
      <c r="JB120">
        <v>0.95459</v>
      </c>
      <c r="JC120">
        <v>2.6355</v>
      </c>
      <c r="JD120">
        <v>1.54785</v>
      </c>
      <c r="JE120">
        <v>2.31323</v>
      </c>
      <c r="JF120">
        <v>1.64673</v>
      </c>
      <c r="JG120">
        <v>2.35474</v>
      </c>
      <c r="JH120">
        <v>34.3725</v>
      </c>
      <c r="JI120">
        <v>24.2188</v>
      </c>
      <c r="JJ120">
        <v>18</v>
      </c>
      <c r="JK120">
        <v>493.729</v>
      </c>
      <c r="JL120">
        <v>332.514</v>
      </c>
      <c r="JM120">
        <v>30.9951</v>
      </c>
      <c r="JN120">
        <v>28.9888</v>
      </c>
      <c r="JO120">
        <v>30.0001</v>
      </c>
      <c r="JP120">
        <v>28.9469</v>
      </c>
      <c r="JQ120">
        <v>28.9023</v>
      </c>
      <c r="JR120">
        <v>19.1382</v>
      </c>
      <c r="JS120">
        <v>22.2387</v>
      </c>
      <c r="JT120">
        <v>82.0876</v>
      </c>
      <c r="JU120">
        <v>30.9764</v>
      </c>
      <c r="JV120">
        <v>420</v>
      </c>
      <c r="JW120">
        <v>24.1008</v>
      </c>
      <c r="JX120">
        <v>96.5672</v>
      </c>
      <c r="JY120">
        <v>94.458</v>
      </c>
    </row>
    <row r="121" spans="1:285">
      <c r="A121">
        <v>105</v>
      </c>
      <c r="B121">
        <v>1758504833.1</v>
      </c>
      <c r="C121">
        <v>1805.09999990463</v>
      </c>
      <c r="D121" t="s">
        <v>637</v>
      </c>
      <c r="E121" t="s">
        <v>638</v>
      </c>
      <c r="F121">
        <v>5</v>
      </c>
      <c r="G121" t="s">
        <v>419</v>
      </c>
      <c r="H121" t="s">
        <v>548</v>
      </c>
      <c r="I121" t="s">
        <v>421</v>
      </c>
      <c r="J121">
        <v>1758504830.1</v>
      </c>
      <c r="K121">
        <f>(L121)/1000</f>
        <v>0</v>
      </c>
      <c r="L121">
        <f>1000*DL121*AJ121*(DH121-DI121)/(100*DA121*(1000-AJ121*DH121))</f>
        <v>0</v>
      </c>
      <c r="M121">
        <f>DL121*AJ121*(DG121-DF121*(1000-AJ121*DI121)/(1000-AJ121*DH121))/(100*DA121)</f>
        <v>0</v>
      </c>
      <c r="N121">
        <f>DF121 - IF(AJ121&gt;1, M121*DA121*100.0/(AL121), 0)</f>
        <v>0</v>
      </c>
      <c r="O121">
        <f>((U121-K121/2)*N121-M121)/(U121+K121/2)</f>
        <v>0</v>
      </c>
      <c r="P121">
        <f>O121*(DM121+DN121)/1000.0</f>
        <v>0</v>
      </c>
      <c r="Q121">
        <f>(DF121 - IF(AJ121&gt;1, M121*DA121*100.0/(AL121), 0))*(DM121+DN121)/1000.0</f>
        <v>0</v>
      </c>
      <c r="R121">
        <f>2.0/((1/T121-1/S121)+SIGN(T121)*SQRT((1/T121-1/S121)*(1/T121-1/S121) + 4*DB121/((DB121+1)*(DB121+1))*(2*1/T121*1/S121-1/S121*1/S121)))</f>
        <v>0</v>
      </c>
      <c r="S121">
        <f>IF(LEFT(DC121,1)&lt;&gt;"0",IF(LEFT(DC121,1)="1",3.0,DD121),$D$5+$E$5*(DT121*DM121/($K$5*1000))+$F$5*(DT121*DM121/($K$5*1000))*MAX(MIN(DA121,$J$5),$I$5)*MAX(MIN(DA121,$J$5),$I$5)+$G$5*MAX(MIN(DA121,$J$5),$I$5)*(DT121*DM121/($K$5*1000))+$H$5*(DT121*DM121/($K$5*1000))*(DT121*DM121/($K$5*1000)))</f>
        <v>0</v>
      </c>
      <c r="T121">
        <f>K121*(1000-(1000*0.61365*exp(17.502*X121/(240.97+X121))/(DM121+DN121)+DH121)/2)/(1000*0.61365*exp(17.502*X121/(240.97+X121))/(DM121+DN121)-DH121)</f>
        <v>0</v>
      </c>
      <c r="U121">
        <f>1/((DB121+1)/(R121/1.6)+1/(S121/1.37)) + DB121/((DB121+1)/(R121/1.6) + DB121/(S121/1.37))</f>
        <v>0</v>
      </c>
      <c r="V121">
        <f>(CW121*CZ121)</f>
        <v>0</v>
      </c>
      <c r="W121">
        <f>(DO121+(V121+2*0.95*5.67E-8*(((DO121+$B$7)+273)^4-(DO121+273)^4)-44100*K121)/(1.84*29.3*S121+8*0.95*5.67E-8*(DO121+273)^3))</f>
        <v>0</v>
      </c>
      <c r="X121">
        <f>($C$7*DP121+$D$7*DQ121+$E$7*W121)</f>
        <v>0</v>
      </c>
      <c r="Y121">
        <f>0.61365*exp(17.502*X121/(240.97+X121))</f>
        <v>0</v>
      </c>
      <c r="Z121">
        <f>(AA121/AB121*100)</f>
        <v>0</v>
      </c>
      <c r="AA121">
        <f>DH121*(DM121+DN121)/1000</f>
        <v>0</v>
      </c>
      <c r="AB121">
        <f>0.61365*exp(17.502*DO121/(240.97+DO121))</f>
        <v>0</v>
      </c>
      <c r="AC121">
        <f>(Y121-DH121*(DM121+DN121)/1000)</f>
        <v>0</v>
      </c>
      <c r="AD121">
        <f>(-K121*44100)</f>
        <v>0</v>
      </c>
      <c r="AE121">
        <f>2*29.3*S121*0.92*(DO121-X121)</f>
        <v>0</v>
      </c>
      <c r="AF121">
        <f>2*0.95*5.67E-8*(((DO121+$B$7)+273)^4-(X121+273)^4)</f>
        <v>0</v>
      </c>
      <c r="AG121">
        <f>V121+AF121+AD121+AE121</f>
        <v>0</v>
      </c>
      <c r="AH121">
        <v>8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MAX(0,($B$13+$C$13*DT121)/(1+$D$13*DT121)*DM121/(DO121+273)*$E$13)</f>
        <v>0</v>
      </c>
      <c r="AM121" t="s">
        <v>422</v>
      </c>
      <c r="AN121" t="s">
        <v>422</v>
      </c>
      <c r="AO121">
        <v>0</v>
      </c>
      <c r="AP121">
        <v>0</v>
      </c>
      <c r="AQ121">
        <f>1-AO121/AP121</f>
        <v>0</v>
      </c>
      <c r="AR121">
        <v>0</v>
      </c>
      <c r="AS121" t="s">
        <v>422</v>
      </c>
      <c r="AT121" t="s">
        <v>422</v>
      </c>
      <c r="AU121">
        <v>0</v>
      </c>
      <c r="AV121">
        <v>0</v>
      </c>
      <c r="AW121">
        <f>1-AU121/AV121</f>
        <v>0</v>
      </c>
      <c r="AX121">
        <v>0.5</v>
      </c>
      <c r="AY121">
        <f>CX121</f>
        <v>0</v>
      </c>
      <c r="AZ121">
        <f>M121</f>
        <v>0</v>
      </c>
      <c r="BA121">
        <f>AW121*AX121*AY121</f>
        <v>0</v>
      </c>
      <c r="BB121">
        <f>(AZ121-AR121)/AY121</f>
        <v>0</v>
      </c>
      <c r="BC121">
        <f>(AP121-AV121)/AV121</f>
        <v>0</v>
      </c>
      <c r="BD121">
        <f>AO121/(AQ121+AO121/AV121)</f>
        <v>0</v>
      </c>
      <c r="BE121" t="s">
        <v>422</v>
      </c>
      <c r="BF121">
        <v>0</v>
      </c>
      <c r="BG121">
        <f>IF(BF121&lt;&gt;0, BF121, BD121)</f>
        <v>0</v>
      </c>
      <c r="BH121">
        <f>1-BG121/AV121</f>
        <v>0</v>
      </c>
      <c r="BI121">
        <f>(AV121-AU121)/(AV121-BG121)</f>
        <v>0</v>
      </c>
      <c r="BJ121">
        <f>(AP121-AV121)/(AP121-BG121)</f>
        <v>0</v>
      </c>
      <c r="BK121">
        <f>(AV121-AU121)/(AV121-AO121)</f>
        <v>0</v>
      </c>
      <c r="BL121">
        <f>(AP121-AV121)/(AP121-AO121)</f>
        <v>0</v>
      </c>
      <c r="BM121">
        <f>(BI121*BG121/AU121)</f>
        <v>0</v>
      </c>
      <c r="BN121">
        <f>(1-BM121)</f>
        <v>0</v>
      </c>
      <c r="CW121">
        <f>$B$11*DU121+$C$11*DV121+$F$11*EG121*(1-EJ121)</f>
        <v>0</v>
      </c>
      <c r="CX121">
        <f>CW121*CY121</f>
        <v>0</v>
      </c>
      <c r="CY121">
        <f>($B$11*$D$9+$C$11*$D$9+$F$11*((ET121+EL121)/MAX(ET121+EL121+EU121, 0.1)*$I$9+EU121/MAX(ET121+EL121+EU121, 0.1)*$J$9))/($B$11+$C$11+$F$11)</f>
        <v>0</v>
      </c>
      <c r="CZ121">
        <f>($B$11*$K$9+$C$11*$K$9+$F$11*((ET121+EL121)/MAX(ET121+EL121+EU121, 0.1)*$P$9+EU121/MAX(ET121+EL121+EU121, 0.1)*$Q$9))/($B$11+$C$11+$F$11)</f>
        <v>0</v>
      </c>
      <c r="DA121">
        <v>3.46</v>
      </c>
      <c r="DB121">
        <v>0.5</v>
      </c>
      <c r="DC121" t="s">
        <v>423</v>
      </c>
      <c r="DD121">
        <v>2</v>
      </c>
      <c r="DE121">
        <v>1758504830.1</v>
      </c>
      <c r="DF121">
        <v>420.609</v>
      </c>
      <c r="DG121">
        <v>420.018333333333</v>
      </c>
      <c r="DH121">
        <v>24.2578666666667</v>
      </c>
      <c r="DI121">
        <v>24.0177</v>
      </c>
      <c r="DJ121">
        <v>418.555</v>
      </c>
      <c r="DK121">
        <v>23.9043</v>
      </c>
      <c r="DL121">
        <v>500.006666666667</v>
      </c>
      <c r="DM121">
        <v>89.7985</v>
      </c>
      <c r="DN121">
        <v>0.0362855666666667</v>
      </c>
      <c r="DO121">
        <v>30.4315</v>
      </c>
      <c r="DP121">
        <v>30.0112333333333</v>
      </c>
      <c r="DQ121">
        <v>999.9</v>
      </c>
      <c r="DR121">
        <v>0</v>
      </c>
      <c r="DS121">
        <v>0</v>
      </c>
      <c r="DT121">
        <v>9977.5</v>
      </c>
      <c r="DU121">
        <v>0</v>
      </c>
      <c r="DV121">
        <v>0.330984</v>
      </c>
      <c r="DW121">
        <v>0.590627</v>
      </c>
      <c r="DX121">
        <v>431.066</v>
      </c>
      <c r="DY121">
        <v>430.354666666667</v>
      </c>
      <c r="DZ121">
        <v>0.240187333333333</v>
      </c>
      <c r="EA121">
        <v>420.018333333333</v>
      </c>
      <c r="EB121">
        <v>24.0177</v>
      </c>
      <c r="EC121">
        <v>2.17832</v>
      </c>
      <c r="ED121">
        <v>2.15675</v>
      </c>
      <c r="EE121">
        <v>18.8037666666667</v>
      </c>
      <c r="EF121">
        <v>18.6446666666667</v>
      </c>
      <c r="EG121">
        <v>0.00500059</v>
      </c>
      <c r="EH121">
        <v>0</v>
      </c>
      <c r="EI121">
        <v>0</v>
      </c>
      <c r="EJ121">
        <v>0</v>
      </c>
      <c r="EK121">
        <v>276.433333333333</v>
      </c>
      <c r="EL121">
        <v>0.00500059</v>
      </c>
      <c r="EM121">
        <v>-12.3</v>
      </c>
      <c r="EN121">
        <v>-1.4</v>
      </c>
      <c r="EO121">
        <v>35.958</v>
      </c>
      <c r="EP121">
        <v>40.7706666666667</v>
      </c>
      <c r="EQ121">
        <v>37.812</v>
      </c>
      <c r="ER121">
        <v>41.4373333333333</v>
      </c>
      <c r="ES121">
        <v>38.854</v>
      </c>
      <c r="ET121">
        <v>0</v>
      </c>
      <c r="EU121">
        <v>0</v>
      </c>
      <c r="EV121">
        <v>0</v>
      </c>
      <c r="EW121">
        <v>1758504833.7</v>
      </c>
      <c r="EX121">
        <v>0</v>
      </c>
      <c r="EY121">
        <v>274.476923076923</v>
      </c>
      <c r="EZ121">
        <v>2.95384620689118</v>
      </c>
      <c r="FA121">
        <v>-2.78632473796413</v>
      </c>
      <c r="FB121">
        <v>-10.3961538461538</v>
      </c>
      <c r="FC121">
        <v>15</v>
      </c>
      <c r="FD121">
        <v>0</v>
      </c>
      <c r="FE121" t="s">
        <v>424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0.595441571428571</v>
      </c>
      <c r="FR121">
        <v>0.00694542857142807</v>
      </c>
      <c r="FS121">
        <v>0.040911318145904</v>
      </c>
      <c r="FT121">
        <v>1</v>
      </c>
      <c r="FU121">
        <v>273.4</v>
      </c>
      <c r="FV121">
        <v>7.38273504280028</v>
      </c>
      <c r="FW121">
        <v>4.22353350810877</v>
      </c>
      <c r="FX121">
        <v>-1</v>
      </c>
      <c r="FY121">
        <v>0.242797476190476</v>
      </c>
      <c r="FZ121">
        <v>-0.0209802857142855</v>
      </c>
      <c r="GA121">
        <v>0.002224090624632</v>
      </c>
      <c r="GB121">
        <v>1</v>
      </c>
      <c r="GC121">
        <v>2</v>
      </c>
      <c r="GD121">
        <v>2</v>
      </c>
      <c r="GE121" t="s">
        <v>425</v>
      </c>
      <c r="GF121">
        <v>3.13301</v>
      </c>
      <c r="GG121">
        <v>2.71454</v>
      </c>
      <c r="GH121">
        <v>0.0887712</v>
      </c>
      <c r="GI121">
        <v>0.0891374</v>
      </c>
      <c r="GJ121">
        <v>0.102916</v>
      </c>
      <c r="GK121">
        <v>0.102841</v>
      </c>
      <c r="GL121">
        <v>34285.1</v>
      </c>
      <c r="GM121">
        <v>36689.3</v>
      </c>
      <c r="GN121">
        <v>34045.6</v>
      </c>
      <c r="GO121">
        <v>36474.2</v>
      </c>
      <c r="GP121">
        <v>43151.5</v>
      </c>
      <c r="GQ121">
        <v>46982.2</v>
      </c>
      <c r="GR121">
        <v>53131.2</v>
      </c>
      <c r="GS121">
        <v>58303</v>
      </c>
      <c r="GT121">
        <v>1.92815</v>
      </c>
      <c r="GU121">
        <v>1.65085</v>
      </c>
      <c r="GV121">
        <v>0.0813231</v>
      </c>
      <c r="GW121">
        <v>0</v>
      </c>
      <c r="GX121">
        <v>28.6829</v>
      </c>
      <c r="GY121">
        <v>999.9</v>
      </c>
      <c r="GZ121">
        <v>59.211</v>
      </c>
      <c r="HA121">
        <v>30.383</v>
      </c>
      <c r="HB121">
        <v>28.7145</v>
      </c>
      <c r="HC121">
        <v>54.4646</v>
      </c>
      <c r="HD121">
        <v>47.2556</v>
      </c>
      <c r="HE121">
        <v>1</v>
      </c>
      <c r="HF121">
        <v>0.126311</v>
      </c>
      <c r="HG121">
        <v>-1.21489</v>
      </c>
      <c r="HH121">
        <v>20.1295</v>
      </c>
      <c r="HI121">
        <v>5.19827</v>
      </c>
      <c r="HJ121">
        <v>12.0047</v>
      </c>
      <c r="HK121">
        <v>4.9744</v>
      </c>
      <c r="HL121">
        <v>3.294</v>
      </c>
      <c r="HM121">
        <v>9999</v>
      </c>
      <c r="HN121">
        <v>9999</v>
      </c>
      <c r="HO121">
        <v>9999</v>
      </c>
      <c r="HP121">
        <v>999.9</v>
      </c>
      <c r="HQ121">
        <v>1.86325</v>
      </c>
      <c r="HR121">
        <v>1.86813</v>
      </c>
      <c r="HS121">
        <v>1.86783</v>
      </c>
      <c r="HT121">
        <v>1.86905</v>
      </c>
      <c r="HU121">
        <v>1.86983</v>
      </c>
      <c r="HV121">
        <v>1.8659</v>
      </c>
      <c r="HW121">
        <v>1.86698</v>
      </c>
      <c r="HX121">
        <v>1.86843</v>
      </c>
      <c r="HY121">
        <v>5</v>
      </c>
      <c r="HZ121">
        <v>0</v>
      </c>
      <c r="IA121">
        <v>0</v>
      </c>
      <c r="IB121">
        <v>0</v>
      </c>
      <c r="IC121" t="s">
        <v>426</v>
      </c>
      <c r="ID121" t="s">
        <v>427</v>
      </c>
      <c r="IE121" t="s">
        <v>428</v>
      </c>
      <c r="IF121" t="s">
        <v>428</v>
      </c>
      <c r="IG121" t="s">
        <v>428</v>
      </c>
      <c r="IH121" t="s">
        <v>428</v>
      </c>
      <c r="II121">
        <v>0</v>
      </c>
      <c r="IJ121">
        <v>100</v>
      </c>
      <c r="IK121">
        <v>100</v>
      </c>
      <c r="IL121">
        <v>2.055</v>
      </c>
      <c r="IM121">
        <v>0.3535</v>
      </c>
      <c r="IN121">
        <v>0.625846538382723</v>
      </c>
      <c r="IO121">
        <v>0.00365734689822481</v>
      </c>
      <c r="IP121">
        <v>-6.82403095585571e-07</v>
      </c>
      <c r="IQ121">
        <v>2.34579755332527e-10</v>
      </c>
      <c r="IR121">
        <v>-0.0964157226560202</v>
      </c>
      <c r="IS121">
        <v>-0.0183575705514064</v>
      </c>
      <c r="IT121">
        <v>0.00210061426533654</v>
      </c>
      <c r="IU121">
        <v>-2.28055882586626e-05</v>
      </c>
      <c r="IV121">
        <v>4</v>
      </c>
      <c r="IW121">
        <v>2464</v>
      </c>
      <c r="IX121">
        <v>0</v>
      </c>
      <c r="IY121">
        <v>27</v>
      </c>
      <c r="IZ121">
        <v>29308413.9</v>
      </c>
      <c r="JA121">
        <v>29308413.9</v>
      </c>
      <c r="JB121">
        <v>0.95459</v>
      </c>
      <c r="JC121">
        <v>2.6355</v>
      </c>
      <c r="JD121">
        <v>1.54785</v>
      </c>
      <c r="JE121">
        <v>2.31323</v>
      </c>
      <c r="JF121">
        <v>1.64673</v>
      </c>
      <c r="JG121">
        <v>2.32788</v>
      </c>
      <c r="JH121">
        <v>34.3725</v>
      </c>
      <c r="JI121">
        <v>24.2188</v>
      </c>
      <c r="JJ121">
        <v>18</v>
      </c>
      <c r="JK121">
        <v>493.951</v>
      </c>
      <c r="JL121">
        <v>332.371</v>
      </c>
      <c r="JM121">
        <v>30.9869</v>
      </c>
      <c r="JN121">
        <v>28.989</v>
      </c>
      <c r="JO121">
        <v>30</v>
      </c>
      <c r="JP121">
        <v>28.9482</v>
      </c>
      <c r="JQ121">
        <v>28.9024</v>
      </c>
      <c r="JR121">
        <v>19.1385</v>
      </c>
      <c r="JS121">
        <v>21.9621</v>
      </c>
      <c r="JT121">
        <v>82.0876</v>
      </c>
      <c r="JU121">
        <v>30.9764</v>
      </c>
      <c r="JV121">
        <v>420</v>
      </c>
      <c r="JW121">
        <v>24.1071</v>
      </c>
      <c r="JX121">
        <v>96.567</v>
      </c>
      <c r="JY121">
        <v>94.458</v>
      </c>
    </row>
    <row r="122" spans="1:285">
      <c r="A122">
        <v>106</v>
      </c>
      <c r="B122">
        <v>1758504835.1</v>
      </c>
      <c r="C122">
        <v>1807.09999990463</v>
      </c>
      <c r="D122" t="s">
        <v>639</v>
      </c>
      <c r="E122" t="s">
        <v>640</v>
      </c>
      <c r="F122">
        <v>5</v>
      </c>
      <c r="G122" t="s">
        <v>419</v>
      </c>
      <c r="H122" t="s">
        <v>548</v>
      </c>
      <c r="I122" t="s">
        <v>421</v>
      </c>
      <c r="J122">
        <v>1758504832.1</v>
      </c>
      <c r="K122">
        <f>(L122)/1000</f>
        <v>0</v>
      </c>
      <c r="L122">
        <f>1000*DL122*AJ122*(DH122-DI122)/(100*DA122*(1000-AJ122*DH122))</f>
        <v>0</v>
      </c>
      <c r="M122">
        <f>DL122*AJ122*(DG122-DF122*(1000-AJ122*DI122)/(1000-AJ122*DH122))/(100*DA122)</f>
        <v>0</v>
      </c>
      <c r="N122">
        <f>DF122 - IF(AJ122&gt;1, M122*DA122*100.0/(AL122), 0)</f>
        <v>0</v>
      </c>
      <c r="O122">
        <f>((U122-K122/2)*N122-M122)/(U122+K122/2)</f>
        <v>0</v>
      </c>
      <c r="P122">
        <f>O122*(DM122+DN122)/1000.0</f>
        <v>0</v>
      </c>
      <c r="Q122">
        <f>(DF122 - IF(AJ122&gt;1, M122*DA122*100.0/(AL122), 0))*(DM122+DN122)/1000.0</f>
        <v>0</v>
      </c>
      <c r="R122">
        <f>2.0/((1/T122-1/S122)+SIGN(T122)*SQRT((1/T122-1/S122)*(1/T122-1/S122) + 4*DB122/((DB122+1)*(DB122+1))*(2*1/T122*1/S122-1/S122*1/S122)))</f>
        <v>0</v>
      </c>
      <c r="S122">
        <f>IF(LEFT(DC122,1)&lt;&gt;"0",IF(LEFT(DC122,1)="1",3.0,DD122),$D$5+$E$5*(DT122*DM122/($K$5*1000))+$F$5*(DT122*DM122/($K$5*1000))*MAX(MIN(DA122,$J$5),$I$5)*MAX(MIN(DA122,$J$5),$I$5)+$G$5*MAX(MIN(DA122,$J$5),$I$5)*(DT122*DM122/($K$5*1000))+$H$5*(DT122*DM122/($K$5*1000))*(DT122*DM122/($K$5*1000)))</f>
        <v>0</v>
      </c>
      <c r="T122">
        <f>K122*(1000-(1000*0.61365*exp(17.502*X122/(240.97+X122))/(DM122+DN122)+DH122)/2)/(1000*0.61365*exp(17.502*X122/(240.97+X122))/(DM122+DN122)-DH122)</f>
        <v>0</v>
      </c>
      <c r="U122">
        <f>1/((DB122+1)/(R122/1.6)+1/(S122/1.37)) + DB122/((DB122+1)/(R122/1.6) + DB122/(S122/1.37))</f>
        <v>0</v>
      </c>
      <c r="V122">
        <f>(CW122*CZ122)</f>
        <v>0</v>
      </c>
      <c r="W122">
        <f>(DO122+(V122+2*0.95*5.67E-8*(((DO122+$B$7)+273)^4-(DO122+273)^4)-44100*K122)/(1.84*29.3*S122+8*0.95*5.67E-8*(DO122+273)^3))</f>
        <v>0</v>
      </c>
      <c r="X122">
        <f>($C$7*DP122+$D$7*DQ122+$E$7*W122)</f>
        <v>0</v>
      </c>
      <c r="Y122">
        <f>0.61365*exp(17.502*X122/(240.97+X122))</f>
        <v>0</v>
      </c>
      <c r="Z122">
        <f>(AA122/AB122*100)</f>
        <v>0</v>
      </c>
      <c r="AA122">
        <f>DH122*(DM122+DN122)/1000</f>
        <v>0</v>
      </c>
      <c r="AB122">
        <f>0.61365*exp(17.502*DO122/(240.97+DO122))</f>
        <v>0</v>
      </c>
      <c r="AC122">
        <f>(Y122-DH122*(DM122+DN122)/1000)</f>
        <v>0</v>
      </c>
      <c r="AD122">
        <f>(-K122*44100)</f>
        <v>0</v>
      </c>
      <c r="AE122">
        <f>2*29.3*S122*0.92*(DO122-X122)</f>
        <v>0</v>
      </c>
      <c r="AF122">
        <f>2*0.95*5.67E-8*(((DO122+$B$7)+273)^4-(X122+273)^4)</f>
        <v>0</v>
      </c>
      <c r="AG122">
        <f>V122+AF122+AD122+AE122</f>
        <v>0</v>
      </c>
      <c r="AH122">
        <v>8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MAX(0,($B$13+$C$13*DT122)/(1+$D$13*DT122)*DM122/(DO122+273)*$E$13)</f>
        <v>0</v>
      </c>
      <c r="AM122" t="s">
        <v>422</v>
      </c>
      <c r="AN122" t="s">
        <v>422</v>
      </c>
      <c r="AO122">
        <v>0</v>
      </c>
      <c r="AP122">
        <v>0</v>
      </c>
      <c r="AQ122">
        <f>1-AO122/AP122</f>
        <v>0</v>
      </c>
      <c r="AR122">
        <v>0</v>
      </c>
      <c r="AS122" t="s">
        <v>422</v>
      </c>
      <c r="AT122" t="s">
        <v>422</v>
      </c>
      <c r="AU122">
        <v>0</v>
      </c>
      <c r="AV122">
        <v>0</v>
      </c>
      <c r="AW122">
        <f>1-AU122/AV122</f>
        <v>0</v>
      </c>
      <c r="AX122">
        <v>0.5</v>
      </c>
      <c r="AY122">
        <f>CX122</f>
        <v>0</v>
      </c>
      <c r="AZ122">
        <f>M122</f>
        <v>0</v>
      </c>
      <c r="BA122">
        <f>AW122*AX122*AY122</f>
        <v>0</v>
      </c>
      <c r="BB122">
        <f>(AZ122-AR122)/AY122</f>
        <v>0</v>
      </c>
      <c r="BC122">
        <f>(AP122-AV122)/AV122</f>
        <v>0</v>
      </c>
      <c r="BD122">
        <f>AO122/(AQ122+AO122/AV122)</f>
        <v>0</v>
      </c>
      <c r="BE122" t="s">
        <v>422</v>
      </c>
      <c r="BF122">
        <v>0</v>
      </c>
      <c r="BG122">
        <f>IF(BF122&lt;&gt;0, BF122, BD122)</f>
        <v>0</v>
      </c>
      <c r="BH122">
        <f>1-BG122/AV122</f>
        <v>0</v>
      </c>
      <c r="BI122">
        <f>(AV122-AU122)/(AV122-BG122)</f>
        <v>0</v>
      </c>
      <c r="BJ122">
        <f>(AP122-AV122)/(AP122-BG122)</f>
        <v>0</v>
      </c>
      <c r="BK122">
        <f>(AV122-AU122)/(AV122-AO122)</f>
        <v>0</v>
      </c>
      <c r="BL122">
        <f>(AP122-AV122)/(AP122-AO122)</f>
        <v>0</v>
      </c>
      <c r="BM122">
        <f>(BI122*BG122/AU122)</f>
        <v>0</v>
      </c>
      <c r="BN122">
        <f>(1-BM122)</f>
        <v>0</v>
      </c>
      <c r="CW122">
        <f>$B$11*DU122+$C$11*DV122+$F$11*EG122*(1-EJ122)</f>
        <v>0</v>
      </c>
      <c r="CX122">
        <f>CW122*CY122</f>
        <v>0</v>
      </c>
      <c r="CY122">
        <f>($B$11*$D$9+$C$11*$D$9+$F$11*((ET122+EL122)/MAX(ET122+EL122+EU122, 0.1)*$I$9+EU122/MAX(ET122+EL122+EU122, 0.1)*$J$9))/($B$11+$C$11+$F$11)</f>
        <v>0</v>
      </c>
      <c r="CZ122">
        <f>($B$11*$K$9+$C$11*$K$9+$F$11*((ET122+EL122)/MAX(ET122+EL122+EU122, 0.1)*$P$9+EU122/MAX(ET122+EL122+EU122, 0.1)*$Q$9))/($B$11+$C$11+$F$11)</f>
        <v>0</v>
      </c>
      <c r="DA122">
        <v>3.46</v>
      </c>
      <c r="DB122">
        <v>0.5</v>
      </c>
      <c r="DC122" t="s">
        <v>423</v>
      </c>
      <c r="DD122">
        <v>2</v>
      </c>
      <c r="DE122">
        <v>1758504832.1</v>
      </c>
      <c r="DF122">
        <v>420.601666666667</v>
      </c>
      <c r="DG122">
        <v>419.978</v>
      </c>
      <c r="DH122">
        <v>24.2566666666667</v>
      </c>
      <c r="DI122">
        <v>24.0174333333333</v>
      </c>
      <c r="DJ122">
        <v>418.547666666667</v>
      </c>
      <c r="DK122">
        <v>23.9031666666667</v>
      </c>
      <c r="DL122">
        <v>499.952333333333</v>
      </c>
      <c r="DM122">
        <v>89.7990666666667</v>
      </c>
      <c r="DN122">
        <v>0.0364761666666667</v>
      </c>
      <c r="DO122">
        <v>30.431</v>
      </c>
      <c r="DP122">
        <v>30.0097666666667</v>
      </c>
      <c r="DQ122">
        <v>999.9</v>
      </c>
      <c r="DR122">
        <v>0</v>
      </c>
      <c r="DS122">
        <v>0</v>
      </c>
      <c r="DT122">
        <v>9985.63333333333</v>
      </c>
      <c r="DU122">
        <v>0</v>
      </c>
      <c r="DV122">
        <v>0.330984</v>
      </c>
      <c r="DW122">
        <v>0.623525</v>
      </c>
      <c r="DX122">
        <v>431.058</v>
      </c>
      <c r="DY122">
        <v>430.313333333333</v>
      </c>
      <c r="DZ122">
        <v>0.239254</v>
      </c>
      <c r="EA122">
        <v>419.978</v>
      </c>
      <c r="EB122">
        <v>24.0174333333333</v>
      </c>
      <c r="EC122">
        <v>2.17822666666667</v>
      </c>
      <c r="ED122">
        <v>2.15674</v>
      </c>
      <c r="EE122">
        <v>18.8030666666667</v>
      </c>
      <c r="EF122">
        <v>18.6446</v>
      </c>
      <c r="EG122">
        <v>0.00500059</v>
      </c>
      <c r="EH122">
        <v>0</v>
      </c>
      <c r="EI122">
        <v>0</v>
      </c>
      <c r="EJ122">
        <v>0</v>
      </c>
      <c r="EK122">
        <v>273.233333333333</v>
      </c>
      <c r="EL122">
        <v>0.00500059</v>
      </c>
      <c r="EM122">
        <v>-9.1</v>
      </c>
      <c r="EN122">
        <v>-1.43333333333333</v>
      </c>
      <c r="EO122">
        <v>35.979</v>
      </c>
      <c r="EP122">
        <v>40.7913333333333</v>
      </c>
      <c r="EQ122">
        <v>37.833</v>
      </c>
      <c r="ER122">
        <v>41.479</v>
      </c>
      <c r="ES122">
        <v>38.875</v>
      </c>
      <c r="ET122">
        <v>0</v>
      </c>
      <c r="EU122">
        <v>0</v>
      </c>
      <c r="EV122">
        <v>0</v>
      </c>
      <c r="EW122">
        <v>1758504835.5</v>
      </c>
      <c r="EX122">
        <v>0</v>
      </c>
      <c r="EY122">
        <v>273.536</v>
      </c>
      <c r="EZ122">
        <v>-9.45384611944843</v>
      </c>
      <c r="FA122">
        <v>-3.26153832318982</v>
      </c>
      <c r="FB122">
        <v>-10.308</v>
      </c>
      <c r="FC122">
        <v>15</v>
      </c>
      <c r="FD122">
        <v>0</v>
      </c>
      <c r="FE122" t="s">
        <v>424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0.599978523809524</v>
      </c>
      <c r="FR122">
        <v>0.136122701298701</v>
      </c>
      <c r="FS122">
        <v>0.0449278261327135</v>
      </c>
      <c r="FT122">
        <v>1</v>
      </c>
      <c r="FU122">
        <v>273.8</v>
      </c>
      <c r="FV122">
        <v>10.2521009364769</v>
      </c>
      <c r="FW122">
        <v>3.78479931863671</v>
      </c>
      <c r="FX122">
        <v>-1</v>
      </c>
      <c r="FY122">
        <v>0.242196428571429</v>
      </c>
      <c r="FZ122">
        <v>-0.0207737142857142</v>
      </c>
      <c r="GA122">
        <v>0.00220614946977606</v>
      </c>
      <c r="GB122">
        <v>1</v>
      </c>
      <c r="GC122">
        <v>2</v>
      </c>
      <c r="GD122">
        <v>2</v>
      </c>
      <c r="GE122" t="s">
        <v>425</v>
      </c>
      <c r="GF122">
        <v>3.13293</v>
      </c>
      <c r="GG122">
        <v>2.71443</v>
      </c>
      <c r="GH122">
        <v>0.0887644</v>
      </c>
      <c r="GI122">
        <v>0.0891386</v>
      </c>
      <c r="GJ122">
        <v>0.102911</v>
      </c>
      <c r="GK122">
        <v>0.102838</v>
      </c>
      <c r="GL122">
        <v>34285.2</v>
      </c>
      <c r="GM122">
        <v>36689.2</v>
      </c>
      <c r="GN122">
        <v>34045.5</v>
      </c>
      <c r="GO122">
        <v>36474.1</v>
      </c>
      <c r="GP122">
        <v>43151.7</v>
      </c>
      <c r="GQ122">
        <v>46982.3</v>
      </c>
      <c r="GR122">
        <v>53131.1</v>
      </c>
      <c r="GS122">
        <v>58303</v>
      </c>
      <c r="GT122">
        <v>1.92827</v>
      </c>
      <c r="GU122">
        <v>1.65095</v>
      </c>
      <c r="GV122">
        <v>0.0812262</v>
      </c>
      <c r="GW122">
        <v>0</v>
      </c>
      <c r="GX122">
        <v>28.6829</v>
      </c>
      <c r="GY122">
        <v>999.9</v>
      </c>
      <c r="GZ122">
        <v>59.211</v>
      </c>
      <c r="HA122">
        <v>30.383</v>
      </c>
      <c r="HB122">
        <v>28.7156</v>
      </c>
      <c r="HC122">
        <v>54.6246</v>
      </c>
      <c r="HD122">
        <v>47.6282</v>
      </c>
      <c r="HE122">
        <v>1</v>
      </c>
      <c r="HF122">
        <v>0.126347</v>
      </c>
      <c r="HG122">
        <v>-1.21032</v>
      </c>
      <c r="HH122">
        <v>20.1295</v>
      </c>
      <c r="HI122">
        <v>5.19812</v>
      </c>
      <c r="HJ122">
        <v>12.0046</v>
      </c>
      <c r="HK122">
        <v>4.9745</v>
      </c>
      <c r="HL122">
        <v>3.294</v>
      </c>
      <c r="HM122">
        <v>9999</v>
      </c>
      <c r="HN122">
        <v>9999</v>
      </c>
      <c r="HO122">
        <v>9999</v>
      </c>
      <c r="HP122">
        <v>999.9</v>
      </c>
      <c r="HQ122">
        <v>1.86325</v>
      </c>
      <c r="HR122">
        <v>1.86813</v>
      </c>
      <c r="HS122">
        <v>1.86783</v>
      </c>
      <c r="HT122">
        <v>1.86905</v>
      </c>
      <c r="HU122">
        <v>1.86983</v>
      </c>
      <c r="HV122">
        <v>1.86591</v>
      </c>
      <c r="HW122">
        <v>1.86697</v>
      </c>
      <c r="HX122">
        <v>1.86844</v>
      </c>
      <c r="HY122">
        <v>5</v>
      </c>
      <c r="HZ122">
        <v>0</v>
      </c>
      <c r="IA122">
        <v>0</v>
      </c>
      <c r="IB122">
        <v>0</v>
      </c>
      <c r="IC122" t="s">
        <v>426</v>
      </c>
      <c r="ID122" t="s">
        <v>427</v>
      </c>
      <c r="IE122" t="s">
        <v>428</v>
      </c>
      <c r="IF122" t="s">
        <v>428</v>
      </c>
      <c r="IG122" t="s">
        <v>428</v>
      </c>
      <c r="IH122" t="s">
        <v>428</v>
      </c>
      <c r="II122">
        <v>0</v>
      </c>
      <c r="IJ122">
        <v>100</v>
      </c>
      <c r="IK122">
        <v>100</v>
      </c>
      <c r="IL122">
        <v>2.055</v>
      </c>
      <c r="IM122">
        <v>0.3535</v>
      </c>
      <c r="IN122">
        <v>0.625846538382723</v>
      </c>
      <c r="IO122">
        <v>0.00365734689822481</v>
      </c>
      <c r="IP122">
        <v>-6.82403095585571e-07</v>
      </c>
      <c r="IQ122">
        <v>2.34579755332527e-10</v>
      </c>
      <c r="IR122">
        <v>-0.0964157226560202</v>
      </c>
      <c r="IS122">
        <v>-0.0183575705514064</v>
      </c>
      <c r="IT122">
        <v>0.00210061426533654</v>
      </c>
      <c r="IU122">
        <v>-2.28055882586626e-05</v>
      </c>
      <c r="IV122">
        <v>4</v>
      </c>
      <c r="IW122">
        <v>2464</v>
      </c>
      <c r="IX122">
        <v>0</v>
      </c>
      <c r="IY122">
        <v>27</v>
      </c>
      <c r="IZ122">
        <v>29308413.9</v>
      </c>
      <c r="JA122">
        <v>29308413.9</v>
      </c>
      <c r="JB122">
        <v>0.95459</v>
      </c>
      <c r="JC122">
        <v>2.6416</v>
      </c>
      <c r="JD122">
        <v>1.54785</v>
      </c>
      <c r="JE122">
        <v>2.31323</v>
      </c>
      <c r="JF122">
        <v>1.64673</v>
      </c>
      <c r="JG122">
        <v>2.28394</v>
      </c>
      <c r="JH122">
        <v>34.3725</v>
      </c>
      <c r="JI122">
        <v>24.2188</v>
      </c>
      <c r="JJ122">
        <v>18</v>
      </c>
      <c r="JK122">
        <v>494.036</v>
      </c>
      <c r="JL122">
        <v>332.425</v>
      </c>
      <c r="JM122">
        <v>30.9803</v>
      </c>
      <c r="JN122">
        <v>28.989</v>
      </c>
      <c r="JO122">
        <v>30.0001</v>
      </c>
      <c r="JP122">
        <v>28.9485</v>
      </c>
      <c r="JQ122">
        <v>28.9037</v>
      </c>
      <c r="JR122">
        <v>19.1386</v>
      </c>
      <c r="JS122">
        <v>21.9621</v>
      </c>
      <c r="JT122">
        <v>82.0876</v>
      </c>
      <c r="JU122">
        <v>30.9764</v>
      </c>
      <c r="JV122">
        <v>420</v>
      </c>
      <c r="JW122">
        <v>24.1084</v>
      </c>
      <c r="JX122">
        <v>96.5667</v>
      </c>
      <c r="JY122">
        <v>94.4579</v>
      </c>
    </row>
    <row r="123" spans="1:285">
      <c r="A123">
        <v>107</v>
      </c>
      <c r="B123">
        <v>1758504837.1</v>
      </c>
      <c r="C123">
        <v>1809.09999990463</v>
      </c>
      <c r="D123" t="s">
        <v>641</v>
      </c>
      <c r="E123" t="s">
        <v>642</v>
      </c>
      <c r="F123">
        <v>5</v>
      </c>
      <c r="G123" t="s">
        <v>419</v>
      </c>
      <c r="H123" t="s">
        <v>548</v>
      </c>
      <c r="I123" t="s">
        <v>421</v>
      </c>
      <c r="J123">
        <v>1758504834.1</v>
      </c>
      <c r="K123">
        <f>(L123)/1000</f>
        <v>0</v>
      </c>
      <c r="L123">
        <f>1000*DL123*AJ123*(DH123-DI123)/(100*DA123*(1000-AJ123*DH123))</f>
        <v>0</v>
      </c>
      <c r="M123">
        <f>DL123*AJ123*(DG123-DF123*(1000-AJ123*DI123)/(1000-AJ123*DH123))/(100*DA123)</f>
        <v>0</v>
      </c>
      <c r="N123">
        <f>DF123 - IF(AJ123&gt;1, M123*DA123*100.0/(AL123), 0)</f>
        <v>0</v>
      </c>
      <c r="O123">
        <f>((U123-K123/2)*N123-M123)/(U123+K123/2)</f>
        <v>0</v>
      </c>
      <c r="P123">
        <f>O123*(DM123+DN123)/1000.0</f>
        <v>0</v>
      </c>
      <c r="Q123">
        <f>(DF123 - IF(AJ123&gt;1, M123*DA123*100.0/(AL123), 0))*(DM123+DN123)/1000.0</f>
        <v>0</v>
      </c>
      <c r="R123">
        <f>2.0/((1/T123-1/S123)+SIGN(T123)*SQRT((1/T123-1/S123)*(1/T123-1/S123) + 4*DB123/((DB123+1)*(DB123+1))*(2*1/T123*1/S123-1/S123*1/S123)))</f>
        <v>0</v>
      </c>
      <c r="S123">
        <f>IF(LEFT(DC123,1)&lt;&gt;"0",IF(LEFT(DC123,1)="1",3.0,DD123),$D$5+$E$5*(DT123*DM123/($K$5*1000))+$F$5*(DT123*DM123/($K$5*1000))*MAX(MIN(DA123,$J$5),$I$5)*MAX(MIN(DA123,$J$5),$I$5)+$G$5*MAX(MIN(DA123,$J$5),$I$5)*(DT123*DM123/($K$5*1000))+$H$5*(DT123*DM123/($K$5*1000))*(DT123*DM123/($K$5*1000)))</f>
        <v>0</v>
      </c>
      <c r="T123">
        <f>K123*(1000-(1000*0.61365*exp(17.502*X123/(240.97+X123))/(DM123+DN123)+DH123)/2)/(1000*0.61365*exp(17.502*X123/(240.97+X123))/(DM123+DN123)-DH123)</f>
        <v>0</v>
      </c>
      <c r="U123">
        <f>1/((DB123+1)/(R123/1.6)+1/(S123/1.37)) + DB123/((DB123+1)/(R123/1.6) + DB123/(S123/1.37))</f>
        <v>0</v>
      </c>
      <c r="V123">
        <f>(CW123*CZ123)</f>
        <v>0</v>
      </c>
      <c r="W123">
        <f>(DO123+(V123+2*0.95*5.67E-8*(((DO123+$B$7)+273)^4-(DO123+273)^4)-44100*K123)/(1.84*29.3*S123+8*0.95*5.67E-8*(DO123+273)^3))</f>
        <v>0</v>
      </c>
      <c r="X123">
        <f>($C$7*DP123+$D$7*DQ123+$E$7*W123)</f>
        <v>0</v>
      </c>
      <c r="Y123">
        <f>0.61365*exp(17.502*X123/(240.97+X123))</f>
        <v>0</v>
      </c>
      <c r="Z123">
        <f>(AA123/AB123*100)</f>
        <v>0</v>
      </c>
      <c r="AA123">
        <f>DH123*(DM123+DN123)/1000</f>
        <v>0</v>
      </c>
      <c r="AB123">
        <f>0.61365*exp(17.502*DO123/(240.97+DO123))</f>
        <v>0</v>
      </c>
      <c r="AC123">
        <f>(Y123-DH123*(DM123+DN123)/1000)</f>
        <v>0</v>
      </c>
      <c r="AD123">
        <f>(-K123*44100)</f>
        <v>0</v>
      </c>
      <c r="AE123">
        <f>2*29.3*S123*0.92*(DO123-X123)</f>
        <v>0</v>
      </c>
      <c r="AF123">
        <f>2*0.95*5.67E-8*(((DO123+$B$7)+273)^4-(X123+273)^4)</f>
        <v>0</v>
      </c>
      <c r="AG123">
        <f>V123+AF123+AD123+AE123</f>
        <v>0</v>
      </c>
      <c r="AH123">
        <v>8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MAX(0,($B$13+$C$13*DT123)/(1+$D$13*DT123)*DM123/(DO123+273)*$E$13)</f>
        <v>0</v>
      </c>
      <c r="AM123" t="s">
        <v>422</v>
      </c>
      <c r="AN123" t="s">
        <v>422</v>
      </c>
      <c r="AO123">
        <v>0</v>
      </c>
      <c r="AP123">
        <v>0</v>
      </c>
      <c r="AQ123">
        <f>1-AO123/AP123</f>
        <v>0</v>
      </c>
      <c r="AR123">
        <v>0</v>
      </c>
      <c r="AS123" t="s">
        <v>422</v>
      </c>
      <c r="AT123" t="s">
        <v>422</v>
      </c>
      <c r="AU123">
        <v>0</v>
      </c>
      <c r="AV123">
        <v>0</v>
      </c>
      <c r="AW123">
        <f>1-AU123/AV123</f>
        <v>0</v>
      </c>
      <c r="AX123">
        <v>0.5</v>
      </c>
      <c r="AY123">
        <f>CX123</f>
        <v>0</v>
      </c>
      <c r="AZ123">
        <f>M123</f>
        <v>0</v>
      </c>
      <c r="BA123">
        <f>AW123*AX123*AY123</f>
        <v>0</v>
      </c>
      <c r="BB123">
        <f>(AZ123-AR123)/AY123</f>
        <v>0</v>
      </c>
      <c r="BC123">
        <f>(AP123-AV123)/AV123</f>
        <v>0</v>
      </c>
      <c r="BD123">
        <f>AO123/(AQ123+AO123/AV123)</f>
        <v>0</v>
      </c>
      <c r="BE123" t="s">
        <v>422</v>
      </c>
      <c r="BF123">
        <v>0</v>
      </c>
      <c r="BG123">
        <f>IF(BF123&lt;&gt;0, BF123, BD123)</f>
        <v>0</v>
      </c>
      <c r="BH123">
        <f>1-BG123/AV123</f>
        <v>0</v>
      </c>
      <c r="BI123">
        <f>(AV123-AU123)/(AV123-BG123)</f>
        <v>0</v>
      </c>
      <c r="BJ123">
        <f>(AP123-AV123)/(AP123-BG123)</f>
        <v>0</v>
      </c>
      <c r="BK123">
        <f>(AV123-AU123)/(AV123-AO123)</f>
        <v>0</v>
      </c>
      <c r="BL123">
        <f>(AP123-AV123)/(AP123-AO123)</f>
        <v>0</v>
      </c>
      <c r="BM123">
        <f>(BI123*BG123/AU123)</f>
        <v>0</v>
      </c>
      <c r="BN123">
        <f>(1-BM123)</f>
        <v>0</v>
      </c>
      <c r="CW123">
        <f>$B$11*DU123+$C$11*DV123+$F$11*EG123*(1-EJ123)</f>
        <v>0</v>
      </c>
      <c r="CX123">
        <f>CW123*CY123</f>
        <v>0</v>
      </c>
      <c r="CY123">
        <f>($B$11*$D$9+$C$11*$D$9+$F$11*((ET123+EL123)/MAX(ET123+EL123+EU123, 0.1)*$I$9+EU123/MAX(ET123+EL123+EU123, 0.1)*$J$9))/($B$11+$C$11+$F$11)</f>
        <v>0</v>
      </c>
      <c r="CZ123">
        <f>($B$11*$K$9+$C$11*$K$9+$F$11*((ET123+EL123)/MAX(ET123+EL123+EU123, 0.1)*$P$9+EU123/MAX(ET123+EL123+EU123, 0.1)*$Q$9))/($B$11+$C$11+$F$11)</f>
        <v>0</v>
      </c>
      <c r="DA123">
        <v>3.46</v>
      </c>
      <c r="DB123">
        <v>0.5</v>
      </c>
      <c r="DC123" t="s">
        <v>423</v>
      </c>
      <c r="DD123">
        <v>2</v>
      </c>
      <c r="DE123">
        <v>1758504834.1</v>
      </c>
      <c r="DF123">
        <v>420.584666666667</v>
      </c>
      <c r="DG123">
        <v>419.956</v>
      </c>
      <c r="DH123">
        <v>24.2556666666667</v>
      </c>
      <c r="DI123">
        <v>24.0186</v>
      </c>
      <c r="DJ123">
        <v>418.530666666667</v>
      </c>
      <c r="DK123">
        <v>23.9022</v>
      </c>
      <c r="DL123">
        <v>499.973</v>
      </c>
      <c r="DM123">
        <v>89.7996333333333</v>
      </c>
      <c r="DN123">
        <v>0.0365330333333333</v>
      </c>
      <c r="DO123">
        <v>30.4308</v>
      </c>
      <c r="DP123">
        <v>30.0068333333333</v>
      </c>
      <c r="DQ123">
        <v>999.9</v>
      </c>
      <c r="DR123">
        <v>0</v>
      </c>
      <c r="DS123">
        <v>0</v>
      </c>
      <c r="DT123">
        <v>9994.17666666667</v>
      </c>
      <c r="DU123">
        <v>0</v>
      </c>
      <c r="DV123">
        <v>0.330984</v>
      </c>
      <c r="DW123">
        <v>0.628631666666667</v>
      </c>
      <c r="DX123">
        <v>431.04</v>
      </c>
      <c r="DY123">
        <v>430.291333333333</v>
      </c>
      <c r="DZ123">
        <v>0.237079</v>
      </c>
      <c r="EA123">
        <v>419.956</v>
      </c>
      <c r="EB123">
        <v>24.0186</v>
      </c>
      <c r="EC123">
        <v>2.17815333333333</v>
      </c>
      <c r="ED123">
        <v>2.15686</v>
      </c>
      <c r="EE123">
        <v>18.8025</v>
      </c>
      <c r="EF123">
        <v>18.6454666666667</v>
      </c>
      <c r="EG123">
        <v>0.00500059</v>
      </c>
      <c r="EH123">
        <v>0</v>
      </c>
      <c r="EI123">
        <v>0</v>
      </c>
      <c r="EJ123">
        <v>0</v>
      </c>
      <c r="EK123">
        <v>274.6</v>
      </c>
      <c r="EL123">
        <v>0.00500059</v>
      </c>
      <c r="EM123">
        <v>-7.33333333333333</v>
      </c>
      <c r="EN123">
        <v>-1.3</v>
      </c>
      <c r="EO123">
        <v>36</v>
      </c>
      <c r="EP123">
        <v>40.812</v>
      </c>
      <c r="EQ123">
        <v>37.854</v>
      </c>
      <c r="ER123">
        <v>41.5206666666667</v>
      </c>
      <c r="ES123">
        <v>38.8956666666667</v>
      </c>
      <c r="ET123">
        <v>0</v>
      </c>
      <c r="EU123">
        <v>0</v>
      </c>
      <c r="EV123">
        <v>0</v>
      </c>
      <c r="EW123">
        <v>1758504837.3</v>
      </c>
      <c r="EX123">
        <v>0</v>
      </c>
      <c r="EY123">
        <v>273.665384615385</v>
      </c>
      <c r="EZ123">
        <v>-7.12136753286097</v>
      </c>
      <c r="FA123">
        <v>4.17777789501845</v>
      </c>
      <c r="FB123">
        <v>-9.76923076923077</v>
      </c>
      <c r="FC123">
        <v>15</v>
      </c>
      <c r="FD123">
        <v>0</v>
      </c>
      <c r="FE123" t="s">
        <v>424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0.603264285714286</v>
      </c>
      <c r="FR123">
        <v>0.167150883116883</v>
      </c>
      <c r="FS123">
        <v>0.0461184361287976</v>
      </c>
      <c r="FT123">
        <v>1</v>
      </c>
      <c r="FU123">
        <v>273.55</v>
      </c>
      <c r="FV123">
        <v>-3.60733383631365</v>
      </c>
      <c r="FW123">
        <v>3.53314141173179</v>
      </c>
      <c r="FX123">
        <v>-1</v>
      </c>
      <c r="FY123">
        <v>0.241496714285714</v>
      </c>
      <c r="FZ123">
        <v>-0.0211256103896105</v>
      </c>
      <c r="GA123">
        <v>0.00224080884934876</v>
      </c>
      <c r="GB123">
        <v>1</v>
      </c>
      <c r="GC123">
        <v>2</v>
      </c>
      <c r="GD123">
        <v>2</v>
      </c>
      <c r="GE123" t="s">
        <v>425</v>
      </c>
      <c r="GF123">
        <v>3.13284</v>
      </c>
      <c r="GG123">
        <v>2.71448</v>
      </c>
      <c r="GH123">
        <v>0.0887647</v>
      </c>
      <c r="GI123">
        <v>0.0891393</v>
      </c>
      <c r="GJ123">
        <v>0.102912</v>
      </c>
      <c r="GK123">
        <v>0.102885</v>
      </c>
      <c r="GL123">
        <v>34285.3</v>
      </c>
      <c r="GM123">
        <v>36689.2</v>
      </c>
      <c r="GN123">
        <v>34045.5</v>
      </c>
      <c r="GO123">
        <v>36474.2</v>
      </c>
      <c r="GP123">
        <v>43151.7</v>
      </c>
      <c r="GQ123">
        <v>46979.8</v>
      </c>
      <c r="GR123">
        <v>53131.2</v>
      </c>
      <c r="GS123">
        <v>58303.1</v>
      </c>
      <c r="GT123">
        <v>1.92778</v>
      </c>
      <c r="GU123">
        <v>1.65128</v>
      </c>
      <c r="GV123">
        <v>0.0810921</v>
      </c>
      <c r="GW123">
        <v>0</v>
      </c>
      <c r="GX123">
        <v>28.6829</v>
      </c>
      <c r="GY123">
        <v>999.9</v>
      </c>
      <c r="GZ123">
        <v>59.211</v>
      </c>
      <c r="HA123">
        <v>30.383</v>
      </c>
      <c r="HB123">
        <v>28.7165</v>
      </c>
      <c r="HC123">
        <v>54.7546</v>
      </c>
      <c r="HD123">
        <v>47.2796</v>
      </c>
      <c r="HE123">
        <v>1</v>
      </c>
      <c r="HF123">
        <v>0.126367</v>
      </c>
      <c r="HG123">
        <v>-1.22806</v>
      </c>
      <c r="HH123">
        <v>20.1294</v>
      </c>
      <c r="HI123">
        <v>5.19827</v>
      </c>
      <c r="HJ123">
        <v>12.0047</v>
      </c>
      <c r="HK123">
        <v>4.9746</v>
      </c>
      <c r="HL123">
        <v>3.294</v>
      </c>
      <c r="HM123">
        <v>9999</v>
      </c>
      <c r="HN123">
        <v>9999</v>
      </c>
      <c r="HO123">
        <v>9999</v>
      </c>
      <c r="HP123">
        <v>999.9</v>
      </c>
      <c r="HQ123">
        <v>1.86325</v>
      </c>
      <c r="HR123">
        <v>1.86813</v>
      </c>
      <c r="HS123">
        <v>1.86783</v>
      </c>
      <c r="HT123">
        <v>1.86905</v>
      </c>
      <c r="HU123">
        <v>1.86982</v>
      </c>
      <c r="HV123">
        <v>1.86592</v>
      </c>
      <c r="HW123">
        <v>1.86697</v>
      </c>
      <c r="HX123">
        <v>1.86843</v>
      </c>
      <c r="HY123">
        <v>5</v>
      </c>
      <c r="HZ123">
        <v>0</v>
      </c>
      <c r="IA123">
        <v>0</v>
      </c>
      <c r="IB123">
        <v>0</v>
      </c>
      <c r="IC123" t="s">
        <v>426</v>
      </c>
      <c r="ID123" t="s">
        <v>427</v>
      </c>
      <c r="IE123" t="s">
        <v>428</v>
      </c>
      <c r="IF123" t="s">
        <v>428</v>
      </c>
      <c r="IG123" t="s">
        <v>428</v>
      </c>
      <c r="IH123" t="s">
        <v>428</v>
      </c>
      <c r="II123">
        <v>0</v>
      </c>
      <c r="IJ123">
        <v>100</v>
      </c>
      <c r="IK123">
        <v>100</v>
      </c>
      <c r="IL123">
        <v>2.055</v>
      </c>
      <c r="IM123">
        <v>0.3535</v>
      </c>
      <c r="IN123">
        <v>0.625846538382723</v>
      </c>
      <c r="IO123">
        <v>0.00365734689822481</v>
      </c>
      <c r="IP123">
        <v>-6.82403095585571e-07</v>
      </c>
      <c r="IQ123">
        <v>2.34579755332527e-10</v>
      </c>
      <c r="IR123">
        <v>-0.0964157226560202</v>
      </c>
      <c r="IS123">
        <v>-0.0183575705514064</v>
      </c>
      <c r="IT123">
        <v>0.00210061426533654</v>
      </c>
      <c r="IU123">
        <v>-2.28055882586626e-05</v>
      </c>
      <c r="IV123">
        <v>4</v>
      </c>
      <c r="IW123">
        <v>2464</v>
      </c>
      <c r="IX123">
        <v>0</v>
      </c>
      <c r="IY123">
        <v>27</v>
      </c>
      <c r="IZ123">
        <v>29308414</v>
      </c>
      <c r="JA123">
        <v>29308414</v>
      </c>
      <c r="JB123">
        <v>0.95459</v>
      </c>
      <c r="JC123">
        <v>2.62939</v>
      </c>
      <c r="JD123">
        <v>1.54785</v>
      </c>
      <c r="JE123">
        <v>2.31323</v>
      </c>
      <c r="JF123">
        <v>1.64551</v>
      </c>
      <c r="JG123">
        <v>2.37427</v>
      </c>
      <c r="JH123">
        <v>34.3497</v>
      </c>
      <c r="JI123">
        <v>24.2276</v>
      </c>
      <c r="JJ123">
        <v>18</v>
      </c>
      <c r="JK123">
        <v>493.71</v>
      </c>
      <c r="JL123">
        <v>332.587</v>
      </c>
      <c r="JM123">
        <v>30.9741</v>
      </c>
      <c r="JN123">
        <v>28.989</v>
      </c>
      <c r="JO123">
        <v>30.0001</v>
      </c>
      <c r="JP123">
        <v>28.9485</v>
      </c>
      <c r="JQ123">
        <v>28.9047</v>
      </c>
      <c r="JR123">
        <v>19.1408</v>
      </c>
      <c r="JS123">
        <v>21.9621</v>
      </c>
      <c r="JT123">
        <v>82.0876</v>
      </c>
      <c r="JU123">
        <v>30.9695</v>
      </c>
      <c r="JV123">
        <v>420</v>
      </c>
      <c r="JW123">
        <v>24.1101</v>
      </c>
      <c r="JX123">
        <v>96.5669</v>
      </c>
      <c r="JY123">
        <v>94.458</v>
      </c>
    </row>
    <row r="124" spans="1:285">
      <c r="A124">
        <v>108</v>
      </c>
      <c r="B124">
        <v>1758504839.1</v>
      </c>
      <c r="C124">
        <v>1811.09999990463</v>
      </c>
      <c r="D124" t="s">
        <v>643</v>
      </c>
      <c r="E124" t="s">
        <v>644</v>
      </c>
      <c r="F124">
        <v>5</v>
      </c>
      <c r="G124" t="s">
        <v>419</v>
      </c>
      <c r="H124" t="s">
        <v>548</v>
      </c>
      <c r="I124" t="s">
        <v>421</v>
      </c>
      <c r="J124">
        <v>1758504836.1</v>
      </c>
      <c r="K124">
        <f>(L124)/1000</f>
        <v>0</v>
      </c>
      <c r="L124">
        <f>1000*DL124*AJ124*(DH124-DI124)/(100*DA124*(1000-AJ124*DH124))</f>
        <v>0</v>
      </c>
      <c r="M124">
        <f>DL124*AJ124*(DG124-DF124*(1000-AJ124*DI124)/(1000-AJ124*DH124))/(100*DA124)</f>
        <v>0</v>
      </c>
      <c r="N124">
        <f>DF124 - IF(AJ124&gt;1, M124*DA124*100.0/(AL124), 0)</f>
        <v>0</v>
      </c>
      <c r="O124">
        <f>((U124-K124/2)*N124-M124)/(U124+K124/2)</f>
        <v>0</v>
      </c>
      <c r="P124">
        <f>O124*(DM124+DN124)/1000.0</f>
        <v>0</v>
      </c>
      <c r="Q124">
        <f>(DF124 - IF(AJ124&gt;1, M124*DA124*100.0/(AL124), 0))*(DM124+DN124)/1000.0</f>
        <v>0</v>
      </c>
      <c r="R124">
        <f>2.0/((1/T124-1/S124)+SIGN(T124)*SQRT((1/T124-1/S124)*(1/T124-1/S124) + 4*DB124/((DB124+1)*(DB124+1))*(2*1/T124*1/S124-1/S124*1/S124)))</f>
        <v>0</v>
      </c>
      <c r="S124">
        <f>IF(LEFT(DC124,1)&lt;&gt;"0",IF(LEFT(DC124,1)="1",3.0,DD124),$D$5+$E$5*(DT124*DM124/($K$5*1000))+$F$5*(DT124*DM124/($K$5*1000))*MAX(MIN(DA124,$J$5),$I$5)*MAX(MIN(DA124,$J$5),$I$5)+$G$5*MAX(MIN(DA124,$J$5),$I$5)*(DT124*DM124/($K$5*1000))+$H$5*(DT124*DM124/($K$5*1000))*(DT124*DM124/($K$5*1000)))</f>
        <v>0</v>
      </c>
      <c r="T124">
        <f>K124*(1000-(1000*0.61365*exp(17.502*X124/(240.97+X124))/(DM124+DN124)+DH124)/2)/(1000*0.61365*exp(17.502*X124/(240.97+X124))/(DM124+DN124)-DH124)</f>
        <v>0</v>
      </c>
      <c r="U124">
        <f>1/((DB124+1)/(R124/1.6)+1/(S124/1.37)) + DB124/((DB124+1)/(R124/1.6) + DB124/(S124/1.37))</f>
        <v>0</v>
      </c>
      <c r="V124">
        <f>(CW124*CZ124)</f>
        <v>0</v>
      </c>
      <c r="W124">
        <f>(DO124+(V124+2*0.95*5.67E-8*(((DO124+$B$7)+273)^4-(DO124+273)^4)-44100*K124)/(1.84*29.3*S124+8*0.95*5.67E-8*(DO124+273)^3))</f>
        <v>0</v>
      </c>
      <c r="X124">
        <f>($C$7*DP124+$D$7*DQ124+$E$7*W124)</f>
        <v>0</v>
      </c>
      <c r="Y124">
        <f>0.61365*exp(17.502*X124/(240.97+X124))</f>
        <v>0</v>
      </c>
      <c r="Z124">
        <f>(AA124/AB124*100)</f>
        <v>0</v>
      </c>
      <c r="AA124">
        <f>DH124*(DM124+DN124)/1000</f>
        <v>0</v>
      </c>
      <c r="AB124">
        <f>0.61365*exp(17.502*DO124/(240.97+DO124))</f>
        <v>0</v>
      </c>
      <c r="AC124">
        <f>(Y124-DH124*(DM124+DN124)/1000)</f>
        <v>0</v>
      </c>
      <c r="AD124">
        <f>(-K124*44100)</f>
        <v>0</v>
      </c>
      <c r="AE124">
        <f>2*29.3*S124*0.92*(DO124-X124)</f>
        <v>0</v>
      </c>
      <c r="AF124">
        <f>2*0.95*5.67E-8*(((DO124+$B$7)+273)^4-(X124+273)^4)</f>
        <v>0</v>
      </c>
      <c r="AG124">
        <f>V124+AF124+AD124+AE124</f>
        <v>0</v>
      </c>
      <c r="AH124">
        <v>8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MAX(0,($B$13+$C$13*DT124)/(1+$D$13*DT124)*DM124/(DO124+273)*$E$13)</f>
        <v>0</v>
      </c>
      <c r="AM124" t="s">
        <v>422</v>
      </c>
      <c r="AN124" t="s">
        <v>422</v>
      </c>
      <c r="AO124">
        <v>0</v>
      </c>
      <c r="AP124">
        <v>0</v>
      </c>
      <c r="AQ124">
        <f>1-AO124/AP124</f>
        <v>0</v>
      </c>
      <c r="AR124">
        <v>0</v>
      </c>
      <c r="AS124" t="s">
        <v>422</v>
      </c>
      <c r="AT124" t="s">
        <v>422</v>
      </c>
      <c r="AU124">
        <v>0</v>
      </c>
      <c r="AV124">
        <v>0</v>
      </c>
      <c r="AW124">
        <f>1-AU124/AV124</f>
        <v>0</v>
      </c>
      <c r="AX124">
        <v>0.5</v>
      </c>
      <c r="AY124">
        <f>CX124</f>
        <v>0</v>
      </c>
      <c r="AZ124">
        <f>M124</f>
        <v>0</v>
      </c>
      <c r="BA124">
        <f>AW124*AX124*AY124</f>
        <v>0</v>
      </c>
      <c r="BB124">
        <f>(AZ124-AR124)/AY124</f>
        <v>0</v>
      </c>
      <c r="BC124">
        <f>(AP124-AV124)/AV124</f>
        <v>0</v>
      </c>
      <c r="BD124">
        <f>AO124/(AQ124+AO124/AV124)</f>
        <v>0</v>
      </c>
      <c r="BE124" t="s">
        <v>422</v>
      </c>
      <c r="BF124">
        <v>0</v>
      </c>
      <c r="BG124">
        <f>IF(BF124&lt;&gt;0, BF124, BD124)</f>
        <v>0</v>
      </c>
      <c r="BH124">
        <f>1-BG124/AV124</f>
        <v>0</v>
      </c>
      <c r="BI124">
        <f>(AV124-AU124)/(AV124-BG124)</f>
        <v>0</v>
      </c>
      <c r="BJ124">
        <f>(AP124-AV124)/(AP124-BG124)</f>
        <v>0</v>
      </c>
      <c r="BK124">
        <f>(AV124-AU124)/(AV124-AO124)</f>
        <v>0</v>
      </c>
      <c r="BL124">
        <f>(AP124-AV124)/(AP124-AO124)</f>
        <v>0</v>
      </c>
      <c r="BM124">
        <f>(BI124*BG124/AU124)</f>
        <v>0</v>
      </c>
      <c r="BN124">
        <f>(1-BM124)</f>
        <v>0</v>
      </c>
      <c r="CW124">
        <f>$B$11*DU124+$C$11*DV124+$F$11*EG124*(1-EJ124)</f>
        <v>0</v>
      </c>
      <c r="CX124">
        <f>CW124*CY124</f>
        <v>0</v>
      </c>
      <c r="CY124">
        <f>($B$11*$D$9+$C$11*$D$9+$F$11*((ET124+EL124)/MAX(ET124+EL124+EU124, 0.1)*$I$9+EU124/MAX(ET124+EL124+EU124, 0.1)*$J$9))/($B$11+$C$11+$F$11)</f>
        <v>0</v>
      </c>
      <c r="CZ124">
        <f>($B$11*$K$9+$C$11*$K$9+$F$11*((ET124+EL124)/MAX(ET124+EL124+EU124, 0.1)*$P$9+EU124/MAX(ET124+EL124+EU124, 0.1)*$Q$9))/($B$11+$C$11+$F$11)</f>
        <v>0</v>
      </c>
      <c r="DA124">
        <v>3.46</v>
      </c>
      <c r="DB124">
        <v>0.5</v>
      </c>
      <c r="DC124" t="s">
        <v>423</v>
      </c>
      <c r="DD124">
        <v>2</v>
      </c>
      <c r="DE124">
        <v>1758504836.1</v>
      </c>
      <c r="DF124">
        <v>420.576333333333</v>
      </c>
      <c r="DG124">
        <v>419.964</v>
      </c>
      <c r="DH124">
        <v>24.2554</v>
      </c>
      <c r="DI124">
        <v>24.0291666666667</v>
      </c>
      <c r="DJ124">
        <v>418.522333333333</v>
      </c>
      <c r="DK124">
        <v>23.9019</v>
      </c>
      <c r="DL124">
        <v>499.99</v>
      </c>
      <c r="DM124">
        <v>89.7997</v>
      </c>
      <c r="DN124">
        <v>0.0364582333333333</v>
      </c>
      <c r="DO124">
        <v>30.4313</v>
      </c>
      <c r="DP124">
        <v>30.0054</v>
      </c>
      <c r="DQ124">
        <v>999.9</v>
      </c>
      <c r="DR124">
        <v>0</v>
      </c>
      <c r="DS124">
        <v>0</v>
      </c>
      <c r="DT124">
        <v>9996.67666666667</v>
      </c>
      <c r="DU124">
        <v>0</v>
      </c>
      <c r="DV124">
        <v>0.330984</v>
      </c>
      <c r="DW124">
        <v>0.612538666666667</v>
      </c>
      <c r="DX124">
        <v>431.031333333333</v>
      </c>
      <c r="DY124">
        <v>430.304</v>
      </c>
      <c r="DZ124">
        <v>0.226223</v>
      </c>
      <c r="EA124">
        <v>419.964</v>
      </c>
      <c r="EB124">
        <v>24.0291666666667</v>
      </c>
      <c r="EC124">
        <v>2.17813</v>
      </c>
      <c r="ED124">
        <v>2.15781</v>
      </c>
      <c r="EE124">
        <v>18.8023</v>
      </c>
      <c r="EF124">
        <v>18.6525</v>
      </c>
      <c r="EG124">
        <v>0.00500059</v>
      </c>
      <c r="EH124">
        <v>0</v>
      </c>
      <c r="EI124">
        <v>0</v>
      </c>
      <c r="EJ124">
        <v>0</v>
      </c>
      <c r="EK124">
        <v>270.866666666667</v>
      </c>
      <c r="EL124">
        <v>0.00500059</v>
      </c>
      <c r="EM124">
        <v>-10.4333333333333</v>
      </c>
      <c r="EN124">
        <v>-2.2</v>
      </c>
      <c r="EO124">
        <v>36</v>
      </c>
      <c r="EP124">
        <v>40.833</v>
      </c>
      <c r="EQ124">
        <v>37.875</v>
      </c>
      <c r="ER124">
        <v>41.5623333333333</v>
      </c>
      <c r="ES124">
        <v>38.9163333333333</v>
      </c>
      <c r="ET124">
        <v>0</v>
      </c>
      <c r="EU124">
        <v>0</v>
      </c>
      <c r="EV124">
        <v>0</v>
      </c>
      <c r="EW124">
        <v>1758504839.7</v>
      </c>
      <c r="EX124">
        <v>0</v>
      </c>
      <c r="EY124">
        <v>272.496153846154</v>
      </c>
      <c r="EZ124">
        <v>-21.1247864469301</v>
      </c>
      <c r="FA124">
        <v>2.52991476158122</v>
      </c>
      <c r="FB124">
        <v>-9.5</v>
      </c>
      <c r="FC124">
        <v>15</v>
      </c>
      <c r="FD124">
        <v>0</v>
      </c>
      <c r="FE124" t="s">
        <v>424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0.60921519047619</v>
      </c>
      <c r="FR124">
        <v>0.00880994805194929</v>
      </c>
      <c r="FS124">
        <v>0.0396064731345041</v>
      </c>
      <c r="FT124">
        <v>1</v>
      </c>
      <c r="FU124">
        <v>273.623529411765</v>
      </c>
      <c r="FV124">
        <v>-2.43239113500263</v>
      </c>
      <c r="FW124">
        <v>3.58895846136038</v>
      </c>
      <c r="FX124">
        <v>-1</v>
      </c>
      <c r="FY124">
        <v>0.239923857142857</v>
      </c>
      <c r="FZ124">
        <v>-0.0355390909090906</v>
      </c>
      <c r="GA124">
        <v>0.00458974644268758</v>
      </c>
      <c r="GB124">
        <v>1</v>
      </c>
      <c r="GC124">
        <v>2</v>
      </c>
      <c r="GD124">
        <v>2</v>
      </c>
      <c r="GE124" t="s">
        <v>425</v>
      </c>
      <c r="GF124">
        <v>3.13302</v>
      </c>
      <c r="GG124">
        <v>2.71428</v>
      </c>
      <c r="GH124">
        <v>0.0887711</v>
      </c>
      <c r="GI124">
        <v>0.0891423</v>
      </c>
      <c r="GJ124">
        <v>0.102924</v>
      </c>
      <c r="GK124">
        <v>0.102997</v>
      </c>
      <c r="GL124">
        <v>34285.1</v>
      </c>
      <c r="GM124">
        <v>36689.1</v>
      </c>
      <c r="GN124">
        <v>34045.6</v>
      </c>
      <c r="GO124">
        <v>36474.1</v>
      </c>
      <c r="GP124">
        <v>43150.9</v>
      </c>
      <c r="GQ124">
        <v>46973.9</v>
      </c>
      <c r="GR124">
        <v>53130.9</v>
      </c>
      <c r="GS124">
        <v>58303.1</v>
      </c>
      <c r="GT124">
        <v>1.9281</v>
      </c>
      <c r="GU124">
        <v>1.65095</v>
      </c>
      <c r="GV124">
        <v>0.0812337</v>
      </c>
      <c r="GW124">
        <v>0</v>
      </c>
      <c r="GX124">
        <v>28.6829</v>
      </c>
      <c r="GY124">
        <v>999.9</v>
      </c>
      <c r="GZ124">
        <v>59.211</v>
      </c>
      <c r="HA124">
        <v>30.363</v>
      </c>
      <c r="HB124">
        <v>28.6836</v>
      </c>
      <c r="HC124">
        <v>54.4046</v>
      </c>
      <c r="HD124">
        <v>47.504</v>
      </c>
      <c r="HE124">
        <v>1</v>
      </c>
      <c r="HF124">
        <v>0.126352</v>
      </c>
      <c r="HG124">
        <v>-1.23214</v>
      </c>
      <c r="HH124">
        <v>20.1295</v>
      </c>
      <c r="HI124">
        <v>5.19827</v>
      </c>
      <c r="HJ124">
        <v>12.0047</v>
      </c>
      <c r="HK124">
        <v>4.9746</v>
      </c>
      <c r="HL124">
        <v>3.294</v>
      </c>
      <c r="HM124">
        <v>9999</v>
      </c>
      <c r="HN124">
        <v>9999</v>
      </c>
      <c r="HO124">
        <v>9999</v>
      </c>
      <c r="HP124">
        <v>999.9</v>
      </c>
      <c r="HQ124">
        <v>1.86325</v>
      </c>
      <c r="HR124">
        <v>1.86813</v>
      </c>
      <c r="HS124">
        <v>1.86783</v>
      </c>
      <c r="HT124">
        <v>1.86905</v>
      </c>
      <c r="HU124">
        <v>1.86982</v>
      </c>
      <c r="HV124">
        <v>1.86592</v>
      </c>
      <c r="HW124">
        <v>1.86697</v>
      </c>
      <c r="HX124">
        <v>1.86843</v>
      </c>
      <c r="HY124">
        <v>5</v>
      </c>
      <c r="HZ124">
        <v>0</v>
      </c>
      <c r="IA124">
        <v>0</v>
      </c>
      <c r="IB124">
        <v>0</v>
      </c>
      <c r="IC124" t="s">
        <v>426</v>
      </c>
      <c r="ID124" t="s">
        <v>427</v>
      </c>
      <c r="IE124" t="s">
        <v>428</v>
      </c>
      <c r="IF124" t="s">
        <v>428</v>
      </c>
      <c r="IG124" t="s">
        <v>428</v>
      </c>
      <c r="IH124" t="s">
        <v>428</v>
      </c>
      <c r="II124">
        <v>0</v>
      </c>
      <c r="IJ124">
        <v>100</v>
      </c>
      <c r="IK124">
        <v>100</v>
      </c>
      <c r="IL124">
        <v>2.054</v>
      </c>
      <c r="IM124">
        <v>0.3536</v>
      </c>
      <c r="IN124">
        <v>0.625846538382723</v>
      </c>
      <c r="IO124">
        <v>0.00365734689822481</v>
      </c>
      <c r="IP124">
        <v>-6.82403095585571e-07</v>
      </c>
      <c r="IQ124">
        <v>2.34579755332527e-10</v>
      </c>
      <c r="IR124">
        <v>-0.0964157226560202</v>
      </c>
      <c r="IS124">
        <v>-0.0183575705514064</v>
      </c>
      <c r="IT124">
        <v>0.00210061426533654</v>
      </c>
      <c r="IU124">
        <v>-2.28055882586626e-05</v>
      </c>
      <c r="IV124">
        <v>4</v>
      </c>
      <c r="IW124">
        <v>2464</v>
      </c>
      <c r="IX124">
        <v>0</v>
      </c>
      <c r="IY124">
        <v>27</v>
      </c>
      <c r="IZ124">
        <v>29308414</v>
      </c>
      <c r="JA124">
        <v>29308414</v>
      </c>
      <c r="JB124">
        <v>0.95459</v>
      </c>
      <c r="JC124">
        <v>2.6416</v>
      </c>
      <c r="JD124">
        <v>1.54785</v>
      </c>
      <c r="JE124">
        <v>2.31323</v>
      </c>
      <c r="JF124">
        <v>1.64673</v>
      </c>
      <c r="JG124">
        <v>2.23633</v>
      </c>
      <c r="JH124">
        <v>34.3725</v>
      </c>
      <c r="JI124">
        <v>24.2188</v>
      </c>
      <c r="JJ124">
        <v>18</v>
      </c>
      <c r="JK124">
        <v>493.924</v>
      </c>
      <c r="JL124">
        <v>332.432</v>
      </c>
      <c r="JM124">
        <v>30.9701</v>
      </c>
      <c r="JN124">
        <v>28.99</v>
      </c>
      <c r="JO124">
        <v>30.0001</v>
      </c>
      <c r="JP124">
        <v>28.9488</v>
      </c>
      <c r="JQ124">
        <v>28.9047</v>
      </c>
      <c r="JR124">
        <v>19.1399</v>
      </c>
      <c r="JS124">
        <v>21.9621</v>
      </c>
      <c r="JT124">
        <v>82.0876</v>
      </c>
      <c r="JU124">
        <v>30.9695</v>
      </c>
      <c r="JV124">
        <v>420</v>
      </c>
      <c r="JW124">
        <v>24.106</v>
      </c>
      <c r="JX124">
        <v>96.5667</v>
      </c>
      <c r="JY124">
        <v>94.4579</v>
      </c>
    </row>
    <row r="125" spans="1:285">
      <c r="A125">
        <v>109</v>
      </c>
      <c r="B125">
        <v>1758504841.1</v>
      </c>
      <c r="C125">
        <v>1813.09999990463</v>
      </c>
      <c r="D125" t="s">
        <v>645</v>
      </c>
      <c r="E125" t="s">
        <v>646</v>
      </c>
      <c r="F125">
        <v>5</v>
      </c>
      <c r="G125" t="s">
        <v>419</v>
      </c>
      <c r="H125" t="s">
        <v>548</v>
      </c>
      <c r="I125" t="s">
        <v>421</v>
      </c>
      <c r="J125">
        <v>1758504838.1</v>
      </c>
      <c r="K125">
        <f>(L125)/1000</f>
        <v>0</v>
      </c>
      <c r="L125">
        <f>1000*DL125*AJ125*(DH125-DI125)/(100*DA125*(1000-AJ125*DH125))</f>
        <v>0</v>
      </c>
      <c r="M125">
        <f>DL125*AJ125*(DG125-DF125*(1000-AJ125*DI125)/(1000-AJ125*DH125))/(100*DA125)</f>
        <v>0</v>
      </c>
      <c r="N125">
        <f>DF125 - IF(AJ125&gt;1, M125*DA125*100.0/(AL125), 0)</f>
        <v>0</v>
      </c>
      <c r="O125">
        <f>((U125-K125/2)*N125-M125)/(U125+K125/2)</f>
        <v>0</v>
      </c>
      <c r="P125">
        <f>O125*(DM125+DN125)/1000.0</f>
        <v>0</v>
      </c>
      <c r="Q125">
        <f>(DF125 - IF(AJ125&gt;1, M125*DA125*100.0/(AL125), 0))*(DM125+DN125)/1000.0</f>
        <v>0</v>
      </c>
      <c r="R125">
        <f>2.0/((1/T125-1/S125)+SIGN(T125)*SQRT((1/T125-1/S125)*(1/T125-1/S125) + 4*DB125/((DB125+1)*(DB125+1))*(2*1/T125*1/S125-1/S125*1/S125)))</f>
        <v>0</v>
      </c>
      <c r="S125">
        <f>IF(LEFT(DC125,1)&lt;&gt;"0",IF(LEFT(DC125,1)="1",3.0,DD125),$D$5+$E$5*(DT125*DM125/($K$5*1000))+$F$5*(DT125*DM125/($K$5*1000))*MAX(MIN(DA125,$J$5),$I$5)*MAX(MIN(DA125,$J$5),$I$5)+$G$5*MAX(MIN(DA125,$J$5),$I$5)*(DT125*DM125/($K$5*1000))+$H$5*(DT125*DM125/($K$5*1000))*(DT125*DM125/($K$5*1000)))</f>
        <v>0</v>
      </c>
      <c r="T125">
        <f>K125*(1000-(1000*0.61365*exp(17.502*X125/(240.97+X125))/(DM125+DN125)+DH125)/2)/(1000*0.61365*exp(17.502*X125/(240.97+X125))/(DM125+DN125)-DH125)</f>
        <v>0</v>
      </c>
      <c r="U125">
        <f>1/((DB125+1)/(R125/1.6)+1/(S125/1.37)) + DB125/((DB125+1)/(R125/1.6) + DB125/(S125/1.37))</f>
        <v>0</v>
      </c>
      <c r="V125">
        <f>(CW125*CZ125)</f>
        <v>0</v>
      </c>
      <c r="W125">
        <f>(DO125+(V125+2*0.95*5.67E-8*(((DO125+$B$7)+273)^4-(DO125+273)^4)-44100*K125)/(1.84*29.3*S125+8*0.95*5.67E-8*(DO125+273)^3))</f>
        <v>0</v>
      </c>
      <c r="X125">
        <f>($C$7*DP125+$D$7*DQ125+$E$7*W125)</f>
        <v>0</v>
      </c>
      <c r="Y125">
        <f>0.61365*exp(17.502*X125/(240.97+X125))</f>
        <v>0</v>
      </c>
      <c r="Z125">
        <f>(AA125/AB125*100)</f>
        <v>0</v>
      </c>
      <c r="AA125">
        <f>DH125*(DM125+DN125)/1000</f>
        <v>0</v>
      </c>
      <c r="AB125">
        <f>0.61365*exp(17.502*DO125/(240.97+DO125))</f>
        <v>0</v>
      </c>
      <c r="AC125">
        <f>(Y125-DH125*(DM125+DN125)/1000)</f>
        <v>0</v>
      </c>
      <c r="AD125">
        <f>(-K125*44100)</f>
        <v>0</v>
      </c>
      <c r="AE125">
        <f>2*29.3*S125*0.92*(DO125-X125)</f>
        <v>0</v>
      </c>
      <c r="AF125">
        <f>2*0.95*5.67E-8*(((DO125+$B$7)+273)^4-(X125+273)^4)</f>
        <v>0</v>
      </c>
      <c r="AG125">
        <f>V125+AF125+AD125+AE125</f>
        <v>0</v>
      </c>
      <c r="AH125">
        <v>8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MAX(0,($B$13+$C$13*DT125)/(1+$D$13*DT125)*DM125/(DO125+273)*$E$13)</f>
        <v>0</v>
      </c>
      <c r="AM125" t="s">
        <v>422</v>
      </c>
      <c r="AN125" t="s">
        <v>422</v>
      </c>
      <c r="AO125">
        <v>0</v>
      </c>
      <c r="AP125">
        <v>0</v>
      </c>
      <c r="AQ125">
        <f>1-AO125/AP125</f>
        <v>0</v>
      </c>
      <c r="AR125">
        <v>0</v>
      </c>
      <c r="AS125" t="s">
        <v>422</v>
      </c>
      <c r="AT125" t="s">
        <v>422</v>
      </c>
      <c r="AU125">
        <v>0</v>
      </c>
      <c r="AV125">
        <v>0</v>
      </c>
      <c r="AW125">
        <f>1-AU125/AV125</f>
        <v>0</v>
      </c>
      <c r="AX125">
        <v>0.5</v>
      </c>
      <c r="AY125">
        <f>CX125</f>
        <v>0</v>
      </c>
      <c r="AZ125">
        <f>M125</f>
        <v>0</v>
      </c>
      <c r="BA125">
        <f>AW125*AX125*AY125</f>
        <v>0</v>
      </c>
      <c r="BB125">
        <f>(AZ125-AR125)/AY125</f>
        <v>0</v>
      </c>
      <c r="BC125">
        <f>(AP125-AV125)/AV125</f>
        <v>0</v>
      </c>
      <c r="BD125">
        <f>AO125/(AQ125+AO125/AV125)</f>
        <v>0</v>
      </c>
      <c r="BE125" t="s">
        <v>422</v>
      </c>
      <c r="BF125">
        <v>0</v>
      </c>
      <c r="BG125">
        <f>IF(BF125&lt;&gt;0, BF125, BD125)</f>
        <v>0</v>
      </c>
      <c r="BH125">
        <f>1-BG125/AV125</f>
        <v>0</v>
      </c>
      <c r="BI125">
        <f>(AV125-AU125)/(AV125-BG125)</f>
        <v>0</v>
      </c>
      <c r="BJ125">
        <f>(AP125-AV125)/(AP125-BG125)</f>
        <v>0</v>
      </c>
      <c r="BK125">
        <f>(AV125-AU125)/(AV125-AO125)</f>
        <v>0</v>
      </c>
      <c r="BL125">
        <f>(AP125-AV125)/(AP125-AO125)</f>
        <v>0</v>
      </c>
      <c r="BM125">
        <f>(BI125*BG125/AU125)</f>
        <v>0</v>
      </c>
      <c r="BN125">
        <f>(1-BM125)</f>
        <v>0</v>
      </c>
      <c r="CW125">
        <f>$B$11*DU125+$C$11*DV125+$F$11*EG125*(1-EJ125)</f>
        <v>0</v>
      </c>
      <c r="CX125">
        <f>CW125*CY125</f>
        <v>0</v>
      </c>
      <c r="CY125">
        <f>($B$11*$D$9+$C$11*$D$9+$F$11*((ET125+EL125)/MAX(ET125+EL125+EU125, 0.1)*$I$9+EU125/MAX(ET125+EL125+EU125, 0.1)*$J$9))/($B$11+$C$11+$F$11)</f>
        <v>0</v>
      </c>
      <c r="CZ125">
        <f>($B$11*$K$9+$C$11*$K$9+$F$11*((ET125+EL125)/MAX(ET125+EL125+EU125, 0.1)*$P$9+EU125/MAX(ET125+EL125+EU125, 0.1)*$Q$9))/($B$11+$C$11+$F$11)</f>
        <v>0</v>
      </c>
      <c r="DA125">
        <v>3.46</v>
      </c>
      <c r="DB125">
        <v>0.5</v>
      </c>
      <c r="DC125" t="s">
        <v>423</v>
      </c>
      <c r="DD125">
        <v>2</v>
      </c>
      <c r="DE125">
        <v>1758504838.1</v>
      </c>
      <c r="DF125">
        <v>420.586333333333</v>
      </c>
      <c r="DG125">
        <v>419.972666666667</v>
      </c>
      <c r="DH125">
        <v>24.2581666666667</v>
      </c>
      <c r="DI125">
        <v>24.0517666666667</v>
      </c>
      <c r="DJ125">
        <v>418.532333333333</v>
      </c>
      <c r="DK125">
        <v>23.9045333333333</v>
      </c>
      <c r="DL125">
        <v>499.971666666667</v>
      </c>
      <c r="DM125">
        <v>89.7997</v>
      </c>
      <c r="DN125">
        <v>0.0362912</v>
      </c>
      <c r="DO125">
        <v>30.4327333333333</v>
      </c>
      <c r="DP125">
        <v>30.0051666666667</v>
      </c>
      <c r="DQ125">
        <v>999.9</v>
      </c>
      <c r="DR125">
        <v>0</v>
      </c>
      <c r="DS125">
        <v>0</v>
      </c>
      <c r="DT125">
        <v>10001.4433333333</v>
      </c>
      <c r="DU125">
        <v>0</v>
      </c>
      <c r="DV125">
        <v>0.330984</v>
      </c>
      <c r="DW125">
        <v>0.613891666666667</v>
      </c>
      <c r="DX125">
        <v>431.043</v>
      </c>
      <c r="DY125">
        <v>430.323</v>
      </c>
      <c r="DZ125">
        <v>0.206383333333333</v>
      </c>
      <c r="EA125">
        <v>419.972666666667</v>
      </c>
      <c r="EB125">
        <v>24.0517666666667</v>
      </c>
      <c r="EC125">
        <v>2.17837666666667</v>
      </c>
      <c r="ED125">
        <v>2.15984</v>
      </c>
      <c r="EE125">
        <v>18.8041333333333</v>
      </c>
      <c r="EF125">
        <v>18.6675</v>
      </c>
      <c r="EG125">
        <v>0.00500059</v>
      </c>
      <c r="EH125">
        <v>0</v>
      </c>
      <c r="EI125">
        <v>0</v>
      </c>
      <c r="EJ125">
        <v>0</v>
      </c>
      <c r="EK125">
        <v>273.4</v>
      </c>
      <c r="EL125">
        <v>0.00500059</v>
      </c>
      <c r="EM125">
        <v>-10.3</v>
      </c>
      <c r="EN125">
        <v>-1.86666666666667</v>
      </c>
      <c r="EO125">
        <v>36.0206666666667</v>
      </c>
      <c r="EP125">
        <v>40.854</v>
      </c>
      <c r="EQ125">
        <v>37.8956666666667</v>
      </c>
      <c r="ER125">
        <v>41.604</v>
      </c>
      <c r="ES125">
        <v>38.937</v>
      </c>
      <c r="ET125">
        <v>0</v>
      </c>
      <c r="EU125">
        <v>0</v>
      </c>
      <c r="EV125">
        <v>0</v>
      </c>
      <c r="EW125">
        <v>1758504841.5</v>
      </c>
      <c r="EX125">
        <v>0</v>
      </c>
      <c r="EY125">
        <v>272.832</v>
      </c>
      <c r="EZ125">
        <v>-15.3769232500012</v>
      </c>
      <c r="FA125">
        <v>2.86153874378471</v>
      </c>
      <c r="FB125">
        <v>-9.32</v>
      </c>
      <c r="FC125">
        <v>15</v>
      </c>
      <c r="FD125">
        <v>0</v>
      </c>
      <c r="FE125" t="s">
        <v>424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0.615456714285714</v>
      </c>
      <c r="FR125">
        <v>-0.0680703896103888</v>
      </c>
      <c r="FS125">
        <v>0.035490431149205</v>
      </c>
      <c r="FT125">
        <v>1</v>
      </c>
      <c r="FU125">
        <v>272.805882352941</v>
      </c>
      <c r="FV125">
        <v>-13.1459129528919</v>
      </c>
      <c r="FW125">
        <v>3.93520618911704</v>
      </c>
      <c r="FX125">
        <v>-1</v>
      </c>
      <c r="FY125">
        <v>0.235561571428571</v>
      </c>
      <c r="FZ125">
        <v>-0.089418</v>
      </c>
      <c r="GA125">
        <v>0.013043097340927</v>
      </c>
      <c r="GB125">
        <v>1</v>
      </c>
      <c r="GC125">
        <v>2</v>
      </c>
      <c r="GD125">
        <v>2</v>
      </c>
      <c r="GE125" t="s">
        <v>425</v>
      </c>
      <c r="GF125">
        <v>3.13306</v>
      </c>
      <c r="GG125">
        <v>2.71413</v>
      </c>
      <c r="GH125">
        <v>0.0887719</v>
      </c>
      <c r="GI125">
        <v>0.0891464</v>
      </c>
      <c r="GJ125">
        <v>0.102955</v>
      </c>
      <c r="GK125">
        <v>0.103074</v>
      </c>
      <c r="GL125">
        <v>34284.8</v>
      </c>
      <c r="GM125">
        <v>36688.9</v>
      </c>
      <c r="GN125">
        <v>34045.3</v>
      </c>
      <c r="GO125">
        <v>36474.2</v>
      </c>
      <c r="GP125">
        <v>43149</v>
      </c>
      <c r="GQ125">
        <v>46969.6</v>
      </c>
      <c r="GR125">
        <v>53130.5</v>
      </c>
      <c r="GS125">
        <v>58302.9</v>
      </c>
      <c r="GT125">
        <v>1.9282</v>
      </c>
      <c r="GU125">
        <v>1.65082</v>
      </c>
      <c r="GV125">
        <v>0.0813529</v>
      </c>
      <c r="GW125">
        <v>0</v>
      </c>
      <c r="GX125">
        <v>28.6829</v>
      </c>
      <c r="GY125">
        <v>999.9</v>
      </c>
      <c r="GZ125">
        <v>59.211</v>
      </c>
      <c r="HA125">
        <v>30.363</v>
      </c>
      <c r="HB125">
        <v>28.6863</v>
      </c>
      <c r="HC125">
        <v>54.5346</v>
      </c>
      <c r="HD125">
        <v>47.4079</v>
      </c>
      <c r="HE125">
        <v>1</v>
      </c>
      <c r="HF125">
        <v>0.126372</v>
      </c>
      <c r="HG125">
        <v>-1.24227</v>
      </c>
      <c r="HH125">
        <v>20.1295</v>
      </c>
      <c r="HI125">
        <v>5.19812</v>
      </c>
      <c r="HJ125">
        <v>12.005</v>
      </c>
      <c r="HK125">
        <v>4.9748</v>
      </c>
      <c r="HL125">
        <v>3.294</v>
      </c>
      <c r="HM125">
        <v>9999</v>
      </c>
      <c r="HN125">
        <v>9999</v>
      </c>
      <c r="HO125">
        <v>9999</v>
      </c>
      <c r="HP125">
        <v>999.9</v>
      </c>
      <c r="HQ125">
        <v>1.86325</v>
      </c>
      <c r="HR125">
        <v>1.86813</v>
      </c>
      <c r="HS125">
        <v>1.86783</v>
      </c>
      <c r="HT125">
        <v>1.86905</v>
      </c>
      <c r="HU125">
        <v>1.86982</v>
      </c>
      <c r="HV125">
        <v>1.86593</v>
      </c>
      <c r="HW125">
        <v>1.86697</v>
      </c>
      <c r="HX125">
        <v>1.86842</v>
      </c>
      <c r="HY125">
        <v>5</v>
      </c>
      <c r="HZ125">
        <v>0</v>
      </c>
      <c r="IA125">
        <v>0</v>
      </c>
      <c r="IB125">
        <v>0</v>
      </c>
      <c r="IC125" t="s">
        <v>426</v>
      </c>
      <c r="ID125" t="s">
        <v>427</v>
      </c>
      <c r="IE125" t="s">
        <v>428</v>
      </c>
      <c r="IF125" t="s">
        <v>428</v>
      </c>
      <c r="IG125" t="s">
        <v>428</v>
      </c>
      <c r="IH125" t="s">
        <v>428</v>
      </c>
      <c r="II125">
        <v>0</v>
      </c>
      <c r="IJ125">
        <v>100</v>
      </c>
      <c r="IK125">
        <v>100</v>
      </c>
      <c r="IL125">
        <v>2.055</v>
      </c>
      <c r="IM125">
        <v>0.3541</v>
      </c>
      <c r="IN125">
        <v>0.625846538382723</v>
      </c>
      <c r="IO125">
        <v>0.00365734689822481</v>
      </c>
      <c r="IP125">
        <v>-6.82403095585571e-07</v>
      </c>
      <c r="IQ125">
        <v>2.34579755332527e-10</v>
      </c>
      <c r="IR125">
        <v>-0.0964157226560202</v>
      </c>
      <c r="IS125">
        <v>-0.0183575705514064</v>
      </c>
      <c r="IT125">
        <v>0.00210061426533654</v>
      </c>
      <c r="IU125">
        <v>-2.28055882586626e-05</v>
      </c>
      <c r="IV125">
        <v>4</v>
      </c>
      <c r="IW125">
        <v>2464</v>
      </c>
      <c r="IX125">
        <v>0</v>
      </c>
      <c r="IY125">
        <v>27</v>
      </c>
      <c r="IZ125">
        <v>29308414</v>
      </c>
      <c r="JA125">
        <v>29308414</v>
      </c>
      <c r="JB125">
        <v>0.95459</v>
      </c>
      <c r="JC125">
        <v>2.64038</v>
      </c>
      <c r="JD125">
        <v>1.54785</v>
      </c>
      <c r="JE125">
        <v>2.31323</v>
      </c>
      <c r="JF125">
        <v>1.64673</v>
      </c>
      <c r="JG125">
        <v>2.35229</v>
      </c>
      <c r="JH125">
        <v>34.3725</v>
      </c>
      <c r="JI125">
        <v>24.2276</v>
      </c>
      <c r="JJ125">
        <v>18</v>
      </c>
      <c r="JK125">
        <v>493.999</v>
      </c>
      <c r="JL125">
        <v>332.372</v>
      </c>
      <c r="JM125">
        <v>30.9667</v>
      </c>
      <c r="JN125">
        <v>28.9913</v>
      </c>
      <c r="JO125">
        <v>30.0001</v>
      </c>
      <c r="JP125">
        <v>28.95</v>
      </c>
      <c r="JQ125">
        <v>28.9047</v>
      </c>
      <c r="JR125">
        <v>19.1393</v>
      </c>
      <c r="JS125">
        <v>21.9621</v>
      </c>
      <c r="JT125">
        <v>82.0876</v>
      </c>
      <c r="JU125">
        <v>30.9631</v>
      </c>
      <c r="JV125">
        <v>420</v>
      </c>
      <c r="JW125">
        <v>24.0978</v>
      </c>
      <c r="JX125">
        <v>96.566</v>
      </c>
      <c r="JY125">
        <v>94.4578</v>
      </c>
    </row>
    <row r="126" spans="1:285">
      <c r="A126">
        <v>110</v>
      </c>
      <c r="B126">
        <v>1758504843.1</v>
      </c>
      <c r="C126">
        <v>1815.09999990463</v>
      </c>
      <c r="D126" t="s">
        <v>647</v>
      </c>
      <c r="E126" t="s">
        <v>648</v>
      </c>
      <c r="F126">
        <v>5</v>
      </c>
      <c r="G126" t="s">
        <v>419</v>
      </c>
      <c r="H126" t="s">
        <v>548</v>
      </c>
      <c r="I126" t="s">
        <v>421</v>
      </c>
      <c r="J126">
        <v>1758504840.1</v>
      </c>
      <c r="K126">
        <f>(L126)/1000</f>
        <v>0</v>
      </c>
      <c r="L126">
        <f>1000*DL126*AJ126*(DH126-DI126)/(100*DA126*(1000-AJ126*DH126))</f>
        <v>0</v>
      </c>
      <c r="M126">
        <f>DL126*AJ126*(DG126-DF126*(1000-AJ126*DI126)/(1000-AJ126*DH126))/(100*DA126)</f>
        <v>0</v>
      </c>
      <c r="N126">
        <f>DF126 - IF(AJ126&gt;1, M126*DA126*100.0/(AL126), 0)</f>
        <v>0</v>
      </c>
      <c r="O126">
        <f>((U126-K126/2)*N126-M126)/(U126+K126/2)</f>
        <v>0</v>
      </c>
      <c r="P126">
        <f>O126*(DM126+DN126)/1000.0</f>
        <v>0</v>
      </c>
      <c r="Q126">
        <f>(DF126 - IF(AJ126&gt;1, M126*DA126*100.0/(AL126), 0))*(DM126+DN126)/1000.0</f>
        <v>0</v>
      </c>
      <c r="R126">
        <f>2.0/((1/T126-1/S126)+SIGN(T126)*SQRT((1/T126-1/S126)*(1/T126-1/S126) + 4*DB126/((DB126+1)*(DB126+1))*(2*1/T126*1/S126-1/S126*1/S126)))</f>
        <v>0</v>
      </c>
      <c r="S126">
        <f>IF(LEFT(DC126,1)&lt;&gt;"0",IF(LEFT(DC126,1)="1",3.0,DD126),$D$5+$E$5*(DT126*DM126/($K$5*1000))+$F$5*(DT126*DM126/($K$5*1000))*MAX(MIN(DA126,$J$5),$I$5)*MAX(MIN(DA126,$J$5),$I$5)+$G$5*MAX(MIN(DA126,$J$5),$I$5)*(DT126*DM126/($K$5*1000))+$H$5*(DT126*DM126/($K$5*1000))*(DT126*DM126/($K$5*1000)))</f>
        <v>0</v>
      </c>
      <c r="T126">
        <f>K126*(1000-(1000*0.61365*exp(17.502*X126/(240.97+X126))/(DM126+DN126)+DH126)/2)/(1000*0.61365*exp(17.502*X126/(240.97+X126))/(DM126+DN126)-DH126)</f>
        <v>0</v>
      </c>
      <c r="U126">
        <f>1/((DB126+1)/(R126/1.6)+1/(S126/1.37)) + DB126/((DB126+1)/(R126/1.6) + DB126/(S126/1.37))</f>
        <v>0</v>
      </c>
      <c r="V126">
        <f>(CW126*CZ126)</f>
        <v>0</v>
      </c>
      <c r="W126">
        <f>(DO126+(V126+2*0.95*5.67E-8*(((DO126+$B$7)+273)^4-(DO126+273)^4)-44100*K126)/(1.84*29.3*S126+8*0.95*5.67E-8*(DO126+273)^3))</f>
        <v>0</v>
      </c>
      <c r="X126">
        <f>($C$7*DP126+$D$7*DQ126+$E$7*W126)</f>
        <v>0</v>
      </c>
      <c r="Y126">
        <f>0.61365*exp(17.502*X126/(240.97+X126))</f>
        <v>0</v>
      </c>
      <c r="Z126">
        <f>(AA126/AB126*100)</f>
        <v>0</v>
      </c>
      <c r="AA126">
        <f>DH126*(DM126+DN126)/1000</f>
        <v>0</v>
      </c>
      <c r="AB126">
        <f>0.61365*exp(17.502*DO126/(240.97+DO126))</f>
        <v>0</v>
      </c>
      <c r="AC126">
        <f>(Y126-DH126*(DM126+DN126)/1000)</f>
        <v>0</v>
      </c>
      <c r="AD126">
        <f>(-K126*44100)</f>
        <v>0</v>
      </c>
      <c r="AE126">
        <f>2*29.3*S126*0.92*(DO126-X126)</f>
        <v>0</v>
      </c>
      <c r="AF126">
        <f>2*0.95*5.67E-8*(((DO126+$B$7)+273)^4-(X126+273)^4)</f>
        <v>0</v>
      </c>
      <c r="AG126">
        <f>V126+AF126+AD126+AE126</f>
        <v>0</v>
      </c>
      <c r="AH126">
        <v>8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MAX(0,($B$13+$C$13*DT126)/(1+$D$13*DT126)*DM126/(DO126+273)*$E$13)</f>
        <v>0</v>
      </c>
      <c r="AM126" t="s">
        <v>422</v>
      </c>
      <c r="AN126" t="s">
        <v>422</v>
      </c>
      <c r="AO126">
        <v>0</v>
      </c>
      <c r="AP126">
        <v>0</v>
      </c>
      <c r="AQ126">
        <f>1-AO126/AP126</f>
        <v>0</v>
      </c>
      <c r="AR126">
        <v>0</v>
      </c>
      <c r="AS126" t="s">
        <v>422</v>
      </c>
      <c r="AT126" t="s">
        <v>422</v>
      </c>
      <c r="AU126">
        <v>0</v>
      </c>
      <c r="AV126">
        <v>0</v>
      </c>
      <c r="AW126">
        <f>1-AU126/AV126</f>
        <v>0</v>
      </c>
      <c r="AX126">
        <v>0.5</v>
      </c>
      <c r="AY126">
        <f>CX126</f>
        <v>0</v>
      </c>
      <c r="AZ126">
        <f>M126</f>
        <v>0</v>
      </c>
      <c r="BA126">
        <f>AW126*AX126*AY126</f>
        <v>0</v>
      </c>
      <c r="BB126">
        <f>(AZ126-AR126)/AY126</f>
        <v>0</v>
      </c>
      <c r="BC126">
        <f>(AP126-AV126)/AV126</f>
        <v>0</v>
      </c>
      <c r="BD126">
        <f>AO126/(AQ126+AO126/AV126)</f>
        <v>0</v>
      </c>
      <c r="BE126" t="s">
        <v>422</v>
      </c>
      <c r="BF126">
        <v>0</v>
      </c>
      <c r="BG126">
        <f>IF(BF126&lt;&gt;0, BF126, BD126)</f>
        <v>0</v>
      </c>
      <c r="BH126">
        <f>1-BG126/AV126</f>
        <v>0</v>
      </c>
      <c r="BI126">
        <f>(AV126-AU126)/(AV126-BG126)</f>
        <v>0</v>
      </c>
      <c r="BJ126">
        <f>(AP126-AV126)/(AP126-BG126)</f>
        <v>0</v>
      </c>
      <c r="BK126">
        <f>(AV126-AU126)/(AV126-AO126)</f>
        <v>0</v>
      </c>
      <c r="BL126">
        <f>(AP126-AV126)/(AP126-AO126)</f>
        <v>0</v>
      </c>
      <c r="BM126">
        <f>(BI126*BG126/AU126)</f>
        <v>0</v>
      </c>
      <c r="BN126">
        <f>(1-BM126)</f>
        <v>0</v>
      </c>
      <c r="CW126">
        <f>$B$11*DU126+$C$11*DV126+$F$11*EG126*(1-EJ126)</f>
        <v>0</v>
      </c>
      <c r="CX126">
        <f>CW126*CY126</f>
        <v>0</v>
      </c>
      <c r="CY126">
        <f>($B$11*$D$9+$C$11*$D$9+$F$11*((ET126+EL126)/MAX(ET126+EL126+EU126, 0.1)*$I$9+EU126/MAX(ET126+EL126+EU126, 0.1)*$J$9))/($B$11+$C$11+$F$11)</f>
        <v>0</v>
      </c>
      <c r="CZ126">
        <f>($B$11*$K$9+$C$11*$K$9+$F$11*((ET126+EL126)/MAX(ET126+EL126+EU126, 0.1)*$P$9+EU126/MAX(ET126+EL126+EU126, 0.1)*$Q$9))/($B$11+$C$11+$F$11)</f>
        <v>0</v>
      </c>
      <c r="DA126">
        <v>3.46</v>
      </c>
      <c r="DB126">
        <v>0.5</v>
      </c>
      <c r="DC126" t="s">
        <v>423</v>
      </c>
      <c r="DD126">
        <v>2</v>
      </c>
      <c r="DE126">
        <v>1758504840.1</v>
      </c>
      <c r="DF126">
        <v>420.604333333333</v>
      </c>
      <c r="DG126">
        <v>419.973</v>
      </c>
      <c r="DH126">
        <v>24.2657333333333</v>
      </c>
      <c r="DI126">
        <v>24.0779666666667</v>
      </c>
      <c r="DJ126">
        <v>418.550333333333</v>
      </c>
      <c r="DK126">
        <v>23.9118333333333</v>
      </c>
      <c r="DL126">
        <v>500.041666666667</v>
      </c>
      <c r="DM126">
        <v>89.7996333333333</v>
      </c>
      <c r="DN126">
        <v>0.0360149333333333</v>
      </c>
      <c r="DO126">
        <v>30.4343666666667</v>
      </c>
      <c r="DP126">
        <v>30.0069333333333</v>
      </c>
      <c r="DQ126">
        <v>999.9</v>
      </c>
      <c r="DR126">
        <v>0</v>
      </c>
      <c r="DS126">
        <v>0</v>
      </c>
      <c r="DT126">
        <v>10016.2166666667</v>
      </c>
      <c r="DU126">
        <v>0</v>
      </c>
      <c r="DV126">
        <v>0.330984</v>
      </c>
      <c r="DW126">
        <v>0.631693666666667</v>
      </c>
      <c r="DX126">
        <v>431.065</v>
      </c>
      <c r="DY126">
        <v>430.334666666667</v>
      </c>
      <c r="DZ126">
        <v>0.187780333333333</v>
      </c>
      <c r="EA126">
        <v>419.973</v>
      </c>
      <c r="EB126">
        <v>24.0779666666667</v>
      </c>
      <c r="EC126">
        <v>2.17905666666667</v>
      </c>
      <c r="ED126">
        <v>2.16219</v>
      </c>
      <c r="EE126">
        <v>18.8091333333333</v>
      </c>
      <c r="EF126">
        <v>18.6849</v>
      </c>
      <c r="EG126">
        <v>0.00500059</v>
      </c>
      <c r="EH126">
        <v>0</v>
      </c>
      <c r="EI126">
        <v>0</v>
      </c>
      <c r="EJ126">
        <v>0</v>
      </c>
      <c r="EK126">
        <v>272.766666666667</v>
      </c>
      <c r="EL126">
        <v>0.00500059</v>
      </c>
      <c r="EM126">
        <v>-13.7</v>
      </c>
      <c r="EN126">
        <v>-2.16666666666667</v>
      </c>
      <c r="EO126">
        <v>36.0413333333333</v>
      </c>
      <c r="EP126">
        <v>40.8956666666667</v>
      </c>
      <c r="EQ126">
        <v>37.9163333333333</v>
      </c>
      <c r="ER126">
        <v>41.6456666666667</v>
      </c>
      <c r="ES126">
        <v>38.958</v>
      </c>
      <c r="ET126">
        <v>0</v>
      </c>
      <c r="EU126">
        <v>0</v>
      </c>
      <c r="EV126">
        <v>0</v>
      </c>
      <c r="EW126">
        <v>1758504843.3</v>
      </c>
      <c r="EX126">
        <v>0</v>
      </c>
      <c r="EY126">
        <v>272.638461538462</v>
      </c>
      <c r="EZ126">
        <v>-16.6017096109858</v>
      </c>
      <c r="FA126">
        <v>0.994872014609196</v>
      </c>
      <c r="FB126">
        <v>-10.1115384615385</v>
      </c>
      <c r="FC126">
        <v>15</v>
      </c>
      <c r="FD126">
        <v>0</v>
      </c>
      <c r="FE126" t="s">
        <v>424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0.614350809523809</v>
      </c>
      <c r="FR126">
        <v>0.00497314285714333</v>
      </c>
      <c r="FS126">
        <v>0.0351012066671151</v>
      </c>
      <c r="FT126">
        <v>1</v>
      </c>
      <c r="FU126">
        <v>273.058823529412</v>
      </c>
      <c r="FV126">
        <v>-9.07868607187495</v>
      </c>
      <c r="FW126">
        <v>4.31714214069629</v>
      </c>
      <c r="FX126">
        <v>-1</v>
      </c>
      <c r="FY126">
        <v>0.229099333333333</v>
      </c>
      <c r="FZ126">
        <v>-0.160418103896104</v>
      </c>
      <c r="GA126">
        <v>0.0212221659240506</v>
      </c>
      <c r="GB126">
        <v>0</v>
      </c>
      <c r="GC126">
        <v>1</v>
      </c>
      <c r="GD126">
        <v>2</v>
      </c>
      <c r="GE126" t="s">
        <v>449</v>
      </c>
      <c r="GF126">
        <v>3.13303</v>
      </c>
      <c r="GG126">
        <v>2.71413</v>
      </c>
      <c r="GH126">
        <v>0.088772</v>
      </c>
      <c r="GI126">
        <v>0.0891467</v>
      </c>
      <c r="GJ126">
        <v>0.102996</v>
      </c>
      <c r="GK126">
        <v>0.103096</v>
      </c>
      <c r="GL126">
        <v>34284.9</v>
      </c>
      <c r="GM126">
        <v>36689.1</v>
      </c>
      <c r="GN126">
        <v>34045.5</v>
      </c>
      <c r="GO126">
        <v>36474.3</v>
      </c>
      <c r="GP126">
        <v>43147.3</v>
      </c>
      <c r="GQ126">
        <v>46968.6</v>
      </c>
      <c r="GR126">
        <v>53130.8</v>
      </c>
      <c r="GS126">
        <v>58303.1</v>
      </c>
      <c r="GT126">
        <v>1.92808</v>
      </c>
      <c r="GU126">
        <v>1.65105</v>
      </c>
      <c r="GV126">
        <v>0.0812858</v>
      </c>
      <c r="GW126">
        <v>0</v>
      </c>
      <c r="GX126">
        <v>28.6829</v>
      </c>
      <c r="GY126">
        <v>999.9</v>
      </c>
      <c r="GZ126">
        <v>59.187</v>
      </c>
      <c r="HA126">
        <v>30.383</v>
      </c>
      <c r="HB126">
        <v>28.7039</v>
      </c>
      <c r="HC126">
        <v>54.6346</v>
      </c>
      <c r="HD126">
        <v>47.2877</v>
      </c>
      <c r="HE126">
        <v>1</v>
      </c>
      <c r="HF126">
        <v>0.126458</v>
      </c>
      <c r="HG126">
        <v>-1.24287</v>
      </c>
      <c r="HH126">
        <v>20.1295</v>
      </c>
      <c r="HI126">
        <v>5.19842</v>
      </c>
      <c r="HJ126">
        <v>12.0053</v>
      </c>
      <c r="HK126">
        <v>4.9748</v>
      </c>
      <c r="HL126">
        <v>3.294</v>
      </c>
      <c r="HM126">
        <v>9999</v>
      </c>
      <c r="HN126">
        <v>9999</v>
      </c>
      <c r="HO126">
        <v>9999</v>
      </c>
      <c r="HP126">
        <v>999.9</v>
      </c>
      <c r="HQ126">
        <v>1.86325</v>
      </c>
      <c r="HR126">
        <v>1.86813</v>
      </c>
      <c r="HS126">
        <v>1.86783</v>
      </c>
      <c r="HT126">
        <v>1.86905</v>
      </c>
      <c r="HU126">
        <v>1.86983</v>
      </c>
      <c r="HV126">
        <v>1.86592</v>
      </c>
      <c r="HW126">
        <v>1.86699</v>
      </c>
      <c r="HX126">
        <v>1.86842</v>
      </c>
      <c r="HY126">
        <v>5</v>
      </c>
      <c r="HZ126">
        <v>0</v>
      </c>
      <c r="IA126">
        <v>0</v>
      </c>
      <c r="IB126">
        <v>0</v>
      </c>
      <c r="IC126" t="s">
        <v>426</v>
      </c>
      <c r="ID126" t="s">
        <v>427</v>
      </c>
      <c r="IE126" t="s">
        <v>428</v>
      </c>
      <c r="IF126" t="s">
        <v>428</v>
      </c>
      <c r="IG126" t="s">
        <v>428</v>
      </c>
      <c r="IH126" t="s">
        <v>428</v>
      </c>
      <c r="II126">
        <v>0</v>
      </c>
      <c r="IJ126">
        <v>100</v>
      </c>
      <c r="IK126">
        <v>100</v>
      </c>
      <c r="IL126">
        <v>2.054</v>
      </c>
      <c r="IM126">
        <v>0.3547</v>
      </c>
      <c r="IN126">
        <v>0.625846538382723</v>
      </c>
      <c r="IO126">
        <v>0.00365734689822481</v>
      </c>
      <c r="IP126">
        <v>-6.82403095585571e-07</v>
      </c>
      <c r="IQ126">
        <v>2.34579755332527e-10</v>
      </c>
      <c r="IR126">
        <v>-0.0964157226560202</v>
      </c>
      <c r="IS126">
        <v>-0.0183575705514064</v>
      </c>
      <c r="IT126">
        <v>0.00210061426533654</v>
      </c>
      <c r="IU126">
        <v>-2.28055882586626e-05</v>
      </c>
      <c r="IV126">
        <v>4</v>
      </c>
      <c r="IW126">
        <v>2464</v>
      </c>
      <c r="IX126">
        <v>0</v>
      </c>
      <c r="IY126">
        <v>27</v>
      </c>
      <c r="IZ126">
        <v>29308414.1</v>
      </c>
      <c r="JA126">
        <v>29308414.1</v>
      </c>
      <c r="JB126">
        <v>0.95459</v>
      </c>
      <c r="JC126">
        <v>2.64282</v>
      </c>
      <c r="JD126">
        <v>1.54785</v>
      </c>
      <c r="JE126">
        <v>2.31323</v>
      </c>
      <c r="JF126">
        <v>1.64673</v>
      </c>
      <c r="JG126">
        <v>2.27661</v>
      </c>
      <c r="JH126">
        <v>34.3725</v>
      </c>
      <c r="JI126">
        <v>24.2188</v>
      </c>
      <c r="JJ126">
        <v>18</v>
      </c>
      <c r="JK126">
        <v>493.927</v>
      </c>
      <c r="JL126">
        <v>332.483</v>
      </c>
      <c r="JM126">
        <v>30.9643</v>
      </c>
      <c r="JN126">
        <v>28.9915</v>
      </c>
      <c r="JO126">
        <v>30.0002</v>
      </c>
      <c r="JP126">
        <v>28.9509</v>
      </c>
      <c r="JQ126">
        <v>28.9055</v>
      </c>
      <c r="JR126">
        <v>19.1389</v>
      </c>
      <c r="JS126">
        <v>21.9621</v>
      </c>
      <c r="JT126">
        <v>82.0876</v>
      </c>
      <c r="JU126">
        <v>30.9631</v>
      </c>
      <c r="JV126">
        <v>420</v>
      </c>
      <c r="JW126">
        <v>24.0978</v>
      </c>
      <c r="JX126">
        <v>96.5664</v>
      </c>
      <c r="JY126">
        <v>94.4582</v>
      </c>
    </row>
    <row r="127" spans="1:285">
      <c r="A127">
        <v>111</v>
      </c>
      <c r="B127">
        <v>1758504845.1</v>
      </c>
      <c r="C127">
        <v>1817.09999990463</v>
      </c>
      <c r="D127" t="s">
        <v>649</v>
      </c>
      <c r="E127" t="s">
        <v>650</v>
      </c>
      <c r="F127">
        <v>5</v>
      </c>
      <c r="G127" t="s">
        <v>419</v>
      </c>
      <c r="H127" t="s">
        <v>548</v>
      </c>
      <c r="I127" t="s">
        <v>421</v>
      </c>
      <c r="J127">
        <v>1758504842.1</v>
      </c>
      <c r="K127">
        <f>(L127)/1000</f>
        <v>0</v>
      </c>
      <c r="L127">
        <f>1000*DL127*AJ127*(DH127-DI127)/(100*DA127*(1000-AJ127*DH127))</f>
        <v>0</v>
      </c>
      <c r="M127">
        <f>DL127*AJ127*(DG127-DF127*(1000-AJ127*DI127)/(1000-AJ127*DH127))/(100*DA127)</f>
        <v>0</v>
      </c>
      <c r="N127">
        <f>DF127 - IF(AJ127&gt;1, M127*DA127*100.0/(AL127), 0)</f>
        <v>0</v>
      </c>
      <c r="O127">
        <f>((U127-K127/2)*N127-M127)/(U127+K127/2)</f>
        <v>0</v>
      </c>
      <c r="P127">
        <f>O127*(DM127+DN127)/1000.0</f>
        <v>0</v>
      </c>
      <c r="Q127">
        <f>(DF127 - IF(AJ127&gt;1, M127*DA127*100.0/(AL127), 0))*(DM127+DN127)/1000.0</f>
        <v>0</v>
      </c>
      <c r="R127">
        <f>2.0/((1/T127-1/S127)+SIGN(T127)*SQRT((1/T127-1/S127)*(1/T127-1/S127) + 4*DB127/((DB127+1)*(DB127+1))*(2*1/T127*1/S127-1/S127*1/S127)))</f>
        <v>0</v>
      </c>
      <c r="S127">
        <f>IF(LEFT(DC127,1)&lt;&gt;"0",IF(LEFT(DC127,1)="1",3.0,DD127),$D$5+$E$5*(DT127*DM127/($K$5*1000))+$F$5*(DT127*DM127/($K$5*1000))*MAX(MIN(DA127,$J$5),$I$5)*MAX(MIN(DA127,$J$5),$I$5)+$G$5*MAX(MIN(DA127,$J$5),$I$5)*(DT127*DM127/($K$5*1000))+$H$5*(DT127*DM127/($K$5*1000))*(DT127*DM127/($K$5*1000)))</f>
        <v>0</v>
      </c>
      <c r="T127">
        <f>K127*(1000-(1000*0.61365*exp(17.502*X127/(240.97+X127))/(DM127+DN127)+DH127)/2)/(1000*0.61365*exp(17.502*X127/(240.97+X127))/(DM127+DN127)-DH127)</f>
        <v>0</v>
      </c>
      <c r="U127">
        <f>1/((DB127+1)/(R127/1.6)+1/(S127/1.37)) + DB127/((DB127+1)/(R127/1.6) + DB127/(S127/1.37))</f>
        <v>0</v>
      </c>
      <c r="V127">
        <f>(CW127*CZ127)</f>
        <v>0</v>
      </c>
      <c r="W127">
        <f>(DO127+(V127+2*0.95*5.67E-8*(((DO127+$B$7)+273)^4-(DO127+273)^4)-44100*K127)/(1.84*29.3*S127+8*0.95*5.67E-8*(DO127+273)^3))</f>
        <v>0</v>
      </c>
      <c r="X127">
        <f>($C$7*DP127+$D$7*DQ127+$E$7*W127)</f>
        <v>0</v>
      </c>
      <c r="Y127">
        <f>0.61365*exp(17.502*X127/(240.97+X127))</f>
        <v>0</v>
      </c>
      <c r="Z127">
        <f>(AA127/AB127*100)</f>
        <v>0</v>
      </c>
      <c r="AA127">
        <f>DH127*(DM127+DN127)/1000</f>
        <v>0</v>
      </c>
      <c r="AB127">
        <f>0.61365*exp(17.502*DO127/(240.97+DO127))</f>
        <v>0</v>
      </c>
      <c r="AC127">
        <f>(Y127-DH127*(DM127+DN127)/1000)</f>
        <v>0</v>
      </c>
      <c r="AD127">
        <f>(-K127*44100)</f>
        <v>0</v>
      </c>
      <c r="AE127">
        <f>2*29.3*S127*0.92*(DO127-X127)</f>
        <v>0</v>
      </c>
      <c r="AF127">
        <f>2*0.95*5.67E-8*(((DO127+$B$7)+273)^4-(X127+273)^4)</f>
        <v>0</v>
      </c>
      <c r="AG127">
        <f>V127+AF127+AD127+AE127</f>
        <v>0</v>
      </c>
      <c r="AH127">
        <v>8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MAX(0,($B$13+$C$13*DT127)/(1+$D$13*DT127)*DM127/(DO127+273)*$E$13)</f>
        <v>0</v>
      </c>
      <c r="AM127" t="s">
        <v>422</v>
      </c>
      <c r="AN127" t="s">
        <v>422</v>
      </c>
      <c r="AO127">
        <v>0</v>
      </c>
      <c r="AP127">
        <v>0</v>
      </c>
      <c r="AQ127">
        <f>1-AO127/AP127</f>
        <v>0</v>
      </c>
      <c r="AR127">
        <v>0</v>
      </c>
      <c r="AS127" t="s">
        <v>422</v>
      </c>
      <c r="AT127" t="s">
        <v>422</v>
      </c>
      <c r="AU127">
        <v>0</v>
      </c>
      <c r="AV127">
        <v>0</v>
      </c>
      <c r="AW127">
        <f>1-AU127/AV127</f>
        <v>0</v>
      </c>
      <c r="AX127">
        <v>0.5</v>
      </c>
      <c r="AY127">
        <f>CX127</f>
        <v>0</v>
      </c>
      <c r="AZ127">
        <f>M127</f>
        <v>0</v>
      </c>
      <c r="BA127">
        <f>AW127*AX127*AY127</f>
        <v>0</v>
      </c>
      <c r="BB127">
        <f>(AZ127-AR127)/AY127</f>
        <v>0</v>
      </c>
      <c r="BC127">
        <f>(AP127-AV127)/AV127</f>
        <v>0</v>
      </c>
      <c r="BD127">
        <f>AO127/(AQ127+AO127/AV127)</f>
        <v>0</v>
      </c>
      <c r="BE127" t="s">
        <v>422</v>
      </c>
      <c r="BF127">
        <v>0</v>
      </c>
      <c r="BG127">
        <f>IF(BF127&lt;&gt;0, BF127, BD127)</f>
        <v>0</v>
      </c>
      <c r="BH127">
        <f>1-BG127/AV127</f>
        <v>0</v>
      </c>
      <c r="BI127">
        <f>(AV127-AU127)/(AV127-BG127)</f>
        <v>0</v>
      </c>
      <c r="BJ127">
        <f>(AP127-AV127)/(AP127-BG127)</f>
        <v>0</v>
      </c>
      <c r="BK127">
        <f>(AV127-AU127)/(AV127-AO127)</f>
        <v>0</v>
      </c>
      <c r="BL127">
        <f>(AP127-AV127)/(AP127-AO127)</f>
        <v>0</v>
      </c>
      <c r="BM127">
        <f>(BI127*BG127/AU127)</f>
        <v>0</v>
      </c>
      <c r="BN127">
        <f>(1-BM127)</f>
        <v>0</v>
      </c>
      <c r="CW127">
        <f>$B$11*DU127+$C$11*DV127+$F$11*EG127*(1-EJ127)</f>
        <v>0</v>
      </c>
      <c r="CX127">
        <f>CW127*CY127</f>
        <v>0</v>
      </c>
      <c r="CY127">
        <f>($B$11*$D$9+$C$11*$D$9+$F$11*((ET127+EL127)/MAX(ET127+EL127+EU127, 0.1)*$I$9+EU127/MAX(ET127+EL127+EU127, 0.1)*$J$9))/($B$11+$C$11+$F$11)</f>
        <v>0</v>
      </c>
      <c r="CZ127">
        <f>($B$11*$K$9+$C$11*$K$9+$F$11*((ET127+EL127)/MAX(ET127+EL127+EU127, 0.1)*$P$9+EU127/MAX(ET127+EL127+EU127, 0.1)*$Q$9))/($B$11+$C$11+$F$11)</f>
        <v>0</v>
      </c>
      <c r="DA127">
        <v>3.46</v>
      </c>
      <c r="DB127">
        <v>0.5</v>
      </c>
      <c r="DC127" t="s">
        <v>423</v>
      </c>
      <c r="DD127">
        <v>2</v>
      </c>
      <c r="DE127">
        <v>1758504842.1</v>
      </c>
      <c r="DF127">
        <v>420.615333333333</v>
      </c>
      <c r="DG127">
        <v>419.990333333333</v>
      </c>
      <c r="DH127">
        <v>24.2767333333333</v>
      </c>
      <c r="DI127">
        <v>24.0963333333333</v>
      </c>
      <c r="DJ127">
        <v>418.561</v>
      </c>
      <c r="DK127">
        <v>23.9224</v>
      </c>
      <c r="DL127">
        <v>500.049333333333</v>
      </c>
      <c r="DM127">
        <v>89.7992333333333</v>
      </c>
      <c r="DN127">
        <v>0.0359087333333333</v>
      </c>
      <c r="DO127">
        <v>30.4352666666667</v>
      </c>
      <c r="DP127">
        <v>30.0080333333333</v>
      </c>
      <c r="DQ127">
        <v>999.9</v>
      </c>
      <c r="DR127">
        <v>0</v>
      </c>
      <c r="DS127">
        <v>0</v>
      </c>
      <c r="DT127">
        <v>10018.0933333333</v>
      </c>
      <c r="DU127">
        <v>0</v>
      </c>
      <c r="DV127">
        <v>0.330984</v>
      </c>
      <c r="DW127">
        <v>0.625010333333333</v>
      </c>
      <c r="DX127">
        <v>431.081</v>
      </c>
      <c r="DY127">
        <v>430.360666666667</v>
      </c>
      <c r="DZ127">
        <v>0.180433333333333</v>
      </c>
      <c r="EA127">
        <v>419.990333333333</v>
      </c>
      <c r="EB127">
        <v>24.0963333333333</v>
      </c>
      <c r="EC127">
        <v>2.18003333333333</v>
      </c>
      <c r="ED127">
        <v>2.16383</v>
      </c>
      <c r="EE127">
        <v>18.8163333333333</v>
      </c>
      <c r="EF127">
        <v>18.697</v>
      </c>
      <c r="EG127">
        <v>0.00500059</v>
      </c>
      <c r="EH127">
        <v>0</v>
      </c>
      <c r="EI127">
        <v>0</v>
      </c>
      <c r="EJ127">
        <v>0</v>
      </c>
      <c r="EK127">
        <v>273.833333333333</v>
      </c>
      <c r="EL127">
        <v>0.00500059</v>
      </c>
      <c r="EM127">
        <v>-9.9</v>
      </c>
      <c r="EN127">
        <v>-1.1</v>
      </c>
      <c r="EO127">
        <v>36.062</v>
      </c>
      <c r="EP127">
        <v>40.9163333333333</v>
      </c>
      <c r="EQ127">
        <v>37.937</v>
      </c>
      <c r="ER127">
        <v>41.6873333333333</v>
      </c>
      <c r="ES127">
        <v>38.979</v>
      </c>
      <c r="ET127">
        <v>0</v>
      </c>
      <c r="EU127">
        <v>0</v>
      </c>
      <c r="EV127">
        <v>0</v>
      </c>
      <c r="EW127">
        <v>1758504845.7</v>
      </c>
      <c r="EX127">
        <v>0</v>
      </c>
      <c r="EY127">
        <v>272.553846153846</v>
      </c>
      <c r="EZ127">
        <v>-0.287179757934047</v>
      </c>
      <c r="FA127">
        <v>-11.1282047751665</v>
      </c>
      <c r="FB127">
        <v>-9.85</v>
      </c>
      <c r="FC127">
        <v>15</v>
      </c>
      <c r="FD127">
        <v>0</v>
      </c>
      <c r="FE127" t="s">
        <v>424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0.610371904761905</v>
      </c>
      <c r="FR127">
        <v>0.0905620519480513</v>
      </c>
      <c r="FS127">
        <v>0.0318133202484278</v>
      </c>
      <c r="FT127">
        <v>1</v>
      </c>
      <c r="FU127">
        <v>272.741176470588</v>
      </c>
      <c r="FV127">
        <v>-8.44308638862303</v>
      </c>
      <c r="FW127">
        <v>4.2553853524998</v>
      </c>
      <c r="FX127">
        <v>-1</v>
      </c>
      <c r="FY127">
        <v>0.223075714285714</v>
      </c>
      <c r="FZ127">
        <v>-0.209269168831169</v>
      </c>
      <c r="GA127">
        <v>0.0251236717443603</v>
      </c>
      <c r="GB127">
        <v>0</v>
      </c>
      <c r="GC127">
        <v>1</v>
      </c>
      <c r="GD127">
        <v>2</v>
      </c>
      <c r="GE127" t="s">
        <v>449</v>
      </c>
      <c r="GF127">
        <v>3.13286</v>
      </c>
      <c r="GG127">
        <v>2.71405</v>
      </c>
      <c r="GH127">
        <v>0.0887743</v>
      </c>
      <c r="GI127">
        <v>0.0891466</v>
      </c>
      <c r="GJ127">
        <v>0.103029</v>
      </c>
      <c r="GK127">
        <v>0.103105</v>
      </c>
      <c r="GL127">
        <v>34284.9</v>
      </c>
      <c r="GM127">
        <v>36689.1</v>
      </c>
      <c r="GN127">
        <v>34045.6</v>
      </c>
      <c r="GO127">
        <v>36474.4</v>
      </c>
      <c r="GP127">
        <v>43145.8</v>
      </c>
      <c r="GQ127">
        <v>46968.3</v>
      </c>
      <c r="GR127">
        <v>53131</v>
      </c>
      <c r="GS127">
        <v>58303.2</v>
      </c>
      <c r="GT127">
        <v>1.92808</v>
      </c>
      <c r="GU127">
        <v>1.65105</v>
      </c>
      <c r="GV127">
        <v>0.0812858</v>
      </c>
      <c r="GW127">
        <v>0</v>
      </c>
      <c r="GX127">
        <v>28.6829</v>
      </c>
      <c r="GY127">
        <v>999.9</v>
      </c>
      <c r="GZ127">
        <v>59.187</v>
      </c>
      <c r="HA127">
        <v>30.383</v>
      </c>
      <c r="HB127">
        <v>28.7059</v>
      </c>
      <c r="HC127">
        <v>54.6146</v>
      </c>
      <c r="HD127">
        <v>47.5881</v>
      </c>
      <c r="HE127">
        <v>1</v>
      </c>
      <c r="HF127">
        <v>0.126529</v>
      </c>
      <c r="HG127">
        <v>-1.2399</v>
      </c>
      <c r="HH127">
        <v>20.1295</v>
      </c>
      <c r="HI127">
        <v>5.19857</v>
      </c>
      <c r="HJ127">
        <v>12.0053</v>
      </c>
      <c r="HK127">
        <v>4.97485</v>
      </c>
      <c r="HL127">
        <v>3.294</v>
      </c>
      <c r="HM127">
        <v>9999</v>
      </c>
      <c r="HN127">
        <v>9999</v>
      </c>
      <c r="HO127">
        <v>9999</v>
      </c>
      <c r="HP127">
        <v>999.9</v>
      </c>
      <c r="HQ127">
        <v>1.86325</v>
      </c>
      <c r="HR127">
        <v>1.86813</v>
      </c>
      <c r="HS127">
        <v>1.86783</v>
      </c>
      <c r="HT127">
        <v>1.86905</v>
      </c>
      <c r="HU127">
        <v>1.86983</v>
      </c>
      <c r="HV127">
        <v>1.86594</v>
      </c>
      <c r="HW127">
        <v>1.867</v>
      </c>
      <c r="HX127">
        <v>1.86843</v>
      </c>
      <c r="HY127">
        <v>5</v>
      </c>
      <c r="HZ127">
        <v>0</v>
      </c>
      <c r="IA127">
        <v>0</v>
      </c>
      <c r="IB127">
        <v>0</v>
      </c>
      <c r="IC127" t="s">
        <v>426</v>
      </c>
      <c r="ID127" t="s">
        <v>427</v>
      </c>
      <c r="IE127" t="s">
        <v>428</v>
      </c>
      <c r="IF127" t="s">
        <v>428</v>
      </c>
      <c r="IG127" t="s">
        <v>428</v>
      </c>
      <c r="IH127" t="s">
        <v>428</v>
      </c>
      <c r="II127">
        <v>0</v>
      </c>
      <c r="IJ127">
        <v>100</v>
      </c>
      <c r="IK127">
        <v>100</v>
      </c>
      <c r="IL127">
        <v>2.055</v>
      </c>
      <c r="IM127">
        <v>0.3551</v>
      </c>
      <c r="IN127">
        <v>0.625846538382723</v>
      </c>
      <c r="IO127">
        <v>0.00365734689822481</v>
      </c>
      <c r="IP127">
        <v>-6.82403095585571e-07</v>
      </c>
      <c r="IQ127">
        <v>2.34579755332527e-10</v>
      </c>
      <c r="IR127">
        <v>-0.0964157226560202</v>
      </c>
      <c r="IS127">
        <v>-0.0183575705514064</v>
      </c>
      <c r="IT127">
        <v>0.00210061426533654</v>
      </c>
      <c r="IU127">
        <v>-2.28055882586626e-05</v>
      </c>
      <c r="IV127">
        <v>4</v>
      </c>
      <c r="IW127">
        <v>2464</v>
      </c>
      <c r="IX127">
        <v>0</v>
      </c>
      <c r="IY127">
        <v>27</v>
      </c>
      <c r="IZ127">
        <v>29308414.1</v>
      </c>
      <c r="JA127">
        <v>29308414.1</v>
      </c>
      <c r="JB127">
        <v>0.95459</v>
      </c>
      <c r="JC127">
        <v>2.64038</v>
      </c>
      <c r="JD127">
        <v>1.54785</v>
      </c>
      <c r="JE127">
        <v>2.31323</v>
      </c>
      <c r="JF127">
        <v>1.64673</v>
      </c>
      <c r="JG127">
        <v>2.31567</v>
      </c>
      <c r="JH127">
        <v>34.3497</v>
      </c>
      <c r="JI127">
        <v>24.2188</v>
      </c>
      <c r="JJ127">
        <v>18</v>
      </c>
      <c r="JK127">
        <v>493.927</v>
      </c>
      <c r="JL127">
        <v>332.49</v>
      </c>
      <c r="JM127">
        <v>30.9623</v>
      </c>
      <c r="JN127">
        <v>28.9915</v>
      </c>
      <c r="JO127">
        <v>30.0003</v>
      </c>
      <c r="JP127">
        <v>28.9509</v>
      </c>
      <c r="JQ127">
        <v>28.9067</v>
      </c>
      <c r="JR127">
        <v>19.1388</v>
      </c>
      <c r="JS127">
        <v>21.9621</v>
      </c>
      <c r="JT127">
        <v>82.0876</v>
      </c>
      <c r="JU127">
        <v>30.9631</v>
      </c>
      <c r="JV127">
        <v>420</v>
      </c>
      <c r="JW127">
        <v>24.0978</v>
      </c>
      <c r="JX127">
        <v>96.5668</v>
      </c>
      <c r="JY127">
        <v>94.4584</v>
      </c>
    </row>
    <row r="128" spans="1:285">
      <c r="A128">
        <v>112</v>
      </c>
      <c r="B128">
        <v>1758504847.1</v>
      </c>
      <c r="C128">
        <v>1819.09999990463</v>
      </c>
      <c r="D128" t="s">
        <v>651</v>
      </c>
      <c r="E128" t="s">
        <v>652</v>
      </c>
      <c r="F128">
        <v>5</v>
      </c>
      <c r="G128" t="s">
        <v>419</v>
      </c>
      <c r="H128" t="s">
        <v>548</v>
      </c>
      <c r="I128" t="s">
        <v>421</v>
      </c>
      <c r="J128">
        <v>1758504844.1</v>
      </c>
      <c r="K128">
        <f>(L128)/1000</f>
        <v>0</v>
      </c>
      <c r="L128">
        <f>1000*DL128*AJ128*(DH128-DI128)/(100*DA128*(1000-AJ128*DH128))</f>
        <v>0</v>
      </c>
      <c r="M128">
        <f>DL128*AJ128*(DG128-DF128*(1000-AJ128*DI128)/(1000-AJ128*DH128))/(100*DA128)</f>
        <v>0</v>
      </c>
      <c r="N128">
        <f>DF128 - IF(AJ128&gt;1, M128*DA128*100.0/(AL128), 0)</f>
        <v>0</v>
      </c>
      <c r="O128">
        <f>((U128-K128/2)*N128-M128)/(U128+K128/2)</f>
        <v>0</v>
      </c>
      <c r="P128">
        <f>O128*(DM128+DN128)/1000.0</f>
        <v>0</v>
      </c>
      <c r="Q128">
        <f>(DF128 - IF(AJ128&gt;1, M128*DA128*100.0/(AL128), 0))*(DM128+DN128)/1000.0</f>
        <v>0</v>
      </c>
      <c r="R128">
        <f>2.0/((1/T128-1/S128)+SIGN(T128)*SQRT((1/T128-1/S128)*(1/T128-1/S128) + 4*DB128/((DB128+1)*(DB128+1))*(2*1/T128*1/S128-1/S128*1/S128)))</f>
        <v>0</v>
      </c>
      <c r="S128">
        <f>IF(LEFT(DC128,1)&lt;&gt;"0",IF(LEFT(DC128,1)="1",3.0,DD128),$D$5+$E$5*(DT128*DM128/($K$5*1000))+$F$5*(DT128*DM128/($K$5*1000))*MAX(MIN(DA128,$J$5),$I$5)*MAX(MIN(DA128,$J$5),$I$5)+$G$5*MAX(MIN(DA128,$J$5),$I$5)*(DT128*DM128/($K$5*1000))+$H$5*(DT128*DM128/($K$5*1000))*(DT128*DM128/($K$5*1000)))</f>
        <v>0</v>
      </c>
      <c r="T128">
        <f>K128*(1000-(1000*0.61365*exp(17.502*X128/(240.97+X128))/(DM128+DN128)+DH128)/2)/(1000*0.61365*exp(17.502*X128/(240.97+X128))/(DM128+DN128)-DH128)</f>
        <v>0</v>
      </c>
      <c r="U128">
        <f>1/((DB128+1)/(R128/1.6)+1/(S128/1.37)) + DB128/((DB128+1)/(R128/1.6) + DB128/(S128/1.37))</f>
        <v>0</v>
      </c>
      <c r="V128">
        <f>(CW128*CZ128)</f>
        <v>0</v>
      </c>
      <c r="W128">
        <f>(DO128+(V128+2*0.95*5.67E-8*(((DO128+$B$7)+273)^4-(DO128+273)^4)-44100*K128)/(1.84*29.3*S128+8*0.95*5.67E-8*(DO128+273)^3))</f>
        <v>0</v>
      </c>
      <c r="X128">
        <f>($C$7*DP128+$D$7*DQ128+$E$7*W128)</f>
        <v>0</v>
      </c>
      <c r="Y128">
        <f>0.61365*exp(17.502*X128/(240.97+X128))</f>
        <v>0</v>
      </c>
      <c r="Z128">
        <f>(AA128/AB128*100)</f>
        <v>0</v>
      </c>
      <c r="AA128">
        <f>DH128*(DM128+DN128)/1000</f>
        <v>0</v>
      </c>
      <c r="AB128">
        <f>0.61365*exp(17.502*DO128/(240.97+DO128))</f>
        <v>0</v>
      </c>
      <c r="AC128">
        <f>(Y128-DH128*(DM128+DN128)/1000)</f>
        <v>0</v>
      </c>
      <c r="AD128">
        <f>(-K128*44100)</f>
        <v>0</v>
      </c>
      <c r="AE128">
        <f>2*29.3*S128*0.92*(DO128-X128)</f>
        <v>0</v>
      </c>
      <c r="AF128">
        <f>2*0.95*5.67E-8*(((DO128+$B$7)+273)^4-(X128+273)^4)</f>
        <v>0</v>
      </c>
      <c r="AG128">
        <f>V128+AF128+AD128+AE128</f>
        <v>0</v>
      </c>
      <c r="AH128">
        <v>8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MAX(0,($B$13+$C$13*DT128)/(1+$D$13*DT128)*DM128/(DO128+273)*$E$13)</f>
        <v>0</v>
      </c>
      <c r="AM128" t="s">
        <v>422</v>
      </c>
      <c r="AN128" t="s">
        <v>422</v>
      </c>
      <c r="AO128">
        <v>0</v>
      </c>
      <c r="AP128">
        <v>0</v>
      </c>
      <c r="AQ128">
        <f>1-AO128/AP128</f>
        <v>0</v>
      </c>
      <c r="AR128">
        <v>0</v>
      </c>
      <c r="AS128" t="s">
        <v>422</v>
      </c>
      <c r="AT128" t="s">
        <v>422</v>
      </c>
      <c r="AU128">
        <v>0</v>
      </c>
      <c r="AV128">
        <v>0</v>
      </c>
      <c r="AW128">
        <f>1-AU128/AV128</f>
        <v>0</v>
      </c>
      <c r="AX128">
        <v>0.5</v>
      </c>
      <c r="AY128">
        <f>CX128</f>
        <v>0</v>
      </c>
      <c r="AZ128">
        <f>M128</f>
        <v>0</v>
      </c>
      <c r="BA128">
        <f>AW128*AX128*AY128</f>
        <v>0</v>
      </c>
      <c r="BB128">
        <f>(AZ128-AR128)/AY128</f>
        <v>0</v>
      </c>
      <c r="BC128">
        <f>(AP128-AV128)/AV128</f>
        <v>0</v>
      </c>
      <c r="BD128">
        <f>AO128/(AQ128+AO128/AV128)</f>
        <v>0</v>
      </c>
      <c r="BE128" t="s">
        <v>422</v>
      </c>
      <c r="BF128">
        <v>0</v>
      </c>
      <c r="BG128">
        <f>IF(BF128&lt;&gt;0, BF128, BD128)</f>
        <v>0</v>
      </c>
      <c r="BH128">
        <f>1-BG128/AV128</f>
        <v>0</v>
      </c>
      <c r="BI128">
        <f>(AV128-AU128)/(AV128-BG128)</f>
        <v>0</v>
      </c>
      <c r="BJ128">
        <f>(AP128-AV128)/(AP128-BG128)</f>
        <v>0</v>
      </c>
      <c r="BK128">
        <f>(AV128-AU128)/(AV128-AO128)</f>
        <v>0</v>
      </c>
      <c r="BL128">
        <f>(AP128-AV128)/(AP128-AO128)</f>
        <v>0</v>
      </c>
      <c r="BM128">
        <f>(BI128*BG128/AU128)</f>
        <v>0</v>
      </c>
      <c r="BN128">
        <f>(1-BM128)</f>
        <v>0</v>
      </c>
      <c r="CW128">
        <f>$B$11*DU128+$C$11*DV128+$F$11*EG128*(1-EJ128)</f>
        <v>0</v>
      </c>
      <c r="CX128">
        <f>CW128*CY128</f>
        <v>0</v>
      </c>
      <c r="CY128">
        <f>($B$11*$D$9+$C$11*$D$9+$F$11*((ET128+EL128)/MAX(ET128+EL128+EU128, 0.1)*$I$9+EU128/MAX(ET128+EL128+EU128, 0.1)*$J$9))/($B$11+$C$11+$F$11)</f>
        <v>0</v>
      </c>
      <c r="CZ128">
        <f>($B$11*$K$9+$C$11*$K$9+$F$11*((ET128+EL128)/MAX(ET128+EL128+EU128, 0.1)*$P$9+EU128/MAX(ET128+EL128+EU128, 0.1)*$Q$9))/($B$11+$C$11+$F$11)</f>
        <v>0</v>
      </c>
      <c r="DA128">
        <v>3.46</v>
      </c>
      <c r="DB128">
        <v>0.5</v>
      </c>
      <c r="DC128" t="s">
        <v>423</v>
      </c>
      <c r="DD128">
        <v>2</v>
      </c>
      <c r="DE128">
        <v>1758504844.1</v>
      </c>
      <c r="DF128">
        <v>420.620333333333</v>
      </c>
      <c r="DG128">
        <v>420.019</v>
      </c>
      <c r="DH128">
        <v>24.2886</v>
      </c>
      <c r="DI128">
        <v>24.1035333333333</v>
      </c>
      <c r="DJ128">
        <v>418.565666666667</v>
      </c>
      <c r="DK128">
        <v>23.9337666666667</v>
      </c>
      <c r="DL128">
        <v>500.035</v>
      </c>
      <c r="DM128">
        <v>89.7986</v>
      </c>
      <c r="DN128">
        <v>0.0360020333333333</v>
      </c>
      <c r="DO128">
        <v>30.4351333333333</v>
      </c>
      <c r="DP128">
        <v>30.0070666666667</v>
      </c>
      <c r="DQ128">
        <v>999.9</v>
      </c>
      <c r="DR128">
        <v>0</v>
      </c>
      <c r="DS128">
        <v>0</v>
      </c>
      <c r="DT128">
        <v>10006.86</v>
      </c>
      <c r="DU128">
        <v>0</v>
      </c>
      <c r="DV128">
        <v>0.330984</v>
      </c>
      <c r="DW128">
        <v>0.601094666666667</v>
      </c>
      <c r="DX128">
        <v>431.091</v>
      </c>
      <c r="DY128">
        <v>430.393333333333</v>
      </c>
      <c r="DZ128">
        <v>0.185095</v>
      </c>
      <c r="EA128">
        <v>420.019</v>
      </c>
      <c r="EB128">
        <v>24.1035333333333</v>
      </c>
      <c r="EC128">
        <v>2.18108333333333</v>
      </c>
      <c r="ED128">
        <v>2.16446</v>
      </c>
      <c r="EE128">
        <v>18.8240333333333</v>
      </c>
      <c r="EF128">
        <v>18.7016666666667</v>
      </c>
      <c r="EG128">
        <v>0.00500059</v>
      </c>
      <c r="EH128">
        <v>0</v>
      </c>
      <c r="EI128">
        <v>0</v>
      </c>
      <c r="EJ128">
        <v>0</v>
      </c>
      <c r="EK128">
        <v>270.766666666667</v>
      </c>
      <c r="EL128">
        <v>0.00500059</v>
      </c>
      <c r="EM128">
        <v>-7.6</v>
      </c>
      <c r="EN128">
        <v>-0.533333333333333</v>
      </c>
      <c r="EO128">
        <v>36.062</v>
      </c>
      <c r="EP128">
        <v>40.958</v>
      </c>
      <c r="EQ128">
        <v>37.958</v>
      </c>
      <c r="ER128">
        <v>41.729</v>
      </c>
      <c r="ES128">
        <v>39</v>
      </c>
      <c r="ET128">
        <v>0</v>
      </c>
      <c r="EU128">
        <v>0</v>
      </c>
      <c r="EV128">
        <v>0</v>
      </c>
      <c r="EW128">
        <v>1758504847.5</v>
      </c>
      <c r="EX128">
        <v>0</v>
      </c>
      <c r="EY128">
        <v>271.532</v>
      </c>
      <c r="EZ128">
        <v>9.93846123787447</v>
      </c>
      <c r="FA128">
        <v>2.03076926735502</v>
      </c>
      <c r="FB128">
        <v>-9.912</v>
      </c>
      <c r="FC128">
        <v>15</v>
      </c>
      <c r="FD128">
        <v>0</v>
      </c>
      <c r="FE128" t="s">
        <v>424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0.610056571428571</v>
      </c>
      <c r="FR128">
        <v>0.0918503376623366</v>
      </c>
      <c r="FS128">
        <v>0.0320713659954846</v>
      </c>
      <c r="FT128">
        <v>1</v>
      </c>
      <c r="FU128">
        <v>273.091176470588</v>
      </c>
      <c r="FV128">
        <v>-7.81818192073134</v>
      </c>
      <c r="FW128">
        <v>4.38469045436765</v>
      </c>
      <c r="FX128">
        <v>-1</v>
      </c>
      <c r="FY128">
        <v>0.218016523809524</v>
      </c>
      <c r="FZ128">
        <v>-0.230716519480519</v>
      </c>
      <c r="GA128">
        <v>0.0264286551837369</v>
      </c>
      <c r="GB128">
        <v>0</v>
      </c>
      <c r="GC128">
        <v>1</v>
      </c>
      <c r="GD128">
        <v>2</v>
      </c>
      <c r="GE128" t="s">
        <v>449</v>
      </c>
      <c r="GF128">
        <v>3.13302</v>
      </c>
      <c r="GG128">
        <v>2.71409</v>
      </c>
      <c r="GH128">
        <v>0.0887721</v>
      </c>
      <c r="GI128">
        <v>0.0891489</v>
      </c>
      <c r="GJ128">
        <v>0.103053</v>
      </c>
      <c r="GK128">
        <v>0.103109</v>
      </c>
      <c r="GL128">
        <v>34284.8</v>
      </c>
      <c r="GM128">
        <v>36689</v>
      </c>
      <c r="GN128">
        <v>34045.4</v>
      </c>
      <c r="GO128">
        <v>36474.3</v>
      </c>
      <c r="GP128">
        <v>43144.3</v>
      </c>
      <c r="GQ128">
        <v>46967.9</v>
      </c>
      <c r="GR128">
        <v>53130.7</v>
      </c>
      <c r="GS128">
        <v>58303</v>
      </c>
      <c r="GT128">
        <v>1.92792</v>
      </c>
      <c r="GU128">
        <v>1.65085</v>
      </c>
      <c r="GV128">
        <v>0.0811517</v>
      </c>
      <c r="GW128">
        <v>0</v>
      </c>
      <c r="GX128">
        <v>28.6829</v>
      </c>
      <c r="GY128">
        <v>999.9</v>
      </c>
      <c r="GZ128">
        <v>59.187</v>
      </c>
      <c r="HA128">
        <v>30.383</v>
      </c>
      <c r="HB128">
        <v>28.7052</v>
      </c>
      <c r="HC128">
        <v>54.8046</v>
      </c>
      <c r="HD128">
        <v>47.2115</v>
      </c>
      <c r="HE128">
        <v>1</v>
      </c>
      <c r="HF128">
        <v>0.126504</v>
      </c>
      <c r="HG128">
        <v>-1.24235</v>
      </c>
      <c r="HH128">
        <v>20.1295</v>
      </c>
      <c r="HI128">
        <v>5.19842</v>
      </c>
      <c r="HJ128">
        <v>12.0049</v>
      </c>
      <c r="HK128">
        <v>4.97515</v>
      </c>
      <c r="HL128">
        <v>3.294</v>
      </c>
      <c r="HM128">
        <v>9999</v>
      </c>
      <c r="HN128">
        <v>9999</v>
      </c>
      <c r="HO128">
        <v>9999</v>
      </c>
      <c r="HP128">
        <v>999.9</v>
      </c>
      <c r="HQ128">
        <v>1.86325</v>
      </c>
      <c r="HR128">
        <v>1.86813</v>
      </c>
      <c r="HS128">
        <v>1.86783</v>
      </c>
      <c r="HT128">
        <v>1.86905</v>
      </c>
      <c r="HU128">
        <v>1.86984</v>
      </c>
      <c r="HV128">
        <v>1.86593</v>
      </c>
      <c r="HW128">
        <v>1.86699</v>
      </c>
      <c r="HX128">
        <v>1.86844</v>
      </c>
      <c r="HY128">
        <v>5</v>
      </c>
      <c r="HZ128">
        <v>0</v>
      </c>
      <c r="IA128">
        <v>0</v>
      </c>
      <c r="IB128">
        <v>0</v>
      </c>
      <c r="IC128" t="s">
        <v>426</v>
      </c>
      <c r="ID128" t="s">
        <v>427</v>
      </c>
      <c r="IE128" t="s">
        <v>428</v>
      </c>
      <c r="IF128" t="s">
        <v>428</v>
      </c>
      <c r="IG128" t="s">
        <v>428</v>
      </c>
      <c r="IH128" t="s">
        <v>428</v>
      </c>
      <c r="II128">
        <v>0</v>
      </c>
      <c r="IJ128">
        <v>100</v>
      </c>
      <c r="IK128">
        <v>100</v>
      </c>
      <c r="IL128">
        <v>2.054</v>
      </c>
      <c r="IM128">
        <v>0.3555</v>
      </c>
      <c r="IN128">
        <v>0.625846538382723</v>
      </c>
      <c r="IO128">
        <v>0.00365734689822481</v>
      </c>
      <c r="IP128">
        <v>-6.82403095585571e-07</v>
      </c>
      <c r="IQ128">
        <v>2.34579755332527e-10</v>
      </c>
      <c r="IR128">
        <v>-0.0964157226560202</v>
      </c>
      <c r="IS128">
        <v>-0.0183575705514064</v>
      </c>
      <c r="IT128">
        <v>0.00210061426533654</v>
      </c>
      <c r="IU128">
        <v>-2.28055882586626e-05</v>
      </c>
      <c r="IV128">
        <v>4</v>
      </c>
      <c r="IW128">
        <v>2464</v>
      </c>
      <c r="IX128">
        <v>0</v>
      </c>
      <c r="IY128">
        <v>27</v>
      </c>
      <c r="IZ128">
        <v>29308414.1</v>
      </c>
      <c r="JA128">
        <v>29308414.1</v>
      </c>
      <c r="JB128">
        <v>0.95459</v>
      </c>
      <c r="JC128">
        <v>2.63184</v>
      </c>
      <c r="JD128">
        <v>1.54785</v>
      </c>
      <c r="JE128">
        <v>2.31323</v>
      </c>
      <c r="JF128">
        <v>1.64551</v>
      </c>
      <c r="JG128">
        <v>2.33521</v>
      </c>
      <c r="JH128">
        <v>34.3725</v>
      </c>
      <c r="JI128">
        <v>24.2276</v>
      </c>
      <c r="JJ128">
        <v>18</v>
      </c>
      <c r="JK128">
        <v>493.83</v>
      </c>
      <c r="JL128">
        <v>332.397</v>
      </c>
      <c r="JM128">
        <v>30.9605</v>
      </c>
      <c r="JN128">
        <v>28.9919</v>
      </c>
      <c r="JO128">
        <v>30.0002</v>
      </c>
      <c r="JP128">
        <v>28.9512</v>
      </c>
      <c r="JQ128">
        <v>28.9072</v>
      </c>
      <c r="JR128">
        <v>19.1387</v>
      </c>
      <c r="JS128">
        <v>21.9621</v>
      </c>
      <c r="JT128">
        <v>82.0876</v>
      </c>
      <c r="JU128">
        <v>30.956</v>
      </c>
      <c r="JV128">
        <v>420</v>
      </c>
      <c r="JW128">
        <v>24.0978</v>
      </c>
      <c r="JX128">
        <v>96.5661</v>
      </c>
      <c r="JY128">
        <v>94.4581</v>
      </c>
    </row>
    <row r="129" spans="1:285">
      <c r="A129">
        <v>113</v>
      </c>
      <c r="B129">
        <v>1758504849.1</v>
      </c>
      <c r="C129">
        <v>1821.09999990463</v>
      </c>
      <c r="D129" t="s">
        <v>653</v>
      </c>
      <c r="E129" t="s">
        <v>654</v>
      </c>
      <c r="F129">
        <v>5</v>
      </c>
      <c r="G129" t="s">
        <v>419</v>
      </c>
      <c r="H129" t="s">
        <v>548</v>
      </c>
      <c r="I129" t="s">
        <v>421</v>
      </c>
      <c r="J129">
        <v>1758504846.1</v>
      </c>
      <c r="K129">
        <f>(L129)/1000</f>
        <v>0</v>
      </c>
      <c r="L129">
        <f>1000*DL129*AJ129*(DH129-DI129)/(100*DA129*(1000-AJ129*DH129))</f>
        <v>0</v>
      </c>
      <c r="M129">
        <f>DL129*AJ129*(DG129-DF129*(1000-AJ129*DI129)/(1000-AJ129*DH129))/(100*DA129)</f>
        <v>0</v>
      </c>
      <c r="N129">
        <f>DF129 - IF(AJ129&gt;1, M129*DA129*100.0/(AL129), 0)</f>
        <v>0</v>
      </c>
      <c r="O129">
        <f>((U129-K129/2)*N129-M129)/(U129+K129/2)</f>
        <v>0</v>
      </c>
      <c r="P129">
        <f>O129*(DM129+DN129)/1000.0</f>
        <v>0</v>
      </c>
      <c r="Q129">
        <f>(DF129 - IF(AJ129&gt;1, M129*DA129*100.0/(AL129), 0))*(DM129+DN129)/1000.0</f>
        <v>0</v>
      </c>
      <c r="R129">
        <f>2.0/((1/T129-1/S129)+SIGN(T129)*SQRT((1/T129-1/S129)*(1/T129-1/S129) + 4*DB129/((DB129+1)*(DB129+1))*(2*1/T129*1/S129-1/S129*1/S129)))</f>
        <v>0</v>
      </c>
      <c r="S129">
        <f>IF(LEFT(DC129,1)&lt;&gt;"0",IF(LEFT(DC129,1)="1",3.0,DD129),$D$5+$E$5*(DT129*DM129/($K$5*1000))+$F$5*(DT129*DM129/($K$5*1000))*MAX(MIN(DA129,$J$5),$I$5)*MAX(MIN(DA129,$J$5),$I$5)+$G$5*MAX(MIN(DA129,$J$5),$I$5)*(DT129*DM129/($K$5*1000))+$H$5*(DT129*DM129/($K$5*1000))*(DT129*DM129/($K$5*1000)))</f>
        <v>0</v>
      </c>
      <c r="T129">
        <f>K129*(1000-(1000*0.61365*exp(17.502*X129/(240.97+X129))/(DM129+DN129)+DH129)/2)/(1000*0.61365*exp(17.502*X129/(240.97+X129))/(DM129+DN129)-DH129)</f>
        <v>0</v>
      </c>
      <c r="U129">
        <f>1/((DB129+1)/(R129/1.6)+1/(S129/1.37)) + DB129/((DB129+1)/(R129/1.6) + DB129/(S129/1.37))</f>
        <v>0</v>
      </c>
      <c r="V129">
        <f>(CW129*CZ129)</f>
        <v>0</v>
      </c>
      <c r="W129">
        <f>(DO129+(V129+2*0.95*5.67E-8*(((DO129+$B$7)+273)^4-(DO129+273)^4)-44100*K129)/(1.84*29.3*S129+8*0.95*5.67E-8*(DO129+273)^3))</f>
        <v>0</v>
      </c>
      <c r="X129">
        <f>($C$7*DP129+$D$7*DQ129+$E$7*W129)</f>
        <v>0</v>
      </c>
      <c r="Y129">
        <f>0.61365*exp(17.502*X129/(240.97+X129))</f>
        <v>0</v>
      </c>
      <c r="Z129">
        <f>(AA129/AB129*100)</f>
        <v>0</v>
      </c>
      <c r="AA129">
        <f>DH129*(DM129+DN129)/1000</f>
        <v>0</v>
      </c>
      <c r="AB129">
        <f>0.61365*exp(17.502*DO129/(240.97+DO129))</f>
        <v>0</v>
      </c>
      <c r="AC129">
        <f>(Y129-DH129*(DM129+DN129)/1000)</f>
        <v>0</v>
      </c>
      <c r="AD129">
        <f>(-K129*44100)</f>
        <v>0</v>
      </c>
      <c r="AE129">
        <f>2*29.3*S129*0.92*(DO129-X129)</f>
        <v>0</v>
      </c>
      <c r="AF129">
        <f>2*0.95*5.67E-8*(((DO129+$B$7)+273)^4-(X129+273)^4)</f>
        <v>0</v>
      </c>
      <c r="AG129">
        <f>V129+AF129+AD129+AE129</f>
        <v>0</v>
      </c>
      <c r="AH129">
        <v>8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MAX(0,($B$13+$C$13*DT129)/(1+$D$13*DT129)*DM129/(DO129+273)*$E$13)</f>
        <v>0</v>
      </c>
      <c r="AM129" t="s">
        <v>422</v>
      </c>
      <c r="AN129" t="s">
        <v>422</v>
      </c>
      <c r="AO129">
        <v>0</v>
      </c>
      <c r="AP129">
        <v>0</v>
      </c>
      <c r="AQ129">
        <f>1-AO129/AP129</f>
        <v>0</v>
      </c>
      <c r="AR129">
        <v>0</v>
      </c>
      <c r="AS129" t="s">
        <v>422</v>
      </c>
      <c r="AT129" t="s">
        <v>422</v>
      </c>
      <c r="AU129">
        <v>0</v>
      </c>
      <c r="AV129">
        <v>0</v>
      </c>
      <c r="AW129">
        <f>1-AU129/AV129</f>
        <v>0</v>
      </c>
      <c r="AX129">
        <v>0.5</v>
      </c>
      <c r="AY129">
        <f>CX129</f>
        <v>0</v>
      </c>
      <c r="AZ129">
        <f>M129</f>
        <v>0</v>
      </c>
      <c r="BA129">
        <f>AW129*AX129*AY129</f>
        <v>0</v>
      </c>
      <c r="BB129">
        <f>(AZ129-AR129)/AY129</f>
        <v>0</v>
      </c>
      <c r="BC129">
        <f>(AP129-AV129)/AV129</f>
        <v>0</v>
      </c>
      <c r="BD129">
        <f>AO129/(AQ129+AO129/AV129)</f>
        <v>0</v>
      </c>
      <c r="BE129" t="s">
        <v>422</v>
      </c>
      <c r="BF129">
        <v>0</v>
      </c>
      <c r="BG129">
        <f>IF(BF129&lt;&gt;0, BF129, BD129)</f>
        <v>0</v>
      </c>
      <c r="BH129">
        <f>1-BG129/AV129</f>
        <v>0</v>
      </c>
      <c r="BI129">
        <f>(AV129-AU129)/(AV129-BG129)</f>
        <v>0</v>
      </c>
      <c r="BJ129">
        <f>(AP129-AV129)/(AP129-BG129)</f>
        <v>0</v>
      </c>
      <c r="BK129">
        <f>(AV129-AU129)/(AV129-AO129)</f>
        <v>0</v>
      </c>
      <c r="BL129">
        <f>(AP129-AV129)/(AP129-AO129)</f>
        <v>0</v>
      </c>
      <c r="BM129">
        <f>(BI129*BG129/AU129)</f>
        <v>0</v>
      </c>
      <c r="BN129">
        <f>(1-BM129)</f>
        <v>0</v>
      </c>
      <c r="CW129">
        <f>$B$11*DU129+$C$11*DV129+$F$11*EG129*(1-EJ129)</f>
        <v>0</v>
      </c>
      <c r="CX129">
        <f>CW129*CY129</f>
        <v>0</v>
      </c>
      <c r="CY129">
        <f>($B$11*$D$9+$C$11*$D$9+$F$11*((ET129+EL129)/MAX(ET129+EL129+EU129, 0.1)*$I$9+EU129/MAX(ET129+EL129+EU129, 0.1)*$J$9))/($B$11+$C$11+$F$11)</f>
        <v>0</v>
      </c>
      <c r="CZ129">
        <f>($B$11*$K$9+$C$11*$K$9+$F$11*((ET129+EL129)/MAX(ET129+EL129+EU129, 0.1)*$P$9+EU129/MAX(ET129+EL129+EU129, 0.1)*$Q$9))/($B$11+$C$11+$F$11)</f>
        <v>0</v>
      </c>
      <c r="DA129">
        <v>3.46</v>
      </c>
      <c r="DB129">
        <v>0.5</v>
      </c>
      <c r="DC129" t="s">
        <v>423</v>
      </c>
      <c r="DD129">
        <v>2</v>
      </c>
      <c r="DE129">
        <v>1758504846.1</v>
      </c>
      <c r="DF129">
        <v>420.616333333333</v>
      </c>
      <c r="DG129">
        <v>420.036</v>
      </c>
      <c r="DH129">
        <v>24.2983666666667</v>
      </c>
      <c r="DI129">
        <v>24.1061333333333</v>
      </c>
      <c r="DJ129">
        <v>418.561666666667</v>
      </c>
      <c r="DK129">
        <v>23.9431333333333</v>
      </c>
      <c r="DL129">
        <v>500.005</v>
      </c>
      <c r="DM129">
        <v>89.7983333333333</v>
      </c>
      <c r="DN129">
        <v>0.0361350333333333</v>
      </c>
      <c r="DO129">
        <v>30.4348333333333</v>
      </c>
      <c r="DP129">
        <v>30.0058666666667</v>
      </c>
      <c r="DQ129">
        <v>999.9</v>
      </c>
      <c r="DR129">
        <v>0</v>
      </c>
      <c r="DS129">
        <v>0</v>
      </c>
      <c r="DT129">
        <v>9994.58666666666</v>
      </c>
      <c r="DU129">
        <v>0</v>
      </c>
      <c r="DV129">
        <v>0.330984</v>
      </c>
      <c r="DW129">
        <v>0.580088333333333</v>
      </c>
      <c r="DX129">
        <v>431.091</v>
      </c>
      <c r="DY129">
        <v>430.412</v>
      </c>
      <c r="DZ129">
        <v>0.192254333333333</v>
      </c>
      <c r="EA129">
        <v>420.036</v>
      </c>
      <c r="EB129">
        <v>24.1061333333333</v>
      </c>
      <c r="EC129">
        <v>2.18195333333333</v>
      </c>
      <c r="ED129">
        <v>2.16468666666667</v>
      </c>
      <c r="EE129">
        <v>18.8304333333333</v>
      </c>
      <c r="EF129">
        <v>18.7033333333333</v>
      </c>
      <c r="EG129">
        <v>0.00500059</v>
      </c>
      <c r="EH129">
        <v>0</v>
      </c>
      <c r="EI129">
        <v>0</v>
      </c>
      <c r="EJ129">
        <v>0</v>
      </c>
      <c r="EK129">
        <v>272.866666666667</v>
      </c>
      <c r="EL129">
        <v>0.00500059</v>
      </c>
      <c r="EM129">
        <v>-6.93333333333333</v>
      </c>
      <c r="EN129">
        <v>-0.133333333333333</v>
      </c>
      <c r="EO129">
        <v>36.062</v>
      </c>
      <c r="EP129">
        <v>40.979</v>
      </c>
      <c r="EQ129">
        <v>37.979</v>
      </c>
      <c r="ER129">
        <v>41.7706666666667</v>
      </c>
      <c r="ES129">
        <v>39</v>
      </c>
      <c r="ET129">
        <v>0</v>
      </c>
      <c r="EU129">
        <v>0</v>
      </c>
      <c r="EV129">
        <v>0</v>
      </c>
      <c r="EW129">
        <v>1758504849.3</v>
      </c>
      <c r="EX129">
        <v>0</v>
      </c>
      <c r="EY129">
        <v>272.107692307692</v>
      </c>
      <c r="EZ129">
        <v>25.7777775482003</v>
      </c>
      <c r="FA129">
        <v>-7.72307695574384</v>
      </c>
      <c r="FB129">
        <v>-9.28076923076923</v>
      </c>
      <c r="FC129">
        <v>15</v>
      </c>
      <c r="FD129">
        <v>0</v>
      </c>
      <c r="FE129" t="s">
        <v>424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0.607895666666667</v>
      </c>
      <c r="FR129">
        <v>0.0600683376623372</v>
      </c>
      <c r="FS129">
        <v>0.0327599282971094</v>
      </c>
      <c r="FT129">
        <v>1</v>
      </c>
      <c r="FU129">
        <v>272.620588235294</v>
      </c>
      <c r="FV129">
        <v>-9.30022929366417</v>
      </c>
      <c r="FW129">
        <v>4.43440953107326</v>
      </c>
      <c r="FX129">
        <v>-1</v>
      </c>
      <c r="FY129">
        <v>0.213591142857143</v>
      </c>
      <c r="FZ129">
        <v>-0.224665714285714</v>
      </c>
      <c r="GA129">
        <v>0.0261325567212455</v>
      </c>
      <c r="GB129">
        <v>0</v>
      </c>
      <c r="GC129">
        <v>1</v>
      </c>
      <c r="GD129">
        <v>2</v>
      </c>
      <c r="GE129" t="s">
        <v>449</v>
      </c>
      <c r="GF129">
        <v>3.13304</v>
      </c>
      <c r="GG129">
        <v>2.71417</v>
      </c>
      <c r="GH129">
        <v>0.0887656</v>
      </c>
      <c r="GI129">
        <v>0.0891525</v>
      </c>
      <c r="GJ129">
        <v>0.103071</v>
      </c>
      <c r="GK129">
        <v>0.103111</v>
      </c>
      <c r="GL129">
        <v>34284.8</v>
      </c>
      <c r="GM129">
        <v>36688.7</v>
      </c>
      <c r="GN129">
        <v>34045.1</v>
      </c>
      <c r="GO129">
        <v>36474.2</v>
      </c>
      <c r="GP129">
        <v>43143.2</v>
      </c>
      <c r="GQ129">
        <v>46967.6</v>
      </c>
      <c r="GR129">
        <v>53130.3</v>
      </c>
      <c r="GS129">
        <v>58302.7</v>
      </c>
      <c r="GT129">
        <v>1.92792</v>
      </c>
      <c r="GU129">
        <v>1.65093</v>
      </c>
      <c r="GV129">
        <v>0.0810623</v>
      </c>
      <c r="GW129">
        <v>0</v>
      </c>
      <c r="GX129">
        <v>28.6821</v>
      </c>
      <c r="GY129">
        <v>999.9</v>
      </c>
      <c r="GZ129">
        <v>59.187</v>
      </c>
      <c r="HA129">
        <v>30.383</v>
      </c>
      <c r="HB129">
        <v>28.7047</v>
      </c>
      <c r="HC129">
        <v>54.2746</v>
      </c>
      <c r="HD129">
        <v>47.492</v>
      </c>
      <c r="HE129">
        <v>1</v>
      </c>
      <c r="HF129">
        <v>0.126557</v>
      </c>
      <c r="HG129">
        <v>-1.23484</v>
      </c>
      <c r="HH129">
        <v>20.1295</v>
      </c>
      <c r="HI129">
        <v>5.19842</v>
      </c>
      <c r="HJ129">
        <v>12.0043</v>
      </c>
      <c r="HK129">
        <v>4.97515</v>
      </c>
      <c r="HL129">
        <v>3.294</v>
      </c>
      <c r="HM129">
        <v>9999</v>
      </c>
      <c r="HN129">
        <v>9999</v>
      </c>
      <c r="HO129">
        <v>9999</v>
      </c>
      <c r="HP129">
        <v>999.9</v>
      </c>
      <c r="HQ129">
        <v>1.86325</v>
      </c>
      <c r="HR129">
        <v>1.86813</v>
      </c>
      <c r="HS129">
        <v>1.86783</v>
      </c>
      <c r="HT129">
        <v>1.86905</v>
      </c>
      <c r="HU129">
        <v>1.86985</v>
      </c>
      <c r="HV129">
        <v>1.8659</v>
      </c>
      <c r="HW129">
        <v>1.86697</v>
      </c>
      <c r="HX129">
        <v>1.86843</v>
      </c>
      <c r="HY129">
        <v>5</v>
      </c>
      <c r="HZ129">
        <v>0</v>
      </c>
      <c r="IA129">
        <v>0</v>
      </c>
      <c r="IB129">
        <v>0</v>
      </c>
      <c r="IC129" t="s">
        <v>426</v>
      </c>
      <c r="ID129" t="s">
        <v>427</v>
      </c>
      <c r="IE129" t="s">
        <v>428</v>
      </c>
      <c r="IF129" t="s">
        <v>428</v>
      </c>
      <c r="IG129" t="s">
        <v>428</v>
      </c>
      <c r="IH129" t="s">
        <v>428</v>
      </c>
      <c r="II129">
        <v>0</v>
      </c>
      <c r="IJ129">
        <v>100</v>
      </c>
      <c r="IK129">
        <v>100</v>
      </c>
      <c r="IL129">
        <v>2.054</v>
      </c>
      <c r="IM129">
        <v>0.3557</v>
      </c>
      <c r="IN129">
        <v>0.625846538382723</v>
      </c>
      <c r="IO129">
        <v>0.00365734689822481</v>
      </c>
      <c r="IP129">
        <v>-6.82403095585571e-07</v>
      </c>
      <c r="IQ129">
        <v>2.34579755332527e-10</v>
      </c>
      <c r="IR129">
        <v>-0.0964157226560202</v>
      </c>
      <c r="IS129">
        <v>-0.0183575705514064</v>
      </c>
      <c r="IT129">
        <v>0.00210061426533654</v>
      </c>
      <c r="IU129">
        <v>-2.28055882586626e-05</v>
      </c>
      <c r="IV129">
        <v>4</v>
      </c>
      <c r="IW129">
        <v>2464</v>
      </c>
      <c r="IX129">
        <v>0</v>
      </c>
      <c r="IY129">
        <v>27</v>
      </c>
      <c r="IZ129">
        <v>29308414.2</v>
      </c>
      <c r="JA129">
        <v>29308414.2</v>
      </c>
      <c r="JB129">
        <v>0.95459</v>
      </c>
      <c r="JC129">
        <v>2.63794</v>
      </c>
      <c r="JD129">
        <v>1.54785</v>
      </c>
      <c r="JE129">
        <v>2.31201</v>
      </c>
      <c r="JF129">
        <v>1.64673</v>
      </c>
      <c r="JG129">
        <v>2.28271</v>
      </c>
      <c r="JH129">
        <v>34.3725</v>
      </c>
      <c r="JI129">
        <v>24.2188</v>
      </c>
      <c r="JJ129">
        <v>18</v>
      </c>
      <c r="JK129">
        <v>493.841</v>
      </c>
      <c r="JL129">
        <v>332.433</v>
      </c>
      <c r="JM129">
        <v>30.9587</v>
      </c>
      <c r="JN129">
        <v>28.9931</v>
      </c>
      <c r="JO129">
        <v>30.0002</v>
      </c>
      <c r="JP129">
        <v>28.9524</v>
      </c>
      <c r="JQ129">
        <v>28.9072</v>
      </c>
      <c r="JR129">
        <v>19.1371</v>
      </c>
      <c r="JS129">
        <v>21.9621</v>
      </c>
      <c r="JT129">
        <v>82.0876</v>
      </c>
      <c r="JU129">
        <v>30.956</v>
      </c>
      <c r="JV129">
        <v>420</v>
      </c>
      <c r="JW129">
        <v>24.0978</v>
      </c>
      <c r="JX129">
        <v>96.5655</v>
      </c>
      <c r="JY129">
        <v>94.4577</v>
      </c>
    </row>
    <row r="130" spans="1:285">
      <c r="A130">
        <v>114</v>
      </c>
      <c r="B130">
        <v>1758504851.1</v>
      </c>
      <c r="C130">
        <v>1823.09999990463</v>
      </c>
      <c r="D130" t="s">
        <v>655</v>
      </c>
      <c r="E130" t="s">
        <v>656</v>
      </c>
      <c r="F130">
        <v>5</v>
      </c>
      <c r="G130" t="s">
        <v>419</v>
      </c>
      <c r="H130" t="s">
        <v>548</v>
      </c>
      <c r="I130" t="s">
        <v>421</v>
      </c>
      <c r="J130">
        <v>1758504848.1</v>
      </c>
      <c r="K130">
        <f>(L130)/1000</f>
        <v>0</v>
      </c>
      <c r="L130">
        <f>1000*DL130*AJ130*(DH130-DI130)/(100*DA130*(1000-AJ130*DH130))</f>
        <v>0</v>
      </c>
      <c r="M130">
        <f>DL130*AJ130*(DG130-DF130*(1000-AJ130*DI130)/(1000-AJ130*DH130))/(100*DA130)</f>
        <v>0</v>
      </c>
      <c r="N130">
        <f>DF130 - IF(AJ130&gt;1, M130*DA130*100.0/(AL130), 0)</f>
        <v>0</v>
      </c>
      <c r="O130">
        <f>((U130-K130/2)*N130-M130)/(U130+K130/2)</f>
        <v>0</v>
      </c>
      <c r="P130">
        <f>O130*(DM130+DN130)/1000.0</f>
        <v>0</v>
      </c>
      <c r="Q130">
        <f>(DF130 - IF(AJ130&gt;1, M130*DA130*100.0/(AL130), 0))*(DM130+DN130)/1000.0</f>
        <v>0</v>
      </c>
      <c r="R130">
        <f>2.0/((1/T130-1/S130)+SIGN(T130)*SQRT((1/T130-1/S130)*(1/T130-1/S130) + 4*DB130/((DB130+1)*(DB130+1))*(2*1/T130*1/S130-1/S130*1/S130)))</f>
        <v>0</v>
      </c>
      <c r="S130">
        <f>IF(LEFT(DC130,1)&lt;&gt;"0",IF(LEFT(DC130,1)="1",3.0,DD130),$D$5+$E$5*(DT130*DM130/($K$5*1000))+$F$5*(DT130*DM130/($K$5*1000))*MAX(MIN(DA130,$J$5),$I$5)*MAX(MIN(DA130,$J$5),$I$5)+$G$5*MAX(MIN(DA130,$J$5),$I$5)*(DT130*DM130/($K$5*1000))+$H$5*(DT130*DM130/($K$5*1000))*(DT130*DM130/($K$5*1000)))</f>
        <v>0</v>
      </c>
      <c r="T130">
        <f>K130*(1000-(1000*0.61365*exp(17.502*X130/(240.97+X130))/(DM130+DN130)+DH130)/2)/(1000*0.61365*exp(17.502*X130/(240.97+X130))/(DM130+DN130)-DH130)</f>
        <v>0</v>
      </c>
      <c r="U130">
        <f>1/((DB130+1)/(R130/1.6)+1/(S130/1.37)) + DB130/((DB130+1)/(R130/1.6) + DB130/(S130/1.37))</f>
        <v>0</v>
      </c>
      <c r="V130">
        <f>(CW130*CZ130)</f>
        <v>0</v>
      </c>
      <c r="W130">
        <f>(DO130+(V130+2*0.95*5.67E-8*(((DO130+$B$7)+273)^4-(DO130+273)^4)-44100*K130)/(1.84*29.3*S130+8*0.95*5.67E-8*(DO130+273)^3))</f>
        <v>0</v>
      </c>
      <c r="X130">
        <f>($C$7*DP130+$D$7*DQ130+$E$7*W130)</f>
        <v>0</v>
      </c>
      <c r="Y130">
        <f>0.61365*exp(17.502*X130/(240.97+X130))</f>
        <v>0</v>
      </c>
      <c r="Z130">
        <f>(AA130/AB130*100)</f>
        <v>0</v>
      </c>
      <c r="AA130">
        <f>DH130*(DM130+DN130)/1000</f>
        <v>0</v>
      </c>
      <c r="AB130">
        <f>0.61365*exp(17.502*DO130/(240.97+DO130))</f>
        <v>0</v>
      </c>
      <c r="AC130">
        <f>(Y130-DH130*(DM130+DN130)/1000)</f>
        <v>0</v>
      </c>
      <c r="AD130">
        <f>(-K130*44100)</f>
        <v>0</v>
      </c>
      <c r="AE130">
        <f>2*29.3*S130*0.92*(DO130-X130)</f>
        <v>0</v>
      </c>
      <c r="AF130">
        <f>2*0.95*5.67E-8*(((DO130+$B$7)+273)^4-(X130+273)^4)</f>
        <v>0</v>
      </c>
      <c r="AG130">
        <f>V130+AF130+AD130+AE130</f>
        <v>0</v>
      </c>
      <c r="AH130">
        <v>8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MAX(0,($B$13+$C$13*DT130)/(1+$D$13*DT130)*DM130/(DO130+273)*$E$13)</f>
        <v>0</v>
      </c>
      <c r="AM130" t="s">
        <v>422</v>
      </c>
      <c r="AN130" t="s">
        <v>422</v>
      </c>
      <c r="AO130">
        <v>0</v>
      </c>
      <c r="AP130">
        <v>0</v>
      </c>
      <c r="AQ130">
        <f>1-AO130/AP130</f>
        <v>0</v>
      </c>
      <c r="AR130">
        <v>0</v>
      </c>
      <c r="AS130" t="s">
        <v>422</v>
      </c>
      <c r="AT130" t="s">
        <v>422</v>
      </c>
      <c r="AU130">
        <v>0</v>
      </c>
      <c r="AV130">
        <v>0</v>
      </c>
      <c r="AW130">
        <f>1-AU130/AV130</f>
        <v>0</v>
      </c>
      <c r="AX130">
        <v>0.5</v>
      </c>
      <c r="AY130">
        <f>CX130</f>
        <v>0</v>
      </c>
      <c r="AZ130">
        <f>M130</f>
        <v>0</v>
      </c>
      <c r="BA130">
        <f>AW130*AX130*AY130</f>
        <v>0</v>
      </c>
      <c r="BB130">
        <f>(AZ130-AR130)/AY130</f>
        <v>0</v>
      </c>
      <c r="BC130">
        <f>(AP130-AV130)/AV130</f>
        <v>0</v>
      </c>
      <c r="BD130">
        <f>AO130/(AQ130+AO130/AV130)</f>
        <v>0</v>
      </c>
      <c r="BE130" t="s">
        <v>422</v>
      </c>
      <c r="BF130">
        <v>0</v>
      </c>
      <c r="BG130">
        <f>IF(BF130&lt;&gt;0, BF130, BD130)</f>
        <v>0</v>
      </c>
      <c r="BH130">
        <f>1-BG130/AV130</f>
        <v>0</v>
      </c>
      <c r="BI130">
        <f>(AV130-AU130)/(AV130-BG130)</f>
        <v>0</v>
      </c>
      <c r="BJ130">
        <f>(AP130-AV130)/(AP130-BG130)</f>
        <v>0</v>
      </c>
      <c r="BK130">
        <f>(AV130-AU130)/(AV130-AO130)</f>
        <v>0</v>
      </c>
      <c r="BL130">
        <f>(AP130-AV130)/(AP130-AO130)</f>
        <v>0</v>
      </c>
      <c r="BM130">
        <f>(BI130*BG130/AU130)</f>
        <v>0</v>
      </c>
      <c r="BN130">
        <f>(1-BM130)</f>
        <v>0</v>
      </c>
      <c r="CW130">
        <f>$B$11*DU130+$C$11*DV130+$F$11*EG130*(1-EJ130)</f>
        <v>0</v>
      </c>
      <c r="CX130">
        <f>CW130*CY130</f>
        <v>0</v>
      </c>
      <c r="CY130">
        <f>($B$11*$D$9+$C$11*$D$9+$F$11*((ET130+EL130)/MAX(ET130+EL130+EU130, 0.1)*$I$9+EU130/MAX(ET130+EL130+EU130, 0.1)*$J$9))/($B$11+$C$11+$F$11)</f>
        <v>0</v>
      </c>
      <c r="CZ130">
        <f>($B$11*$K$9+$C$11*$K$9+$F$11*((ET130+EL130)/MAX(ET130+EL130+EU130, 0.1)*$P$9+EU130/MAX(ET130+EL130+EU130, 0.1)*$Q$9))/($B$11+$C$11+$F$11)</f>
        <v>0</v>
      </c>
      <c r="DA130">
        <v>3.46</v>
      </c>
      <c r="DB130">
        <v>0.5</v>
      </c>
      <c r="DC130" t="s">
        <v>423</v>
      </c>
      <c r="DD130">
        <v>2</v>
      </c>
      <c r="DE130">
        <v>1758504848.1</v>
      </c>
      <c r="DF130">
        <v>420.602666666667</v>
      </c>
      <c r="DG130">
        <v>420.037666666667</v>
      </c>
      <c r="DH130">
        <v>24.3062</v>
      </c>
      <c r="DI130">
        <v>24.1072666666667</v>
      </c>
      <c r="DJ130">
        <v>418.548333333333</v>
      </c>
      <c r="DK130">
        <v>23.9506666666667</v>
      </c>
      <c r="DL130">
        <v>500.000333333333</v>
      </c>
      <c r="DM130">
        <v>89.7985333333333</v>
      </c>
      <c r="DN130">
        <v>0.0361119666666667</v>
      </c>
      <c r="DO130">
        <v>30.4348333333333</v>
      </c>
      <c r="DP130">
        <v>30.0040666666667</v>
      </c>
      <c r="DQ130">
        <v>999.9</v>
      </c>
      <c r="DR130">
        <v>0</v>
      </c>
      <c r="DS130">
        <v>0</v>
      </c>
      <c r="DT130">
        <v>9999.79333333333</v>
      </c>
      <c r="DU130">
        <v>0</v>
      </c>
      <c r="DV130">
        <v>0.330984</v>
      </c>
      <c r="DW130">
        <v>0.564951666666667</v>
      </c>
      <c r="DX130">
        <v>431.080333333333</v>
      </c>
      <c r="DY130">
        <v>430.414</v>
      </c>
      <c r="DZ130">
        <v>0.198939</v>
      </c>
      <c r="EA130">
        <v>420.037666666667</v>
      </c>
      <c r="EB130">
        <v>24.1072666666667</v>
      </c>
      <c r="EC130">
        <v>2.18266333333333</v>
      </c>
      <c r="ED130">
        <v>2.16479333333333</v>
      </c>
      <c r="EE130">
        <v>18.8356333333333</v>
      </c>
      <c r="EF130">
        <v>18.7041333333333</v>
      </c>
      <c r="EG130">
        <v>0.00500059</v>
      </c>
      <c r="EH130">
        <v>0</v>
      </c>
      <c r="EI130">
        <v>0</v>
      </c>
      <c r="EJ130">
        <v>0</v>
      </c>
      <c r="EK130">
        <v>272.266666666667</v>
      </c>
      <c r="EL130">
        <v>0.00500059</v>
      </c>
      <c r="EM130">
        <v>-4.43333333333333</v>
      </c>
      <c r="EN130">
        <v>0.166666666666667</v>
      </c>
      <c r="EO130">
        <v>36.083</v>
      </c>
      <c r="EP130">
        <v>41.0206666666667</v>
      </c>
      <c r="EQ130">
        <v>38</v>
      </c>
      <c r="ER130">
        <v>41.7913333333333</v>
      </c>
      <c r="ES130">
        <v>39</v>
      </c>
      <c r="ET130">
        <v>0</v>
      </c>
      <c r="EU130">
        <v>0</v>
      </c>
      <c r="EV130">
        <v>0</v>
      </c>
      <c r="EW130">
        <v>1758504851.7</v>
      </c>
      <c r="EX130">
        <v>0</v>
      </c>
      <c r="EY130">
        <v>272.192307692308</v>
      </c>
      <c r="EZ130">
        <v>2.41367496539975</v>
      </c>
      <c r="FA130">
        <v>8.23247865728945</v>
      </c>
      <c r="FB130">
        <v>-9.10769230769231</v>
      </c>
      <c r="FC130">
        <v>15</v>
      </c>
      <c r="FD130">
        <v>0</v>
      </c>
      <c r="FE130" t="s">
        <v>424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0.605525476190476</v>
      </c>
      <c r="FR130">
        <v>-0.0924631168831156</v>
      </c>
      <c r="FS130">
        <v>0.035693774023756</v>
      </c>
      <c r="FT130">
        <v>1</v>
      </c>
      <c r="FU130">
        <v>272.755882352941</v>
      </c>
      <c r="FV130">
        <v>3.23147427537654</v>
      </c>
      <c r="FW130">
        <v>4.53361245239512</v>
      </c>
      <c r="FX130">
        <v>-1</v>
      </c>
      <c r="FY130">
        <v>0.20974080952381</v>
      </c>
      <c r="FZ130">
        <v>-0.195365064935065</v>
      </c>
      <c r="GA130">
        <v>0.024786512992849</v>
      </c>
      <c r="GB130">
        <v>0</v>
      </c>
      <c r="GC130">
        <v>1</v>
      </c>
      <c r="GD130">
        <v>2</v>
      </c>
      <c r="GE130" t="s">
        <v>449</v>
      </c>
      <c r="GF130">
        <v>3.13299</v>
      </c>
      <c r="GG130">
        <v>2.71418</v>
      </c>
      <c r="GH130">
        <v>0.0887667</v>
      </c>
      <c r="GI130">
        <v>0.0891478</v>
      </c>
      <c r="GJ130">
        <v>0.103092</v>
      </c>
      <c r="GK130">
        <v>0.103112</v>
      </c>
      <c r="GL130">
        <v>34284.8</v>
      </c>
      <c r="GM130">
        <v>36688.7</v>
      </c>
      <c r="GN130">
        <v>34045.2</v>
      </c>
      <c r="GO130">
        <v>36474</v>
      </c>
      <c r="GP130">
        <v>43142.4</v>
      </c>
      <c r="GQ130">
        <v>46967.4</v>
      </c>
      <c r="GR130">
        <v>53130.6</v>
      </c>
      <c r="GS130">
        <v>58302.5</v>
      </c>
      <c r="GT130">
        <v>1.9279</v>
      </c>
      <c r="GU130">
        <v>1.65093</v>
      </c>
      <c r="GV130">
        <v>0.0811815</v>
      </c>
      <c r="GW130">
        <v>0</v>
      </c>
      <c r="GX130">
        <v>28.6808</v>
      </c>
      <c r="GY130">
        <v>999.9</v>
      </c>
      <c r="GZ130">
        <v>59.187</v>
      </c>
      <c r="HA130">
        <v>30.383</v>
      </c>
      <c r="HB130">
        <v>28.7062</v>
      </c>
      <c r="HC130">
        <v>54.1646</v>
      </c>
      <c r="HD130">
        <v>47.2636</v>
      </c>
      <c r="HE130">
        <v>1</v>
      </c>
      <c r="HF130">
        <v>0.126634</v>
      </c>
      <c r="HG130">
        <v>-1.23988</v>
      </c>
      <c r="HH130">
        <v>20.1294</v>
      </c>
      <c r="HI130">
        <v>5.19827</v>
      </c>
      <c r="HJ130">
        <v>12.0043</v>
      </c>
      <c r="HK130">
        <v>4.9751</v>
      </c>
      <c r="HL130">
        <v>3.294</v>
      </c>
      <c r="HM130">
        <v>9999</v>
      </c>
      <c r="HN130">
        <v>9999</v>
      </c>
      <c r="HO130">
        <v>9999</v>
      </c>
      <c r="HP130">
        <v>999.9</v>
      </c>
      <c r="HQ130">
        <v>1.86325</v>
      </c>
      <c r="HR130">
        <v>1.86813</v>
      </c>
      <c r="HS130">
        <v>1.86783</v>
      </c>
      <c r="HT130">
        <v>1.86905</v>
      </c>
      <c r="HU130">
        <v>1.86985</v>
      </c>
      <c r="HV130">
        <v>1.86592</v>
      </c>
      <c r="HW130">
        <v>1.86699</v>
      </c>
      <c r="HX130">
        <v>1.86843</v>
      </c>
      <c r="HY130">
        <v>5</v>
      </c>
      <c r="HZ130">
        <v>0</v>
      </c>
      <c r="IA130">
        <v>0</v>
      </c>
      <c r="IB130">
        <v>0</v>
      </c>
      <c r="IC130" t="s">
        <v>426</v>
      </c>
      <c r="ID130" t="s">
        <v>427</v>
      </c>
      <c r="IE130" t="s">
        <v>428</v>
      </c>
      <c r="IF130" t="s">
        <v>428</v>
      </c>
      <c r="IG130" t="s">
        <v>428</v>
      </c>
      <c r="IH130" t="s">
        <v>428</v>
      </c>
      <c r="II130">
        <v>0</v>
      </c>
      <c r="IJ130">
        <v>100</v>
      </c>
      <c r="IK130">
        <v>100</v>
      </c>
      <c r="IL130">
        <v>2.055</v>
      </c>
      <c r="IM130">
        <v>0.356</v>
      </c>
      <c r="IN130">
        <v>0.625846538382723</v>
      </c>
      <c r="IO130">
        <v>0.00365734689822481</v>
      </c>
      <c r="IP130">
        <v>-6.82403095585571e-07</v>
      </c>
      <c r="IQ130">
        <v>2.34579755332527e-10</v>
      </c>
      <c r="IR130">
        <v>-0.0964157226560202</v>
      </c>
      <c r="IS130">
        <v>-0.0183575705514064</v>
      </c>
      <c r="IT130">
        <v>0.00210061426533654</v>
      </c>
      <c r="IU130">
        <v>-2.28055882586626e-05</v>
      </c>
      <c r="IV130">
        <v>4</v>
      </c>
      <c r="IW130">
        <v>2464</v>
      </c>
      <c r="IX130">
        <v>0</v>
      </c>
      <c r="IY130">
        <v>27</v>
      </c>
      <c r="IZ130">
        <v>29308414.2</v>
      </c>
      <c r="JA130">
        <v>29308414.2</v>
      </c>
      <c r="JB130">
        <v>0.95459</v>
      </c>
      <c r="JC130">
        <v>2.6355</v>
      </c>
      <c r="JD130">
        <v>1.54785</v>
      </c>
      <c r="JE130">
        <v>2.31323</v>
      </c>
      <c r="JF130">
        <v>1.64673</v>
      </c>
      <c r="JG130">
        <v>2.36572</v>
      </c>
      <c r="JH130">
        <v>34.3725</v>
      </c>
      <c r="JI130">
        <v>24.2188</v>
      </c>
      <c r="JJ130">
        <v>18</v>
      </c>
      <c r="JK130">
        <v>493.834</v>
      </c>
      <c r="JL130">
        <v>332.433</v>
      </c>
      <c r="JM130">
        <v>30.9555</v>
      </c>
      <c r="JN130">
        <v>28.994</v>
      </c>
      <c r="JO130">
        <v>30.0003</v>
      </c>
      <c r="JP130">
        <v>28.9534</v>
      </c>
      <c r="JQ130">
        <v>28.9073</v>
      </c>
      <c r="JR130">
        <v>19.1388</v>
      </c>
      <c r="JS130">
        <v>21.9621</v>
      </c>
      <c r="JT130">
        <v>82.0876</v>
      </c>
      <c r="JU130">
        <v>30.9525</v>
      </c>
      <c r="JV130">
        <v>420</v>
      </c>
      <c r="JW130">
        <v>24.0978</v>
      </c>
      <c r="JX130">
        <v>96.5658</v>
      </c>
      <c r="JY130">
        <v>94.4573</v>
      </c>
    </row>
    <row r="131" spans="1:285">
      <c r="A131">
        <v>115</v>
      </c>
      <c r="B131">
        <v>1758504853.1</v>
      </c>
      <c r="C131">
        <v>1825.09999990463</v>
      </c>
      <c r="D131" t="s">
        <v>657</v>
      </c>
      <c r="E131" t="s">
        <v>658</v>
      </c>
      <c r="F131">
        <v>5</v>
      </c>
      <c r="G131" t="s">
        <v>419</v>
      </c>
      <c r="H131" t="s">
        <v>548</v>
      </c>
      <c r="I131" t="s">
        <v>421</v>
      </c>
      <c r="J131">
        <v>1758504850.1</v>
      </c>
      <c r="K131">
        <f>(L131)/1000</f>
        <v>0</v>
      </c>
      <c r="L131">
        <f>1000*DL131*AJ131*(DH131-DI131)/(100*DA131*(1000-AJ131*DH131))</f>
        <v>0</v>
      </c>
      <c r="M131">
        <f>DL131*AJ131*(DG131-DF131*(1000-AJ131*DI131)/(1000-AJ131*DH131))/(100*DA131)</f>
        <v>0</v>
      </c>
      <c r="N131">
        <f>DF131 - IF(AJ131&gt;1, M131*DA131*100.0/(AL131), 0)</f>
        <v>0</v>
      </c>
      <c r="O131">
        <f>((U131-K131/2)*N131-M131)/(U131+K131/2)</f>
        <v>0</v>
      </c>
      <c r="P131">
        <f>O131*(DM131+DN131)/1000.0</f>
        <v>0</v>
      </c>
      <c r="Q131">
        <f>(DF131 - IF(AJ131&gt;1, M131*DA131*100.0/(AL131), 0))*(DM131+DN131)/1000.0</f>
        <v>0</v>
      </c>
      <c r="R131">
        <f>2.0/((1/T131-1/S131)+SIGN(T131)*SQRT((1/T131-1/S131)*(1/T131-1/S131) + 4*DB131/((DB131+1)*(DB131+1))*(2*1/T131*1/S131-1/S131*1/S131)))</f>
        <v>0</v>
      </c>
      <c r="S131">
        <f>IF(LEFT(DC131,1)&lt;&gt;"0",IF(LEFT(DC131,1)="1",3.0,DD131),$D$5+$E$5*(DT131*DM131/($K$5*1000))+$F$5*(DT131*DM131/($K$5*1000))*MAX(MIN(DA131,$J$5),$I$5)*MAX(MIN(DA131,$J$5),$I$5)+$G$5*MAX(MIN(DA131,$J$5),$I$5)*(DT131*DM131/($K$5*1000))+$H$5*(DT131*DM131/($K$5*1000))*(DT131*DM131/($K$5*1000)))</f>
        <v>0</v>
      </c>
      <c r="T131">
        <f>K131*(1000-(1000*0.61365*exp(17.502*X131/(240.97+X131))/(DM131+DN131)+DH131)/2)/(1000*0.61365*exp(17.502*X131/(240.97+X131))/(DM131+DN131)-DH131)</f>
        <v>0</v>
      </c>
      <c r="U131">
        <f>1/((DB131+1)/(R131/1.6)+1/(S131/1.37)) + DB131/((DB131+1)/(R131/1.6) + DB131/(S131/1.37))</f>
        <v>0</v>
      </c>
      <c r="V131">
        <f>(CW131*CZ131)</f>
        <v>0</v>
      </c>
      <c r="W131">
        <f>(DO131+(V131+2*0.95*5.67E-8*(((DO131+$B$7)+273)^4-(DO131+273)^4)-44100*K131)/(1.84*29.3*S131+8*0.95*5.67E-8*(DO131+273)^3))</f>
        <v>0</v>
      </c>
      <c r="X131">
        <f>($C$7*DP131+$D$7*DQ131+$E$7*W131)</f>
        <v>0</v>
      </c>
      <c r="Y131">
        <f>0.61365*exp(17.502*X131/(240.97+X131))</f>
        <v>0</v>
      </c>
      <c r="Z131">
        <f>(AA131/AB131*100)</f>
        <v>0</v>
      </c>
      <c r="AA131">
        <f>DH131*(DM131+DN131)/1000</f>
        <v>0</v>
      </c>
      <c r="AB131">
        <f>0.61365*exp(17.502*DO131/(240.97+DO131))</f>
        <v>0</v>
      </c>
      <c r="AC131">
        <f>(Y131-DH131*(DM131+DN131)/1000)</f>
        <v>0</v>
      </c>
      <c r="AD131">
        <f>(-K131*44100)</f>
        <v>0</v>
      </c>
      <c r="AE131">
        <f>2*29.3*S131*0.92*(DO131-X131)</f>
        <v>0</v>
      </c>
      <c r="AF131">
        <f>2*0.95*5.67E-8*(((DO131+$B$7)+273)^4-(X131+273)^4)</f>
        <v>0</v>
      </c>
      <c r="AG131">
        <f>V131+AF131+AD131+AE131</f>
        <v>0</v>
      </c>
      <c r="AH131">
        <v>8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MAX(0,($B$13+$C$13*DT131)/(1+$D$13*DT131)*DM131/(DO131+273)*$E$13)</f>
        <v>0</v>
      </c>
      <c r="AM131" t="s">
        <v>422</v>
      </c>
      <c r="AN131" t="s">
        <v>422</v>
      </c>
      <c r="AO131">
        <v>0</v>
      </c>
      <c r="AP131">
        <v>0</v>
      </c>
      <c r="AQ131">
        <f>1-AO131/AP131</f>
        <v>0</v>
      </c>
      <c r="AR131">
        <v>0</v>
      </c>
      <c r="AS131" t="s">
        <v>422</v>
      </c>
      <c r="AT131" t="s">
        <v>422</v>
      </c>
      <c r="AU131">
        <v>0</v>
      </c>
      <c r="AV131">
        <v>0</v>
      </c>
      <c r="AW131">
        <f>1-AU131/AV131</f>
        <v>0</v>
      </c>
      <c r="AX131">
        <v>0.5</v>
      </c>
      <c r="AY131">
        <f>CX131</f>
        <v>0</v>
      </c>
      <c r="AZ131">
        <f>M131</f>
        <v>0</v>
      </c>
      <c r="BA131">
        <f>AW131*AX131*AY131</f>
        <v>0</v>
      </c>
      <c r="BB131">
        <f>(AZ131-AR131)/AY131</f>
        <v>0</v>
      </c>
      <c r="BC131">
        <f>(AP131-AV131)/AV131</f>
        <v>0</v>
      </c>
      <c r="BD131">
        <f>AO131/(AQ131+AO131/AV131)</f>
        <v>0</v>
      </c>
      <c r="BE131" t="s">
        <v>422</v>
      </c>
      <c r="BF131">
        <v>0</v>
      </c>
      <c r="BG131">
        <f>IF(BF131&lt;&gt;0, BF131, BD131)</f>
        <v>0</v>
      </c>
      <c r="BH131">
        <f>1-BG131/AV131</f>
        <v>0</v>
      </c>
      <c r="BI131">
        <f>(AV131-AU131)/(AV131-BG131)</f>
        <v>0</v>
      </c>
      <c r="BJ131">
        <f>(AP131-AV131)/(AP131-BG131)</f>
        <v>0</v>
      </c>
      <c r="BK131">
        <f>(AV131-AU131)/(AV131-AO131)</f>
        <v>0</v>
      </c>
      <c r="BL131">
        <f>(AP131-AV131)/(AP131-AO131)</f>
        <v>0</v>
      </c>
      <c r="BM131">
        <f>(BI131*BG131/AU131)</f>
        <v>0</v>
      </c>
      <c r="BN131">
        <f>(1-BM131)</f>
        <v>0</v>
      </c>
      <c r="CW131">
        <f>$B$11*DU131+$C$11*DV131+$F$11*EG131*(1-EJ131)</f>
        <v>0</v>
      </c>
      <c r="CX131">
        <f>CW131*CY131</f>
        <v>0</v>
      </c>
      <c r="CY131">
        <f>($B$11*$D$9+$C$11*$D$9+$F$11*((ET131+EL131)/MAX(ET131+EL131+EU131, 0.1)*$I$9+EU131/MAX(ET131+EL131+EU131, 0.1)*$J$9))/($B$11+$C$11+$F$11)</f>
        <v>0</v>
      </c>
      <c r="CZ131">
        <f>($B$11*$K$9+$C$11*$K$9+$F$11*((ET131+EL131)/MAX(ET131+EL131+EU131, 0.1)*$P$9+EU131/MAX(ET131+EL131+EU131, 0.1)*$Q$9))/($B$11+$C$11+$F$11)</f>
        <v>0</v>
      </c>
      <c r="DA131">
        <v>3.46</v>
      </c>
      <c r="DB131">
        <v>0.5</v>
      </c>
      <c r="DC131" t="s">
        <v>423</v>
      </c>
      <c r="DD131">
        <v>2</v>
      </c>
      <c r="DE131">
        <v>1758504850.1</v>
      </c>
      <c r="DF131">
        <v>420.590333333333</v>
      </c>
      <c r="DG131">
        <v>420.017</v>
      </c>
      <c r="DH131">
        <v>24.3126333333333</v>
      </c>
      <c r="DI131">
        <v>24.1077</v>
      </c>
      <c r="DJ131">
        <v>418.536333333333</v>
      </c>
      <c r="DK131">
        <v>23.9568333333333</v>
      </c>
      <c r="DL131">
        <v>500.054</v>
      </c>
      <c r="DM131">
        <v>89.7988333333333</v>
      </c>
      <c r="DN131">
        <v>0.0360707333333333</v>
      </c>
      <c r="DO131">
        <v>30.4347</v>
      </c>
      <c r="DP131">
        <v>30.0043666666667</v>
      </c>
      <c r="DQ131">
        <v>999.9</v>
      </c>
      <c r="DR131">
        <v>0</v>
      </c>
      <c r="DS131">
        <v>0</v>
      </c>
      <c r="DT131">
        <v>10002.2933333333</v>
      </c>
      <c r="DU131">
        <v>0</v>
      </c>
      <c r="DV131">
        <v>0.330984</v>
      </c>
      <c r="DW131">
        <v>0.573517</v>
      </c>
      <c r="DX131">
        <v>431.070666666667</v>
      </c>
      <c r="DY131">
        <v>430.392666666667</v>
      </c>
      <c r="DZ131">
        <v>0.204943333333333</v>
      </c>
      <c r="EA131">
        <v>420.017</v>
      </c>
      <c r="EB131">
        <v>24.1077</v>
      </c>
      <c r="EC131">
        <v>2.18324666666667</v>
      </c>
      <c r="ED131">
        <v>2.16484</v>
      </c>
      <c r="EE131">
        <v>18.8399333333333</v>
      </c>
      <c r="EF131">
        <v>18.7044666666667</v>
      </c>
      <c r="EG131">
        <v>0.00500059</v>
      </c>
      <c r="EH131">
        <v>0</v>
      </c>
      <c r="EI131">
        <v>0</v>
      </c>
      <c r="EJ131">
        <v>0</v>
      </c>
      <c r="EK131">
        <v>275.866666666667</v>
      </c>
      <c r="EL131">
        <v>0.00500059</v>
      </c>
      <c r="EM131">
        <v>-5.93333333333333</v>
      </c>
      <c r="EN131">
        <v>0.133333333333333</v>
      </c>
      <c r="EO131">
        <v>36.104</v>
      </c>
      <c r="EP131">
        <v>41.0413333333333</v>
      </c>
      <c r="EQ131">
        <v>38</v>
      </c>
      <c r="ER131">
        <v>41.833</v>
      </c>
      <c r="ES131">
        <v>39.0206666666667</v>
      </c>
      <c r="ET131">
        <v>0</v>
      </c>
      <c r="EU131">
        <v>0</v>
      </c>
      <c r="EV131">
        <v>0</v>
      </c>
      <c r="EW131">
        <v>1758504853.5</v>
      </c>
      <c r="EX131">
        <v>0</v>
      </c>
      <c r="EY131">
        <v>273.032</v>
      </c>
      <c r="EZ131">
        <v>13.8307691707633</v>
      </c>
      <c r="FA131">
        <v>6.83076882536368</v>
      </c>
      <c r="FB131">
        <v>-9.308</v>
      </c>
      <c r="FC131">
        <v>15</v>
      </c>
      <c r="FD131">
        <v>0</v>
      </c>
      <c r="FE131" t="s">
        <v>424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0.60615619047619</v>
      </c>
      <c r="FR131">
        <v>-0.25365561038961</v>
      </c>
      <c r="FS131">
        <v>0.0349218833052109</v>
      </c>
      <c r="FT131">
        <v>1</v>
      </c>
      <c r="FU131">
        <v>272.252941176471</v>
      </c>
      <c r="FV131">
        <v>-1.59816666516927</v>
      </c>
      <c r="FW131">
        <v>4.98841217777394</v>
      </c>
      <c r="FX131">
        <v>-1</v>
      </c>
      <c r="FY131">
        <v>0.206618428571429</v>
      </c>
      <c r="FZ131">
        <v>-0.14552438961039</v>
      </c>
      <c r="GA131">
        <v>0.0227984511745685</v>
      </c>
      <c r="GB131">
        <v>0</v>
      </c>
      <c r="GC131">
        <v>1</v>
      </c>
      <c r="GD131">
        <v>2</v>
      </c>
      <c r="GE131" t="s">
        <v>449</v>
      </c>
      <c r="GF131">
        <v>3.13302</v>
      </c>
      <c r="GG131">
        <v>2.71413</v>
      </c>
      <c r="GH131">
        <v>0.0887676</v>
      </c>
      <c r="GI131">
        <v>0.089138</v>
      </c>
      <c r="GJ131">
        <v>0.103105</v>
      </c>
      <c r="GK131">
        <v>0.103112</v>
      </c>
      <c r="GL131">
        <v>34284.7</v>
      </c>
      <c r="GM131">
        <v>36688.9</v>
      </c>
      <c r="GN131">
        <v>34045.1</v>
      </c>
      <c r="GO131">
        <v>36473.8</v>
      </c>
      <c r="GP131">
        <v>43141.7</v>
      </c>
      <c r="GQ131">
        <v>46967.3</v>
      </c>
      <c r="GR131">
        <v>53130.5</v>
      </c>
      <c r="GS131">
        <v>58302.4</v>
      </c>
      <c r="GT131">
        <v>1.92798</v>
      </c>
      <c r="GU131">
        <v>1.65082</v>
      </c>
      <c r="GV131">
        <v>0.0815019</v>
      </c>
      <c r="GW131">
        <v>0</v>
      </c>
      <c r="GX131">
        <v>28.6796</v>
      </c>
      <c r="GY131">
        <v>999.9</v>
      </c>
      <c r="GZ131">
        <v>59.187</v>
      </c>
      <c r="HA131">
        <v>30.383</v>
      </c>
      <c r="HB131">
        <v>28.7049</v>
      </c>
      <c r="HC131">
        <v>54.6246</v>
      </c>
      <c r="HD131">
        <v>47.4559</v>
      </c>
      <c r="HE131">
        <v>1</v>
      </c>
      <c r="HF131">
        <v>0.126623</v>
      </c>
      <c r="HG131">
        <v>-1.24461</v>
      </c>
      <c r="HH131">
        <v>20.1293</v>
      </c>
      <c r="HI131">
        <v>5.19812</v>
      </c>
      <c r="HJ131">
        <v>12.0047</v>
      </c>
      <c r="HK131">
        <v>4.97515</v>
      </c>
      <c r="HL131">
        <v>3.294</v>
      </c>
      <c r="HM131">
        <v>9999</v>
      </c>
      <c r="HN131">
        <v>9999</v>
      </c>
      <c r="HO131">
        <v>9999</v>
      </c>
      <c r="HP131">
        <v>999.9</v>
      </c>
      <c r="HQ131">
        <v>1.86326</v>
      </c>
      <c r="HR131">
        <v>1.86813</v>
      </c>
      <c r="HS131">
        <v>1.86783</v>
      </c>
      <c r="HT131">
        <v>1.86905</v>
      </c>
      <c r="HU131">
        <v>1.86985</v>
      </c>
      <c r="HV131">
        <v>1.86592</v>
      </c>
      <c r="HW131">
        <v>1.86699</v>
      </c>
      <c r="HX131">
        <v>1.86843</v>
      </c>
      <c r="HY131">
        <v>5</v>
      </c>
      <c r="HZ131">
        <v>0</v>
      </c>
      <c r="IA131">
        <v>0</v>
      </c>
      <c r="IB131">
        <v>0</v>
      </c>
      <c r="IC131" t="s">
        <v>426</v>
      </c>
      <c r="ID131" t="s">
        <v>427</v>
      </c>
      <c r="IE131" t="s">
        <v>428</v>
      </c>
      <c r="IF131" t="s">
        <v>428</v>
      </c>
      <c r="IG131" t="s">
        <v>428</v>
      </c>
      <c r="IH131" t="s">
        <v>428</v>
      </c>
      <c r="II131">
        <v>0</v>
      </c>
      <c r="IJ131">
        <v>100</v>
      </c>
      <c r="IK131">
        <v>100</v>
      </c>
      <c r="IL131">
        <v>2.054</v>
      </c>
      <c r="IM131">
        <v>0.3561</v>
      </c>
      <c r="IN131">
        <v>0.625846538382723</v>
      </c>
      <c r="IO131">
        <v>0.00365734689822481</v>
      </c>
      <c r="IP131">
        <v>-6.82403095585571e-07</v>
      </c>
      <c r="IQ131">
        <v>2.34579755332527e-10</v>
      </c>
      <c r="IR131">
        <v>-0.0964157226560202</v>
      </c>
      <c r="IS131">
        <v>-0.0183575705514064</v>
      </c>
      <c r="IT131">
        <v>0.00210061426533654</v>
      </c>
      <c r="IU131">
        <v>-2.28055882586626e-05</v>
      </c>
      <c r="IV131">
        <v>4</v>
      </c>
      <c r="IW131">
        <v>2464</v>
      </c>
      <c r="IX131">
        <v>0</v>
      </c>
      <c r="IY131">
        <v>27</v>
      </c>
      <c r="IZ131">
        <v>29308414.2</v>
      </c>
      <c r="JA131">
        <v>29308414.2</v>
      </c>
      <c r="JB131">
        <v>0.95459</v>
      </c>
      <c r="JC131">
        <v>2.64404</v>
      </c>
      <c r="JD131">
        <v>1.54785</v>
      </c>
      <c r="JE131">
        <v>2.31323</v>
      </c>
      <c r="JF131">
        <v>1.64673</v>
      </c>
      <c r="JG131">
        <v>2.22778</v>
      </c>
      <c r="JH131">
        <v>34.3725</v>
      </c>
      <c r="JI131">
        <v>24.2101</v>
      </c>
      <c r="JJ131">
        <v>18</v>
      </c>
      <c r="JK131">
        <v>493.883</v>
      </c>
      <c r="JL131">
        <v>332.392</v>
      </c>
      <c r="JM131">
        <v>30.953</v>
      </c>
      <c r="JN131">
        <v>28.994</v>
      </c>
      <c r="JO131">
        <v>30.0002</v>
      </c>
      <c r="JP131">
        <v>28.9534</v>
      </c>
      <c r="JQ131">
        <v>28.9085</v>
      </c>
      <c r="JR131">
        <v>19.14</v>
      </c>
      <c r="JS131">
        <v>21.9621</v>
      </c>
      <c r="JT131">
        <v>82.0876</v>
      </c>
      <c r="JU131">
        <v>30.9525</v>
      </c>
      <c r="JV131">
        <v>420</v>
      </c>
      <c r="JW131">
        <v>24.0978</v>
      </c>
      <c r="JX131">
        <v>96.5656</v>
      </c>
      <c r="JY131">
        <v>94.457</v>
      </c>
    </row>
    <row r="132" spans="1:285">
      <c r="A132">
        <v>116</v>
      </c>
      <c r="B132">
        <v>1758504855.1</v>
      </c>
      <c r="C132">
        <v>1827.09999990463</v>
      </c>
      <c r="D132" t="s">
        <v>659</v>
      </c>
      <c r="E132" t="s">
        <v>660</v>
      </c>
      <c r="F132">
        <v>5</v>
      </c>
      <c r="G132" t="s">
        <v>419</v>
      </c>
      <c r="H132" t="s">
        <v>548</v>
      </c>
      <c r="I132" t="s">
        <v>421</v>
      </c>
      <c r="J132">
        <v>1758504852.1</v>
      </c>
      <c r="K132">
        <f>(L132)/1000</f>
        <v>0</v>
      </c>
      <c r="L132">
        <f>1000*DL132*AJ132*(DH132-DI132)/(100*DA132*(1000-AJ132*DH132))</f>
        <v>0</v>
      </c>
      <c r="M132">
        <f>DL132*AJ132*(DG132-DF132*(1000-AJ132*DI132)/(1000-AJ132*DH132))/(100*DA132)</f>
        <v>0</v>
      </c>
      <c r="N132">
        <f>DF132 - IF(AJ132&gt;1, M132*DA132*100.0/(AL132), 0)</f>
        <v>0</v>
      </c>
      <c r="O132">
        <f>((U132-K132/2)*N132-M132)/(U132+K132/2)</f>
        <v>0</v>
      </c>
      <c r="P132">
        <f>O132*(DM132+DN132)/1000.0</f>
        <v>0</v>
      </c>
      <c r="Q132">
        <f>(DF132 - IF(AJ132&gt;1, M132*DA132*100.0/(AL132), 0))*(DM132+DN132)/1000.0</f>
        <v>0</v>
      </c>
      <c r="R132">
        <f>2.0/((1/T132-1/S132)+SIGN(T132)*SQRT((1/T132-1/S132)*(1/T132-1/S132) + 4*DB132/((DB132+1)*(DB132+1))*(2*1/T132*1/S132-1/S132*1/S132)))</f>
        <v>0</v>
      </c>
      <c r="S132">
        <f>IF(LEFT(DC132,1)&lt;&gt;"0",IF(LEFT(DC132,1)="1",3.0,DD132),$D$5+$E$5*(DT132*DM132/($K$5*1000))+$F$5*(DT132*DM132/($K$5*1000))*MAX(MIN(DA132,$J$5),$I$5)*MAX(MIN(DA132,$J$5),$I$5)+$G$5*MAX(MIN(DA132,$J$5),$I$5)*(DT132*DM132/($K$5*1000))+$H$5*(DT132*DM132/($K$5*1000))*(DT132*DM132/($K$5*1000)))</f>
        <v>0</v>
      </c>
      <c r="T132">
        <f>K132*(1000-(1000*0.61365*exp(17.502*X132/(240.97+X132))/(DM132+DN132)+DH132)/2)/(1000*0.61365*exp(17.502*X132/(240.97+X132))/(DM132+DN132)-DH132)</f>
        <v>0</v>
      </c>
      <c r="U132">
        <f>1/((DB132+1)/(R132/1.6)+1/(S132/1.37)) + DB132/((DB132+1)/(R132/1.6) + DB132/(S132/1.37))</f>
        <v>0</v>
      </c>
      <c r="V132">
        <f>(CW132*CZ132)</f>
        <v>0</v>
      </c>
      <c r="W132">
        <f>(DO132+(V132+2*0.95*5.67E-8*(((DO132+$B$7)+273)^4-(DO132+273)^4)-44100*K132)/(1.84*29.3*S132+8*0.95*5.67E-8*(DO132+273)^3))</f>
        <v>0</v>
      </c>
      <c r="X132">
        <f>($C$7*DP132+$D$7*DQ132+$E$7*W132)</f>
        <v>0</v>
      </c>
      <c r="Y132">
        <f>0.61365*exp(17.502*X132/(240.97+X132))</f>
        <v>0</v>
      </c>
      <c r="Z132">
        <f>(AA132/AB132*100)</f>
        <v>0</v>
      </c>
      <c r="AA132">
        <f>DH132*(DM132+DN132)/1000</f>
        <v>0</v>
      </c>
      <c r="AB132">
        <f>0.61365*exp(17.502*DO132/(240.97+DO132))</f>
        <v>0</v>
      </c>
      <c r="AC132">
        <f>(Y132-DH132*(DM132+DN132)/1000)</f>
        <v>0</v>
      </c>
      <c r="AD132">
        <f>(-K132*44100)</f>
        <v>0</v>
      </c>
      <c r="AE132">
        <f>2*29.3*S132*0.92*(DO132-X132)</f>
        <v>0</v>
      </c>
      <c r="AF132">
        <f>2*0.95*5.67E-8*(((DO132+$B$7)+273)^4-(X132+273)^4)</f>
        <v>0</v>
      </c>
      <c r="AG132">
        <f>V132+AF132+AD132+AE132</f>
        <v>0</v>
      </c>
      <c r="AH132">
        <v>7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MAX(0,($B$13+$C$13*DT132)/(1+$D$13*DT132)*DM132/(DO132+273)*$E$13)</f>
        <v>0</v>
      </c>
      <c r="AM132" t="s">
        <v>422</v>
      </c>
      <c r="AN132" t="s">
        <v>422</v>
      </c>
      <c r="AO132">
        <v>0</v>
      </c>
      <c r="AP132">
        <v>0</v>
      </c>
      <c r="AQ132">
        <f>1-AO132/AP132</f>
        <v>0</v>
      </c>
      <c r="AR132">
        <v>0</v>
      </c>
      <c r="AS132" t="s">
        <v>422</v>
      </c>
      <c r="AT132" t="s">
        <v>422</v>
      </c>
      <c r="AU132">
        <v>0</v>
      </c>
      <c r="AV132">
        <v>0</v>
      </c>
      <c r="AW132">
        <f>1-AU132/AV132</f>
        <v>0</v>
      </c>
      <c r="AX132">
        <v>0.5</v>
      </c>
      <c r="AY132">
        <f>CX132</f>
        <v>0</v>
      </c>
      <c r="AZ132">
        <f>M132</f>
        <v>0</v>
      </c>
      <c r="BA132">
        <f>AW132*AX132*AY132</f>
        <v>0</v>
      </c>
      <c r="BB132">
        <f>(AZ132-AR132)/AY132</f>
        <v>0</v>
      </c>
      <c r="BC132">
        <f>(AP132-AV132)/AV132</f>
        <v>0</v>
      </c>
      <c r="BD132">
        <f>AO132/(AQ132+AO132/AV132)</f>
        <v>0</v>
      </c>
      <c r="BE132" t="s">
        <v>422</v>
      </c>
      <c r="BF132">
        <v>0</v>
      </c>
      <c r="BG132">
        <f>IF(BF132&lt;&gt;0, BF132, BD132)</f>
        <v>0</v>
      </c>
      <c r="BH132">
        <f>1-BG132/AV132</f>
        <v>0</v>
      </c>
      <c r="BI132">
        <f>(AV132-AU132)/(AV132-BG132)</f>
        <v>0</v>
      </c>
      <c r="BJ132">
        <f>(AP132-AV132)/(AP132-BG132)</f>
        <v>0</v>
      </c>
      <c r="BK132">
        <f>(AV132-AU132)/(AV132-AO132)</f>
        <v>0</v>
      </c>
      <c r="BL132">
        <f>(AP132-AV132)/(AP132-AO132)</f>
        <v>0</v>
      </c>
      <c r="BM132">
        <f>(BI132*BG132/AU132)</f>
        <v>0</v>
      </c>
      <c r="BN132">
        <f>(1-BM132)</f>
        <v>0</v>
      </c>
      <c r="CW132">
        <f>$B$11*DU132+$C$11*DV132+$F$11*EG132*(1-EJ132)</f>
        <v>0</v>
      </c>
      <c r="CX132">
        <f>CW132*CY132</f>
        <v>0</v>
      </c>
      <c r="CY132">
        <f>($B$11*$D$9+$C$11*$D$9+$F$11*((ET132+EL132)/MAX(ET132+EL132+EU132, 0.1)*$I$9+EU132/MAX(ET132+EL132+EU132, 0.1)*$J$9))/($B$11+$C$11+$F$11)</f>
        <v>0</v>
      </c>
      <c r="CZ132">
        <f>($B$11*$K$9+$C$11*$K$9+$F$11*((ET132+EL132)/MAX(ET132+EL132+EU132, 0.1)*$P$9+EU132/MAX(ET132+EL132+EU132, 0.1)*$Q$9))/($B$11+$C$11+$F$11)</f>
        <v>0</v>
      </c>
      <c r="DA132">
        <v>3.46</v>
      </c>
      <c r="DB132">
        <v>0.5</v>
      </c>
      <c r="DC132" t="s">
        <v>423</v>
      </c>
      <c r="DD132">
        <v>2</v>
      </c>
      <c r="DE132">
        <v>1758504852.1</v>
      </c>
      <c r="DF132">
        <v>420.583</v>
      </c>
      <c r="DG132">
        <v>419.988</v>
      </c>
      <c r="DH132">
        <v>24.3174333333333</v>
      </c>
      <c r="DI132">
        <v>24.1073666666667</v>
      </c>
      <c r="DJ132">
        <v>418.529</v>
      </c>
      <c r="DK132">
        <v>23.9614</v>
      </c>
      <c r="DL132">
        <v>500.025333333333</v>
      </c>
      <c r="DM132">
        <v>89.7991666666667</v>
      </c>
      <c r="DN132">
        <v>0.0360803</v>
      </c>
      <c r="DO132">
        <v>30.4343333333333</v>
      </c>
      <c r="DP132">
        <v>30.0049333333333</v>
      </c>
      <c r="DQ132">
        <v>999.9</v>
      </c>
      <c r="DR132">
        <v>0</v>
      </c>
      <c r="DS132">
        <v>0</v>
      </c>
      <c r="DT132">
        <v>10001.25</v>
      </c>
      <c r="DU132">
        <v>0</v>
      </c>
      <c r="DV132">
        <v>0.330984</v>
      </c>
      <c r="DW132">
        <v>0.595021666666667</v>
      </c>
      <c r="DX132">
        <v>431.065333333333</v>
      </c>
      <c r="DY132">
        <v>430.363</v>
      </c>
      <c r="DZ132">
        <v>0.210047</v>
      </c>
      <c r="EA132">
        <v>419.988</v>
      </c>
      <c r="EB132">
        <v>24.1073666666667</v>
      </c>
      <c r="EC132">
        <v>2.18368333333333</v>
      </c>
      <c r="ED132">
        <v>2.16482</v>
      </c>
      <c r="EE132">
        <v>18.8431333333333</v>
      </c>
      <c r="EF132">
        <v>18.7043333333333</v>
      </c>
      <c r="EG132">
        <v>0.00500059</v>
      </c>
      <c r="EH132">
        <v>0</v>
      </c>
      <c r="EI132">
        <v>0</v>
      </c>
      <c r="EJ132">
        <v>0</v>
      </c>
      <c r="EK132">
        <v>273.566666666667</v>
      </c>
      <c r="EL132">
        <v>0.00500059</v>
      </c>
      <c r="EM132">
        <v>-4.96666666666667</v>
      </c>
      <c r="EN132">
        <v>-0.333333333333333</v>
      </c>
      <c r="EO132">
        <v>36.125</v>
      </c>
      <c r="EP132">
        <v>41.062</v>
      </c>
      <c r="EQ132">
        <v>38.0206666666667</v>
      </c>
      <c r="ER132">
        <v>41.8746666666667</v>
      </c>
      <c r="ES132">
        <v>39.0413333333333</v>
      </c>
      <c r="ET132">
        <v>0</v>
      </c>
      <c r="EU132">
        <v>0</v>
      </c>
      <c r="EV132">
        <v>0</v>
      </c>
      <c r="EW132">
        <v>1758504855.3</v>
      </c>
      <c r="EX132">
        <v>0</v>
      </c>
      <c r="EY132">
        <v>273.519230769231</v>
      </c>
      <c r="EZ132">
        <v>1.17948706979519</v>
      </c>
      <c r="FA132">
        <v>0.0717945190768305</v>
      </c>
      <c r="FB132">
        <v>-9.62692307692308</v>
      </c>
      <c r="FC132">
        <v>15</v>
      </c>
      <c r="FD132">
        <v>0</v>
      </c>
      <c r="FE132" t="s">
        <v>424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0.604105714285714</v>
      </c>
      <c r="FR132">
        <v>-0.168014415584416</v>
      </c>
      <c r="FS132">
        <v>0.0329065935152138</v>
      </c>
      <c r="FT132">
        <v>1</v>
      </c>
      <c r="FU132">
        <v>272.308823529412</v>
      </c>
      <c r="FV132">
        <v>15.1489686003832</v>
      </c>
      <c r="FW132">
        <v>5.40910820349283</v>
      </c>
      <c r="FX132">
        <v>-1</v>
      </c>
      <c r="FY132">
        <v>0.20393019047619</v>
      </c>
      <c r="FZ132">
        <v>-0.0784514805194803</v>
      </c>
      <c r="GA132">
        <v>0.0202448507518262</v>
      </c>
      <c r="GB132">
        <v>1</v>
      </c>
      <c r="GC132">
        <v>2</v>
      </c>
      <c r="GD132">
        <v>2</v>
      </c>
      <c r="GE132" t="s">
        <v>425</v>
      </c>
      <c r="GF132">
        <v>3.13294</v>
      </c>
      <c r="GG132">
        <v>2.71407</v>
      </c>
      <c r="GH132">
        <v>0.0887644</v>
      </c>
      <c r="GI132">
        <v>0.0891374</v>
      </c>
      <c r="GJ132">
        <v>0.103108</v>
      </c>
      <c r="GK132">
        <v>0.103109</v>
      </c>
      <c r="GL132">
        <v>34284.6</v>
      </c>
      <c r="GM132">
        <v>36688.7</v>
      </c>
      <c r="GN132">
        <v>34044.9</v>
      </c>
      <c r="GO132">
        <v>36473.6</v>
      </c>
      <c r="GP132">
        <v>43141.2</v>
      </c>
      <c r="GQ132">
        <v>46967.2</v>
      </c>
      <c r="GR132">
        <v>53130.1</v>
      </c>
      <c r="GS132">
        <v>58302.1</v>
      </c>
      <c r="GT132">
        <v>1.92825</v>
      </c>
      <c r="GU132">
        <v>1.65085</v>
      </c>
      <c r="GV132">
        <v>0.0812635</v>
      </c>
      <c r="GW132">
        <v>0</v>
      </c>
      <c r="GX132">
        <v>28.6781</v>
      </c>
      <c r="GY132">
        <v>999.9</v>
      </c>
      <c r="GZ132">
        <v>59.187</v>
      </c>
      <c r="HA132">
        <v>30.383</v>
      </c>
      <c r="HB132">
        <v>28.7079</v>
      </c>
      <c r="HC132">
        <v>54.6946</v>
      </c>
      <c r="HD132">
        <v>47.48</v>
      </c>
      <c r="HE132">
        <v>1</v>
      </c>
      <c r="HF132">
        <v>0.126639</v>
      </c>
      <c r="HG132">
        <v>-1.24516</v>
      </c>
      <c r="HH132">
        <v>20.1293</v>
      </c>
      <c r="HI132">
        <v>5.19827</v>
      </c>
      <c r="HJ132">
        <v>12.0047</v>
      </c>
      <c r="HK132">
        <v>4.9753</v>
      </c>
      <c r="HL132">
        <v>3.294</v>
      </c>
      <c r="HM132">
        <v>9999</v>
      </c>
      <c r="HN132">
        <v>9999</v>
      </c>
      <c r="HO132">
        <v>9999</v>
      </c>
      <c r="HP132">
        <v>999.9</v>
      </c>
      <c r="HQ132">
        <v>1.86326</v>
      </c>
      <c r="HR132">
        <v>1.86813</v>
      </c>
      <c r="HS132">
        <v>1.86783</v>
      </c>
      <c r="HT132">
        <v>1.86905</v>
      </c>
      <c r="HU132">
        <v>1.86985</v>
      </c>
      <c r="HV132">
        <v>1.86592</v>
      </c>
      <c r="HW132">
        <v>1.86698</v>
      </c>
      <c r="HX132">
        <v>1.86843</v>
      </c>
      <c r="HY132">
        <v>5</v>
      </c>
      <c r="HZ132">
        <v>0</v>
      </c>
      <c r="IA132">
        <v>0</v>
      </c>
      <c r="IB132">
        <v>0</v>
      </c>
      <c r="IC132" t="s">
        <v>426</v>
      </c>
      <c r="ID132" t="s">
        <v>427</v>
      </c>
      <c r="IE132" t="s">
        <v>428</v>
      </c>
      <c r="IF132" t="s">
        <v>428</v>
      </c>
      <c r="IG132" t="s">
        <v>428</v>
      </c>
      <c r="IH132" t="s">
        <v>428</v>
      </c>
      <c r="II132">
        <v>0</v>
      </c>
      <c r="IJ132">
        <v>100</v>
      </c>
      <c r="IK132">
        <v>100</v>
      </c>
      <c r="IL132">
        <v>2.054</v>
      </c>
      <c r="IM132">
        <v>0.3562</v>
      </c>
      <c r="IN132">
        <v>0.625846538382723</v>
      </c>
      <c r="IO132">
        <v>0.00365734689822481</v>
      </c>
      <c r="IP132">
        <v>-6.82403095585571e-07</v>
      </c>
      <c r="IQ132">
        <v>2.34579755332527e-10</v>
      </c>
      <c r="IR132">
        <v>-0.0964157226560202</v>
      </c>
      <c r="IS132">
        <v>-0.0183575705514064</v>
      </c>
      <c r="IT132">
        <v>0.00210061426533654</v>
      </c>
      <c r="IU132">
        <v>-2.28055882586626e-05</v>
      </c>
      <c r="IV132">
        <v>4</v>
      </c>
      <c r="IW132">
        <v>2464</v>
      </c>
      <c r="IX132">
        <v>0</v>
      </c>
      <c r="IY132">
        <v>27</v>
      </c>
      <c r="IZ132">
        <v>29308414.3</v>
      </c>
      <c r="JA132">
        <v>29308414.3</v>
      </c>
      <c r="JB132">
        <v>0.95459</v>
      </c>
      <c r="JC132">
        <v>2.63672</v>
      </c>
      <c r="JD132">
        <v>1.54785</v>
      </c>
      <c r="JE132">
        <v>2.31323</v>
      </c>
      <c r="JF132">
        <v>1.64673</v>
      </c>
      <c r="JG132">
        <v>2.36084</v>
      </c>
      <c r="JH132">
        <v>34.3725</v>
      </c>
      <c r="JI132">
        <v>24.2188</v>
      </c>
      <c r="JJ132">
        <v>18</v>
      </c>
      <c r="JK132">
        <v>494.062</v>
      </c>
      <c r="JL132">
        <v>332.41</v>
      </c>
      <c r="JM132">
        <v>30.9516</v>
      </c>
      <c r="JN132">
        <v>28.994</v>
      </c>
      <c r="JO132">
        <v>30.0002</v>
      </c>
      <c r="JP132">
        <v>28.9534</v>
      </c>
      <c r="JQ132">
        <v>28.9096</v>
      </c>
      <c r="JR132">
        <v>19.1401</v>
      </c>
      <c r="JS132">
        <v>21.9621</v>
      </c>
      <c r="JT132">
        <v>82.0876</v>
      </c>
      <c r="JU132">
        <v>30.9525</v>
      </c>
      <c r="JV132">
        <v>420</v>
      </c>
      <c r="JW132">
        <v>24.0978</v>
      </c>
      <c r="JX132">
        <v>96.565</v>
      </c>
      <c r="JY132">
        <v>94.4565</v>
      </c>
    </row>
    <row r="133" spans="1:285">
      <c r="A133">
        <v>117</v>
      </c>
      <c r="B133">
        <v>1758504857.1</v>
      </c>
      <c r="C133">
        <v>1829.09999990463</v>
      </c>
      <c r="D133" t="s">
        <v>661</v>
      </c>
      <c r="E133" t="s">
        <v>662</v>
      </c>
      <c r="F133">
        <v>5</v>
      </c>
      <c r="G133" t="s">
        <v>419</v>
      </c>
      <c r="H133" t="s">
        <v>548</v>
      </c>
      <c r="I133" t="s">
        <v>421</v>
      </c>
      <c r="J133">
        <v>1758504854.1</v>
      </c>
      <c r="K133">
        <f>(L133)/1000</f>
        <v>0</v>
      </c>
      <c r="L133">
        <f>1000*DL133*AJ133*(DH133-DI133)/(100*DA133*(1000-AJ133*DH133))</f>
        <v>0</v>
      </c>
      <c r="M133">
        <f>DL133*AJ133*(DG133-DF133*(1000-AJ133*DI133)/(1000-AJ133*DH133))/(100*DA133)</f>
        <v>0</v>
      </c>
      <c r="N133">
        <f>DF133 - IF(AJ133&gt;1, M133*DA133*100.0/(AL133), 0)</f>
        <v>0</v>
      </c>
      <c r="O133">
        <f>((U133-K133/2)*N133-M133)/(U133+K133/2)</f>
        <v>0</v>
      </c>
      <c r="P133">
        <f>O133*(DM133+DN133)/1000.0</f>
        <v>0</v>
      </c>
      <c r="Q133">
        <f>(DF133 - IF(AJ133&gt;1, M133*DA133*100.0/(AL133), 0))*(DM133+DN133)/1000.0</f>
        <v>0</v>
      </c>
      <c r="R133">
        <f>2.0/((1/T133-1/S133)+SIGN(T133)*SQRT((1/T133-1/S133)*(1/T133-1/S133) + 4*DB133/((DB133+1)*(DB133+1))*(2*1/T133*1/S133-1/S133*1/S133)))</f>
        <v>0</v>
      </c>
      <c r="S133">
        <f>IF(LEFT(DC133,1)&lt;&gt;"0",IF(LEFT(DC133,1)="1",3.0,DD133),$D$5+$E$5*(DT133*DM133/($K$5*1000))+$F$5*(DT133*DM133/($K$5*1000))*MAX(MIN(DA133,$J$5),$I$5)*MAX(MIN(DA133,$J$5),$I$5)+$G$5*MAX(MIN(DA133,$J$5),$I$5)*(DT133*DM133/($K$5*1000))+$H$5*(DT133*DM133/($K$5*1000))*(DT133*DM133/($K$5*1000)))</f>
        <v>0</v>
      </c>
      <c r="T133">
        <f>K133*(1000-(1000*0.61365*exp(17.502*X133/(240.97+X133))/(DM133+DN133)+DH133)/2)/(1000*0.61365*exp(17.502*X133/(240.97+X133))/(DM133+DN133)-DH133)</f>
        <v>0</v>
      </c>
      <c r="U133">
        <f>1/((DB133+1)/(R133/1.6)+1/(S133/1.37)) + DB133/((DB133+1)/(R133/1.6) + DB133/(S133/1.37))</f>
        <v>0</v>
      </c>
      <c r="V133">
        <f>(CW133*CZ133)</f>
        <v>0</v>
      </c>
      <c r="W133">
        <f>(DO133+(V133+2*0.95*5.67E-8*(((DO133+$B$7)+273)^4-(DO133+273)^4)-44100*K133)/(1.84*29.3*S133+8*0.95*5.67E-8*(DO133+273)^3))</f>
        <v>0</v>
      </c>
      <c r="X133">
        <f>($C$7*DP133+$D$7*DQ133+$E$7*W133)</f>
        <v>0</v>
      </c>
      <c r="Y133">
        <f>0.61365*exp(17.502*X133/(240.97+X133))</f>
        <v>0</v>
      </c>
      <c r="Z133">
        <f>(AA133/AB133*100)</f>
        <v>0</v>
      </c>
      <c r="AA133">
        <f>DH133*(DM133+DN133)/1000</f>
        <v>0</v>
      </c>
      <c r="AB133">
        <f>0.61365*exp(17.502*DO133/(240.97+DO133))</f>
        <v>0</v>
      </c>
      <c r="AC133">
        <f>(Y133-DH133*(DM133+DN133)/1000)</f>
        <v>0</v>
      </c>
      <c r="AD133">
        <f>(-K133*44100)</f>
        <v>0</v>
      </c>
      <c r="AE133">
        <f>2*29.3*S133*0.92*(DO133-X133)</f>
        <v>0</v>
      </c>
      <c r="AF133">
        <f>2*0.95*5.67E-8*(((DO133+$B$7)+273)^4-(X133+273)^4)</f>
        <v>0</v>
      </c>
      <c r="AG133">
        <f>V133+AF133+AD133+AE133</f>
        <v>0</v>
      </c>
      <c r="AH133">
        <v>8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MAX(0,($B$13+$C$13*DT133)/(1+$D$13*DT133)*DM133/(DO133+273)*$E$13)</f>
        <v>0</v>
      </c>
      <c r="AM133" t="s">
        <v>422</v>
      </c>
      <c r="AN133" t="s">
        <v>422</v>
      </c>
      <c r="AO133">
        <v>0</v>
      </c>
      <c r="AP133">
        <v>0</v>
      </c>
      <c r="AQ133">
        <f>1-AO133/AP133</f>
        <v>0</v>
      </c>
      <c r="AR133">
        <v>0</v>
      </c>
      <c r="AS133" t="s">
        <v>422</v>
      </c>
      <c r="AT133" t="s">
        <v>422</v>
      </c>
      <c r="AU133">
        <v>0</v>
      </c>
      <c r="AV133">
        <v>0</v>
      </c>
      <c r="AW133">
        <f>1-AU133/AV133</f>
        <v>0</v>
      </c>
      <c r="AX133">
        <v>0.5</v>
      </c>
      <c r="AY133">
        <f>CX133</f>
        <v>0</v>
      </c>
      <c r="AZ133">
        <f>M133</f>
        <v>0</v>
      </c>
      <c r="BA133">
        <f>AW133*AX133*AY133</f>
        <v>0</v>
      </c>
      <c r="BB133">
        <f>(AZ133-AR133)/AY133</f>
        <v>0</v>
      </c>
      <c r="BC133">
        <f>(AP133-AV133)/AV133</f>
        <v>0</v>
      </c>
      <c r="BD133">
        <f>AO133/(AQ133+AO133/AV133)</f>
        <v>0</v>
      </c>
      <c r="BE133" t="s">
        <v>422</v>
      </c>
      <c r="BF133">
        <v>0</v>
      </c>
      <c r="BG133">
        <f>IF(BF133&lt;&gt;0, BF133, BD133)</f>
        <v>0</v>
      </c>
      <c r="BH133">
        <f>1-BG133/AV133</f>
        <v>0</v>
      </c>
      <c r="BI133">
        <f>(AV133-AU133)/(AV133-BG133)</f>
        <v>0</v>
      </c>
      <c r="BJ133">
        <f>(AP133-AV133)/(AP133-BG133)</f>
        <v>0</v>
      </c>
      <c r="BK133">
        <f>(AV133-AU133)/(AV133-AO133)</f>
        <v>0</v>
      </c>
      <c r="BL133">
        <f>(AP133-AV133)/(AP133-AO133)</f>
        <v>0</v>
      </c>
      <c r="BM133">
        <f>(BI133*BG133/AU133)</f>
        <v>0</v>
      </c>
      <c r="BN133">
        <f>(1-BM133)</f>
        <v>0</v>
      </c>
      <c r="CW133">
        <f>$B$11*DU133+$C$11*DV133+$F$11*EG133*(1-EJ133)</f>
        <v>0</v>
      </c>
      <c r="CX133">
        <f>CW133*CY133</f>
        <v>0</v>
      </c>
      <c r="CY133">
        <f>($B$11*$D$9+$C$11*$D$9+$F$11*((ET133+EL133)/MAX(ET133+EL133+EU133, 0.1)*$I$9+EU133/MAX(ET133+EL133+EU133, 0.1)*$J$9))/($B$11+$C$11+$F$11)</f>
        <v>0</v>
      </c>
      <c r="CZ133">
        <f>($B$11*$K$9+$C$11*$K$9+$F$11*((ET133+EL133)/MAX(ET133+EL133+EU133, 0.1)*$P$9+EU133/MAX(ET133+EL133+EU133, 0.1)*$Q$9))/($B$11+$C$11+$F$11)</f>
        <v>0</v>
      </c>
      <c r="DA133">
        <v>3.46</v>
      </c>
      <c r="DB133">
        <v>0.5</v>
      </c>
      <c r="DC133" t="s">
        <v>423</v>
      </c>
      <c r="DD133">
        <v>2</v>
      </c>
      <c r="DE133">
        <v>1758504854.1</v>
      </c>
      <c r="DF133">
        <v>420.582333333333</v>
      </c>
      <c r="DG133">
        <v>419.969</v>
      </c>
      <c r="DH133">
        <v>24.3208333333333</v>
      </c>
      <c r="DI133">
        <v>24.1069333333333</v>
      </c>
      <c r="DJ133">
        <v>418.528</v>
      </c>
      <c r="DK133">
        <v>23.9646333333333</v>
      </c>
      <c r="DL133">
        <v>500.018666666667</v>
      </c>
      <c r="DM133">
        <v>89.7992333333333</v>
      </c>
      <c r="DN133">
        <v>0.0361842333333333</v>
      </c>
      <c r="DO133">
        <v>30.4341666666667</v>
      </c>
      <c r="DP133">
        <v>30.0036333333333</v>
      </c>
      <c r="DQ133">
        <v>999.9</v>
      </c>
      <c r="DR133">
        <v>0</v>
      </c>
      <c r="DS133">
        <v>0</v>
      </c>
      <c r="DT133">
        <v>9992.71</v>
      </c>
      <c r="DU133">
        <v>0</v>
      </c>
      <c r="DV133">
        <v>0.330984</v>
      </c>
      <c r="DW133">
        <v>0.613149</v>
      </c>
      <c r="DX133">
        <v>431.066</v>
      </c>
      <c r="DY133">
        <v>430.343333333333</v>
      </c>
      <c r="DZ133">
        <v>0.213882</v>
      </c>
      <c r="EA133">
        <v>419.969</v>
      </c>
      <c r="EB133">
        <v>24.1069333333333</v>
      </c>
      <c r="EC133">
        <v>2.18399</v>
      </c>
      <c r="ED133">
        <v>2.16478333333333</v>
      </c>
      <c r="EE133">
        <v>18.8453666666667</v>
      </c>
      <c r="EF133">
        <v>18.7040666666667</v>
      </c>
      <c r="EG133">
        <v>0.00500059</v>
      </c>
      <c r="EH133">
        <v>0</v>
      </c>
      <c r="EI133">
        <v>0</v>
      </c>
      <c r="EJ133">
        <v>0</v>
      </c>
      <c r="EK133">
        <v>273.733333333333</v>
      </c>
      <c r="EL133">
        <v>0.00500059</v>
      </c>
      <c r="EM133">
        <v>-6.46666666666667</v>
      </c>
      <c r="EN133">
        <v>-0.8</v>
      </c>
      <c r="EO133">
        <v>36.125</v>
      </c>
      <c r="EP133">
        <v>41.083</v>
      </c>
      <c r="EQ133">
        <v>38.0413333333333</v>
      </c>
      <c r="ER133">
        <v>41.9163333333333</v>
      </c>
      <c r="ES133">
        <v>39.062</v>
      </c>
      <c r="ET133">
        <v>0</v>
      </c>
      <c r="EU133">
        <v>0</v>
      </c>
      <c r="EV133">
        <v>0</v>
      </c>
      <c r="EW133">
        <v>1758504857.7</v>
      </c>
      <c r="EX133">
        <v>0</v>
      </c>
      <c r="EY133">
        <v>273.834615384615</v>
      </c>
      <c r="EZ133">
        <v>11.8051282242369</v>
      </c>
      <c r="FA133">
        <v>10.2974353844902</v>
      </c>
      <c r="FB133">
        <v>-9.43076923076923</v>
      </c>
      <c r="FC133">
        <v>15</v>
      </c>
      <c r="FD133">
        <v>0</v>
      </c>
      <c r="FE133" t="s">
        <v>424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0.600924619047619</v>
      </c>
      <c r="FR133">
        <v>-0.0525132467532458</v>
      </c>
      <c r="FS133">
        <v>0.0293167024204165</v>
      </c>
      <c r="FT133">
        <v>1</v>
      </c>
      <c r="FU133">
        <v>272.697058823529</v>
      </c>
      <c r="FV133">
        <v>10.8067226101348</v>
      </c>
      <c r="FW133">
        <v>5.31709149232137</v>
      </c>
      <c r="FX133">
        <v>-1</v>
      </c>
      <c r="FY133">
        <v>0.201656523809524</v>
      </c>
      <c r="FZ133">
        <v>-0.000597194805194387</v>
      </c>
      <c r="GA133">
        <v>0.0173707410418978</v>
      </c>
      <c r="GB133">
        <v>1</v>
      </c>
      <c r="GC133">
        <v>2</v>
      </c>
      <c r="GD133">
        <v>2</v>
      </c>
      <c r="GE133" t="s">
        <v>425</v>
      </c>
      <c r="GF133">
        <v>3.13298</v>
      </c>
      <c r="GG133">
        <v>2.71429</v>
      </c>
      <c r="GH133">
        <v>0.0887663</v>
      </c>
      <c r="GI133">
        <v>0.0891436</v>
      </c>
      <c r="GJ133">
        <v>0.103116</v>
      </c>
      <c r="GK133">
        <v>0.103108</v>
      </c>
      <c r="GL133">
        <v>34284.6</v>
      </c>
      <c r="GM133">
        <v>36688.4</v>
      </c>
      <c r="GN133">
        <v>34045</v>
      </c>
      <c r="GO133">
        <v>36473.6</v>
      </c>
      <c r="GP133">
        <v>43141.1</v>
      </c>
      <c r="GQ133">
        <v>46967.2</v>
      </c>
      <c r="GR133">
        <v>53130.4</v>
      </c>
      <c r="GS133">
        <v>58302.1</v>
      </c>
      <c r="GT133">
        <v>1.9281</v>
      </c>
      <c r="GU133">
        <v>1.65095</v>
      </c>
      <c r="GV133">
        <v>0.0812784</v>
      </c>
      <c r="GW133">
        <v>0</v>
      </c>
      <c r="GX133">
        <v>28.6765</v>
      </c>
      <c r="GY133">
        <v>999.9</v>
      </c>
      <c r="GZ133">
        <v>59.187</v>
      </c>
      <c r="HA133">
        <v>30.383</v>
      </c>
      <c r="HB133">
        <v>28.7069</v>
      </c>
      <c r="HC133">
        <v>54.9146</v>
      </c>
      <c r="HD133">
        <v>47.2716</v>
      </c>
      <c r="HE133">
        <v>1</v>
      </c>
      <c r="HF133">
        <v>0.1269</v>
      </c>
      <c r="HG133">
        <v>-1.24907</v>
      </c>
      <c r="HH133">
        <v>20.1293</v>
      </c>
      <c r="HI133">
        <v>5.19827</v>
      </c>
      <c r="HJ133">
        <v>12.0046</v>
      </c>
      <c r="HK133">
        <v>4.97525</v>
      </c>
      <c r="HL133">
        <v>3.294</v>
      </c>
      <c r="HM133">
        <v>9999</v>
      </c>
      <c r="HN133">
        <v>9999</v>
      </c>
      <c r="HO133">
        <v>9999</v>
      </c>
      <c r="HP133">
        <v>999.9</v>
      </c>
      <c r="HQ133">
        <v>1.86326</v>
      </c>
      <c r="HR133">
        <v>1.86813</v>
      </c>
      <c r="HS133">
        <v>1.86783</v>
      </c>
      <c r="HT133">
        <v>1.86905</v>
      </c>
      <c r="HU133">
        <v>1.86984</v>
      </c>
      <c r="HV133">
        <v>1.86592</v>
      </c>
      <c r="HW133">
        <v>1.86698</v>
      </c>
      <c r="HX133">
        <v>1.86843</v>
      </c>
      <c r="HY133">
        <v>5</v>
      </c>
      <c r="HZ133">
        <v>0</v>
      </c>
      <c r="IA133">
        <v>0</v>
      </c>
      <c r="IB133">
        <v>0</v>
      </c>
      <c r="IC133" t="s">
        <v>426</v>
      </c>
      <c r="ID133" t="s">
        <v>427</v>
      </c>
      <c r="IE133" t="s">
        <v>428</v>
      </c>
      <c r="IF133" t="s">
        <v>428</v>
      </c>
      <c r="IG133" t="s">
        <v>428</v>
      </c>
      <c r="IH133" t="s">
        <v>428</v>
      </c>
      <c r="II133">
        <v>0</v>
      </c>
      <c r="IJ133">
        <v>100</v>
      </c>
      <c r="IK133">
        <v>100</v>
      </c>
      <c r="IL133">
        <v>2.054</v>
      </c>
      <c r="IM133">
        <v>0.3563</v>
      </c>
      <c r="IN133">
        <v>0.625846538382723</v>
      </c>
      <c r="IO133">
        <v>0.00365734689822481</v>
      </c>
      <c r="IP133">
        <v>-6.82403095585571e-07</v>
      </c>
      <c r="IQ133">
        <v>2.34579755332527e-10</v>
      </c>
      <c r="IR133">
        <v>-0.0964157226560202</v>
      </c>
      <c r="IS133">
        <v>-0.0183575705514064</v>
      </c>
      <c r="IT133">
        <v>0.00210061426533654</v>
      </c>
      <c r="IU133">
        <v>-2.28055882586626e-05</v>
      </c>
      <c r="IV133">
        <v>4</v>
      </c>
      <c r="IW133">
        <v>2464</v>
      </c>
      <c r="IX133">
        <v>0</v>
      </c>
      <c r="IY133">
        <v>27</v>
      </c>
      <c r="IZ133">
        <v>29308414.3</v>
      </c>
      <c r="JA133">
        <v>29308414.3</v>
      </c>
      <c r="JB133">
        <v>0.95459</v>
      </c>
      <c r="JC133">
        <v>2.63428</v>
      </c>
      <c r="JD133">
        <v>1.54785</v>
      </c>
      <c r="JE133">
        <v>2.31323</v>
      </c>
      <c r="JF133">
        <v>1.64551</v>
      </c>
      <c r="JG133">
        <v>2.29614</v>
      </c>
      <c r="JH133">
        <v>34.3725</v>
      </c>
      <c r="JI133">
        <v>24.2188</v>
      </c>
      <c r="JJ133">
        <v>18</v>
      </c>
      <c r="JK133">
        <v>493.966</v>
      </c>
      <c r="JL133">
        <v>332.458</v>
      </c>
      <c r="JM133">
        <v>30.9503</v>
      </c>
      <c r="JN133">
        <v>28.995</v>
      </c>
      <c r="JO133">
        <v>30.0003</v>
      </c>
      <c r="JP133">
        <v>28.9537</v>
      </c>
      <c r="JQ133">
        <v>28.9096</v>
      </c>
      <c r="JR133">
        <v>19.1396</v>
      </c>
      <c r="JS133">
        <v>21.9621</v>
      </c>
      <c r="JT133">
        <v>82.0876</v>
      </c>
      <c r="JU133">
        <v>30.9484</v>
      </c>
      <c r="JV133">
        <v>420</v>
      </c>
      <c r="JW133">
        <v>24.0978</v>
      </c>
      <c r="JX133">
        <v>96.5654</v>
      </c>
      <c r="JY133">
        <v>94.4564</v>
      </c>
    </row>
    <row r="134" spans="1:285">
      <c r="A134">
        <v>118</v>
      </c>
      <c r="B134">
        <v>1758504859.1</v>
      </c>
      <c r="C134">
        <v>1831.09999990463</v>
      </c>
      <c r="D134" t="s">
        <v>663</v>
      </c>
      <c r="E134" t="s">
        <v>664</v>
      </c>
      <c r="F134">
        <v>5</v>
      </c>
      <c r="G134" t="s">
        <v>419</v>
      </c>
      <c r="H134" t="s">
        <v>548</v>
      </c>
      <c r="I134" t="s">
        <v>421</v>
      </c>
      <c r="J134">
        <v>1758504856.1</v>
      </c>
      <c r="K134">
        <f>(L134)/1000</f>
        <v>0</v>
      </c>
      <c r="L134">
        <f>1000*DL134*AJ134*(DH134-DI134)/(100*DA134*(1000-AJ134*DH134))</f>
        <v>0</v>
      </c>
      <c r="M134">
        <f>DL134*AJ134*(DG134-DF134*(1000-AJ134*DI134)/(1000-AJ134*DH134))/(100*DA134)</f>
        <v>0</v>
      </c>
      <c r="N134">
        <f>DF134 - IF(AJ134&gt;1, M134*DA134*100.0/(AL134), 0)</f>
        <v>0</v>
      </c>
      <c r="O134">
        <f>((U134-K134/2)*N134-M134)/(U134+K134/2)</f>
        <v>0</v>
      </c>
      <c r="P134">
        <f>O134*(DM134+DN134)/1000.0</f>
        <v>0</v>
      </c>
      <c r="Q134">
        <f>(DF134 - IF(AJ134&gt;1, M134*DA134*100.0/(AL134), 0))*(DM134+DN134)/1000.0</f>
        <v>0</v>
      </c>
      <c r="R134">
        <f>2.0/((1/T134-1/S134)+SIGN(T134)*SQRT((1/T134-1/S134)*(1/T134-1/S134) + 4*DB134/((DB134+1)*(DB134+1))*(2*1/T134*1/S134-1/S134*1/S134)))</f>
        <v>0</v>
      </c>
      <c r="S134">
        <f>IF(LEFT(DC134,1)&lt;&gt;"0",IF(LEFT(DC134,1)="1",3.0,DD134),$D$5+$E$5*(DT134*DM134/($K$5*1000))+$F$5*(DT134*DM134/($K$5*1000))*MAX(MIN(DA134,$J$5),$I$5)*MAX(MIN(DA134,$J$5),$I$5)+$G$5*MAX(MIN(DA134,$J$5),$I$5)*(DT134*DM134/($K$5*1000))+$H$5*(DT134*DM134/($K$5*1000))*(DT134*DM134/($K$5*1000)))</f>
        <v>0</v>
      </c>
      <c r="T134">
        <f>K134*(1000-(1000*0.61365*exp(17.502*X134/(240.97+X134))/(DM134+DN134)+DH134)/2)/(1000*0.61365*exp(17.502*X134/(240.97+X134))/(DM134+DN134)-DH134)</f>
        <v>0</v>
      </c>
      <c r="U134">
        <f>1/((DB134+1)/(R134/1.6)+1/(S134/1.37)) + DB134/((DB134+1)/(R134/1.6) + DB134/(S134/1.37))</f>
        <v>0</v>
      </c>
      <c r="V134">
        <f>(CW134*CZ134)</f>
        <v>0</v>
      </c>
      <c r="W134">
        <f>(DO134+(V134+2*0.95*5.67E-8*(((DO134+$B$7)+273)^4-(DO134+273)^4)-44100*K134)/(1.84*29.3*S134+8*0.95*5.67E-8*(DO134+273)^3))</f>
        <v>0</v>
      </c>
      <c r="X134">
        <f>($C$7*DP134+$D$7*DQ134+$E$7*W134)</f>
        <v>0</v>
      </c>
      <c r="Y134">
        <f>0.61365*exp(17.502*X134/(240.97+X134))</f>
        <v>0</v>
      </c>
      <c r="Z134">
        <f>(AA134/AB134*100)</f>
        <v>0</v>
      </c>
      <c r="AA134">
        <f>DH134*(DM134+DN134)/1000</f>
        <v>0</v>
      </c>
      <c r="AB134">
        <f>0.61365*exp(17.502*DO134/(240.97+DO134))</f>
        <v>0</v>
      </c>
      <c r="AC134">
        <f>(Y134-DH134*(DM134+DN134)/1000)</f>
        <v>0</v>
      </c>
      <c r="AD134">
        <f>(-K134*44100)</f>
        <v>0</v>
      </c>
      <c r="AE134">
        <f>2*29.3*S134*0.92*(DO134-X134)</f>
        <v>0</v>
      </c>
      <c r="AF134">
        <f>2*0.95*5.67E-8*(((DO134+$B$7)+273)^4-(X134+273)^4)</f>
        <v>0</v>
      </c>
      <c r="AG134">
        <f>V134+AF134+AD134+AE134</f>
        <v>0</v>
      </c>
      <c r="AH134">
        <v>8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MAX(0,($B$13+$C$13*DT134)/(1+$D$13*DT134)*DM134/(DO134+273)*$E$13)</f>
        <v>0</v>
      </c>
      <c r="AM134" t="s">
        <v>422</v>
      </c>
      <c r="AN134" t="s">
        <v>422</v>
      </c>
      <c r="AO134">
        <v>0</v>
      </c>
      <c r="AP134">
        <v>0</v>
      </c>
      <c r="AQ134">
        <f>1-AO134/AP134</f>
        <v>0</v>
      </c>
      <c r="AR134">
        <v>0</v>
      </c>
      <c r="AS134" t="s">
        <v>422</v>
      </c>
      <c r="AT134" t="s">
        <v>422</v>
      </c>
      <c r="AU134">
        <v>0</v>
      </c>
      <c r="AV134">
        <v>0</v>
      </c>
      <c r="AW134">
        <f>1-AU134/AV134</f>
        <v>0</v>
      </c>
      <c r="AX134">
        <v>0.5</v>
      </c>
      <c r="AY134">
        <f>CX134</f>
        <v>0</v>
      </c>
      <c r="AZ134">
        <f>M134</f>
        <v>0</v>
      </c>
      <c r="BA134">
        <f>AW134*AX134*AY134</f>
        <v>0</v>
      </c>
      <c r="BB134">
        <f>(AZ134-AR134)/AY134</f>
        <v>0</v>
      </c>
      <c r="BC134">
        <f>(AP134-AV134)/AV134</f>
        <v>0</v>
      </c>
      <c r="BD134">
        <f>AO134/(AQ134+AO134/AV134)</f>
        <v>0</v>
      </c>
      <c r="BE134" t="s">
        <v>422</v>
      </c>
      <c r="BF134">
        <v>0</v>
      </c>
      <c r="BG134">
        <f>IF(BF134&lt;&gt;0, BF134, BD134)</f>
        <v>0</v>
      </c>
      <c r="BH134">
        <f>1-BG134/AV134</f>
        <v>0</v>
      </c>
      <c r="BI134">
        <f>(AV134-AU134)/(AV134-BG134)</f>
        <v>0</v>
      </c>
      <c r="BJ134">
        <f>(AP134-AV134)/(AP134-BG134)</f>
        <v>0</v>
      </c>
      <c r="BK134">
        <f>(AV134-AU134)/(AV134-AO134)</f>
        <v>0</v>
      </c>
      <c r="BL134">
        <f>(AP134-AV134)/(AP134-AO134)</f>
        <v>0</v>
      </c>
      <c r="BM134">
        <f>(BI134*BG134/AU134)</f>
        <v>0</v>
      </c>
      <c r="BN134">
        <f>(1-BM134)</f>
        <v>0</v>
      </c>
      <c r="CW134">
        <f>$B$11*DU134+$C$11*DV134+$F$11*EG134*(1-EJ134)</f>
        <v>0</v>
      </c>
      <c r="CX134">
        <f>CW134*CY134</f>
        <v>0</v>
      </c>
      <c r="CY134">
        <f>($B$11*$D$9+$C$11*$D$9+$F$11*((ET134+EL134)/MAX(ET134+EL134+EU134, 0.1)*$I$9+EU134/MAX(ET134+EL134+EU134, 0.1)*$J$9))/($B$11+$C$11+$F$11)</f>
        <v>0</v>
      </c>
      <c r="CZ134">
        <f>($B$11*$K$9+$C$11*$K$9+$F$11*((ET134+EL134)/MAX(ET134+EL134+EU134, 0.1)*$P$9+EU134/MAX(ET134+EL134+EU134, 0.1)*$Q$9))/($B$11+$C$11+$F$11)</f>
        <v>0</v>
      </c>
      <c r="DA134">
        <v>3.46</v>
      </c>
      <c r="DB134">
        <v>0.5</v>
      </c>
      <c r="DC134" t="s">
        <v>423</v>
      </c>
      <c r="DD134">
        <v>2</v>
      </c>
      <c r="DE134">
        <v>1758504856.1</v>
      </c>
      <c r="DF134">
        <v>420.587</v>
      </c>
      <c r="DG134">
        <v>419.975</v>
      </c>
      <c r="DH134">
        <v>24.3234</v>
      </c>
      <c r="DI134">
        <v>24.1067333333333</v>
      </c>
      <c r="DJ134">
        <v>418.532666666667</v>
      </c>
      <c r="DK134">
        <v>23.9671</v>
      </c>
      <c r="DL134">
        <v>499.967666666667</v>
      </c>
      <c r="DM134">
        <v>89.7986</v>
      </c>
      <c r="DN134">
        <v>0.0363716666666667</v>
      </c>
      <c r="DO134">
        <v>30.4344333333333</v>
      </c>
      <c r="DP134">
        <v>30.0030333333333</v>
      </c>
      <c r="DQ134">
        <v>999.9</v>
      </c>
      <c r="DR134">
        <v>0</v>
      </c>
      <c r="DS134">
        <v>0</v>
      </c>
      <c r="DT134">
        <v>9982.08333333333</v>
      </c>
      <c r="DU134">
        <v>0</v>
      </c>
      <c r="DV134">
        <v>0.330984</v>
      </c>
      <c r="DW134">
        <v>0.611806</v>
      </c>
      <c r="DX134">
        <v>431.072</v>
      </c>
      <c r="DY134">
        <v>430.349333333333</v>
      </c>
      <c r="DZ134">
        <v>0.216651333333333</v>
      </c>
      <c r="EA134">
        <v>419.975</v>
      </c>
      <c r="EB134">
        <v>24.1067333333333</v>
      </c>
      <c r="EC134">
        <v>2.18420666666667</v>
      </c>
      <c r="ED134">
        <v>2.16475333333333</v>
      </c>
      <c r="EE134">
        <v>18.8469333333333</v>
      </c>
      <c r="EF134">
        <v>18.7038333333333</v>
      </c>
      <c r="EG134">
        <v>0.00500059</v>
      </c>
      <c r="EH134">
        <v>0</v>
      </c>
      <c r="EI134">
        <v>0</v>
      </c>
      <c r="EJ134">
        <v>0</v>
      </c>
      <c r="EK134">
        <v>270.666666666667</v>
      </c>
      <c r="EL134">
        <v>0.00500059</v>
      </c>
      <c r="EM134">
        <v>-9.33333333333333</v>
      </c>
      <c r="EN134">
        <v>-1.73333333333333</v>
      </c>
      <c r="EO134">
        <v>36.125</v>
      </c>
      <c r="EP134">
        <v>41.104</v>
      </c>
      <c r="EQ134">
        <v>38.062</v>
      </c>
      <c r="ER134">
        <v>41.958</v>
      </c>
      <c r="ES134">
        <v>39.083</v>
      </c>
      <c r="ET134">
        <v>0</v>
      </c>
      <c r="EU134">
        <v>0</v>
      </c>
      <c r="EV134">
        <v>0</v>
      </c>
      <c r="EW134">
        <v>1758504859.5</v>
      </c>
      <c r="EX134">
        <v>0</v>
      </c>
      <c r="EY134">
        <v>273.796</v>
      </c>
      <c r="EZ134">
        <v>-6.33076907570423</v>
      </c>
      <c r="FA134">
        <v>7.11538395051658</v>
      </c>
      <c r="FB134">
        <v>-8.732</v>
      </c>
      <c r="FC134">
        <v>15</v>
      </c>
      <c r="FD134">
        <v>0</v>
      </c>
      <c r="FE134" t="s">
        <v>424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0.601572714285714</v>
      </c>
      <c r="FR134">
        <v>-0.0777130129870135</v>
      </c>
      <c r="FS134">
        <v>0.0287161245331622</v>
      </c>
      <c r="FT134">
        <v>1</v>
      </c>
      <c r="FU134">
        <v>273.108823529412</v>
      </c>
      <c r="FV134">
        <v>16.8174178589431</v>
      </c>
      <c r="FW134">
        <v>5.54114915067575</v>
      </c>
      <c r="FX134">
        <v>-1</v>
      </c>
      <c r="FY134">
        <v>0.199883857142857</v>
      </c>
      <c r="FZ134">
        <v>0.0836558961038964</v>
      </c>
      <c r="GA134">
        <v>0.014497587544093</v>
      </c>
      <c r="GB134">
        <v>1</v>
      </c>
      <c r="GC134">
        <v>2</v>
      </c>
      <c r="GD134">
        <v>2</v>
      </c>
      <c r="GE134" t="s">
        <v>425</v>
      </c>
      <c r="GF134">
        <v>3.1328</v>
      </c>
      <c r="GG134">
        <v>2.71447</v>
      </c>
      <c r="GH134">
        <v>0.0887697</v>
      </c>
      <c r="GI134">
        <v>0.0891453</v>
      </c>
      <c r="GJ134">
        <v>0.103123</v>
      </c>
      <c r="GK134">
        <v>0.103108</v>
      </c>
      <c r="GL134">
        <v>34284.6</v>
      </c>
      <c r="GM134">
        <v>36688.4</v>
      </c>
      <c r="GN134">
        <v>34045.1</v>
      </c>
      <c r="GO134">
        <v>36473.7</v>
      </c>
      <c r="GP134">
        <v>43140.7</v>
      </c>
      <c r="GQ134">
        <v>46967.3</v>
      </c>
      <c r="GR134">
        <v>53130.4</v>
      </c>
      <c r="GS134">
        <v>58302.2</v>
      </c>
      <c r="GT134">
        <v>1.92785</v>
      </c>
      <c r="GU134">
        <v>1.6511</v>
      </c>
      <c r="GV134">
        <v>0.0815839</v>
      </c>
      <c r="GW134">
        <v>0</v>
      </c>
      <c r="GX134">
        <v>28.6747</v>
      </c>
      <c r="GY134">
        <v>999.9</v>
      </c>
      <c r="GZ134">
        <v>59.187</v>
      </c>
      <c r="HA134">
        <v>30.383</v>
      </c>
      <c r="HB134">
        <v>28.7061</v>
      </c>
      <c r="HC134">
        <v>54.5046</v>
      </c>
      <c r="HD134">
        <v>47.6362</v>
      </c>
      <c r="HE134">
        <v>1</v>
      </c>
      <c r="HF134">
        <v>0.127099</v>
      </c>
      <c r="HG134">
        <v>-1.24583</v>
      </c>
      <c r="HH134">
        <v>20.1293</v>
      </c>
      <c r="HI134">
        <v>5.19827</v>
      </c>
      <c r="HJ134">
        <v>12.0046</v>
      </c>
      <c r="HK134">
        <v>4.97515</v>
      </c>
      <c r="HL134">
        <v>3.294</v>
      </c>
      <c r="HM134">
        <v>9999</v>
      </c>
      <c r="HN134">
        <v>9999</v>
      </c>
      <c r="HO134">
        <v>9999</v>
      </c>
      <c r="HP134">
        <v>999.9</v>
      </c>
      <c r="HQ134">
        <v>1.86325</v>
      </c>
      <c r="HR134">
        <v>1.86813</v>
      </c>
      <c r="HS134">
        <v>1.86783</v>
      </c>
      <c r="HT134">
        <v>1.86905</v>
      </c>
      <c r="HU134">
        <v>1.86983</v>
      </c>
      <c r="HV134">
        <v>1.86593</v>
      </c>
      <c r="HW134">
        <v>1.867</v>
      </c>
      <c r="HX134">
        <v>1.86843</v>
      </c>
      <c r="HY134">
        <v>5</v>
      </c>
      <c r="HZ134">
        <v>0</v>
      </c>
      <c r="IA134">
        <v>0</v>
      </c>
      <c r="IB134">
        <v>0</v>
      </c>
      <c r="IC134" t="s">
        <v>426</v>
      </c>
      <c r="ID134" t="s">
        <v>427</v>
      </c>
      <c r="IE134" t="s">
        <v>428</v>
      </c>
      <c r="IF134" t="s">
        <v>428</v>
      </c>
      <c r="IG134" t="s">
        <v>428</v>
      </c>
      <c r="IH134" t="s">
        <v>428</v>
      </c>
      <c r="II134">
        <v>0</v>
      </c>
      <c r="IJ134">
        <v>100</v>
      </c>
      <c r="IK134">
        <v>100</v>
      </c>
      <c r="IL134">
        <v>2.054</v>
      </c>
      <c r="IM134">
        <v>0.3564</v>
      </c>
      <c r="IN134">
        <v>0.625846538382723</v>
      </c>
      <c r="IO134">
        <v>0.00365734689822481</v>
      </c>
      <c r="IP134">
        <v>-6.82403095585571e-07</v>
      </c>
      <c r="IQ134">
        <v>2.34579755332527e-10</v>
      </c>
      <c r="IR134">
        <v>-0.0964157226560202</v>
      </c>
      <c r="IS134">
        <v>-0.0183575705514064</v>
      </c>
      <c r="IT134">
        <v>0.00210061426533654</v>
      </c>
      <c r="IU134">
        <v>-2.28055882586626e-05</v>
      </c>
      <c r="IV134">
        <v>4</v>
      </c>
      <c r="IW134">
        <v>2464</v>
      </c>
      <c r="IX134">
        <v>0</v>
      </c>
      <c r="IY134">
        <v>27</v>
      </c>
      <c r="IZ134">
        <v>29308414.3</v>
      </c>
      <c r="JA134">
        <v>29308414.3</v>
      </c>
      <c r="JB134">
        <v>0.95459</v>
      </c>
      <c r="JC134">
        <v>2.64038</v>
      </c>
      <c r="JD134">
        <v>1.54785</v>
      </c>
      <c r="JE134">
        <v>2.31323</v>
      </c>
      <c r="JF134">
        <v>1.64673</v>
      </c>
      <c r="JG134">
        <v>2.28394</v>
      </c>
      <c r="JH134">
        <v>34.3725</v>
      </c>
      <c r="JI134">
        <v>24.2188</v>
      </c>
      <c r="JJ134">
        <v>18</v>
      </c>
      <c r="JK134">
        <v>493.813</v>
      </c>
      <c r="JL134">
        <v>332.53</v>
      </c>
      <c r="JM134">
        <v>30.9492</v>
      </c>
      <c r="JN134">
        <v>28.9962</v>
      </c>
      <c r="JO134">
        <v>30.0003</v>
      </c>
      <c r="JP134">
        <v>28.9549</v>
      </c>
      <c r="JQ134">
        <v>28.9096</v>
      </c>
      <c r="JR134">
        <v>19.1392</v>
      </c>
      <c r="JS134">
        <v>21.9621</v>
      </c>
      <c r="JT134">
        <v>82.0876</v>
      </c>
      <c r="JU134">
        <v>30.9484</v>
      </c>
      <c r="JV134">
        <v>420</v>
      </c>
      <c r="JW134">
        <v>24.0978</v>
      </c>
      <c r="JX134">
        <v>96.5655</v>
      </c>
      <c r="JY134">
        <v>94.4566</v>
      </c>
    </row>
    <row r="135" spans="1:285">
      <c r="A135">
        <v>119</v>
      </c>
      <c r="B135">
        <v>1758504861.1</v>
      </c>
      <c r="C135">
        <v>1833.09999990463</v>
      </c>
      <c r="D135" t="s">
        <v>665</v>
      </c>
      <c r="E135" t="s">
        <v>666</v>
      </c>
      <c r="F135">
        <v>5</v>
      </c>
      <c r="G135" t="s">
        <v>419</v>
      </c>
      <c r="H135" t="s">
        <v>548</v>
      </c>
      <c r="I135" t="s">
        <v>421</v>
      </c>
      <c r="J135">
        <v>1758504858.1</v>
      </c>
      <c r="K135">
        <f>(L135)/1000</f>
        <v>0</v>
      </c>
      <c r="L135">
        <f>1000*DL135*AJ135*(DH135-DI135)/(100*DA135*(1000-AJ135*DH135))</f>
        <v>0</v>
      </c>
      <c r="M135">
        <f>DL135*AJ135*(DG135-DF135*(1000-AJ135*DI135)/(1000-AJ135*DH135))/(100*DA135)</f>
        <v>0</v>
      </c>
      <c r="N135">
        <f>DF135 - IF(AJ135&gt;1, M135*DA135*100.0/(AL135), 0)</f>
        <v>0</v>
      </c>
      <c r="O135">
        <f>((U135-K135/2)*N135-M135)/(U135+K135/2)</f>
        <v>0</v>
      </c>
      <c r="P135">
        <f>O135*(DM135+DN135)/1000.0</f>
        <v>0</v>
      </c>
      <c r="Q135">
        <f>(DF135 - IF(AJ135&gt;1, M135*DA135*100.0/(AL135), 0))*(DM135+DN135)/1000.0</f>
        <v>0</v>
      </c>
      <c r="R135">
        <f>2.0/((1/T135-1/S135)+SIGN(T135)*SQRT((1/T135-1/S135)*(1/T135-1/S135) + 4*DB135/((DB135+1)*(DB135+1))*(2*1/T135*1/S135-1/S135*1/S135)))</f>
        <v>0</v>
      </c>
      <c r="S135">
        <f>IF(LEFT(DC135,1)&lt;&gt;"0",IF(LEFT(DC135,1)="1",3.0,DD135),$D$5+$E$5*(DT135*DM135/($K$5*1000))+$F$5*(DT135*DM135/($K$5*1000))*MAX(MIN(DA135,$J$5),$I$5)*MAX(MIN(DA135,$J$5),$I$5)+$G$5*MAX(MIN(DA135,$J$5),$I$5)*(DT135*DM135/($K$5*1000))+$H$5*(DT135*DM135/($K$5*1000))*(DT135*DM135/($K$5*1000)))</f>
        <v>0</v>
      </c>
      <c r="T135">
        <f>K135*(1000-(1000*0.61365*exp(17.502*X135/(240.97+X135))/(DM135+DN135)+DH135)/2)/(1000*0.61365*exp(17.502*X135/(240.97+X135))/(DM135+DN135)-DH135)</f>
        <v>0</v>
      </c>
      <c r="U135">
        <f>1/((DB135+1)/(R135/1.6)+1/(S135/1.37)) + DB135/((DB135+1)/(R135/1.6) + DB135/(S135/1.37))</f>
        <v>0</v>
      </c>
      <c r="V135">
        <f>(CW135*CZ135)</f>
        <v>0</v>
      </c>
      <c r="W135">
        <f>(DO135+(V135+2*0.95*5.67E-8*(((DO135+$B$7)+273)^4-(DO135+273)^4)-44100*K135)/(1.84*29.3*S135+8*0.95*5.67E-8*(DO135+273)^3))</f>
        <v>0</v>
      </c>
      <c r="X135">
        <f>($C$7*DP135+$D$7*DQ135+$E$7*W135)</f>
        <v>0</v>
      </c>
      <c r="Y135">
        <f>0.61365*exp(17.502*X135/(240.97+X135))</f>
        <v>0</v>
      </c>
      <c r="Z135">
        <f>(AA135/AB135*100)</f>
        <v>0</v>
      </c>
      <c r="AA135">
        <f>DH135*(DM135+DN135)/1000</f>
        <v>0</v>
      </c>
      <c r="AB135">
        <f>0.61365*exp(17.502*DO135/(240.97+DO135))</f>
        <v>0</v>
      </c>
      <c r="AC135">
        <f>(Y135-DH135*(DM135+DN135)/1000)</f>
        <v>0</v>
      </c>
      <c r="AD135">
        <f>(-K135*44100)</f>
        <v>0</v>
      </c>
      <c r="AE135">
        <f>2*29.3*S135*0.92*(DO135-X135)</f>
        <v>0</v>
      </c>
      <c r="AF135">
        <f>2*0.95*5.67E-8*(((DO135+$B$7)+273)^4-(X135+273)^4)</f>
        <v>0</v>
      </c>
      <c r="AG135">
        <f>V135+AF135+AD135+AE135</f>
        <v>0</v>
      </c>
      <c r="AH135">
        <v>8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MAX(0,($B$13+$C$13*DT135)/(1+$D$13*DT135)*DM135/(DO135+273)*$E$13)</f>
        <v>0</v>
      </c>
      <c r="AM135" t="s">
        <v>422</v>
      </c>
      <c r="AN135" t="s">
        <v>422</v>
      </c>
      <c r="AO135">
        <v>0</v>
      </c>
      <c r="AP135">
        <v>0</v>
      </c>
      <c r="AQ135">
        <f>1-AO135/AP135</f>
        <v>0</v>
      </c>
      <c r="AR135">
        <v>0</v>
      </c>
      <c r="AS135" t="s">
        <v>422</v>
      </c>
      <c r="AT135" t="s">
        <v>422</v>
      </c>
      <c r="AU135">
        <v>0</v>
      </c>
      <c r="AV135">
        <v>0</v>
      </c>
      <c r="AW135">
        <f>1-AU135/AV135</f>
        <v>0</v>
      </c>
      <c r="AX135">
        <v>0.5</v>
      </c>
      <c r="AY135">
        <f>CX135</f>
        <v>0</v>
      </c>
      <c r="AZ135">
        <f>M135</f>
        <v>0</v>
      </c>
      <c r="BA135">
        <f>AW135*AX135*AY135</f>
        <v>0</v>
      </c>
      <c r="BB135">
        <f>(AZ135-AR135)/AY135</f>
        <v>0</v>
      </c>
      <c r="BC135">
        <f>(AP135-AV135)/AV135</f>
        <v>0</v>
      </c>
      <c r="BD135">
        <f>AO135/(AQ135+AO135/AV135)</f>
        <v>0</v>
      </c>
      <c r="BE135" t="s">
        <v>422</v>
      </c>
      <c r="BF135">
        <v>0</v>
      </c>
      <c r="BG135">
        <f>IF(BF135&lt;&gt;0, BF135, BD135)</f>
        <v>0</v>
      </c>
      <c r="BH135">
        <f>1-BG135/AV135</f>
        <v>0</v>
      </c>
      <c r="BI135">
        <f>(AV135-AU135)/(AV135-BG135)</f>
        <v>0</v>
      </c>
      <c r="BJ135">
        <f>(AP135-AV135)/(AP135-BG135)</f>
        <v>0</v>
      </c>
      <c r="BK135">
        <f>(AV135-AU135)/(AV135-AO135)</f>
        <v>0</v>
      </c>
      <c r="BL135">
        <f>(AP135-AV135)/(AP135-AO135)</f>
        <v>0</v>
      </c>
      <c r="BM135">
        <f>(BI135*BG135/AU135)</f>
        <v>0</v>
      </c>
      <c r="BN135">
        <f>(1-BM135)</f>
        <v>0</v>
      </c>
      <c r="CW135">
        <f>$B$11*DU135+$C$11*DV135+$F$11*EG135*(1-EJ135)</f>
        <v>0</v>
      </c>
      <c r="CX135">
        <f>CW135*CY135</f>
        <v>0</v>
      </c>
      <c r="CY135">
        <f>($B$11*$D$9+$C$11*$D$9+$F$11*((ET135+EL135)/MAX(ET135+EL135+EU135, 0.1)*$I$9+EU135/MAX(ET135+EL135+EU135, 0.1)*$J$9))/($B$11+$C$11+$F$11)</f>
        <v>0</v>
      </c>
      <c r="CZ135">
        <f>($B$11*$K$9+$C$11*$K$9+$F$11*((ET135+EL135)/MAX(ET135+EL135+EU135, 0.1)*$P$9+EU135/MAX(ET135+EL135+EU135, 0.1)*$Q$9))/($B$11+$C$11+$F$11)</f>
        <v>0</v>
      </c>
      <c r="DA135">
        <v>3.46</v>
      </c>
      <c r="DB135">
        <v>0.5</v>
      </c>
      <c r="DC135" t="s">
        <v>423</v>
      </c>
      <c r="DD135">
        <v>2</v>
      </c>
      <c r="DE135">
        <v>1758504858.1</v>
      </c>
      <c r="DF135">
        <v>420.594</v>
      </c>
      <c r="DG135">
        <v>419.997666666667</v>
      </c>
      <c r="DH135">
        <v>24.3259666666667</v>
      </c>
      <c r="DI135">
        <v>24.1066333333333</v>
      </c>
      <c r="DJ135">
        <v>418.539666666667</v>
      </c>
      <c r="DK135">
        <v>23.9695666666667</v>
      </c>
      <c r="DL135">
        <v>499.951</v>
      </c>
      <c r="DM135">
        <v>89.7976</v>
      </c>
      <c r="DN135">
        <v>0.0363371666666667</v>
      </c>
      <c r="DO135">
        <v>30.4345333333333</v>
      </c>
      <c r="DP135">
        <v>30.0013666666667</v>
      </c>
      <c r="DQ135">
        <v>999.9</v>
      </c>
      <c r="DR135">
        <v>0</v>
      </c>
      <c r="DS135">
        <v>0</v>
      </c>
      <c r="DT135">
        <v>9993.53333333333</v>
      </c>
      <c r="DU135">
        <v>0</v>
      </c>
      <c r="DV135">
        <v>0.330984</v>
      </c>
      <c r="DW135">
        <v>0.596323333333333</v>
      </c>
      <c r="DX135">
        <v>431.080333333333</v>
      </c>
      <c r="DY135">
        <v>430.372333333333</v>
      </c>
      <c r="DZ135">
        <v>0.219318333333333</v>
      </c>
      <c r="EA135">
        <v>419.997666666667</v>
      </c>
      <c r="EB135">
        <v>24.1066333333333</v>
      </c>
      <c r="EC135">
        <v>2.18441333333333</v>
      </c>
      <c r="ED135">
        <v>2.16472</v>
      </c>
      <c r="EE135">
        <v>18.8484333333333</v>
      </c>
      <c r="EF135">
        <v>18.7035666666667</v>
      </c>
      <c r="EG135">
        <v>0.00500059</v>
      </c>
      <c r="EH135">
        <v>0</v>
      </c>
      <c r="EI135">
        <v>0</v>
      </c>
      <c r="EJ135">
        <v>0</v>
      </c>
      <c r="EK135">
        <v>269.6</v>
      </c>
      <c r="EL135">
        <v>0.00500059</v>
      </c>
      <c r="EM135">
        <v>-6.93333333333333</v>
      </c>
      <c r="EN135">
        <v>-0.666666666666667</v>
      </c>
      <c r="EO135">
        <v>36.1456666666667</v>
      </c>
      <c r="EP135">
        <v>41.125</v>
      </c>
      <c r="EQ135">
        <v>38.062</v>
      </c>
      <c r="ER135">
        <v>41.979</v>
      </c>
      <c r="ES135">
        <v>39.104</v>
      </c>
      <c r="ET135">
        <v>0</v>
      </c>
      <c r="EU135">
        <v>0</v>
      </c>
      <c r="EV135">
        <v>0</v>
      </c>
      <c r="EW135">
        <v>1758504861.3</v>
      </c>
      <c r="EX135">
        <v>0</v>
      </c>
      <c r="EY135">
        <v>272.869230769231</v>
      </c>
      <c r="EZ135">
        <v>-10.43418783932</v>
      </c>
      <c r="FA135">
        <v>-3.09401759365866</v>
      </c>
      <c r="FB135">
        <v>-8.47307692307692</v>
      </c>
      <c r="FC135">
        <v>15</v>
      </c>
      <c r="FD135">
        <v>0</v>
      </c>
      <c r="FE135" t="s">
        <v>424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0.600837380952381</v>
      </c>
      <c r="FR135">
        <v>-0.061233740259741</v>
      </c>
      <c r="FS135">
        <v>0.0285416536602979</v>
      </c>
      <c r="FT135">
        <v>1</v>
      </c>
      <c r="FU135">
        <v>273.411764705882</v>
      </c>
      <c r="FV135">
        <v>2.3223834992832</v>
      </c>
      <c r="FW135">
        <v>5.37049481266596</v>
      </c>
      <c r="FX135">
        <v>-1</v>
      </c>
      <c r="FY135">
        <v>0.200301</v>
      </c>
      <c r="FZ135">
        <v>0.140658935064935</v>
      </c>
      <c r="GA135">
        <v>0.0147895122492741</v>
      </c>
      <c r="GB135">
        <v>0</v>
      </c>
      <c r="GC135">
        <v>1</v>
      </c>
      <c r="GD135">
        <v>2</v>
      </c>
      <c r="GE135" t="s">
        <v>449</v>
      </c>
      <c r="GF135">
        <v>3.13302</v>
      </c>
      <c r="GG135">
        <v>2.71423</v>
      </c>
      <c r="GH135">
        <v>0.0887671</v>
      </c>
      <c r="GI135">
        <v>0.0891435</v>
      </c>
      <c r="GJ135">
        <v>0.103128</v>
      </c>
      <c r="GK135">
        <v>0.103102</v>
      </c>
      <c r="GL135">
        <v>34284.6</v>
      </c>
      <c r="GM135">
        <v>36688.6</v>
      </c>
      <c r="GN135">
        <v>34045</v>
      </c>
      <c r="GO135">
        <v>36473.7</v>
      </c>
      <c r="GP135">
        <v>43140.4</v>
      </c>
      <c r="GQ135">
        <v>46967.6</v>
      </c>
      <c r="GR135">
        <v>53130.2</v>
      </c>
      <c r="GS135">
        <v>58302.2</v>
      </c>
      <c r="GT135">
        <v>1.92795</v>
      </c>
      <c r="GU135">
        <v>1.65085</v>
      </c>
      <c r="GV135">
        <v>0.0812486</v>
      </c>
      <c r="GW135">
        <v>0</v>
      </c>
      <c r="GX135">
        <v>28.6735</v>
      </c>
      <c r="GY135">
        <v>999.9</v>
      </c>
      <c r="GZ135">
        <v>59.187</v>
      </c>
      <c r="HA135">
        <v>30.383</v>
      </c>
      <c r="HB135">
        <v>28.7042</v>
      </c>
      <c r="HC135">
        <v>54.5146</v>
      </c>
      <c r="HD135">
        <v>47.2957</v>
      </c>
      <c r="HE135">
        <v>1</v>
      </c>
      <c r="HF135">
        <v>0.126977</v>
      </c>
      <c r="HG135">
        <v>-1.24796</v>
      </c>
      <c r="HH135">
        <v>20.1291</v>
      </c>
      <c r="HI135">
        <v>5.19857</v>
      </c>
      <c r="HJ135">
        <v>12.0046</v>
      </c>
      <c r="HK135">
        <v>4.9755</v>
      </c>
      <c r="HL135">
        <v>3.294</v>
      </c>
      <c r="HM135">
        <v>9999</v>
      </c>
      <c r="HN135">
        <v>9999</v>
      </c>
      <c r="HO135">
        <v>9999</v>
      </c>
      <c r="HP135">
        <v>999.9</v>
      </c>
      <c r="HQ135">
        <v>1.86325</v>
      </c>
      <c r="HR135">
        <v>1.86813</v>
      </c>
      <c r="HS135">
        <v>1.86783</v>
      </c>
      <c r="HT135">
        <v>1.86905</v>
      </c>
      <c r="HU135">
        <v>1.86984</v>
      </c>
      <c r="HV135">
        <v>1.86596</v>
      </c>
      <c r="HW135">
        <v>1.86701</v>
      </c>
      <c r="HX135">
        <v>1.86842</v>
      </c>
      <c r="HY135">
        <v>5</v>
      </c>
      <c r="HZ135">
        <v>0</v>
      </c>
      <c r="IA135">
        <v>0</v>
      </c>
      <c r="IB135">
        <v>0</v>
      </c>
      <c r="IC135" t="s">
        <v>426</v>
      </c>
      <c r="ID135" t="s">
        <v>427</v>
      </c>
      <c r="IE135" t="s">
        <v>428</v>
      </c>
      <c r="IF135" t="s">
        <v>428</v>
      </c>
      <c r="IG135" t="s">
        <v>428</v>
      </c>
      <c r="IH135" t="s">
        <v>428</v>
      </c>
      <c r="II135">
        <v>0</v>
      </c>
      <c r="IJ135">
        <v>100</v>
      </c>
      <c r="IK135">
        <v>100</v>
      </c>
      <c r="IL135">
        <v>2.055</v>
      </c>
      <c r="IM135">
        <v>0.3565</v>
      </c>
      <c r="IN135">
        <v>0.625846538382723</v>
      </c>
      <c r="IO135">
        <v>0.00365734689822481</v>
      </c>
      <c r="IP135">
        <v>-6.82403095585571e-07</v>
      </c>
      <c r="IQ135">
        <v>2.34579755332527e-10</v>
      </c>
      <c r="IR135">
        <v>-0.0964157226560202</v>
      </c>
      <c r="IS135">
        <v>-0.0183575705514064</v>
      </c>
      <c r="IT135">
        <v>0.00210061426533654</v>
      </c>
      <c r="IU135">
        <v>-2.28055882586626e-05</v>
      </c>
      <c r="IV135">
        <v>4</v>
      </c>
      <c r="IW135">
        <v>2464</v>
      </c>
      <c r="IX135">
        <v>0</v>
      </c>
      <c r="IY135">
        <v>27</v>
      </c>
      <c r="IZ135">
        <v>29308414.4</v>
      </c>
      <c r="JA135">
        <v>29308414.4</v>
      </c>
      <c r="JB135">
        <v>0.95459</v>
      </c>
      <c r="JC135">
        <v>2.62939</v>
      </c>
      <c r="JD135">
        <v>1.54785</v>
      </c>
      <c r="JE135">
        <v>2.31323</v>
      </c>
      <c r="JF135">
        <v>1.64551</v>
      </c>
      <c r="JG135">
        <v>2.36938</v>
      </c>
      <c r="JH135">
        <v>34.3725</v>
      </c>
      <c r="JI135">
        <v>24.2188</v>
      </c>
      <c r="JJ135">
        <v>18</v>
      </c>
      <c r="JK135">
        <v>493.887</v>
      </c>
      <c r="JL135">
        <v>332.41</v>
      </c>
      <c r="JM135">
        <v>30.9478</v>
      </c>
      <c r="JN135">
        <v>28.9965</v>
      </c>
      <c r="JO135">
        <v>30.0001</v>
      </c>
      <c r="JP135">
        <v>28.9559</v>
      </c>
      <c r="JQ135">
        <v>28.9096</v>
      </c>
      <c r="JR135">
        <v>19.1395</v>
      </c>
      <c r="JS135">
        <v>21.9621</v>
      </c>
      <c r="JT135">
        <v>82.0876</v>
      </c>
      <c r="JU135">
        <v>30.9471</v>
      </c>
      <c r="JV135">
        <v>420</v>
      </c>
      <c r="JW135">
        <v>24.0978</v>
      </c>
      <c r="JX135">
        <v>96.5653</v>
      </c>
      <c r="JY135">
        <v>94.4566</v>
      </c>
    </row>
    <row r="136" spans="1:285">
      <c r="A136">
        <v>120</v>
      </c>
      <c r="B136">
        <v>1758505309.1</v>
      </c>
      <c r="C136">
        <v>2281.09999990463</v>
      </c>
      <c r="D136" t="s">
        <v>667</v>
      </c>
      <c r="E136" t="s">
        <v>668</v>
      </c>
      <c r="F136">
        <v>5</v>
      </c>
      <c r="G136" t="s">
        <v>419</v>
      </c>
      <c r="H136" t="s">
        <v>548</v>
      </c>
      <c r="I136" t="s">
        <v>421</v>
      </c>
      <c r="J136">
        <v>1758505306.1</v>
      </c>
      <c r="K136">
        <f>(L136)/1000</f>
        <v>0</v>
      </c>
      <c r="L136">
        <f>1000*DL136*AJ136*(DH136-DI136)/(100*DA136*(1000-AJ136*DH136))</f>
        <v>0</v>
      </c>
      <c r="M136">
        <f>DL136*AJ136*(DG136-DF136*(1000-AJ136*DI136)/(1000-AJ136*DH136))/(100*DA136)</f>
        <v>0</v>
      </c>
      <c r="N136">
        <f>DF136 - IF(AJ136&gt;1, M136*DA136*100.0/(AL136), 0)</f>
        <v>0</v>
      </c>
      <c r="O136">
        <f>((U136-K136/2)*N136-M136)/(U136+K136/2)</f>
        <v>0</v>
      </c>
      <c r="P136">
        <f>O136*(DM136+DN136)/1000.0</f>
        <v>0</v>
      </c>
      <c r="Q136">
        <f>(DF136 - IF(AJ136&gt;1, M136*DA136*100.0/(AL136), 0))*(DM136+DN136)/1000.0</f>
        <v>0</v>
      </c>
      <c r="R136">
        <f>2.0/((1/T136-1/S136)+SIGN(T136)*SQRT((1/T136-1/S136)*(1/T136-1/S136) + 4*DB136/((DB136+1)*(DB136+1))*(2*1/T136*1/S136-1/S136*1/S136)))</f>
        <v>0</v>
      </c>
      <c r="S136">
        <f>IF(LEFT(DC136,1)&lt;&gt;"0",IF(LEFT(DC136,1)="1",3.0,DD136),$D$5+$E$5*(DT136*DM136/($K$5*1000))+$F$5*(DT136*DM136/($K$5*1000))*MAX(MIN(DA136,$J$5),$I$5)*MAX(MIN(DA136,$J$5),$I$5)+$G$5*MAX(MIN(DA136,$J$5),$I$5)*(DT136*DM136/($K$5*1000))+$H$5*(DT136*DM136/($K$5*1000))*(DT136*DM136/($K$5*1000)))</f>
        <v>0</v>
      </c>
      <c r="T136">
        <f>K136*(1000-(1000*0.61365*exp(17.502*X136/(240.97+X136))/(DM136+DN136)+DH136)/2)/(1000*0.61365*exp(17.502*X136/(240.97+X136))/(DM136+DN136)-DH136)</f>
        <v>0</v>
      </c>
      <c r="U136">
        <f>1/((DB136+1)/(R136/1.6)+1/(S136/1.37)) + DB136/((DB136+1)/(R136/1.6) + DB136/(S136/1.37))</f>
        <v>0</v>
      </c>
      <c r="V136">
        <f>(CW136*CZ136)</f>
        <v>0</v>
      </c>
      <c r="W136">
        <f>(DO136+(V136+2*0.95*5.67E-8*(((DO136+$B$7)+273)^4-(DO136+273)^4)-44100*K136)/(1.84*29.3*S136+8*0.95*5.67E-8*(DO136+273)^3))</f>
        <v>0</v>
      </c>
      <c r="X136">
        <f>($C$7*DP136+$D$7*DQ136+$E$7*W136)</f>
        <v>0</v>
      </c>
      <c r="Y136">
        <f>0.61365*exp(17.502*X136/(240.97+X136))</f>
        <v>0</v>
      </c>
      <c r="Z136">
        <f>(AA136/AB136*100)</f>
        <v>0</v>
      </c>
      <c r="AA136">
        <f>DH136*(DM136+DN136)/1000</f>
        <v>0</v>
      </c>
      <c r="AB136">
        <f>0.61365*exp(17.502*DO136/(240.97+DO136))</f>
        <v>0</v>
      </c>
      <c r="AC136">
        <f>(Y136-DH136*(DM136+DN136)/1000)</f>
        <v>0</v>
      </c>
      <c r="AD136">
        <f>(-K136*44100)</f>
        <v>0</v>
      </c>
      <c r="AE136">
        <f>2*29.3*S136*0.92*(DO136-X136)</f>
        <v>0</v>
      </c>
      <c r="AF136">
        <f>2*0.95*5.67E-8*(((DO136+$B$7)+273)^4-(X136+273)^4)</f>
        <v>0</v>
      </c>
      <c r="AG136">
        <f>V136+AF136+AD136+AE136</f>
        <v>0</v>
      </c>
      <c r="AH136">
        <v>7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MAX(0,($B$13+$C$13*DT136)/(1+$D$13*DT136)*DM136/(DO136+273)*$E$13)</f>
        <v>0</v>
      </c>
      <c r="AM136" t="s">
        <v>422</v>
      </c>
      <c r="AN136" t="s">
        <v>422</v>
      </c>
      <c r="AO136">
        <v>0</v>
      </c>
      <c r="AP136">
        <v>0</v>
      </c>
      <c r="AQ136">
        <f>1-AO136/AP136</f>
        <v>0</v>
      </c>
      <c r="AR136">
        <v>0</v>
      </c>
      <c r="AS136" t="s">
        <v>422</v>
      </c>
      <c r="AT136" t="s">
        <v>422</v>
      </c>
      <c r="AU136">
        <v>0</v>
      </c>
      <c r="AV136">
        <v>0</v>
      </c>
      <c r="AW136">
        <f>1-AU136/AV136</f>
        <v>0</v>
      </c>
      <c r="AX136">
        <v>0.5</v>
      </c>
      <c r="AY136">
        <f>CX136</f>
        <v>0</v>
      </c>
      <c r="AZ136">
        <f>M136</f>
        <v>0</v>
      </c>
      <c r="BA136">
        <f>AW136*AX136*AY136</f>
        <v>0</v>
      </c>
      <c r="BB136">
        <f>(AZ136-AR136)/AY136</f>
        <v>0</v>
      </c>
      <c r="BC136">
        <f>(AP136-AV136)/AV136</f>
        <v>0</v>
      </c>
      <c r="BD136">
        <f>AO136/(AQ136+AO136/AV136)</f>
        <v>0</v>
      </c>
      <c r="BE136" t="s">
        <v>422</v>
      </c>
      <c r="BF136">
        <v>0</v>
      </c>
      <c r="BG136">
        <f>IF(BF136&lt;&gt;0, BF136, BD136)</f>
        <v>0</v>
      </c>
      <c r="BH136">
        <f>1-BG136/AV136</f>
        <v>0</v>
      </c>
      <c r="BI136">
        <f>(AV136-AU136)/(AV136-BG136)</f>
        <v>0</v>
      </c>
      <c r="BJ136">
        <f>(AP136-AV136)/(AP136-BG136)</f>
        <v>0</v>
      </c>
      <c r="BK136">
        <f>(AV136-AU136)/(AV136-AO136)</f>
        <v>0</v>
      </c>
      <c r="BL136">
        <f>(AP136-AV136)/(AP136-AO136)</f>
        <v>0</v>
      </c>
      <c r="BM136">
        <f>(BI136*BG136/AU136)</f>
        <v>0</v>
      </c>
      <c r="BN136">
        <f>(1-BM136)</f>
        <v>0</v>
      </c>
      <c r="CW136">
        <f>$B$11*DU136+$C$11*DV136+$F$11*EG136*(1-EJ136)</f>
        <v>0</v>
      </c>
      <c r="CX136">
        <f>CW136*CY136</f>
        <v>0</v>
      </c>
      <c r="CY136">
        <f>($B$11*$D$9+$C$11*$D$9+$F$11*((ET136+EL136)/MAX(ET136+EL136+EU136, 0.1)*$I$9+EU136/MAX(ET136+EL136+EU136, 0.1)*$J$9))/($B$11+$C$11+$F$11)</f>
        <v>0</v>
      </c>
      <c r="CZ136">
        <f>($B$11*$K$9+$C$11*$K$9+$F$11*((ET136+EL136)/MAX(ET136+EL136+EU136, 0.1)*$P$9+EU136/MAX(ET136+EL136+EU136, 0.1)*$Q$9))/($B$11+$C$11+$F$11)</f>
        <v>0</v>
      </c>
      <c r="DA136">
        <v>3.46</v>
      </c>
      <c r="DB136">
        <v>0.5</v>
      </c>
      <c r="DC136" t="s">
        <v>423</v>
      </c>
      <c r="DD136">
        <v>2</v>
      </c>
      <c r="DE136">
        <v>1758505306.1</v>
      </c>
      <c r="DF136">
        <v>420.5304</v>
      </c>
      <c r="DG136">
        <v>419.9852</v>
      </c>
      <c r="DH136">
        <v>24.30934</v>
      </c>
      <c r="DI136">
        <v>24.06494</v>
      </c>
      <c r="DJ136">
        <v>418.4764</v>
      </c>
      <c r="DK136">
        <v>23.95364</v>
      </c>
      <c r="DL136">
        <v>499.9794</v>
      </c>
      <c r="DM136">
        <v>89.80244</v>
      </c>
      <c r="DN136">
        <v>0.03653634</v>
      </c>
      <c r="DO136">
        <v>30.4195</v>
      </c>
      <c r="DP136">
        <v>29.9953</v>
      </c>
      <c r="DQ136">
        <v>999.9</v>
      </c>
      <c r="DR136">
        <v>0</v>
      </c>
      <c r="DS136">
        <v>0</v>
      </c>
      <c r="DT136">
        <v>9991.858</v>
      </c>
      <c r="DU136">
        <v>0</v>
      </c>
      <c r="DV136">
        <v>0.330984</v>
      </c>
      <c r="DW136">
        <v>0.545215</v>
      </c>
      <c r="DX136">
        <v>431.0078</v>
      </c>
      <c r="DY136">
        <v>430.3412</v>
      </c>
      <c r="DZ136">
        <v>0.2443978</v>
      </c>
      <c r="EA136">
        <v>419.9852</v>
      </c>
      <c r="EB136">
        <v>24.06494</v>
      </c>
      <c r="EC136">
        <v>2.183038</v>
      </c>
      <c r="ED136">
        <v>2.16109</v>
      </c>
      <c r="EE136">
        <v>18.83838</v>
      </c>
      <c r="EF136">
        <v>18.67674</v>
      </c>
      <c r="EG136">
        <v>0.00500059</v>
      </c>
      <c r="EH136">
        <v>0</v>
      </c>
      <c r="EI136">
        <v>0</v>
      </c>
      <c r="EJ136">
        <v>0</v>
      </c>
      <c r="EK136">
        <v>275</v>
      </c>
      <c r="EL136">
        <v>0.00500059</v>
      </c>
      <c r="EM136">
        <v>-11.5</v>
      </c>
      <c r="EN136">
        <v>-0.44</v>
      </c>
      <c r="EO136">
        <v>35.625</v>
      </c>
      <c r="EP136">
        <v>39.9748</v>
      </c>
      <c r="EQ136">
        <v>37.3498</v>
      </c>
      <c r="ER136">
        <v>40.3372</v>
      </c>
      <c r="ES136">
        <v>38.437</v>
      </c>
      <c r="ET136">
        <v>0</v>
      </c>
      <c r="EU136">
        <v>0</v>
      </c>
      <c r="EV136">
        <v>0</v>
      </c>
      <c r="EW136">
        <v>1758505309.5</v>
      </c>
      <c r="EX136">
        <v>0</v>
      </c>
      <c r="EY136">
        <v>273.736</v>
      </c>
      <c r="EZ136">
        <v>4.26153843200529</v>
      </c>
      <c r="FA136">
        <v>-17.9615385973712</v>
      </c>
      <c r="FB136">
        <v>-9.932</v>
      </c>
      <c r="FC136">
        <v>15</v>
      </c>
      <c r="FD136">
        <v>0</v>
      </c>
      <c r="FE136" t="s">
        <v>424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0.5653473</v>
      </c>
      <c r="FR136">
        <v>0.00573879699248104</v>
      </c>
      <c r="FS136">
        <v>0.0437351426076331</v>
      </c>
      <c r="FT136">
        <v>1</v>
      </c>
      <c r="FU136">
        <v>273.123529411765</v>
      </c>
      <c r="FV136">
        <v>10.4201679740865</v>
      </c>
      <c r="FW136">
        <v>5.73180285894768</v>
      </c>
      <c r="FX136">
        <v>-1</v>
      </c>
      <c r="FY136">
        <v>0.2467318</v>
      </c>
      <c r="FZ136">
        <v>-0.0203175338345862</v>
      </c>
      <c r="GA136">
        <v>0.00219738582411009</v>
      </c>
      <c r="GB136">
        <v>1</v>
      </c>
      <c r="GC136">
        <v>2</v>
      </c>
      <c r="GD136">
        <v>2</v>
      </c>
      <c r="GE136" t="s">
        <v>425</v>
      </c>
      <c r="GF136">
        <v>3.13305</v>
      </c>
      <c r="GG136">
        <v>2.71426</v>
      </c>
      <c r="GH136">
        <v>0.0887603</v>
      </c>
      <c r="GI136">
        <v>0.0891477</v>
      </c>
      <c r="GJ136">
        <v>0.103074</v>
      </c>
      <c r="GK136">
        <v>0.102978</v>
      </c>
      <c r="GL136">
        <v>34289.3</v>
      </c>
      <c r="GM136">
        <v>36696.5</v>
      </c>
      <c r="GN136">
        <v>34049.2</v>
      </c>
      <c r="GO136">
        <v>36481.6</v>
      </c>
      <c r="GP136">
        <v>43148.2</v>
      </c>
      <c r="GQ136">
        <v>46984.2</v>
      </c>
      <c r="GR136">
        <v>53136.9</v>
      </c>
      <c r="GS136">
        <v>58314.7</v>
      </c>
      <c r="GT136">
        <v>1.92932</v>
      </c>
      <c r="GU136">
        <v>1.6515</v>
      </c>
      <c r="GV136">
        <v>0.0889525</v>
      </c>
      <c r="GW136">
        <v>0</v>
      </c>
      <c r="GX136">
        <v>28.5507</v>
      </c>
      <c r="GY136">
        <v>999.9</v>
      </c>
      <c r="GZ136">
        <v>58.876</v>
      </c>
      <c r="HA136">
        <v>30.454</v>
      </c>
      <c r="HB136">
        <v>28.6689</v>
      </c>
      <c r="HC136">
        <v>54.3246</v>
      </c>
      <c r="HD136">
        <v>47.2356</v>
      </c>
      <c r="HE136">
        <v>1</v>
      </c>
      <c r="HF136">
        <v>0.122012</v>
      </c>
      <c r="HG136">
        <v>-1.5142</v>
      </c>
      <c r="HH136">
        <v>20.1275</v>
      </c>
      <c r="HI136">
        <v>5.19872</v>
      </c>
      <c r="HJ136">
        <v>12.0061</v>
      </c>
      <c r="HK136">
        <v>4.9757</v>
      </c>
      <c r="HL136">
        <v>3.294</v>
      </c>
      <c r="HM136">
        <v>9999</v>
      </c>
      <c r="HN136">
        <v>9999</v>
      </c>
      <c r="HO136">
        <v>9999</v>
      </c>
      <c r="HP136">
        <v>999.9</v>
      </c>
      <c r="HQ136">
        <v>1.86325</v>
      </c>
      <c r="HR136">
        <v>1.86812</v>
      </c>
      <c r="HS136">
        <v>1.86783</v>
      </c>
      <c r="HT136">
        <v>1.86905</v>
      </c>
      <c r="HU136">
        <v>1.86982</v>
      </c>
      <c r="HV136">
        <v>1.8659</v>
      </c>
      <c r="HW136">
        <v>1.86697</v>
      </c>
      <c r="HX136">
        <v>1.86841</v>
      </c>
      <c r="HY136">
        <v>5</v>
      </c>
      <c r="HZ136">
        <v>0</v>
      </c>
      <c r="IA136">
        <v>0</v>
      </c>
      <c r="IB136">
        <v>0</v>
      </c>
      <c r="IC136" t="s">
        <v>426</v>
      </c>
      <c r="ID136" t="s">
        <v>427</v>
      </c>
      <c r="IE136" t="s">
        <v>428</v>
      </c>
      <c r="IF136" t="s">
        <v>428</v>
      </c>
      <c r="IG136" t="s">
        <v>428</v>
      </c>
      <c r="IH136" t="s">
        <v>428</v>
      </c>
      <c r="II136">
        <v>0</v>
      </c>
      <c r="IJ136">
        <v>100</v>
      </c>
      <c r="IK136">
        <v>100</v>
      </c>
      <c r="IL136">
        <v>2.054</v>
      </c>
      <c r="IM136">
        <v>0.3556</v>
      </c>
      <c r="IN136">
        <v>0.625846538382723</v>
      </c>
      <c r="IO136">
        <v>0.00365734689822481</v>
      </c>
      <c r="IP136">
        <v>-6.82403095585571e-07</v>
      </c>
      <c r="IQ136">
        <v>2.34579755332527e-10</v>
      </c>
      <c r="IR136">
        <v>-0.0964157226560202</v>
      </c>
      <c r="IS136">
        <v>-0.0183575705514064</v>
      </c>
      <c r="IT136">
        <v>0.00210061426533654</v>
      </c>
      <c r="IU136">
        <v>-2.28055882586626e-05</v>
      </c>
      <c r="IV136">
        <v>4</v>
      </c>
      <c r="IW136">
        <v>2464</v>
      </c>
      <c r="IX136">
        <v>0</v>
      </c>
      <c r="IY136">
        <v>27</v>
      </c>
      <c r="IZ136">
        <v>29308421.8</v>
      </c>
      <c r="JA136">
        <v>29308421.8</v>
      </c>
      <c r="JB136">
        <v>0.955811</v>
      </c>
      <c r="JC136">
        <v>2.64404</v>
      </c>
      <c r="JD136">
        <v>1.54785</v>
      </c>
      <c r="JE136">
        <v>2.31323</v>
      </c>
      <c r="JF136">
        <v>1.64673</v>
      </c>
      <c r="JG136">
        <v>2.24976</v>
      </c>
      <c r="JH136">
        <v>34.3952</v>
      </c>
      <c r="JI136">
        <v>24.2188</v>
      </c>
      <c r="JJ136">
        <v>18</v>
      </c>
      <c r="JK136">
        <v>494.699</v>
      </c>
      <c r="JL136">
        <v>332.681</v>
      </c>
      <c r="JM136">
        <v>31.3095</v>
      </c>
      <c r="JN136">
        <v>28.9582</v>
      </c>
      <c r="JO136">
        <v>29.9999</v>
      </c>
      <c r="JP136">
        <v>28.946</v>
      </c>
      <c r="JQ136">
        <v>28.9023</v>
      </c>
      <c r="JR136">
        <v>19.1519</v>
      </c>
      <c r="JS136">
        <v>21.6768</v>
      </c>
      <c r="JT136">
        <v>82.8474</v>
      </c>
      <c r="JU136">
        <v>31.308</v>
      </c>
      <c r="JV136">
        <v>420</v>
      </c>
      <c r="JW136">
        <v>24.0761</v>
      </c>
      <c r="JX136">
        <v>96.5772</v>
      </c>
      <c r="JY136">
        <v>94.477</v>
      </c>
    </row>
    <row r="137" spans="1:285">
      <c r="A137">
        <v>121</v>
      </c>
      <c r="B137">
        <v>1758505311.1</v>
      </c>
      <c r="C137">
        <v>2283.09999990463</v>
      </c>
      <c r="D137" t="s">
        <v>669</v>
      </c>
      <c r="E137" t="s">
        <v>670</v>
      </c>
      <c r="F137">
        <v>5</v>
      </c>
      <c r="G137" t="s">
        <v>419</v>
      </c>
      <c r="H137" t="s">
        <v>548</v>
      </c>
      <c r="I137" t="s">
        <v>421</v>
      </c>
      <c r="J137">
        <v>1758505307.85</v>
      </c>
      <c r="K137">
        <f>(L137)/1000</f>
        <v>0</v>
      </c>
      <c r="L137">
        <f>1000*DL137*AJ137*(DH137-DI137)/(100*DA137*(1000-AJ137*DH137))</f>
        <v>0</v>
      </c>
      <c r="M137">
        <f>DL137*AJ137*(DG137-DF137*(1000-AJ137*DI137)/(1000-AJ137*DH137))/(100*DA137)</f>
        <v>0</v>
      </c>
      <c r="N137">
        <f>DF137 - IF(AJ137&gt;1, M137*DA137*100.0/(AL137), 0)</f>
        <v>0</v>
      </c>
      <c r="O137">
        <f>((U137-K137/2)*N137-M137)/(U137+K137/2)</f>
        <v>0</v>
      </c>
      <c r="P137">
        <f>O137*(DM137+DN137)/1000.0</f>
        <v>0</v>
      </c>
      <c r="Q137">
        <f>(DF137 - IF(AJ137&gt;1, M137*DA137*100.0/(AL137), 0))*(DM137+DN137)/1000.0</f>
        <v>0</v>
      </c>
      <c r="R137">
        <f>2.0/((1/T137-1/S137)+SIGN(T137)*SQRT((1/T137-1/S137)*(1/T137-1/S137) + 4*DB137/((DB137+1)*(DB137+1))*(2*1/T137*1/S137-1/S137*1/S137)))</f>
        <v>0</v>
      </c>
      <c r="S137">
        <f>IF(LEFT(DC137,1)&lt;&gt;"0",IF(LEFT(DC137,1)="1",3.0,DD137),$D$5+$E$5*(DT137*DM137/($K$5*1000))+$F$5*(DT137*DM137/($K$5*1000))*MAX(MIN(DA137,$J$5),$I$5)*MAX(MIN(DA137,$J$5),$I$5)+$G$5*MAX(MIN(DA137,$J$5),$I$5)*(DT137*DM137/($K$5*1000))+$H$5*(DT137*DM137/($K$5*1000))*(DT137*DM137/($K$5*1000)))</f>
        <v>0</v>
      </c>
      <c r="T137">
        <f>K137*(1000-(1000*0.61365*exp(17.502*X137/(240.97+X137))/(DM137+DN137)+DH137)/2)/(1000*0.61365*exp(17.502*X137/(240.97+X137))/(DM137+DN137)-DH137)</f>
        <v>0</v>
      </c>
      <c r="U137">
        <f>1/((DB137+1)/(R137/1.6)+1/(S137/1.37)) + DB137/((DB137+1)/(R137/1.6) + DB137/(S137/1.37))</f>
        <v>0</v>
      </c>
      <c r="V137">
        <f>(CW137*CZ137)</f>
        <v>0</v>
      </c>
      <c r="W137">
        <f>(DO137+(V137+2*0.95*5.67E-8*(((DO137+$B$7)+273)^4-(DO137+273)^4)-44100*K137)/(1.84*29.3*S137+8*0.95*5.67E-8*(DO137+273)^3))</f>
        <v>0</v>
      </c>
      <c r="X137">
        <f>($C$7*DP137+$D$7*DQ137+$E$7*W137)</f>
        <v>0</v>
      </c>
      <c r="Y137">
        <f>0.61365*exp(17.502*X137/(240.97+X137))</f>
        <v>0</v>
      </c>
      <c r="Z137">
        <f>(AA137/AB137*100)</f>
        <v>0</v>
      </c>
      <c r="AA137">
        <f>DH137*(DM137+DN137)/1000</f>
        <v>0</v>
      </c>
      <c r="AB137">
        <f>0.61365*exp(17.502*DO137/(240.97+DO137))</f>
        <v>0</v>
      </c>
      <c r="AC137">
        <f>(Y137-DH137*(DM137+DN137)/1000)</f>
        <v>0</v>
      </c>
      <c r="AD137">
        <f>(-K137*44100)</f>
        <v>0</v>
      </c>
      <c r="AE137">
        <f>2*29.3*S137*0.92*(DO137-X137)</f>
        <v>0</v>
      </c>
      <c r="AF137">
        <f>2*0.95*5.67E-8*(((DO137+$B$7)+273)^4-(X137+273)^4)</f>
        <v>0</v>
      </c>
      <c r="AG137">
        <f>V137+AF137+AD137+AE137</f>
        <v>0</v>
      </c>
      <c r="AH137">
        <v>7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MAX(0,($B$13+$C$13*DT137)/(1+$D$13*DT137)*DM137/(DO137+273)*$E$13)</f>
        <v>0</v>
      </c>
      <c r="AM137" t="s">
        <v>422</v>
      </c>
      <c r="AN137" t="s">
        <v>422</v>
      </c>
      <c r="AO137">
        <v>0</v>
      </c>
      <c r="AP137">
        <v>0</v>
      </c>
      <c r="AQ137">
        <f>1-AO137/AP137</f>
        <v>0</v>
      </c>
      <c r="AR137">
        <v>0</v>
      </c>
      <c r="AS137" t="s">
        <v>422</v>
      </c>
      <c r="AT137" t="s">
        <v>422</v>
      </c>
      <c r="AU137">
        <v>0</v>
      </c>
      <c r="AV137">
        <v>0</v>
      </c>
      <c r="AW137">
        <f>1-AU137/AV137</f>
        <v>0</v>
      </c>
      <c r="AX137">
        <v>0.5</v>
      </c>
      <c r="AY137">
        <f>CX137</f>
        <v>0</v>
      </c>
      <c r="AZ137">
        <f>M137</f>
        <v>0</v>
      </c>
      <c r="BA137">
        <f>AW137*AX137*AY137</f>
        <v>0</v>
      </c>
      <c r="BB137">
        <f>(AZ137-AR137)/AY137</f>
        <v>0</v>
      </c>
      <c r="BC137">
        <f>(AP137-AV137)/AV137</f>
        <v>0</v>
      </c>
      <c r="BD137">
        <f>AO137/(AQ137+AO137/AV137)</f>
        <v>0</v>
      </c>
      <c r="BE137" t="s">
        <v>422</v>
      </c>
      <c r="BF137">
        <v>0</v>
      </c>
      <c r="BG137">
        <f>IF(BF137&lt;&gt;0, BF137, BD137)</f>
        <v>0</v>
      </c>
      <c r="BH137">
        <f>1-BG137/AV137</f>
        <v>0</v>
      </c>
      <c r="BI137">
        <f>(AV137-AU137)/(AV137-BG137)</f>
        <v>0</v>
      </c>
      <c r="BJ137">
        <f>(AP137-AV137)/(AP137-BG137)</f>
        <v>0</v>
      </c>
      <c r="BK137">
        <f>(AV137-AU137)/(AV137-AO137)</f>
        <v>0</v>
      </c>
      <c r="BL137">
        <f>(AP137-AV137)/(AP137-AO137)</f>
        <v>0</v>
      </c>
      <c r="BM137">
        <f>(BI137*BG137/AU137)</f>
        <v>0</v>
      </c>
      <c r="BN137">
        <f>(1-BM137)</f>
        <v>0</v>
      </c>
      <c r="CW137">
        <f>$B$11*DU137+$C$11*DV137+$F$11*EG137*(1-EJ137)</f>
        <v>0</v>
      </c>
      <c r="CX137">
        <f>CW137*CY137</f>
        <v>0</v>
      </c>
      <c r="CY137">
        <f>($B$11*$D$9+$C$11*$D$9+$F$11*((ET137+EL137)/MAX(ET137+EL137+EU137, 0.1)*$I$9+EU137/MAX(ET137+EL137+EU137, 0.1)*$J$9))/($B$11+$C$11+$F$11)</f>
        <v>0</v>
      </c>
      <c r="CZ137">
        <f>($B$11*$K$9+$C$11*$K$9+$F$11*((ET137+EL137)/MAX(ET137+EL137+EU137, 0.1)*$P$9+EU137/MAX(ET137+EL137+EU137, 0.1)*$Q$9))/($B$11+$C$11+$F$11)</f>
        <v>0</v>
      </c>
      <c r="DA137">
        <v>3.46</v>
      </c>
      <c r="DB137">
        <v>0.5</v>
      </c>
      <c r="DC137" t="s">
        <v>423</v>
      </c>
      <c r="DD137">
        <v>2</v>
      </c>
      <c r="DE137">
        <v>1758505307.85</v>
      </c>
      <c r="DF137">
        <v>420.5225</v>
      </c>
      <c r="DG137">
        <v>420.0045</v>
      </c>
      <c r="DH137">
        <v>24.308475</v>
      </c>
      <c r="DI137">
        <v>24.0634</v>
      </c>
      <c r="DJ137">
        <v>418.4685</v>
      </c>
      <c r="DK137">
        <v>23.9528</v>
      </c>
      <c r="DL137">
        <v>500.00475</v>
      </c>
      <c r="DM137">
        <v>89.802725</v>
      </c>
      <c r="DN137">
        <v>0.0364152</v>
      </c>
      <c r="DO137">
        <v>30.421025</v>
      </c>
      <c r="DP137">
        <v>29.997225</v>
      </c>
      <c r="DQ137">
        <v>999.9</v>
      </c>
      <c r="DR137">
        <v>0</v>
      </c>
      <c r="DS137">
        <v>0</v>
      </c>
      <c r="DT137">
        <v>9993.73</v>
      </c>
      <c r="DU137">
        <v>0</v>
      </c>
      <c r="DV137">
        <v>0.330984</v>
      </c>
      <c r="DW137">
        <v>0.518181</v>
      </c>
      <c r="DX137">
        <v>430.9995</v>
      </c>
      <c r="DY137">
        <v>430.36025</v>
      </c>
      <c r="DZ137">
        <v>0.245072</v>
      </c>
      <c r="EA137">
        <v>420.0045</v>
      </c>
      <c r="EB137">
        <v>24.0634</v>
      </c>
      <c r="EC137">
        <v>2.182965</v>
      </c>
      <c r="ED137">
        <v>2.160955</v>
      </c>
      <c r="EE137">
        <v>18.83785</v>
      </c>
      <c r="EF137">
        <v>18.67575</v>
      </c>
      <c r="EG137">
        <v>0.00500059</v>
      </c>
      <c r="EH137">
        <v>0</v>
      </c>
      <c r="EI137">
        <v>0</v>
      </c>
      <c r="EJ137">
        <v>0</v>
      </c>
      <c r="EK137">
        <v>279.625</v>
      </c>
      <c r="EL137">
        <v>0.00500059</v>
      </c>
      <c r="EM137">
        <v>-13.825</v>
      </c>
      <c r="EN137">
        <v>-0.55</v>
      </c>
      <c r="EO137">
        <v>35.625</v>
      </c>
      <c r="EP137">
        <v>40.0155</v>
      </c>
      <c r="EQ137">
        <v>37.375</v>
      </c>
      <c r="ER137">
        <v>40.37475</v>
      </c>
      <c r="ES137">
        <v>38.437</v>
      </c>
      <c r="ET137">
        <v>0</v>
      </c>
      <c r="EU137">
        <v>0</v>
      </c>
      <c r="EV137">
        <v>0</v>
      </c>
      <c r="EW137">
        <v>1758505311.3</v>
      </c>
      <c r="EX137">
        <v>0</v>
      </c>
      <c r="EY137">
        <v>274.688461538462</v>
      </c>
      <c r="EZ137">
        <v>19.0803419154364</v>
      </c>
      <c r="FA137">
        <v>-11.0495727968398</v>
      </c>
      <c r="FB137">
        <v>-10.0384615384615</v>
      </c>
      <c r="FC137">
        <v>15</v>
      </c>
      <c r="FD137">
        <v>0</v>
      </c>
      <c r="FE137" t="s">
        <v>424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0.563427142857143</v>
      </c>
      <c r="FR137">
        <v>-0.0264645194805195</v>
      </c>
      <c r="FS137">
        <v>0.0435364080963505</v>
      </c>
      <c r="FT137">
        <v>1</v>
      </c>
      <c r="FU137">
        <v>273.311764705882</v>
      </c>
      <c r="FV137">
        <v>8.91061872977342</v>
      </c>
      <c r="FW137">
        <v>5.69621983557736</v>
      </c>
      <c r="FX137">
        <v>-1</v>
      </c>
      <c r="FY137">
        <v>0.246718380952381</v>
      </c>
      <c r="FZ137">
        <v>-0.017766545454545</v>
      </c>
      <c r="GA137">
        <v>0.00214526853633071</v>
      </c>
      <c r="GB137">
        <v>1</v>
      </c>
      <c r="GC137">
        <v>2</v>
      </c>
      <c r="GD137">
        <v>2</v>
      </c>
      <c r="GE137" t="s">
        <v>425</v>
      </c>
      <c r="GF137">
        <v>3.1328</v>
      </c>
      <c r="GG137">
        <v>2.7143</v>
      </c>
      <c r="GH137">
        <v>0.0887638</v>
      </c>
      <c r="GI137">
        <v>0.0891429</v>
      </c>
      <c r="GJ137">
        <v>0.10307</v>
      </c>
      <c r="GK137">
        <v>0.102974</v>
      </c>
      <c r="GL137">
        <v>34289.2</v>
      </c>
      <c r="GM137">
        <v>36696.8</v>
      </c>
      <c r="GN137">
        <v>34049.2</v>
      </c>
      <c r="GO137">
        <v>36481.7</v>
      </c>
      <c r="GP137">
        <v>43148.3</v>
      </c>
      <c r="GQ137">
        <v>46984.7</v>
      </c>
      <c r="GR137">
        <v>53136.7</v>
      </c>
      <c r="GS137">
        <v>58315</v>
      </c>
      <c r="GT137">
        <v>1.92925</v>
      </c>
      <c r="GU137">
        <v>1.65182</v>
      </c>
      <c r="GV137">
        <v>0.0884607</v>
      </c>
      <c r="GW137">
        <v>0</v>
      </c>
      <c r="GX137">
        <v>28.5509</v>
      </c>
      <c r="GY137">
        <v>999.9</v>
      </c>
      <c r="GZ137">
        <v>58.876</v>
      </c>
      <c r="HA137">
        <v>30.454</v>
      </c>
      <c r="HB137">
        <v>28.6701</v>
      </c>
      <c r="HC137">
        <v>54.3946</v>
      </c>
      <c r="HD137">
        <v>47.5361</v>
      </c>
      <c r="HE137">
        <v>1</v>
      </c>
      <c r="HF137">
        <v>0.12201</v>
      </c>
      <c r="HG137">
        <v>-1.51049</v>
      </c>
      <c r="HH137">
        <v>20.1275</v>
      </c>
      <c r="HI137">
        <v>5.19842</v>
      </c>
      <c r="HJ137">
        <v>12.0073</v>
      </c>
      <c r="HK137">
        <v>4.9755</v>
      </c>
      <c r="HL137">
        <v>3.294</v>
      </c>
      <c r="HM137">
        <v>9999</v>
      </c>
      <c r="HN137">
        <v>9999</v>
      </c>
      <c r="HO137">
        <v>9999</v>
      </c>
      <c r="HP137">
        <v>999.9</v>
      </c>
      <c r="HQ137">
        <v>1.86325</v>
      </c>
      <c r="HR137">
        <v>1.86812</v>
      </c>
      <c r="HS137">
        <v>1.86783</v>
      </c>
      <c r="HT137">
        <v>1.86905</v>
      </c>
      <c r="HU137">
        <v>1.86981</v>
      </c>
      <c r="HV137">
        <v>1.86592</v>
      </c>
      <c r="HW137">
        <v>1.86699</v>
      </c>
      <c r="HX137">
        <v>1.86841</v>
      </c>
      <c r="HY137">
        <v>5</v>
      </c>
      <c r="HZ137">
        <v>0</v>
      </c>
      <c r="IA137">
        <v>0</v>
      </c>
      <c r="IB137">
        <v>0</v>
      </c>
      <c r="IC137" t="s">
        <v>426</v>
      </c>
      <c r="ID137" t="s">
        <v>427</v>
      </c>
      <c r="IE137" t="s">
        <v>428</v>
      </c>
      <c r="IF137" t="s">
        <v>428</v>
      </c>
      <c r="IG137" t="s">
        <v>428</v>
      </c>
      <c r="IH137" t="s">
        <v>428</v>
      </c>
      <c r="II137">
        <v>0</v>
      </c>
      <c r="IJ137">
        <v>100</v>
      </c>
      <c r="IK137">
        <v>100</v>
      </c>
      <c r="IL137">
        <v>2.054</v>
      </c>
      <c r="IM137">
        <v>0.3555</v>
      </c>
      <c r="IN137">
        <v>0.625846538382723</v>
      </c>
      <c r="IO137">
        <v>0.00365734689822481</v>
      </c>
      <c r="IP137">
        <v>-6.82403095585571e-07</v>
      </c>
      <c r="IQ137">
        <v>2.34579755332527e-10</v>
      </c>
      <c r="IR137">
        <v>-0.0964157226560202</v>
      </c>
      <c r="IS137">
        <v>-0.0183575705514064</v>
      </c>
      <c r="IT137">
        <v>0.00210061426533654</v>
      </c>
      <c r="IU137">
        <v>-2.28055882586626e-05</v>
      </c>
      <c r="IV137">
        <v>4</v>
      </c>
      <c r="IW137">
        <v>2464</v>
      </c>
      <c r="IX137">
        <v>0</v>
      </c>
      <c r="IY137">
        <v>27</v>
      </c>
      <c r="IZ137">
        <v>29308421.9</v>
      </c>
      <c r="JA137">
        <v>29308421.9</v>
      </c>
      <c r="JB137">
        <v>0.955811</v>
      </c>
      <c r="JC137">
        <v>2.63306</v>
      </c>
      <c r="JD137">
        <v>1.54785</v>
      </c>
      <c r="JE137">
        <v>2.31323</v>
      </c>
      <c r="JF137">
        <v>1.64673</v>
      </c>
      <c r="JG137">
        <v>2.33398</v>
      </c>
      <c r="JH137">
        <v>34.3952</v>
      </c>
      <c r="JI137">
        <v>24.2188</v>
      </c>
      <c r="JJ137">
        <v>18</v>
      </c>
      <c r="JK137">
        <v>494.643</v>
      </c>
      <c r="JL137">
        <v>332.833</v>
      </c>
      <c r="JM137">
        <v>31.3106</v>
      </c>
      <c r="JN137">
        <v>28.957</v>
      </c>
      <c r="JO137">
        <v>29.9999</v>
      </c>
      <c r="JP137">
        <v>28.9452</v>
      </c>
      <c r="JQ137">
        <v>28.9016</v>
      </c>
      <c r="JR137">
        <v>19.1522</v>
      </c>
      <c r="JS137">
        <v>21.6768</v>
      </c>
      <c r="JT137">
        <v>82.8474</v>
      </c>
      <c r="JU137">
        <v>31.3098</v>
      </c>
      <c r="JV137">
        <v>420</v>
      </c>
      <c r="JW137">
        <v>24.0761</v>
      </c>
      <c r="JX137">
        <v>96.5771</v>
      </c>
      <c r="JY137">
        <v>94.4774</v>
      </c>
    </row>
    <row r="138" spans="1:285">
      <c r="A138">
        <v>122</v>
      </c>
      <c r="B138">
        <v>1758505313.1</v>
      </c>
      <c r="C138">
        <v>2285.09999990463</v>
      </c>
      <c r="D138" t="s">
        <v>671</v>
      </c>
      <c r="E138" t="s">
        <v>672</v>
      </c>
      <c r="F138">
        <v>5</v>
      </c>
      <c r="G138" t="s">
        <v>419</v>
      </c>
      <c r="H138" t="s">
        <v>548</v>
      </c>
      <c r="I138" t="s">
        <v>421</v>
      </c>
      <c r="J138">
        <v>1758505310.1</v>
      </c>
      <c r="K138">
        <f>(L138)/1000</f>
        <v>0</v>
      </c>
      <c r="L138">
        <f>1000*DL138*AJ138*(DH138-DI138)/(100*DA138*(1000-AJ138*DH138))</f>
        <v>0</v>
      </c>
      <c r="M138">
        <f>DL138*AJ138*(DG138-DF138*(1000-AJ138*DI138)/(1000-AJ138*DH138))/(100*DA138)</f>
        <v>0</v>
      </c>
      <c r="N138">
        <f>DF138 - IF(AJ138&gt;1, M138*DA138*100.0/(AL138), 0)</f>
        <v>0</v>
      </c>
      <c r="O138">
        <f>((U138-K138/2)*N138-M138)/(U138+K138/2)</f>
        <v>0</v>
      </c>
      <c r="P138">
        <f>O138*(DM138+DN138)/1000.0</f>
        <v>0</v>
      </c>
      <c r="Q138">
        <f>(DF138 - IF(AJ138&gt;1, M138*DA138*100.0/(AL138), 0))*(DM138+DN138)/1000.0</f>
        <v>0</v>
      </c>
      <c r="R138">
        <f>2.0/((1/T138-1/S138)+SIGN(T138)*SQRT((1/T138-1/S138)*(1/T138-1/S138) + 4*DB138/((DB138+1)*(DB138+1))*(2*1/T138*1/S138-1/S138*1/S138)))</f>
        <v>0</v>
      </c>
      <c r="S138">
        <f>IF(LEFT(DC138,1)&lt;&gt;"0",IF(LEFT(DC138,1)="1",3.0,DD138),$D$5+$E$5*(DT138*DM138/($K$5*1000))+$F$5*(DT138*DM138/($K$5*1000))*MAX(MIN(DA138,$J$5),$I$5)*MAX(MIN(DA138,$J$5),$I$5)+$G$5*MAX(MIN(DA138,$J$5),$I$5)*(DT138*DM138/($K$5*1000))+$H$5*(DT138*DM138/($K$5*1000))*(DT138*DM138/($K$5*1000)))</f>
        <v>0</v>
      </c>
      <c r="T138">
        <f>K138*(1000-(1000*0.61365*exp(17.502*X138/(240.97+X138))/(DM138+DN138)+DH138)/2)/(1000*0.61365*exp(17.502*X138/(240.97+X138))/(DM138+DN138)-DH138)</f>
        <v>0</v>
      </c>
      <c r="U138">
        <f>1/((DB138+1)/(R138/1.6)+1/(S138/1.37)) + DB138/((DB138+1)/(R138/1.6) + DB138/(S138/1.37))</f>
        <v>0</v>
      </c>
      <c r="V138">
        <f>(CW138*CZ138)</f>
        <v>0</v>
      </c>
      <c r="W138">
        <f>(DO138+(V138+2*0.95*5.67E-8*(((DO138+$B$7)+273)^4-(DO138+273)^4)-44100*K138)/(1.84*29.3*S138+8*0.95*5.67E-8*(DO138+273)^3))</f>
        <v>0</v>
      </c>
      <c r="X138">
        <f>($C$7*DP138+$D$7*DQ138+$E$7*W138)</f>
        <v>0</v>
      </c>
      <c r="Y138">
        <f>0.61365*exp(17.502*X138/(240.97+X138))</f>
        <v>0</v>
      </c>
      <c r="Z138">
        <f>(AA138/AB138*100)</f>
        <v>0</v>
      </c>
      <c r="AA138">
        <f>DH138*(DM138+DN138)/1000</f>
        <v>0</v>
      </c>
      <c r="AB138">
        <f>0.61365*exp(17.502*DO138/(240.97+DO138))</f>
        <v>0</v>
      </c>
      <c r="AC138">
        <f>(Y138-DH138*(DM138+DN138)/1000)</f>
        <v>0</v>
      </c>
      <c r="AD138">
        <f>(-K138*44100)</f>
        <v>0</v>
      </c>
      <c r="AE138">
        <f>2*29.3*S138*0.92*(DO138-X138)</f>
        <v>0</v>
      </c>
      <c r="AF138">
        <f>2*0.95*5.67E-8*(((DO138+$B$7)+273)^4-(X138+273)^4)</f>
        <v>0</v>
      </c>
      <c r="AG138">
        <f>V138+AF138+AD138+AE138</f>
        <v>0</v>
      </c>
      <c r="AH138">
        <v>7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MAX(0,($B$13+$C$13*DT138)/(1+$D$13*DT138)*DM138/(DO138+273)*$E$13)</f>
        <v>0</v>
      </c>
      <c r="AM138" t="s">
        <v>422</v>
      </c>
      <c r="AN138" t="s">
        <v>422</v>
      </c>
      <c r="AO138">
        <v>0</v>
      </c>
      <c r="AP138">
        <v>0</v>
      </c>
      <c r="AQ138">
        <f>1-AO138/AP138</f>
        <v>0</v>
      </c>
      <c r="AR138">
        <v>0</v>
      </c>
      <c r="AS138" t="s">
        <v>422</v>
      </c>
      <c r="AT138" t="s">
        <v>422</v>
      </c>
      <c r="AU138">
        <v>0</v>
      </c>
      <c r="AV138">
        <v>0</v>
      </c>
      <c r="AW138">
        <f>1-AU138/AV138</f>
        <v>0</v>
      </c>
      <c r="AX138">
        <v>0.5</v>
      </c>
      <c r="AY138">
        <f>CX138</f>
        <v>0</v>
      </c>
      <c r="AZ138">
        <f>M138</f>
        <v>0</v>
      </c>
      <c r="BA138">
        <f>AW138*AX138*AY138</f>
        <v>0</v>
      </c>
      <c r="BB138">
        <f>(AZ138-AR138)/AY138</f>
        <v>0</v>
      </c>
      <c r="BC138">
        <f>(AP138-AV138)/AV138</f>
        <v>0</v>
      </c>
      <c r="BD138">
        <f>AO138/(AQ138+AO138/AV138)</f>
        <v>0</v>
      </c>
      <c r="BE138" t="s">
        <v>422</v>
      </c>
      <c r="BF138">
        <v>0</v>
      </c>
      <c r="BG138">
        <f>IF(BF138&lt;&gt;0, BF138, BD138)</f>
        <v>0</v>
      </c>
      <c r="BH138">
        <f>1-BG138/AV138</f>
        <v>0</v>
      </c>
      <c r="BI138">
        <f>(AV138-AU138)/(AV138-BG138)</f>
        <v>0</v>
      </c>
      <c r="BJ138">
        <f>(AP138-AV138)/(AP138-BG138)</f>
        <v>0</v>
      </c>
      <c r="BK138">
        <f>(AV138-AU138)/(AV138-AO138)</f>
        <v>0</v>
      </c>
      <c r="BL138">
        <f>(AP138-AV138)/(AP138-AO138)</f>
        <v>0</v>
      </c>
      <c r="BM138">
        <f>(BI138*BG138/AU138)</f>
        <v>0</v>
      </c>
      <c r="BN138">
        <f>(1-BM138)</f>
        <v>0</v>
      </c>
      <c r="CW138">
        <f>$B$11*DU138+$C$11*DV138+$F$11*EG138*(1-EJ138)</f>
        <v>0</v>
      </c>
      <c r="CX138">
        <f>CW138*CY138</f>
        <v>0</v>
      </c>
      <c r="CY138">
        <f>($B$11*$D$9+$C$11*$D$9+$F$11*((ET138+EL138)/MAX(ET138+EL138+EU138, 0.1)*$I$9+EU138/MAX(ET138+EL138+EU138, 0.1)*$J$9))/($B$11+$C$11+$F$11)</f>
        <v>0</v>
      </c>
      <c r="CZ138">
        <f>($B$11*$K$9+$C$11*$K$9+$F$11*((ET138+EL138)/MAX(ET138+EL138+EU138, 0.1)*$P$9+EU138/MAX(ET138+EL138+EU138, 0.1)*$Q$9))/($B$11+$C$11+$F$11)</f>
        <v>0</v>
      </c>
      <c r="DA138">
        <v>3.46</v>
      </c>
      <c r="DB138">
        <v>0.5</v>
      </c>
      <c r="DC138" t="s">
        <v>423</v>
      </c>
      <c r="DD138">
        <v>2</v>
      </c>
      <c r="DE138">
        <v>1758505310.1</v>
      </c>
      <c r="DF138">
        <v>420.527</v>
      </c>
      <c r="DG138">
        <v>419.988</v>
      </c>
      <c r="DH138">
        <v>24.3074333333333</v>
      </c>
      <c r="DI138">
        <v>24.0610333333333</v>
      </c>
      <c r="DJ138">
        <v>418.473</v>
      </c>
      <c r="DK138">
        <v>23.9518333333333</v>
      </c>
      <c r="DL138">
        <v>500.006</v>
      </c>
      <c r="DM138">
        <v>89.8029</v>
      </c>
      <c r="DN138">
        <v>0.0363503333333333</v>
      </c>
      <c r="DO138">
        <v>30.4223333333333</v>
      </c>
      <c r="DP138">
        <v>29.9961333333333</v>
      </c>
      <c r="DQ138">
        <v>999.9</v>
      </c>
      <c r="DR138">
        <v>0</v>
      </c>
      <c r="DS138">
        <v>0</v>
      </c>
      <c r="DT138">
        <v>9991.23333333333</v>
      </c>
      <c r="DU138">
        <v>0</v>
      </c>
      <c r="DV138">
        <v>0.330984</v>
      </c>
      <c r="DW138">
        <v>0.539072666666667</v>
      </c>
      <c r="DX138">
        <v>431.003666666667</v>
      </c>
      <c r="DY138">
        <v>430.342333333333</v>
      </c>
      <c r="DZ138">
        <v>0.246415666666667</v>
      </c>
      <c r="EA138">
        <v>419.988</v>
      </c>
      <c r="EB138">
        <v>24.0610333333333</v>
      </c>
      <c r="EC138">
        <v>2.18288</v>
      </c>
      <c r="ED138">
        <v>2.16075</v>
      </c>
      <c r="EE138">
        <v>18.8372</v>
      </c>
      <c r="EF138">
        <v>18.6742</v>
      </c>
      <c r="EG138">
        <v>0.00500059</v>
      </c>
      <c r="EH138">
        <v>0</v>
      </c>
      <c r="EI138">
        <v>0</v>
      </c>
      <c r="EJ138">
        <v>0</v>
      </c>
      <c r="EK138">
        <v>286.066666666667</v>
      </c>
      <c r="EL138">
        <v>0.00500059</v>
      </c>
      <c r="EM138">
        <v>-11.3</v>
      </c>
      <c r="EN138">
        <v>0.6</v>
      </c>
      <c r="EO138">
        <v>35.625</v>
      </c>
      <c r="EP138">
        <v>40.0413333333333</v>
      </c>
      <c r="EQ138">
        <v>37.3956666666667</v>
      </c>
      <c r="ER138">
        <v>40.4373333333333</v>
      </c>
      <c r="ES138">
        <v>38.458</v>
      </c>
      <c r="ET138">
        <v>0</v>
      </c>
      <c r="EU138">
        <v>0</v>
      </c>
      <c r="EV138">
        <v>0</v>
      </c>
      <c r="EW138">
        <v>1758505313.7</v>
      </c>
      <c r="EX138">
        <v>0</v>
      </c>
      <c r="EY138">
        <v>274.915384615385</v>
      </c>
      <c r="EZ138">
        <v>15.2615383110151</v>
      </c>
      <c r="FA138">
        <v>-8.86837621765429</v>
      </c>
      <c r="FB138">
        <v>-9.64615384615385</v>
      </c>
      <c r="FC138">
        <v>15</v>
      </c>
      <c r="FD138">
        <v>0</v>
      </c>
      <c r="FE138" t="s">
        <v>424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0.56435719047619</v>
      </c>
      <c r="FR138">
        <v>-0.0308450649350641</v>
      </c>
      <c r="FS138">
        <v>0.0435615853505062</v>
      </c>
      <c r="FT138">
        <v>1</v>
      </c>
      <c r="FU138">
        <v>274.661764705882</v>
      </c>
      <c r="FV138">
        <v>7.55233003875988</v>
      </c>
      <c r="FW138">
        <v>5.60808317393859</v>
      </c>
      <c r="FX138">
        <v>-1</v>
      </c>
      <c r="FY138">
        <v>0.246278142857143</v>
      </c>
      <c r="FZ138">
        <v>-0.00882607792207773</v>
      </c>
      <c r="GA138">
        <v>0.00145005593605456</v>
      </c>
      <c r="GB138">
        <v>1</v>
      </c>
      <c r="GC138">
        <v>2</v>
      </c>
      <c r="GD138">
        <v>2</v>
      </c>
      <c r="GE138" t="s">
        <v>425</v>
      </c>
      <c r="GF138">
        <v>3.13295</v>
      </c>
      <c r="GG138">
        <v>2.71439</v>
      </c>
      <c r="GH138">
        <v>0.0887639</v>
      </c>
      <c r="GI138">
        <v>0.0891505</v>
      </c>
      <c r="GJ138">
        <v>0.103065</v>
      </c>
      <c r="GK138">
        <v>0.102971</v>
      </c>
      <c r="GL138">
        <v>34289.4</v>
      </c>
      <c r="GM138">
        <v>36696.6</v>
      </c>
      <c r="GN138">
        <v>34049.4</v>
      </c>
      <c r="GO138">
        <v>36481.8</v>
      </c>
      <c r="GP138">
        <v>43148.7</v>
      </c>
      <c r="GQ138">
        <v>46985</v>
      </c>
      <c r="GR138">
        <v>53136.9</v>
      </c>
      <c r="GS138">
        <v>58315.2</v>
      </c>
      <c r="GT138">
        <v>1.9292</v>
      </c>
      <c r="GU138">
        <v>1.6518</v>
      </c>
      <c r="GV138">
        <v>0.0885651</v>
      </c>
      <c r="GW138">
        <v>0</v>
      </c>
      <c r="GX138">
        <v>28.5521</v>
      </c>
      <c r="GY138">
        <v>999.9</v>
      </c>
      <c r="GZ138">
        <v>58.851</v>
      </c>
      <c r="HA138">
        <v>30.434</v>
      </c>
      <c r="HB138">
        <v>28.6243</v>
      </c>
      <c r="HC138">
        <v>54.3146</v>
      </c>
      <c r="HD138">
        <v>47.1635</v>
      </c>
      <c r="HE138">
        <v>1</v>
      </c>
      <c r="HF138">
        <v>0.122015</v>
      </c>
      <c r="HG138">
        <v>-1.50519</v>
      </c>
      <c r="HH138">
        <v>20.1276</v>
      </c>
      <c r="HI138">
        <v>5.19812</v>
      </c>
      <c r="HJ138">
        <v>12.007</v>
      </c>
      <c r="HK138">
        <v>4.9753</v>
      </c>
      <c r="HL138">
        <v>3.294</v>
      </c>
      <c r="HM138">
        <v>9999</v>
      </c>
      <c r="HN138">
        <v>9999</v>
      </c>
      <c r="HO138">
        <v>9999</v>
      </c>
      <c r="HP138">
        <v>999.9</v>
      </c>
      <c r="HQ138">
        <v>1.86325</v>
      </c>
      <c r="HR138">
        <v>1.86812</v>
      </c>
      <c r="HS138">
        <v>1.86783</v>
      </c>
      <c r="HT138">
        <v>1.86905</v>
      </c>
      <c r="HU138">
        <v>1.86981</v>
      </c>
      <c r="HV138">
        <v>1.86592</v>
      </c>
      <c r="HW138">
        <v>1.867</v>
      </c>
      <c r="HX138">
        <v>1.86842</v>
      </c>
      <c r="HY138">
        <v>5</v>
      </c>
      <c r="HZ138">
        <v>0</v>
      </c>
      <c r="IA138">
        <v>0</v>
      </c>
      <c r="IB138">
        <v>0</v>
      </c>
      <c r="IC138" t="s">
        <v>426</v>
      </c>
      <c r="ID138" t="s">
        <v>427</v>
      </c>
      <c r="IE138" t="s">
        <v>428</v>
      </c>
      <c r="IF138" t="s">
        <v>428</v>
      </c>
      <c r="IG138" t="s">
        <v>428</v>
      </c>
      <c r="IH138" t="s">
        <v>428</v>
      </c>
      <c r="II138">
        <v>0</v>
      </c>
      <c r="IJ138">
        <v>100</v>
      </c>
      <c r="IK138">
        <v>100</v>
      </c>
      <c r="IL138">
        <v>2.054</v>
      </c>
      <c r="IM138">
        <v>0.3555</v>
      </c>
      <c r="IN138">
        <v>0.625846538382723</v>
      </c>
      <c r="IO138">
        <v>0.00365734689822481</v>
      </c>
      <c r="IP138">
        <v>-6.82403095585571e-07</v>
      </c>
      <c r="IQ138">
        <v>2.34579755332527e-10</v>
      </c>
      <c r="IR138">
        <v>-0.0964157226560202</v>
      </c>
      <c r="IS138">
        <v>-0.0183575705514064</v>
      </c>
      <c r="IT138">
        <v>0.00210061426533654</v>
      </c>
      <c r="IU138">
        <v>-2.28055882586626e-05</v>
      </c>
      <c r="IV138">
        <v>4</v>
      </c>
      <c r="IW138">
        <v>2464</v>
      </c>
      <c r="IX138">
        <v>0</v>
      </c>
      <c r="IY138">
        <v>27</v>
      </c>
      <c r="IZ138">
        <v>29308421.9</v>
      </c>
      <c r="JA138">
        <v>29308421.9</v>
      </c>
      <c r="JB138">
        <v>0.955811</v>
      </c>
      <c r="JC138">
        <v>2.63428</v>
      </c>
      <c r="JD138">
        <v>1.54785</v>
      </c>
      <c r="JE138">
        <v>2.31323</v>
      </c>
      <c r="JF138">
        <v>1.64673</v>
      </c>
      <c r="JG138">
        <v>2.32422</v>
      </c>
      <c r="JH138">
        <v>34.3952</v>
      </c>
      <c r="JI138">
        <v>24.2188</v>
      </c>
      <c r="JJ138">
        <v>18</v>
      </c>
      <c r="JK138">
        <v>494.601</v>
      </c>
      <c r="JL138">
        <v>332.814</v>
      </c>
      <c r="JM138">
        <v>31.3116</v>
      </c>
      <c r="JN138">
        <v>28.9568</v>
      </c>
      <c r="JO138">
        <v>30</v>
      </c>
      <c r="JP138">
        <v>28.944</v>
      </c>
      <c r="JQ138">
        <v>28.9003</v>
      </c>
      <c r="JR138">
        <v>19.1517</v>
      </c>
      <c r="JS138">
        <v>21.6768</v>
      </c>
      <c r="JT138">
        <v>82.8474</v>
      </c>
      <c r="JU138">
        <v>31.3098</v>
      </c>
      <c r="JV138">
        <v>420</v>
      </c>
      <c r="JW138">
        <v>24.0761</v>
      </c>
      <c r="JX138">
        <v>96.5776</v>
      </c>
      <c r="JY138">
        <v>94.4777</v>
      </c>
    </row>
    <row r="139" spans="1:285">
      <c r="A139">
        <v>123</v>
      </c>
      <c r="B139">
        <v>1758505315.1</v>
      </c>
      <c r="C139">
        <v>2287.09999990463</v>
      </c>
      <c r="D139" t="s">
        <v>673</v>
      </c>
      <c r="E139" t="s">
        <v>674</v>
      </c>
      <c r="F139">
        <v>5</v>
      </c>
      <c r="G139" t="s">
        <v>419</v>
      </c>
      <c r="H139" t="s">
        <v>548</v>
      </c>
      <c r="I139" t="s">
        <v>421</v>
      </c>
      <c r="J139">
        <v>1758505312.1</v>
      </c>
      <c r="K139">
        <f>(L139)/1000</f>
        <v>0</v>
      </c>
      <c r="L139">
        <f>1000*DL139*AJ139*(DH139-DI139)/(100*DA139*(1000-AJ139*DH139))</f>
        <v>0</v>
      </c>
      <c r="M139">
        <f>DL139*AJ139*(DG139-DF139*(1000-AJ139*DI139)/(1000-AJ139*DH139))/(100*DA139)</f>
        <v>0</v>
      </c>
      <c r="N139">
        <f>DF139 - IF(AJ139&gt;1, M139*DA139*100.0/(AL139), 0)</f>
        <v>0</v>
      </c>
      <c r="O139">
        <f>((U139-K139/2)*N139-M139)/(U139+K139/2)</f>
        <v>0</v>
      </c>
      <c r="P139">
        <f>O139*(DM139+DN139)/1000.0</f>
        <v>0</v>
      </c>
      <c r="Q139">
        <f>(DF139 - IF(AJ139&gt;1, M139*DA139*100.0/(AL139), 0))*(DM139+DN139)/1000.0</f>
        <v>0</v>
      </c>
      <c r="R139">
        <f>2.0/((1/T139-1/S139)+SIGN(T139)*SQRT((1/T139-1/S139)*(1/T139-1/S139) + 4*DB139/((DB139+1)*(DB139+1))*(2*1/T139*1/S139-1/S139*1/S139)))</f>
        <v>0</v>
      </c>
      <c r="S139">
        <f>IF(LEFT(DC139,1)&lt;&gt;"0",IF(LEFT(DC139,1)="1",3.0,DD139),$D$5+$E$5*(DT139*DM139/($K$5*1000))+$F$5*(DT139*DM139/($K$5*1000))*MAX(MIN(DA139,$J$5),$I$5)*MAX(MIN(DA139,$J$5),$I$5)+$G$5*MAX(MIN(DA139,$J$5),$I$5)*(DT139*DM139/($K$5*1000))+$H$5*(DT139*DM139/($K$5*1000))*(DT139*DM139/($K$5*1000)))</f>
        <v>0</v>
      </c>
      <c r="T139">
        <f>K139*(1000-(1000*0.61365*exp(17.502*X139/(240.97+X139))/(DM139+DN139)+DH139)/2)/(1000*0.61365*exp(17.502*X139/(240.97+X139))/(DM139+DN139)-DH139)</f>
        <v>0</v>
      </c>
      <c r="U139">
        <f>1/((DB139+1)/(R139/1.6)+1/(S139/1.37)) + DB139/((DB139+1)/(R139/1.6) + DB139/(S139/1.37))</f>
        <v>0</v>
      </c>
      <c r="V139">
        <f>(CW139*CZ139)</f>
        <v>0</v>
      </c>
      <c r="W139">
        <f>(DO139+(V139+2*0.95*5.67E-8*(((DO139+$B$7)+273)^4-(DO139+273)^4)-44100*K139)/(1.84*29.3*S139+8*0.95*5.67E-8*(DO139+273)^3))</f>
        <v>0</v>
      </c>
      <c r="X139">
        <f>($C$7*DP139+$D$7*DQ139+$E$7*W139)</f>
        <v>0</v>
      </c>
      <c r="Y139">
        <f>0.61365*exp(17.502*X139/(240.97+X139))</f>
        <v>0</v>
      </c>
      <c r="Z139">
        <f>(AA139/AB139*100)</f>
        <v>0</v>
      </c>
      <c r="AA139">
        <f>DH139*(DM139+DN139)/1000</f>
        <v>0</v>
      </c>
      <c r="AB139">
        <f>0.61365*exp(17.502*DO139/(240.97+DO139))</f>
        <v>0</v>
      </c>
      <c r="AC139">
        <f>(Y139-DH139*(DM139+DN139)/1000)</f>
        <v>0</v>
      </c>
      <c r="AD139">
        <f>(-K139*44100)</f>
        <v>0</v>
      </c>
      <c r="AE139">
        <f>2*29.3*S139*0.92*(DO139-X139)</f>
        <v>0</v>
      </c>
      <c r="AF139">
        <f>2*0.95*5.67E-8*(((DO139+$B$7)+273)^4-(X139+273)^4)</f>
        <v>0</v>
      </c>
      <c r="AG139">
        <f>V139+AF139+AD139+AE139</f>
        <v>0</v>
      </c>
      <c r="AH139">
        <v>7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MAX(0,($B$13+$C$13*DT139)/(1+$D$13*DT139)*DM139/(DO139+273)*$E$13)</f>
        <v>0</v>
      </c>
      <c r="AM139" t="s">
        <v>422</v>
      </c>
      <c r="AN139" t="s">
        <v>422</v>
      </c>
      <c r="AO139">
        <v>0</v>
      </c>
      <c r="AP139">
        <v>0</v>
      </c>
      <c r="AQ139">
        <f>1-AO139/AP139</f>
        <v>0</v>
      </c>
      <c r="AR139">
        <v>0</v>
      </c>
      <c r="AS139" t="s">
        <v>422</v>
      </c>
      <c r="AT139" t="s">
        <v>422</v>
      </c>
      <c r="AU139">
        <v>0</v>
      </c>
      <c r="AV139">
        <v>0</v>
      </c>
      <c r="AW139">
        <f>1-AU139/AV139</f>
        <v>0</v>
      </c>
      <c r="AX139">
        <v>0.5</v>
      </c>
      <c r="AY139">
        <f>CX139</f>
        <v>0</v>
      </c>
      <c r="AZ139">
        <f>M139</f>
        <v>0</v>
      </c>
      <c r="BA139">
        <f>AW139*AX139*AY139</f>
        <v>0</v>
      </c>
      <c r="BB139">
        <f>(AZ139-AR139)/AY139</f>
        <v>0</v>
      </c>
      <c r="BC139">
        <f>(AP139-AV139)/AV139</f>
        <v>0</v>
      </c>
      <c r="BD139">
        <f>AO139/(AQ139+AO139/AV139)</f>
        <v>0</v>
      </c>
      <c r="BE139" t="s">
        <v>422</v>
      </c>
      <c r="BF139">
        <v>0</v>
      </c>
      <c r="BG139">
        <f>IF(BF139&lt;&gt;0, BF139, BD139)</f>
        <v>0</v>
      </c>
      <c r="BH139">
        <f>1-BG139/AV139</f>
        <v>0</v>
      </c>
      <c r="BI139">
        <f>(AV139-AU139)/(AV139-BG139)</f>
        <v>0</v>
      </c>
      <c r="BJ139">
        <f>(AP139-AV139)/(AP139-BG139)</f>
        <v>0</v>
      </c>
      <c r="BK139">
        <f>(AV139-AU139)/(AV139-AO139)</f>
        <v>0</v>
      </c>
      <c r="BL139">
        <f>(AP139-AV139)/(AP139-AO139)</f>
        <v>0</v>
      </c>
      <c r="BM139">
        <f>(BI139*BG139/AU139)</f>
        <v>0</v>
      </c>
      <c r="BN139">
        <f>(1-BM139)</f>
        <v>0</v>
      </c>
      <c r="CW139">
        <f>$B$11*DU139+$C$11*DV139+$F$11*EG139*(1-EJ139)</f>
        <v>0</v>
      </c>
      <c r="CX139">
        <f>CW139*CY139</f>
        <v>0</v>
      </c>
      <c r="CY139">
        <f>($B$11*$D$9+$C$11*$D$9+$F$11*((ET139+EL139)/MAX(ET139+EL139+EU139, 0.1)*$I$9+EU139/MAX(ET139+EL139+EU139, 0.1)*$J$9))/($B$11+$C$11+$F$11)</f>
        <v>0</v>
      </c>
      <c r="CZ139">
        <f>($B$11*$K$9+$C$11*$K$9+$F$11*((ET139+EL139)/MAX(ET139+EL139+EU139, 0.1)*$P$9+EU139/MAX(ET139+EL139+EU139, 0.1)*$Q$9))/($B$11+$C$11+$F$11)</f>
        <v>0</v>
      </c>
      <c r="DA139">
        <v>3.46</v>
      </c>
      <c r="DB139">
        <v>0.5</v>
      </c>
      <c r="DC139" t="s">
        <v>423</v>
      </c>
      <c r="DD139">
        <v>2</v>
      </c>
      <c r="DE139">
        <v>1758505312.1</v>
      </c>
      <c r="DF139">
        <v>420.532</v>
      </c>
      <c r="DG139">
        <v>419.986333333333</v>
      </c>
      <c r="DH139">
        <v>24.306</v>
      </c>
      <c r="DI139">
        <v>24.0596333333333</v>
      </c>
      <c r="DJ139">
        <v>418.478</v>
      </c>
      <c r="DK139">
        <v>23.9504333333333</v>
      </c>
      <c r="DL139">
        <v>499.976666666667</v>
      </c>
      <c r="DM139">
        <v>89.8027333333333</v>
      </c>
      <c r="DN139">
        <v>0.0362949333333333</v>
      </c>
      <c r="DO139">
        <v>30.4233333333333</v>
      </c>
      <c r="DP139">
        <v>29.9959666666667</v>
      </c>
      <c r="DQ139">
        <v>999.9</v>
      </c>
      <c r="DR139">
        <v>0</v>
      </c>
      <c r="DS139">
        <v>0</v>
      </c>
      <c r="DT139">
        <v>9998.76666666667</v>
      </c>
      <c r="DU139">
        <v>0</v>
      </c>
      <c r="DV139">
        <v>0.330984</v>
      </c>
      <c r="DW139">
        <v>0.545399666666667</v>
      </c>
      <c r="DX139">
        <v>431.008</v>
      </c>
      <c r="DY139">
        <v>430.340333333333</v>
      </c>
      <c r="DZ139">
        <v>0.246358</v>
      </c>
      <c r="EA139">
        <v>419.986333333333</v>
      </c>
      <c r="EB139">
        <v>24.0596333333333</v>
      </c>
      <c r="EC139">
        <v>2.18274333333333</v>
      </c>
      <c r="ED139">
        <v>2.16062</v>
      </c>
      <c r="EE139">
        <v>18.8362333333333</v>
      </c>
      <c r="EF139">
        <v>18.6732666666667</v>
      </c>
      <c r="EG139">
        <v>0.00500059</v>
      </c>
      <c r="EH139">
        <v>0</v>
      </c>
      <c r="EI139">
        <v>0</v>
      </c>
      <c r="EJ139">
        <v>0</v>
      </c>
      <c r="EK139">
        <v>284.966666666667</v>
      </c>
      <c r="EL139">
        <v>0.00500059</v>
      </c>
      <c r="EM139">
        <v>-8.83333333333333</v>
      </c>
      <c r="EN139">
        <v>1.2</v>
      </c>
      <c r="EO139">
        <v>35.6456666666667</v>
      </c>
      <c r="EP139">
        <v>40.083</v>
      </c>
      <c r="EQ139">
        <v>37.4163333333333</v>
      </c>
      <c r="ER139">
        <v>40.4996666666667</v>
      </c>
      <c r="ES139">
        <v>38.479</v>
      </c>
      <c r="ET139">
        <v>0</v>
      </c>
      <c r="EU139">
        <v>0</v>
      </c>
      <c r="EV139">
        <v>0</v>
      </c>
      <c r="EW139">
        <v>1758505315.5</v>
      </c>
      <c r="EX139">
        <v>0</v>
      </c>
      <c r="EY139">
        <v>274.82</v>
      </c>
      <c r="EZ139">
        <v>4.20769196226679</v>
      </c>
      <c r="FA139">
        <v>12.6999997215394</v>
      </c>
      <c r="FB139">
        <v>-9.74</v>
      </c>
      <c r="FC139">
        <v>15</v>
      </c>
      <c r="FD139">
        <v>0</v>
      </c>
      <c r="FE139" t="s">
        <v>424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0.565136095238095</v>
      </c>
      <c r="FR139">
        <v>-0.152187272727273</v>
      </c>
      <c r="FS139">
        <v>0.0427433871576085</v>
      </c>
      <c r="FT139">
        <v>1</v>
      </c>
      <c r="FU139">
        <v>274.567647058824</v>
      </c>
      <c r="FV139">
        <v>11.7417875895147</v>
      </c>
      <c r="FW139">
        <v>5.72798704957845</v>
      </c>
      <c r="FX139">
        <v>-1</v>
      </c>
      <c r="FY139">
        <v>0.245984047619048</v>
      </c>
      <c r="FZ139">
        <v>-0.00419594805194797</v>
      </c>
      <c r="GA139">
        <v>0.00112308272502796</v>
      </c>
      <c r="GB139">
        <v>1</v>
      </c>
      <c r="GC139">
        <v>2</v>
      </c>
      <c r="GD139">
        <v>2</v>
      </c>
      <c r="GE139" t="s">
        <v>425</v>
      </c>
      <c r="GF139">
        <v>3.133</v>
      </c>
      <c r="GG139">
        <v>2.71424</v>
      </c>
      <c r="GH139">
        <v>0.0887633</v>
      </c>
      <c r="GI139">
        <v>0.0891555</v>
      </c>
      <c r="GJ139">
        <v>0.103062</v>
      </c>
      <c r="GK139">
        <v>0.102967</v>
      </c>
      <c r="GL139">
        <v>34289.5</v>
      </c>
      <c r="GM139">
        <v>36696.4</v>
      </c>
      <c r="GN139">
        <v>34049.5</v>
      </c>
      <c r="GO139">
        <v>36481.8</v>
      </c>
      <c r="GP139">
        <v>43149.1</v>
      </c>
      <c r="GQ139">
        <v>46985.1</v>
      </c>
      <c r="GR139">
        <v>53137.2</v>
      </c>
      <c r="GS139">
        <v>58315.1</v>
      </c>
      <c r="GT139">
        <v>1.9294</v>
      </c>
      <c r="GU139">
        <v>1.65152</v>
      </c>
      <c r="GV139">
        <v>0.0892282</v>
      </c>
      <c r="GW139">
        <v>0</v>
      </c>
      <c r="GX139">
        <v>28.5531</v>
      </c>
      <c r="GY139">
        <v>999.9</v>
      </c>
      <c r="GZ139">
        <v>58.851</v>
      </c>
      <c r="HA139">
        <v>30.434</v>
      </c>
      <c r="HB139">
        <v>28.6241</v>
      </c>
      <c r="HC139">
        <v>54.5646</v>
      </c>
      <c r="HD139">
        <v>47.5681</v>
      </c>
      <c r="HE139">
        <v>1</v>
      </c>
      <c r="HF139">
        <v>0.122007</v>
      </c>
      <c r="HG139">
        <v>-1.50298</v>
      </c>
      <c r="HH139">
        <v>20.1275</v>
      </c>
      <c r="HI139">
        <v>5.19827</v>
      </c>
      <c r="HJ139">
        <v>12.0059</v>
      </c>
      <c r="HK139">
        <v>4.97545</v>
      </c>
      <c r="HL139">
        <v>3.294</v>
      </c>
      <c r="HM139">
        <v>9999</v>
      </c>
      <c r="HN139">
        <v>9999</v>
      </c>
      <c r="HO139">
        <v>9999</v>
      </c>
      <c r="HP139">
        <v>999.9</v>
      </c>
      <c r="HQ139">
        <v>1.86325</v>
      </c>
      <c r="HR139">
        <v>1.86813</v>
      </c>
      <c r="HS139">
        <v>1.86783</v>
      </c>
      <c r="HT139">
        <v>1.86905</v>
      </c>
      <c r="HU139">
        <v>1.86983</v>
      </c>
      <c r="HV139">
        <v>1.86592</v>
      </c>
      <c r="HW139">
        <v>1.867</v>
      </c>
      <c r="HX139">
        <v>1.86843</v>
      </c>
      <c r="HY139">
        <v>5</v>
      </c>
      <c r="HZ139">
        <v>0</v>
      </c>
      <c r="IA139">
        <v>0</v>
      </c>
      <c r="IB139">
        <v>0</v>
      </c>
      <c r="IC139" t="s">
        <v>426</v>
      </c>
      <c r="ID139" t="s">
        <v>427</v>
      </c>
      <c r="IE139" t="s">
        <v>428</v>
      </c>
      <c r="IF139" t="s">
        <v>428</v>
      </c>
      <c r="IG139" t="s">
        <v>428</v>
      </c>
      <c r="IH139" t="s">
        <v>428</v>
      </c>
      <c r="II139">
        <v>0</v>
      </c>
      <c r="IJ139">
        <v>100</v>
      </c>
      <c r="IK139">
        <v>100</v>
      </c>
      <c r="IL139">
        <v>2.054</v>
      </c>
      <c r="IM139">
        <v>0.3555</v>
      </c>
      <c r="IN139">
        <v>0.625846538382723</v>
      </c>
      <c r="IO139">
        <v>0.00365734689822481</v>
      </c>
      <c r="IP139">
        <v>-6.82403095585571e-07</v>
      </c>
      <c r="IQ139">
        <v>2.34579755332527e-10</v>
      </c>
      <c r="IR139">
        <v>-0.0964157226560202</v>
      </c>
      <c r="IS139">
        <v>-0.0183575705514064</v>
      </c>
      <c r="IT139">
        <v>0.00210061426533654</v>
      </c>
      <c r="IU139">
        <v>-2.28055882586626e-05</v>
      </c>
      <c r="IV139">
        <v>4</v>
      </c>
      <c r="IW139">
        <v>2464</v>
      </c>
      <c r="IX139">
        <v>0</v>
      </c>
      <c r="IY139">
        <v>27</v>
      </c>
      <c r="IZ139">
        <v>29308421.9</v>
      </c>
      <c r="JA139">
        <v>29308421.9</v>
      </c>
      <c r="JB139">
        <v>0.955811</v>
      </c>
      <c r="JC139">
        <v>2.6416</v>
      </c>
      <c r="JD139">
        <v>1.54785</v>
      </c>
      <c r="JE139">
        <v>2.31323</v>
      </c>
      <c r="JF139">
        <v>1.64673</v>
      </c>
      <c r="JG139">
        <v>2.29126</v>
      </c>
      <c r="JH139">
        <v>34.3952</v>
      </c>
      <c r="JI139">
        <v>24.2188</v>
      </c>
      <c r="JJ139">
        <v>18</v>
      </c>
      <c r="JK139">
        <v>494.728</v>
      </c>
      <c r="JL139">
        <v>332.68</v>
      </c>
      <c r="JM139">
        <v>31.312</v>
      </c>
      <c r="JN139">
        <v>28.9564</v>
      </c>
      <c r="JO139">
        <v>29.9999</v>
      </c>
      <c r="JP139">
        <v>28.9436</v>
      </c>
      <c r="JQ139">
        <v>28.8999</v>
      </c>
      <c r="JR139">
        <v>19.1513</v>
      </c>
      <c r="JS139">
        <v>21.6768</v>
      </c>
      <c r="JT139">
        <v>82.8474</v>
      </c>
      <c r="JU139">
        <v>31.3098</v>
      </c>
      <c r="JV139">
        <v>420</v>
      </c>
      <c r="JW139">
        <v>24.0761</v>
      </c>
      <c r="JX139">
        <v>96.578</v>
      </c>
      <c r="JY139">
        <v>94.4776</v>
      </c>
    </row>
    <row r="140" spans="1:285">
      <c r="A140">
        <v>124</v>
      </c>
      <c r="B140">
        <v>1758505317.1</v>
      </c>
      <c r="C140">
        <v>2289.09999990463</v>
      </c>
      <c r="D140" t="s">
        <v>675</v>
      </c>
      <c r="E140" t="s">
        <v>676</v>
      </c>
      <c r="F140">
        <v>5</v>
      </c>
      <c r="G140" t="s">
        <v>419</v>
      </c>
      <c r="H140" t="s">
        <v>548</v>
      </c>
      <c r="I140" t="s">
        <v>421</v>
      </c>
      <c r="J140">
        <v>1758505314.1</v>
      </c>
      <c r="K140">
        <f>(L140)/1000</f>
        <v>0</v>
      </c>
      <c r="L140">
        <f>1000*DL140*AJ140*(DH140-DI140)/(100*DA140*(1000-AJ140*DH140))</f>
        <v>0</v>
      </c>
      <c r="M140">
        <f>DL140*AJ140*(DG140-DF140*(1000-AJ140*DI140)/(1000-AJ140*DH140))/(100*DA140)</f>
        <v>0</v>
      </c>
      <c r="N140">
        <f>DF140 - IF(AJ140&gt;1, M140*DA140*100.0/(AL140), 0)</f>
        <v>0</v>
      </c>
      <c r="O140">
        <f>((U140-K140/2)*N140-M140)/(U140+K140/2)</f>
        <v>0</v>
      </c>
      <c r="P140">
        <f>O140*(DM140+DN140)/1000.0</f>
        <v>0</v>
      </c>
      <c r="Q140">
        <f>(DF140 - IF(AJ140&gt;1, M140*DA140*100.0/(AL140), 0))*(DM140+DN140)/1000.0</f>
        <v>0</v>
      </c>
      <c r="R140">
        <f>2.0/((1/T140-1/S140)+SIGN(T140)*SQRT((1/T140-1/S140)*(1/T140-1/S140) + 4*DB140/((DB140+1)*(DB140+1))*(2*1/T140*1/S140-1/S140*1/S140)))</f>
        <v>0</v>
      </c>
      <c r="S140">
        <f>IF(LEFT(DC140,1)&lt;&gt;"0",IF(LEFT(DC140,1)="1",3.0,DD140),$D$5+$E$5*(DT140*DM140/($K$5*1000))+$F$5*(DT140*DM140/($K$5*1000))*MAX(MIN(DA140,$J$5),$I$5)*MAX(MIN(DA140,$J$5),$I$5)+$G$5*MAX(MIN(DA140,$J$5),$I$5)*(DT140*DM140/($K$5*1000))+$H$5*(DT140*DM140/($K$5*1000))*(DT140*DM140/($K$5*1000)))</f>
        <v>0</v>
      </c>
      <c r="T140">
        <f>K140*(1000-(1000*0.61365*exp(17.502*X140/(240.97+X140))/(DM140+DN140)+DH140)/2)/(1000*0.61365*exp(17.502*X140/(240.97+X140))/(DM140+DN140)-DH140)</f>
        <v>0</v>
      </c>
      <c r="U140">
        <f>1/((DB140+1)/(R140/1.6)+1/(S140/1.37)) + DB140/((DB140+1)/(R140/1.6) + DB140/(S140/1.37))</f>
        <v>0</v>
      </c>
      <c r="V140">
        <f>(CW140*CZ140)</f>
        <v>0</v>
      </c>
      <c r="W140">
        <f>(DO140+(V140+2*0.95*5.67E-8*(((DO140+$B$7)+273)^4-(DO140+273)^4)-44100*K140)/(1.84*29.3*S140+8*0.95*5.67E-8*(DO140+273)^3))</f>
        <v>0</v>
      </c>
      <c r="X140">
        <f>($C$7*DP140+$D$7*DQ140+$E$7*W140)</f>
        <v>0</v>
      </c>
      <c r="Y140">
        <f>0.61365*exp(17.502*X140/(240.97+X140))</f>
        <v>0</v>
      </c>
      <c r="Z140">
        <f>(AA140/AB140*100)</f>
        <v>0</v>
      </c>
      <c r="AA140">
        <f>DH140*(DM140+DN140)/1000</f>
        <v>0</v>
      </c>
      <c r="AB140">
        <f>0.61365*exp(17.502*DO140/(240.97+DO140))</f>
        <v>0</v>
      </c>
      <c r="AC140">
        <f>(Y140-DH140*(DM140+DN140)/1000)</f>
        <v>0</v>
      </c>
      <c r="AD140">
        <f>(-K140*44100)</f>
        <v>0</v>
      </c>
      <c r="AE140">
        <f>2*29.3*S140*0.92*(DO140-X140)</f>
        <v>0</v>
      </c>
      <c r="AF140">
        <f>2*0.95*5.67E-8*(((DO140+$B$7)+273)^4-(X140+273)^4)</f>
        <v>0</v>
      </c>
      <c r="AG140">
        <f>V140+AF140+AD140+AE140</f>
        <v>0</v>
      </c>
      <c r="AH140">
        <v>7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MAX(0,($B$13+$C$13*DT140)/(1+$D$13*DT140)*DM140/(DO140+273)*$E$13)</f>
        <v>0</v>
      </c>
      <c r="AM140" t="s">
        <v>422</v>
      </c>
      <c r="AN140" t="s">
        <v>422</v>
      </c>
      <c r="AO140">
        <v>0</v>
      </c>
      <c r="AP140">
        <v>0</v>
      </c>
      <c r="AQ140">
        <f>1-AO140/AP140</f>
        <v>0</v>
      </c>
      <c r="AR140">
        <v>0</v>
      </c>
      <c r="AS140" t="s">
        <v>422</v>
      </c>
      <c r="AT140" t="s">
        <v>422</v>
      </c>
      <c r="AU140">
        <v>0</v>
      </c>
      <c r="AV140">
        <v>0</v>
      </c>
      <c r="AW140">
        <f>1-AU140/AV140</f>
        <v>0</v>
      </c>
      <c r="AX140">
        <v>0.5</v>
      </c>
      <c r="AY140">
        <f>CX140</f>
        <v>0</v>
      </c>
      <c r="AZ140">
        <f>M140</f>
        <v>0</v>
      </c>
      <c r="BA140">
        <f>AW140*AX140*AY140</f>
        <v>0</v>
      </c>
      <c r="BB140">
        <f>(AZ140-AR140)/AY140</f>
        <v>0</v>
      </c>
      <c r="BC140">
        <f>(AP140-AV140)/AV140</f>
        <v>0</v>
      </c>
      <c r="BD140">
        <f>AO140/(AQ140+AO140/AV140)</f>
        <v>0</v>
      </c>
      <c r="BE140" t="s">
        <v>422</v>
      </c>
      <c r="BF140">
        <v>0</v>
      </c>
      <c r="BG140">
        <f>IF(BF140&lt;&gt;0, BF140, BD140)</f>
        <v>0</v>
      </c>
      <c r="BH140">
        <f>1-BG140/AV140</f>
        <v>0</v>
      </c>
      <c r="BI140">
        <f>(AV140-AU140)/(AV140-BG140)</f>
        <v>0</v>
      </c>
      <c r="BJ140">
        <f>(AP140-AV140)/(AP140-BG140)</f>
        <v>0</v>
      </c>
      <c r="BK140">
        <f>(AV140-AU140)/(AV140-AO140)</f>
        <v>0</v>
      </c>
      <c r="BL140">
        <f>(AP140-AV140)/(AP140-AO140)</f>
        <v>0</v>
      </c>
      <c r="BM140">
        <f>(BI140*BG140/AU140)</f>
        <v>0</v>
      </c>
      <c r="BN140">
        <f>(1-BM140)</f>
        <v>0</v>
      </c>
      <c r="CW140">
        <f>$B$11*DU140+$C$11*DV140+$F$11*EG140*(1-EJ140)</f>
        <v>0</v>
      </c>
      <c r="CX140">
        <f>CW140*CY140</f>
        <v>0</v>
      </c>
      <c r="CY140">
        <f>($B$11*$D$9+$C$11*$D$9+$F$11*((ET140+EL140)/MAX(ET140+EL140+EU140, 0.1)*$I$9+EU140/MAX(ET140+EL140+EU140, 0.1)*$J$9))/($B$11+$C$11+$F$11)</f>
        <v>0</v>
      </c>
      <c r="CZ140">
        <f>($B$11*$K$9+$C$11*$K$9+$F$11*((ET140+EL140)/MAX(ET140+EL140+EU140, 0.1)*$P$9+EU140/MAX(ET140+EL140+EU140, 0.1)*$Q$9))/($B$11+$C$11+$F$11)</f>
        <v>0</v>
      </c>
      <c r="DA140">
        <v>3.46</v>
      </c>
      <c r="DB140">
        <v>0.5</v>
      </c>
      <c r="DC140" t="s">
        <v>423</v>
      </c>
      <c r="DD140">
        <v>2</v>
      </c>
      <c r="DE140">
        <v>1758505314.1</v>
      </c>
      <c r="DF140">
        <v>420.541333333333</v>
      </c>
      <c r="DG140">
        <v>420.012</v>
      </c>
      <c r="DH140">
        <v>24.3043333333333</v>
      </c>
      <c r="DI140">
        <v>24.0587666666667</v>
      </c>
      <c r="DJ140">
        <v>418.487333333333</v>
      </c>
      <c r="DK140">
        <v>23.9488666666667</v>
      </c>
      <c r="DL140">
        <v>499.944333333333</v>
      </c>
      <c r="DM140">
        <v>89.8023333333334</v>
      </c>
      <c r="DN140">
        <v>0.0361539</v>
      </c>
      <c r="DO140">
        <v>30.4249333333333</v>
      </c>
      <c r="DP140">
        <v>30.0002333333333</v>
      </c>
      <c r="DQ140">
        <v>999.9</v>
      </c>
      <c r="DR140">
        <v>0</v>
      </c>
      <c r="DS140">
        <v>0</v>
      </c>
      <c r="DT140">
        <v>10016.2666666667</v>
      </c>
      <c r="DU140">
        <v>0</v>
      </c>
      <c r="DV140">
        <v>0.330984</v>
      </c>
      <c r="DW140">
        <v>0.529113666666667</v>
      </c>
      <c r="DX140">
        <v>431.017</v>
      </c>
      <c r="DY140">
        <v>430.366333333333</v>
      </c>
      <c r="DZ140">
        <v>0.245555666666667</v>
      </c>
      <c r="EA140">
        <v>420.012</v>
      </c>
      <c r="EB140">
        <v>24.0587666666667</v>
      </c>
      <c r="EC140">
        <v>2.18258666666667</v>
      </c>
      <c r="ED140">
        <v>2.16053666666667</v>
      </c>
      <c r="EE140">
        <v>18.8351</v>
      </c>
      <c r="EF140">
        <v>18.6726333333333</v>
      </c>
      <c r="EG140">
        <v>0.00500059</v>
      </c>
      <c r="EH140">
        <v>0</v>
      </c>
      <c r="EI140">
        <v>0</v>
      </c>
      <c r="EJ140">
        <v>0</v>
      </c>
      <c r="EK140">
        <v>279.9</v>
      </c>
      <c r="EL140">
        <v>0.00500059</v>
      </c>
      <c r="EM140">
        <v>-11.2</v>
      </c>
      <c r="EN140">
        <v>0.2</v>
      </c>
      <c r="EO140">
        <v>35.6663333333333</v>
      </c>
      <c r="EP140">
        <v>40.104</v>
      </c>
      <c r="EQ140">
        <v>37.437</v>
      </c>
      <c r="ER140">
        <v>40.5413333333333</v>
      </c>
      <c r="ES140">
        <v>38.5206666666667</v>
      </c>
      <c r="ET140">
        <v>0</v>
      </c>
      <c r="EU140">
        <v>0</v>
      </c>
      <c r="EV140">
        <v>0</v>
      </c>
      <c r="EW140">
        <v>1758505317.3</v>
      </c>
      <c r="EX140">
        <v>0</v>
      </c>
      <c r="EY140">
        <v>274.203846153846</v>
      </c>
      <c r="EZ140">
        <v>4.31111088223794</v>
      </c>
      <c r="FA140">
        <v>18.2290595795723</v>
      </c>
      <c r="FB140">
        <v>-9.86923076923077</v>
      </c>
      <c r="FC140">
        <v>15</v>
      </c>
      <c r="FD140">
        <v>0</v>
      </c>
      <c r="FE140" t="s">
        <v>424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0.560282333333333</v>
      </c>
      <c r="FR140">
        <v>-0.213473220779221</v>
      </c>
      <c r="FS140">
        <v>0.0453389396753926</v>
      </c>
      <c r="FT140">
        <v>1</v>
      </c>
      <c r="FU140">
        <v>274.458823529412</v>
      </c>
      <c r="FV140">
        <v>7.33689833180964</v>
      </c>
      <c r="FW140">
        <v>5.95182214546193</v>
      </c>
      <c r="FX140">
        <v>-1</v>
      </c>
      <c r="FY140">
        <v>0.245823333333333</v>
      </c>
      <c r="FZ140">
        <v>-0.00180264935064923</v>
      </c>
      <c r="GA140">
        <v>0.00101581022474595</v>
      </c>
      <c r="GB140">
        <v>1</v>
      </c>
      <c r="GC140">
        <v>2</v>
      </c>
      <c r="GD140">
        <v>2</v>
      </c>
      <c r="GE140" t="s">
        <v>425</v>
      </c>
      <c r="GF140">
        <v>3.13298</v>
      </c>
      <c r="GG140">
        <v>2.71428</v>
      </c>
      <c r="GH140">
        <v>0.0887686</v>
      </c>
      <c r="GI140">
        <v>0.0891554</v>
      </c>
      <c r="GJ140">
        <v>0.103058</v>
      </c>
      <c r="GK140">
        <v>0.102964</v>
      </c>
      <c r="GL140">
        <v>34289.2</v>
      </c>
      <c r="GM140">
        <v>36696.3</v>
      </c>
      <c r="GN140">
        <v>34049.4</v>
      </c>
      <c r="GO140">
        <v>36481.6</v>
      </c>
      <c r="GP140">
        <v>43148.9</v>
      </c>
      <c r="GQ140">
        <v>46985.2</v>
      </c>
      <c r="GR140">
        <v>53136.8</v>
      </c>
      <c r="GS140">
        <v>58315</v>
      </c>
      <c r="GT140">
        <v>1.92932</v>
      </c>
      <c r="GU140">
        <v>1.65138</v>
      </c>
      <c r="GV140">
        <v>0.0891089</v>
      </c>
      <c r="GW140">
        <v>0</v>
      </c>
      <c r="GX140">
        <v>28.5539</v>
      </c>
      <c r="GY140">
        <v>999.9</v>
      </c>
      <c r="GZ140">
        <v>58.851</v>
      </c>
      <c r="HA140">
        <v>30.434</v>
      </c>
      <c r="HB140">
        <v>28.6234</v>
      </c>
      <c r="HC140">
        <v>54.4846</v>
      </c>
      <c r="HD140">
        <v>47.2516</v>
      </c>
      <c r="HE140">
        <v>1</v>
      </c>
      <c r="HF140">
        <v>0.121951</v>
      </c>
      <c r="HG140">
        <v>-1.39559</v>
      </c>
      <c r="HH140">
        <v>20.1282</v>
      </c>
      <c r="HI140">
        <v>5.19827</v>
      </c>
      <c r="HJ140">
        <v>12.0056</v>
      </c>
      <c r="HK140">
        <v>4.9755</v>
      </c>
      <c r="HL140">
        <v>3.294</v>
      </c>
      <c r="HM140">
        <v>9999</v>
      </c>
      <c r="HN140">
        <v>9999</v>
      </c>
      <c r="HO140">
        <v>9999</v>
      </c>
      <c r="HP140">
        <v>999.9</v>
      </c>
      <c r="HQ140">
        <v>1.86325</v>
      </c>
      <c r="HR140">
        <v>1.86813</v>
      </c>
      <c r="HS140">
        <v>1.86783</v>
      </c>
      <c r="HT140">
        <v>1.86905</v>
      </c>
      <c r="HU140">
        <v>1.86983</v>
      </c>
      <c r="HV140">
        <v>1.86594</v>
      </c>
      <c r="HW140">
        <v>1.86701</v>
      </c>
      <c r="HX140">
        <v>1.86843</v>
      </c>
      <c r="HY140">
        <v>5</v>
      </c>
      <c r="HZ140">
        <v>0</v>
      </c>
      <c r="IA140">
        <v>0</v>
      </c>
      <c r="IB140">
        <v>0</v>
      </c>
      <c r="IC140" t="s">
        <v>426</v>
      </c>
      <c r="ID140" t="s">
        <v>427</v>
      </c>
      <c r="IE140" t="s">
        <v>428</v>
      </c>
      <c r="IF140" t="s">
        <v>428</v>
      </c>
      <c r="IG140" t="s">
        <v>428</v>
      </c>
      <c r="IH140" t="s">
        <v>428</v>
      </c>
      <c r="II140">
        <v>0</v>
      </c>
      <c r="IJ140">
        <v>100</v>
      </c>
      <c r="IK140">
        <v>100</v>
      </c>
      <c r="IL140">
        <v>2.054</v>
      </c>
      <c r="IM140">
        <v>0.3554</v>
      </c>
      <c r="IN140">
        <v>0.625846538382723</v>
      </c>
      <c r="IO140">
        <v>0.00365734689822481</v>
      </c>
      <c r="IP140">
        <v>-6.82403095585571e-07</v>
      </c>
      <c r="IQ140">
        <v>2.34579755332527e-10</v>
      </c>
      <c r="IR140">
        <v>-0.0964157226560202</v>
      </c>
      <c r="IS140">
        <v>-0.0183575705514064</v>
      </c>
      <c r="IT140">
        <v>0.00210061426533654</v>
      </c>
      <c r="IU140">
        <v>-2.28055882586626e-05</v>
      </c>
      <c r="IV140">
        <v>4</v>
      </c>
      <c r="IW140">
        <v>2464</v>
      </c>
      <c r="IX140">
        <v>0</v>
      </c>
      <c r="IY140">
        <v>27</v>
      </c>
      <c r="IZ140">
        <v>29308422</v>
      </c>
      <c r="JA140">
        <v>29308422</v>
      </c>
      <c r="JB140">
        <v>0.955811</v>
      </c>
      <c r="JC140">
        <v>2.62817</v>
      </c>
      <c r="JD140">
        <v>1.54785</v>
      </c>
      <c r="JE140">
        <v>2.31323</v>
      </c>
      <c r="JF140">
        <v>1.64673</v>
      </c>
      <c r="JG140">
        <v>2.3584</v>
      </c>
      <c r="JH140">
        <v>34.3952</v>
      </c>
      <c r="JI140">
        <v>24.2276</v>
      </c>
      <c r="JJ140">
        <v>18</v>
      </c>
      <c r="JK140">
        <v>494.679</v>
      </c>
      <c r="JL140">
        <v>332.608</v>
      </c>
      <c r="JM140">
        <v>31.3118</v>
      </c>
      <c r="JN140">
        <v>28.9551</v>
      </c>
      <c r="JO140">
        <v>29.9999</v>
      </c>
      <c r="JP140">
        <v>28.9436</v>
      </c>
      <c r="JQ140">
        <v>28.8999</v>
      </c>
      <c r="JR140">
        <v>19.1517</v>
      </c>
      <c r="JS140">
        <v>21.6768</v>
      </c>
      <c r="JT140">
        <v>82.8474</v>
      </c>
      <c r="JU140">
        <v>31.2247</v>
      </c>
      <c r="JV140">
        <v>420</v>
      </c>
      <c r="JW140">
        <v>24.0761</v>
      </c>
      <c r="JX140">
        <v>96.5775</v>
      </c>
      <c r="JY140">
        <v>94.4773</v>
      </c>
    </row>
    <row r="141" spans="1:285">
      <c r="A141">
        <v>125</v>
      </c>
      <c r="B141">
        <v>1758505319.1</v>
      </c>
      <c r="C141">
        <v>2291.09999990463</v>
      </c>
      <c r="D141" t="s">
        <v>677</v>
      </c>
      <c r="E141" t="s">
        <v>678</v>
      </c>
      <c r="F141">
        <v>5</v>
      </c>
      <c r="G141" t="s">
        <v>419</v>
      </c>
      <c r="H141" t="s">
        <v>548</v>
      </c>
      <c r="I141" t="s">
        <v>421</v>
      </c>
      <c r="J141">
        <v>1758505316.1</v>
      </c>
      <c r="K141">
        <f>(L141)/1000</f>
        <v>0</v>
      </c>
      <c r="L141">
        <f>1000*DL141*AJ141*(DH141-DI141)/(100*DA141*(1000-AJ141*DH141))</f>
        <v>0</v>
      </c>
      <c r="M141">
        <f>DL141*AJ141*(DG141-DF141*(1000-AJ141*DI141)/(1000-AJ141*DH141))/(100*DA141)</f>
        <v>0</v>
      </c>
      <c r="N141">
        <f>DF141 - IF(AJ141&gt;1, M141*DA141*100.0/(AL141), 0)</f>
        <v>0</v>
      </c>
      <c r="O141">
        <f>((U141-K141/2)*N141-M141)/(U141+K141/2)</f>
        <v>0</v>
      </c>
      <c r="P141">
        <f>O141*(DM141+DN141)/1000.0</f>
        <v>0</v>
      </c>
      <c r="Q141">
        <f>(DF141 - IF(AJ141&gt;1, M141*DA141*100.0/(AL141), 0))*(DM141+DN141)/1000.0</f>
        <v>0</v>
      </c>
      <c r="R141">
        <f>2.0/((1/T141-1/S141)+SIGN(T141)*SQRT((1/T141-1/S141)*(1/T141-1/S141) + 4*DB141/((DB141+1)*(DB141+1))*(2*1/T141*1/S141-1/S141*1/S141)))</f>
        <v>0</v>
      </c>
      <c r="S141">
        <f>IF(LEFT(DC141,1)&lt;&gt;"0",IF(LEFT(DC141,1)="1",3.0,DD141),$D$5+$E$5*(DT141*DM141/($K$5*1000))+$F$5*(DT141*DM141/($K$5*1000))*MAX(MIN(DA141,$J$5),$I$5)*MAX(MIN(DA141,$J$5),$I$5)+$G$5*MAX(MIN(DA141,$J$5),$I$5)*(DT141*DM141/($K$5*1000))+$H$5*(DT141*DM141/($K$5*1000))*(DT141*DM141/($K$5*1000)))</f>
        <v>0</v>
      </c>
      <c r="T141">
        <f>K141*(1000-(1000*0.61365*exp(17.502*X141/(240.97+X141))/(DM141+DN141)+DH141)/2)/(1000*0.61365*exp(17.502*X141/(240.97+X141))/(DM141+DN141)-DH141)</f>
        <v>0</v>
      </c>
      <c r="U141">
        <f>1/((DB141+1)/(R141/1.6)+1/(S141/1.37)) + DB141/((DB141+1)/(R141/1.6) + DB141/(S141/1.37))</f>
        <v>0</v>
      </c>
      <c r="V141">
        <f>(CW141*CZ141)</f>
        <v>0</v>
      </c>
      <c r="W141">
        <f>(DO141+(V141+2*0.95*5.67E-8*(((DO141+$B$7)+273)^4-(DO141+273)^4)-44100*K141)/(1.84*29.3*S141+8*0.95*5.67E-8*(DO141+273)^3))</f>
        <v>0</v>
      </c>
      <c r="X141">
        <f>($C$7*DP141+$D$7*DQ141+$E$7*W141)</f>
        <v>0</v>
      </c>
      <c r="Y141">
        <f>0.61365*exp(17.502*X141/(240.97+X141))</f>
        <v>0</v>
      </c>
      <c r="Z141">
        <f>(AA141/AB141*100)</f>
        <v>0</v>
      </c>
      <c r="AA141">
        <f>DH141*(DM141+DN141)/1000</f>
        <v>0</v>
      </c>
      <c r="AB141">
        <f>0.61365*exp(17.502*DO141/(240.97+DO141))</f>
        <v>0</v>
      </c>
      <c r="AC141">
        <f>(Y141-DH141*(DM141+DN141)/1000)</f>
        <v>0</v>
      </c>
      <c r="AD141">
        <f>(-K141*44100)</f>
        <v>0</v>
      </c>
      <c r="AE141">
        <f>2*29.3*S141*0.92*(DO141-X141)</f>
        <v>0</v>
      </c>
      <c r="AF141">
        <f>2*0.95*5.67E-8*(((DO141+$B$7)+273)^4-(X141+273)^4)</f>
        <v>0</v>
      </c>
      <c r="AG141">
        <f>V141+AF141+AD141+AE141</f>
        <v>0</v>
      </c>
      <c r="AH141">
        <v>7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MAX(0,($B$13+$C$13*DT141)/(1+$D$13*DT141)*DM141/(DO141+273)*$E$13)</f>
        <v>0</v>
      </c>
      <c r="AM141" t="s">
        <v>422</v>
      </c>
      <c r="AN141" t="s">
        <v>422</v>
      </c>
      <c r="AO141">
        <v>0</v>
      </c>
      <c r="AP141">
        <v>0</v>
      </c>
      <c r="AQ141">
        <f>1-AO141/AP141</f>
        <v>0</v>
      </c>
      <c r="AR141">
        <v>0</v>
      </c>
      <c r="AS141" t="s">
        <v>422</v>
      </c>
      <c r="AT141" t="s">
        <v>422</v>
      </c>
      <c r="AU141">
        <v>0</v>
      </c>
      <c r="AV141">
        <v>0</v>
      </c>
      <c r="AW141">
        <f>1-AU141/AV141</f>
        <v>0</v>
      </c>
      <c r="AX141">
        <v>0.5</v>
      </c>
      <c r="AY141">
        <f>CX141</f>
        <v>0</v>
      </c>
      <c r="AZ141">
        <f>M141</f>
        <v>0</v>
      </c>
      <c r="BA141">
        <f>AW141*AX141*AY141</f>
        <v>0</v>
      </c>
      <c r="BB141">
        <f>(AZ141-AR141)/AY141</f>
        <v>0</v>
      </c>
      <c r="BC141">
        <f>(AP141-AV141)/AV141</f>
        <v>0</v>
      </c>
      <c r="BD141">
        <f>AO141/(AQ141+AO141/AV141)</f>
        <v>0</v>
      </c>
      <c r="BE141" t="s">
        <v>422</v>
      </c>
      <c r="BF141">
        <v>0</v>
      </c>
      <c r="BG141">
        <f>IF(BF141&lt;&gt;0, BF141, BD141)</f>
        <v>0</v>
      </c>
      <c r="BH141">
        <f>1-BG141/AV141</f>
        <v>0</v>
      </c>
      <c r="BI141">
        <f>(AV141-AU141)/(AV141-BG141)</f>
        <v>0</v>
      </c>
      <c r="BJ141">
        <f>(AP141-AV141)/(AP141-BG141)</f>
        <v>0</v>
      </c>
      <c r="BK141">
        <f>(AV141-AU141)/(AV141-AO141)</f>
        <v>0</v>
      </c>
      <c r="BL141">
        <f>(AP141-AV141)/(AP141-AO141)</f>
        <v>0</v>
      </c>
      <c r="BM141">
        <f>(BI141*BG141/AU141)</f>
        <v>0</v>
      </c>
      <c r="BN141">
        <f>(1-BM141)</f>
        <v>0</v>
      </c>
      <c r="CW141">
        <f>$B$11*DU141+$C$11*DV141+$F$11*EG141*(1-EJ141)</f>
        <v>0</v>
      </c>
      <c r="CX141">
        <f>CW141*CY141</f>
        <v>0</v>
      </c>
      <c r="CY141">
        <f>($B$11*$D$9+$C$11*$D$9+$F$11*((ET141+EL141)/MAX(ET141+EL141+EU141, 0.1)*$I$9+EU141/MAX(ET141+EL141+EU141, 0.1)*$J$9))/($B$11+$C$11+$F$11)</f>
        <v>0</v>
      </c>
      <c r="CZ141">
        <f>($B$11*$K$9+$C$11*$K$9+$F$11*((ET141+EL141)/MAX(ET141+EL141+EU141, 0.1)*$P$9+EU141/MAX(ET141+EL141+EU141, 0.1)*$Q$9))/($B$11+$C$11+$F$11)</f>
        <v>0</v>
      </c>
      <c r="DA141">
        <v>3.46</v>
      </c>
      <c r="DB141">
        <v>0.5</v>
      </c>
      <c r="DC141" t="s">
        <v>423</v>
      </c>
      <c r="DD141">
        <v>2</v>
      </c>
      <c r="DE141">
        <v>1758505316.1</v>
      </c>
      <c r="DF141">
        <v>420.553333333333</v>
      </c>
      <c r="DG141">
        <v>420.03</v>
      </c>
      <c r="DH141">
        <v>24.3028333333333</v>
      </c>
      <c r="DI141">
        <v>24.0578333333333</v>
      </c>
      <c r="DJ141">
        <v>418.499333333333</v>
      </c>
      <c r="DK141">
        <v>23.9474</v>
      </c>
      <c r="DL141">
        <v>500.010333333333</v>
      </c>
      <c r="DM141">
        <v>89.8023333333334</v>
      </c>
      <c r="DN141">
        <v>0.0362632</v>
      </c>
      <c r="DO141">
        <v>30.4272666666667</v>
      </c>
      <c r="DP141">
        <v>30.0044333333333</v>
      </c>
      <c r="DQ141">
        <v>999.9</v>
      </c>
      <c r="DR141">
        <v>0</v>
      </c>
      <c r="DS141">
        <v>0</v>
      </c>
      <c r="DT141">
        <v>10003.7666666667</v>
      </c>
      <c r="DU141">
        <v>0</v>
      </c>
      <c r="DV141">
        <v>0.330984</v>
      </c>
      <c r="DW141">
        <v>0.523325666666667</v>
      </c>
      <c r="DX141">
        <v>431.028666666667</v>
      </c>
      <c r="DY141">
        <v>430.384333333333</v>
      </c>
      <c r="DZ141">
        <v>0.244974333333333</v>
      </c>
      <c r="EA141">
        <v>420.03</v>
      </c>
      <c r="EB141">
        <v>24.0578333333333</v>
      </c>
      <c r="EC141">
        <v>2.18245</v>
      </c>
      <c r="ED141">
        <v>2.16045333333333</v>
      </c>
      <c r="EE141">
        <v>18.8341</v>
      </c>
      <c r="EF141">
        <v>18.6720333333333</v>
      </c>
      <c r="EG141">
        <v>0.00500059</v>
      </c>
      <c r="EH141">
        <v>0</v>
      </c>
      <c r="EI141">
        <v>0</v>
      </c>
      <c r="EJ141">
        <v>0</v>
      </c>
      <c r="EK141">
        <v>277</v>
      </c>
      <c r="EL141">
        <v>0.00500059</v>
      </c>
      <c r="EM141">
        <v>-8.2</v>
      </c>
      <c r="EN141">
        <v>3.70074341541719e-17</v>
      </c>
      <c r="EO141">
        <v>35.687</v>
      </c>
      <c r="EP141">
        <v>40.1456666666667</v>
      </c>
      <c r="EQ141">
        <v>37.458</v>
      </c>
      <c r="ER141">
        <v>40.583</v>
      </c>
      <c r="ES141">
        <v>38.5413333333333</v>
      </c>
      <c r="ET141">
        <v>0</v>
      </c>
      <c r="EU141">
        <v>0</v>
      </c>
      <c r="EV141">
        <v>0</v>
      </c>
      <c r="EW141">
        <v>1758505319.7</v>
      </c>
      <c r="EX141">
        <v>0</v>
      </c>
      <c r="EY141">
        <v>273.619230769231</v>
      </c>
      <c r="EZ141">
        <v>-14.1025641951864</v>
      </c>
      <c r="FA141">
        <v>44.526495297629</v>
      </c>
      <c r="FB141">
        <v>-8.24615384615385</v>
      </c>
      <c r="FC141">
        <v>15</v>
      </c>
      <c r="FD141">
        <v>0</v>
      </c>
      <c r="FE141" t="s">
        <v>424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0.553285095238095</v>
      </c>
      <c r="FR141">
        <v>-0.213310597402597</v>
      </c>
      <c r="FS141">
        <v>0.0452726790900531</v>
      </c>
      <c r="FT141">
        <v>1</v>
      </c>
      <c r="FU141">
        <v>274.373529411765</v>
      </c>
      <c r="FV141">
        <v>0.967150380836213</v>
      </c>
      <c r="FW141">
        <v>5.93911801847465</v>
      </c>
      <c r="FX141">
        <v>-1</v>
      </c>
      <c r="FY141">
        <v>0.245636619047619</v>
      </c>
      <c r="FZ141">
        <v>-0.000343948051947805</v>
      </c>
      <c r="GA141">
        <v>0.000933976163466126</v>
      </c>
      <c r="GB141">
        <v>1</v>
      </c>
      <c r="GC141">
        <v>2</v>
      </c>
      <c r="GD141">
        <v>2</v>
      </c>
      <c r="GE141" t="s">
        <v>425</v>
      </c>
      <c r="GF141">
        <v>3.13296</v>
      </c>
      <c r="GG141">
        <v>2.71452</v>
      </c>
      <c r="GH141">
        <v>0.0887736</v>
      </c>
      <c r="GI141">
        <v>0.0891505</v>
      </c>
      <c r="GJ141">
        <v>0.103051</v>
      </c>
      <c r="GK141">
        <v>0.102965</v>
      </c>
      <c r="GL141">
        <v>34289</v>
      </c>
      <c r="GM141">
        <v>36696.5</v>
      </c>
      <c r="GN141">
        <v>34049.4</v>
      </c>
      <c r="GO141">
        <v>36481.7</v>
      </c>
      <c r="GP141">
        <v>43149</v>
      </c>
      <c r="GQ141">
        <v>46985.3</v>
      </c>
      <c r="GR141">
        <v>53136.5</v>
      </c>
      <c r="GS141">
        <v>58315.2</v>
      </c>
      <c r="GT141">
        <v>1.92915</v>
      </c>
      <c r="GU141">
        <v>1.65135</v>
      </c>
      <c r="GV141">
        <v>0.0888109</v>
      </c>
      <c r="GW141">
        <v>0</v>
      </c>
      <c r="GX141">
        <v>28.5551</v>
      </c>
      <c r="GY141">
        <v>999.9</v>
      </c>
      <c r="GZ141">
        <v>58.851</v>
      </c>
      <c r="HA141">
        <v>30.434</v>
      </c>
      <c r="HB141">
        <v>28.6229</v>
      </c>
      <c r="HC141">
        <v>54.2246</v>
      </c>
      <c r="HD141">
        <v>47.3718</v>
      </c>
      <c r="HE141">
        <v>1</v>
      </c>
      <c r="HF141">
        <v>0.121888</v>
      </c>
      <c r="HG141">
        <v>-1.20097</v>
      </c>
      <c r="HH141">
        <v>20.1297</v>
      </c>
      <c r="HI141">
        <v>5.19782</v>
      </c>
      <c r="HJ141">
        <v>12.0058</v>
      </c>
      <c r="HK141">
        <v>4.9752</v>
      </c>
      <c r="HL141">
        <v>3.294</v>
      </c>
      <c r="HM141">
        <v>9999</v>
      </c>
      <c r="HN141">
        <v>9999</v>
      </c>
      <c r="HO141">
        <v>9999</v>
      </c>
      <c r="HP141">
        <v>999.9</v>
      </c>
      <c r="HQ141">
        <v>1.86325</v>
      </c>
      <c r="HR141">
        <v>1.86813</v>
      </c>
      <c r="HS141">
        <v>1.86783</v>
      </c>
      <c r="HT141">
        <v>1.86905</v>
      </c>
      <c r="HU141">
        <v>1.86981</v>
      </c>
      <c r="HV141">
        <v>1.86594</v>
      </c>
      <c r="HW141">
        <v>1.867</v>
      </c>
      <c r="HX141">
        <v>1.86844</v>
      </c>
      <c r="HY141">
        <v>5</v>
      </c>
      <c r="HZ141">
        <v>0</v>
      </c>
      <c r="IA141">
        <v>0</v>
      </c>
      <c r="IB141">
        <v>0</v>
      </c>
      <c r="IC141" t="s">
        <v>426</v>
      </c>
      <c r="ID141" t="s">
        <v>427</v>
      </c>
      <c r="IE141" t="s">
        <v>428</v>
      </c>
      <c r="IF141" t="s">
        <v>428</v>
      </c>
      <c r="IG141" t="s">
        <v>428</v>
      </c>
      <c r="IH141" t="s">
        <v>428</v>
      </c>
      <c r="II141">
        <v>0</v>
      </c>
      <c r="IJ141">
        <v>100</v>
      </c>
      <c r="IK141">
        <v>100</v>
      </c>
      <c r="IL141">
        <v>2.054</v>
      </c>
      <c r="IM141">
        <v>0.3553</v>
      </c>
      <c r="IN141">
        <v>0.625846538382723</v>
      </c>
      <c r="IO141">
        <v>0.00365734689822481</v>
      </c>
      <c r="IP141">
        <v>-6.82403095585571e-07</v>
      </c>
      <c r="IQ141">
        <v>2.34579755332527e-10</v>
      </c>
      <c r="IR141">
        <v>-0.0964157226560202</v>
      </c>
      <c r="IS141">
        <v>-0.0183575705514064</v>
      </c>
      <c r="IT141">
        <v>0.00210061426533654</v>
      </c>
      <c r="IU141">
        <v>-2.28055882586626e-05</v>
      </c>
      <c r="IV141">
        <v>4</v>
      </c>
      <c r="IW141">
        <v>2464</v>
      </c>
      <c r="IX141">
        <v>0</v>
      </c>
      <c r="IY141">
        <v>27</v>
      </c>
      <c r="IZ141">
        <v>29308422</v>
      </c>
      <c r="JA141">
        <v>29308422</v>
      </c>
      <c r="JB141">
        <v>0.955811</v>
      </c>
      <c r="JC141">
        <v>2.64771</v>
      </c>
      <c r="JD141">
        <v>1.54785</v>
      </c>
      <c r="JE141">
        <v>2.31323</v>
      </c>
      <c r="JF141">
        <v>1.64673</v>
      </c>
      <c r="JG141">
        <v>2.24854</v>
      </c>
      <c r="JH141">
        <v>34.3952</v>
      </c>
      <c r="JI141">
        <v>24.2188</v>
      </c>
      <c r="JJ141">
        <v>18</v>
      </c>
      <c r="JK141">
        <v>494.564</v>
      </c>
      <c r="JL141">
        <v>332.592</v>
      </c>
      <c r="JM141">
        <v>31.2972</v>
      </c>
      <c r="JN141">
        <v>28.9543</v>
      </c>
      <c r="JO141">
        <v>29.9999</v>
      </c>
      <c r="JP141">
        <v>28.9436</v>
      </c>
      <c r="JQ141">
        <v>28.8991</v>
      </c>
      <c r="JR141">
        <v>19.1518</v>
      </c>
      <c r="JS141">
        <v>21.6768</v>
      </c>
      <c r="JT141">
        <v>82.8474</v>
      </c>
      <c r="JU141">
        <v>31.2247</v>
      </c>
      <c r="JV141">
        <v>420</v>
      </c>
      <c r="JW141">
        <v>24.0761</v>
      </c>
      <c r="JX141">
        <v>96.5771</v>
      </c>
      <c r="JY141">
        <v>94.4776</v>
      </c>
    </row>
    <row r="142" spans="1:285">
      <c r="A142">
        <v>126</v>
      </c>
      <c r="B142">
        <v>1758505321.1</v>
      </c>
      <c r="C142">
        <v>2293.09999990463</v>
      </c>
      <c r="D142" t="s">
        <v>679</v>
      </c>
      <c r="E142" t="s">
        <v>680</v>
      </c>
      <c r="F142">
        <v>5</v>
      </c>
      <c r="G142" t="s">
        <v>419</v>
      </c>
      <c r="H142" t="s">
        <v>548</v>
      </c>
      <c r="I142" t="s">
        <v>421</v>
      </c>
      <c r="J142">
        <v>1758505318.1</v>
      </c>
      <c r="K142">
        <f>(L142)/1000</f>
        <v>0</v>
      </c>
      <c r="L142">
        <f>1000*DL142*AJ142*(DH142-DI142)/(100*DA142*(1000-AJ142*DH142))</f>
        <v>0</v>
      </c>
      <c r="M142">
        <f>DL142*AJ142*(DG142-DF142*(1000-AJ142*DI142)/(1000-AJ142*DH142))/(100*DA142)</f>
        <v>0</v>
      </c>
      <c r="N142">
        <f>DF142 - IF(AJ142&gt;1, M142*DA142*100.0/(AL142), 0)</f>
        <v>0</v>
      </c>
      <c r="O142">
        <f>((U142-K142/2)*N142-M142)/(U142+K142/2)</f>
        <v>0</v>
      </c>
      <c r="P142">
        <f>O142*(DM142+DN142)/1000.0</f>
        <v>0</v>
      </c>
      <c r="Q142">
        <f>(DF142 - IF(AJ142&gt;1, M142*DA142*100.0/(AL142), 0))*(DM142+DN142)/1000.0</f>
        <v>0</v>
      </c>
      <c r="R142">
        <f>2.0/((1/T142-1/S142)+SIGN(T142)*SQRT((1/T142-1/S142)*(1/T142-1/S142) + 4*DB142/((DB142+1)*(DB142+1))*(2*1/T142*1/S142-1/S142*1/S142)))</f>
        <v>0</v>
      </c>
      <c r="S142">
        <f>IF(LEFT(DC142,1)&lt;&gt;"0",IF(LEFT(DC142,1)="1",3.0,DD142),$D$5+$E$5*(DT142*DM142/($K$5*1000))+$F$5*(DT142*DM142/($K$5*1000))*MAX(MIN(DA142,$J$5),$I$5)*MAX(MIN(DA142,$J$5),$I$5)+$G$5*MAX(MIN(DA142,$J$5),$I$5)*(DT142*DM142/($K$5*1000))+$H$5*(DT142*DM142/($K$5*1000))*(DT142*DM142/($K$5*1000)))</f>
        <v>0</v>
      </c>
      <c r="T142">
        <f>K142*(1000-(1000*0.61365*exp(17.502*X142/(240.97+X142))/(DM142+DN142)+DH142)/2)/(1000*0.61365*exp(17.502*X142/(240.97+X142))/(DM142+DN142)-DH142)</f>
        <v>0</v>
      </c>
      <c r="U142">
        <f>1/((DB142+1)/(R142/1.6)+1/(S142/1.37)) + DB142/((DB142+1)/(R142/1.6) + DB142/(S142/1.37))</f>
        <v>0</v>
      </c>
      <c r="V142">
        <f>(CW142*CZ142)</f>
        <v>0</v>
      </c>
      <c r="W142">
        <f>(DO142+(V142+2*0.95*5.67E-8*(((DO142+$B$7)+273)^4-(DO142+273)^4)-44100*K142)/(1.84*29.3*S142+8*0.95*5.67E-8*(DO142+273)^3))</f>
        <v>0</v>
      </c>
      <c r="X142">
        <f>($C$7*DP142+$D$7*DQ142+$E$7*W142)</f>
        <v>0</v>
      </c>
      <c r="Y142">
        <f>0.61365*exp(17.502*X142/(240.97+X142))</f>
        <v>0</v>
      </c>
      <c r="Z142">
        <f>(AA142/AB142*100)</f>
        <v>0</v>
      </c>
      <c r="AA142">
        <f>DH142*(DM142+DN142)/1000</f>
        <v>0</v>
      </c>
      <c r="AB142">
        <f>0.61365*exp(17.502*DO142/(240.97+DO142))</f>
        <v>0</v>
      </c>
      <c r="AC142">
        <f>(Y142-DH142*(DM142+DN142)/1000)</f>
        <v>0</v>
      </c>
      <c r="AD142">
        <f>(-K142*44100)</f>
        <v>0</v>
      </c>
      <c r="AE142">
        <f>2*29.3*S142*0.92*(DO142-X142)</f>
        <v>0</v>
      </c>
      <c r="AF142">
        <f>2*0.95*5.67E-8*(((DO142+$B$7)+273)^4-(X142+273)^4)</f>
        <v>0</v>
      </c>
      <c r="AG142">
        <f>V142+AF142+AD142+AE142</f>
        <v>0</v>
      </c>
      <c r="AH142">
        <v>7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MAX(0,($B$13+$C$13*DT142)/(1+$D$13*DT142)*DM142/(DO142+273)*$E$13)</f>
        <v>0</v>
      </c>
      <c r="AM142" t="s">
        <v>422</v>
      </c>
      <c r="AN142" t="s">
        <v>422</v>
      </c>
      <c r="AO142">
        <v>0</v>
      </c>
      <c r="AP142">
        <v>0</v>
      </c>
      <c r="AQ142">
        <f>1-AO142/AP142</f>
        <v>0</v>
      </c>
      <c r="AR142">
        <v>0</v>
      </c>
      <c r="AS142" t="s">
        <v>422</v>
      </c>
      <c r="AT142" t="s">
        <v>422</v>
      </c>
      <c r="AU142">
        <v>0</v>
      </c>
      <c r="AV142">
        <v>0</v>
      </c>
      <c r="AW142">
        <f>1-AU142/AV142</f>
        <v>0</v>
      </c>
      <c r="AX142">
        <v>0.5</v>
      </c>
      <c r="AY142">
        <f>CX142</f>
        <v>0</v>
      </c>
      <c r="AZ142">
        <f>M142</f>
        <v>0</v>
      </c>
      <c r="BA142">
        <f>AW142*AX142*AY142</f>
        <v>0</v>
      </c>
      <c r="BB142">
        <f>(AZ142-AR142)/AY142</f>
        <v>0</v>
      </c>
      <c r="BC142">
        <f>(AP142-AV142)/AV142</f>
        <v>0</v>
      </c>
      <c r="BD142">
        <f>AO142/(AQ142+AO142/AV142)</f>
        <v>0</v>
      </c>
      <c r="BE142" t="s">
        <v>422</v>
      </c>
      <c r="BF142">
        <v>0</v>
      </c>
      <c r="BG142">
        <f>IF(BF142&lt;&gt;0, BF142, BD142)</f>
        <v>0</v>
      </c>
      <c r="BH142">
        <f>1-BG142/AV142</f>
        <v>0</v>
      </c>
      <c r="BI142">
        <f>(AV142-AU142)/(AV142-BG142)</f>
        <v>0</v>
      </c>
      <c r="BJ142">
        <f>(AP142-AV142)/(AP142-BG142)</f>
        <v>0</v>
      </c>
      <c r="BK142">
        <f>(AV142-AU142)/(AV142-AO142)</f>
        <v>0</v>
      </c>
      <c r="BL142">
        <f>(AP142-AV142)/(AP142-AO142)</f>
        <v>0</v>
      </c>
      <c r="BM142">
        <f>(BI142*BG142/AU142)</f>
        <v>0</v>
      </c>
      <c r="BN142">
        <f>(1-BM142)</f>
        <v>0</v>
      </c>
      <c r="CW142">
        <f>$B$11*DU142+$C$11*DV142+$F$11*EG142*(1-EJ142)</f>
        <v>0</v>
      </c>
      <c r="CX142">
        <f>CW142*CY142</f>
        <v>0</v>
      </c>
      <c r="CY142">
        <f>($B$11*$D$9+$C$11*$D$9+$F$11*((ET142+EL142)/MAX(ET142+EL142+EU142, 0.1)*$I$9+EU142/MAX(ET142+EL142+EU142, 0.1)*$J$9))/($B$11+$C$11+$F$11)</f>
        <v>0</v>
      </c>
      <c r="CZ142">
        <f>($B$11*$K$9+$C$11*$K$9+$F$11*((ET142+EL142)/MAX(ET142+EL142+EU142, 0.1)*$P$9+EU142/MAX(ET142+EL142+EU142, 0.1)*$Q$9))/($B$11+$C$11+$F$11)</f>
        <v>0</v>
      </c>
      <c r="DA142">
        <v>3.46</v>
      </c>
      <c r="DB142">
        <v>0.5</v>
      </c>
      <c r="DC142" t="s">
        <v>423</v>
      </c>
      <c r="DD142">
        <v>2</v>
      </c>
      <c r="DE142">
        <v>1758505318.1</v>
      </c>
      <c r="DF142">
        <v>420.568333333333</v>
      </c>
      <c r="DG142">
        <v>420.031666666667</v>
      </c>
      <c r="DH142">
        <v>24.3016</v>
      </c>
      <c r="DI142">
        <v>24.0569333333333</v>
      </c>
      <c r="DJ142">
        <v>418.514</v>
      </c>
      <c r="DK142">
        <v>23.9462</v>
      </c>
      <c r="DL142">
        <v>500.028333333333</v>
      </c>
      <c r="DM142">
        <v>89.8025333333333</v>
      </c>
      <c r="DN142">
        <v>0.036337</v>
      </c>
      <c r="DO142">
        <v>30.4298</v>
      </c>
      <c r="DP142">
        <v>30.0042</v>
      </c>
      <c r="DQ142">
        <v>999.9</v>
      </c>
      <c r="DR142">
        <v>0</v>
      </c>
      <c r="DS142">
        <v>0</v>
      </c>
      <c r="DT142">
        <v>9996.86666666667</v>
      </c>
      <c r="DU142">
        <v>0</v>
      </c>
      <c r="DV142">
        <v>0.330984</v>
      </c>
      <c r="DW142">
        <v>0.536692666666667</v>
      </c>
      <c r="DX142">
        <v>431.043333333333</v>
      </c>
      <c r="DY142">
        <v>430.385666666667</v>
      </c>
      <c r="DZ142">
        <v>0.244640333333333</v>
      </c>
      <c r="EA142">
        <v>420.031666666667</v>
      </c>
      <c r="EB142">
        <v>24.0569333333333</v>
      </c>
      <c r="EC142">
        <v>2.18234333333333</v>
      </c>
      <c r="ED142">
        <v>2.16037666666667</v>
      </c>
      <c r="EE142">
        <v>18.8333</v>
      </c>
      <c r="EF142">
        <v>18.6714666666667</v>
      </c>
      <c r="EG142">
        <v>0.00500059</v>
      </c>
      <c r="EH142">
        <v>0</v>
      </c>
      <c r="EI142">
        <v>0</v>
      </c>
      <c r="EJ142">
        <v>0</v>
      </c>
      <c r="EK142">
        <v>273.133333333333</v>
      </c>
      <c r="EL142">
        <v>0.00500059</v>
      </c>
      <c r="EM142">
        <v>-10.5666666666667</v>
      </c>
      <c r="EN142">
        <v>-1.5</v>
      </c>
      <c r="EO142">
        <v>35.687</v>
      </c>
      <c r="EP142">
        <v>40.1873333333333</v>
      </c>
      <c r="EQ142">
        <v>37.479</v>
      </c>
      <c r="ER142">
        <v>40.6246666666667</v>
      </c>
      <c r="ES142">
        <v>38.562</v>
      </c>
      <c r="ET142">
        <v>0</v>
      </c>
      <c r="EU142">
        <v>0</v>
      </c>
      <c r="EV142">
        <v>0</v>
      </c>
      <c r="EW142">
        <v>1758505321.5</v>
      </c>
      <c r="EX142">
        <v>0</v>
      </c>
      <c r="EY142">
        <v>274.46</v>
      </c>
      <c r="EZ142">
        <v>-21.2846152162429</v>
      </c>
      <c r="FA142">
        <v>27.9615381547685</v>
      </c>
      <c r="FB142">
        <v>-7.952</v>
      </c>
      <c r="FC142">
        <v>15</v>
      </c>
      <c r="FD142">
        <v>0</v>
      </c>
      <c r="FE142" t="s">
        <v>424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0.551786857142857</v>
      </c>
      <c r="FR142">
        <v>-0.178372909090909</v>
      </c>
      <c r="FS142">
        <v>0.0463284406943518</v>
      </c>
      <c r="FT142">
        <v>1</v>
      </c>
      <c r="FU142">
        <v>274.135294117647</v>
      </c>
      <c r="FV142">
        <v>-14.2062644487545</v>
      </c>
      <c r="FW142">
        <v>6.58411110410068</v>
      </c>
      <c r="FX142">
        <v>-1</v>
      </c>
      <c r="FY142">
        <v>0.245404619047619</v>
      </c>
      <c r="FZ142">
        <v>-0.00171210389610384</v>
      </c>
      <c r="GA142">
        <v>0.00105127942351397</v>
      </c>
      <c r="GB142">
        <v>1</v>
      </c>
      <c r="GC142">
        <v>2</v>
      </c>
      <c r="GD142">
        <v>2</v>
      </c>
      <c r="GE142" t="s">
        <v>425</v>
      </c>
      <c r="GF142">
        <v>3.13295</v>
      </c>
      <c r="GG142">
        <v>2.71432</v>
      </c>
      <c r="GH142">
        <v>0.0887708</v>
      </c>
      <c r="GI142">
        <v>0.0891524</v>
      </c>
      <c r="GJ142">
        <v>0.103047</v>
      </c>
      <c r="GK142">
        <v>0.102962</v>
      </c>
      <c r="GL142">
        <v>34289.1</v>
      </c>
      <c r="GM142">
        <v>36696.6</v>
      </c>
      <c r="GN142">
        <v>34049.4</v>
      </c>
      <c r="GO142">
        <v>36481.9</v>
      </c>
      <c r="GP142">
        <v>43149.4</v>
      </c>
      <c r="GQ142">
        <v>46985.6</v>
      </c>
      <c r="GR142">
        <v>53136.7</v>
      </c>
      <c r="GS142">
        <v>58315.4</v>
      </c>
      <c r="GT142">
        <v>1.92922</v>
      </c>
      <c r="GU142">
        <v>1.65132</v>
      </c>
      <c r="GV142">
        <v>0.0886843</v>
      </c>
      <c r="GW142">
        <v>0</v>
      </c>
      <c r="GX142">
        <v>28.5564</v>
      </c>
      <c r="GY142">
        <v>999.9</v>
      </c>
      <c r="GZ142">
        <v>58.851</v>
      </c>
      <c r="HA142">
        <v>30.454</v>
      </c>
      <c r="HB142">
        <v>28.657</v>
      </c>
      <c r="HC142">
        <v>54.0846</v>
      </c>
      <c r="HD142">
        <v>47.4519</v>
      </c>
      <c r="HE142">
        <v>1</v>
      </c>
      <c r="HF142">
        <v>0.121613</v>
      </c>
      <c r="HG142">
        <v>-1.17617</v>
      </c>
      <c r="HH142">
        <v>20.13</v>
      </c>
      <c r="HI142">
        <v>5.19767</v>
      </c>
      <c r="HJ142">
        <v>12.0053</v>
      </c>
      <c r="HK142">
        <v>4.9751</v>
      </c>
      <c r="HL142">
        <v>3.294</v>
      </c>
      <c r="HM142">
        <v>9999</v>
      </c>
      <c r="HN142">
        <v>9999</v>
      </c>
      <c r="HO142">
        <v>9999</v>
      </c>
      <c r="HP142">
        <v>999.9</v>
      </c>
      <c r="HQ142">
        <v>1.86325</v>
      </c>
      <c r="HR142">
        <v>1.86813</v>
      </c>
      <c r="HS142">
        <v>1.86783</v>
      </c>
      <c r="HT142">
        <v>1.86905</v>
      </c>
      <c r="HU142">
        <v>1.86981</v>
      </c>
      <c r="HV142">
        <v>1.86592</v>
      </c>
      <c r="HW142">
        <v>1.86699</v>
      </c>
      <c r="HX142">
        <v>1.86843</v>
      </c>
      <c r="HY142">
        <v>5</v>
      </c>
      <c r="HZ142">
        <v>0</v>
      </c>
      <c r="IA142">
        <v>0</v>
      </c>
      <c r="IB142">
        <v>0</v>
      </c>
      <c r="IC142" t="s">
        <v>426</v>
      </c>
      <c r="ID142" t="s">
        <v>427</v>
      </c>
      <c r="IE142" t="s">
        <v>428</v>
      </c>
      <c r="IF142" t="s">
        <v>428</v>
      </c>
      <c r="IG142" t="s">
        <v>428</v>
      </c>
      <c r="IH142" t="s">
        <v>428</v>
      </c>
      <c r="II142">
        <v>0</v>
      </c>
      <c r="IJ142">
        <v>100</v>
      </c>
      <c r="IK142">
        <v>100</v>
      </c>
      <c r="IL142">
        <v>2.054</v>
      </c>
      <c r="IM142">
        <v>0.3552</v>
      </c>
      <c r="IN142">
        <v>0.625846538382723</v>
      </c>
      <c r="IO142">
        <v>0.00365734689822481</v>
      </c>
      <c r="IP142">
        <v>-6.82403095585571e-07</v>
      </c>
      <c r="IQ142">
        <v>2.34579755332527e-10</v>
      </c>
      <c r="IR142">
        <v>-0.0964157226560202</v>
      </c>
      <c r="IS142">
        <v>-0.0183575705514064</v>
      </c>
      <c r="IT142">
        <v>0.00210061426533654</v>
      </c>
      <c r="IU142">
        <v>-2.28055882586626e-05</v>
      </c>
      <c r="IV142">
        <v>4</v>
      </c>
      <c r="IW142">
        <v>2464</v>
      </c>
      <c r="IX142">
        <v>0</v>
      </c>
      <c r="IY142">
        <v>27</v>
      </c>
      <c r="IZ142">
        <v>29308422</v>
      </c>
      <c r="JA142">
        <v>29308422</v>
      </c>
      <c r="JB142">
        <v>0.955811</v>
      </c>
      <c r="JC142">
        <v>2.63794</v>
      </c>
      <c r="JD142">
        <v>1.54785</v>
      </c>
      <c r="JE142">
        <v>2.31323</v>
      </c>
      <c r="JF142">
        <v>1.64673</v>
      </c>
      <c r="JG142">
        <v>2.34619</v>
      </c>
      <c r="JH142">
        <v>34.3952</v>
      </c>
      <c r="JI142">
        <v>24.2276</v>
      </c>
      <c r="JJ142">
        <v>18</v>
      </c>
      <c r="JK142">
        <v>494.607</v>
      </c>
      <c r="JL142">
        <v>332.574</v>
      </c>
      <c r="JM142">
        <v>31.2614</v>
      </c>
      <c r="JN142">
        <v>28.9543</v>
      </c>
      <c r="JO142">
        <v>29.9998</v>
      </c>
      <c r="JP142">
        <v>28.9427</v>
      </c>
      <c r="JQ142">
        <v>28.8979</v>
      </c>
      <c r="JR142">
        <v>19.1506</v>
      </c>
      <c r="JS142">
        <v>21.6768</v>
      </c>
      <c r="JT142">
        <v>82.8474</v>
      </c>
      <c r="JU142">
        <v>31.2219</v>
      </c>
      <c r="JV142">
        <v>420</v>
      </c>
      <c r="JW142">
        <v>24.0761</v>
      </c>
      <c r="JX142">
        <v>96.5773</v>
      </c>
      <c r="JY142">
        <v>94.4779</v>
      </c>
    </row>
    <row r="143" spans="1:285">
      <c r="A143">
        <v>127</v>
      </c>
      <c r="B143">
        <v>1758505323.1</v>
      </c>
      <c r="C143">
        <v>2295.09999990463</v>
      </c>
      <c r="D143" t="s">
        <v>681</v>
      </c>
      <c r="E143" t="s">
        <v>682</v>
      </c>
      <c r="F143">
        <v>5</v>
      </c>
      <c r="G143" t="s">
        <v>419</v>
      </c>
      <c r="H143" t="s">
        <v>548</v>
      </c>
      <c r="I143" t="s">
        <v>421</v>
      </c>
      <c r="J143">
        <v>1758505320.1</v>
      </c>
      <c r="K143">
        <f>(L143)/1000</f>
        <v>0</v>
      </c>
      <c r="L143">
        <f>1000*DL143*AJ143*(DH143-DI143)/(100*DA143*(1000-AJ143*DH143))</f>
        <v>0</v>
      </c>
      <c r="M143">
        <f>DL143*AJ143*(DG143-DF143*(1000-AJ143*DI143)/(1000-AJ143*DH143))/(100*DA143)</f>
        <v>0</v>
      </c>
      <c r="N143">
        <f>DF143 - IF(AJ143&gt;1, M143*DA143*100.0/(AL143), 0)</f>
        <v>0</v>
      </c>
      <c r="O143">
        <f>((U143-K143/2)*N143-M143)/(U143+K143/2)</f>
        <v>0</v>
      </c>
      <c r="P143">
        <f>O143*(DM143+DN143)/1000.0</f>
        <v>0</v>
      </c>
      <c r="Q143">
        <f>(DF143 - IF(AJ143&gt;1, M143*DA143*100.0/(AL143), 0))*(DM143+DN143)/1000.0</f>
        <v>0</v>
      </c>
      <c r="R143">
        <f>2.0/((1/T143-1/S143)+SIGN(T143)*SQRT((1/T143-1/S143)*(1/T143-1/S143) + 4*DB143/((DB143+1)*(DB143+1))*(2*1/T143*1/S143-1/S143*1/S143)))</f>
        <v>0</v>
      </c>
      <c r="S143">
        <f>IF(LEFT(DC143,1)&lt;&gt;"0",IF(LEFT(DC143,1)="1",3.0,DD143),$D$5+$E$5*(DT143*DM143/($K$5*1000))+$F$5*(DT143*DM143/($K$5*1000))*MAX(MIN(DA143,$J$5),$I$5)*MAX(MIN(DA143,$J$5),$I$5)+$G$5*MAX(MIN(DA143,$J$5),$I$5)*(DT143*DM143/($K$5*1000))+$H$5*(DT143*DM143/($K$5*1000))*(DT143*DM143/($K$5*1000)))</f>
        <v>0</v>
      </c>
      <c r="T143">
        <f>K143*(1000-(1000*0.61365*exp(17.502*X143/(240.97+X143))/(DM143+DN143)+DH143)/2)/(1000*0.61365*exp(17.502*X143/(240.97+X143))/(DM143+DN143)-DH143)</f>
        <v>0</v>
      </c>
      <c r="U143">
        <f>1/((DB143+1)/(R143/1.6)+1/(S143/1.37)) + DB143/((DB143+1)/(R143/1.6) + DB143/(S143/1.37))</f>
        <v>0</v>
      </c>
      <c r="V143">
        <f>(CW143*CZ143)</f>
        <v>0</v>
      </c>
      <c r="W143">
        <f>(DO143+(V143+2*0.95*5.67E-8*(((DO143+$B$7)+273)^4-(DO143+273)^4)-44100*K143)/(1.84*29.3*S143+8*0.95*5.67E-8*(DO143+273)^3))</f>
        <v>0</v>
      </c>
      <c r="X143">
        <f>($C$7*DP143+$D$7*DQ143+$E$7*W143)</f>
        <v>0</v>
      </c>
      <c r="Y143">
        <f>0.61365*exp(17.502*X143/(240.97+X143))</f>
        <v>0</v>
      </c>
      <c r="Z143">
        <f>(AA143/AB143*100)</f>
        <v>0</v>
      </c>
      <c r="AA143">
        <f>DH143*(DM143+DN143)/1000</f>
        <v>0</v>
      </c>
      <c r="AB143">
        <f>0.61365*exp(17.502*DO143/(240.97+DO143))</f>
        <v>0</v>
      </c>
      <c r="AC143">
        <f>(Y143-DH143*(DM143+DN143)/1000)</f>
        <v>0</v>
      </c>
      <c r="AD143">
        <f>(-K143*44100)</f>
        <v>0</v>
      </c>
      <c r="AE143">
        <f>2*29.3*S143*0.92*(DO143-X143)</f>
        <v>0</v>
      </c>
      <c r="AF143">
        <f>2*0.95*5.67E-8*(((DO143+$B$7)+273)^4-(X143+273)^4)</f>
        <v>0</v>
      </c>
      <c r="AG143">
        <f>V143+AF143+AD143+AE143</f>
        <v>0</v>
      </c>
      <c r="AH143">
        <v>7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MAX(0,($B$13+$C$13*DT143)/(1+$D$13*DT143)*DM143/(DO143+273)*$E$13)</f>
        <v>0</v>
      </c>
      <c r="AM143" t="s">
        <v>422</v>
      </c>
      <c r="AN143" t="s">
        <v>422</v>
      </c>
      <c r="AO143">
        <v>0</v>
      </c>
      <c r="AP143">
        <v>0</v>
      </c>
      <c r="AQ143">
        <f>1-AO143/AP143</f>
        <v>0</v>
      </c>
      <c r="AR143">
        <v>0</v>
      </c>
      <c r="AS143" t="s">
        <v>422</v>
      </c>
      <c r="AT143" t="s">
        <v>422</v>
      </c>
      <c r="AU143">
        <v>0</v>
      </c>
      <c r="AV143">
        <v>0</v>
      </c>
      <c r="AW143">
        <f>1-AU143/AV143</f>
        <v>0</v>
      </c>
      <c r="AX143">
        <v>0.5</v>
      </c>
      <c r="AY143">
        <f>CX143</f>
        <v>0</v>
      </c>
      <c r="AZ143">
        <f>M143</f>
        <v>0</v>
      </c>
      <c r="BA143">
        <f>AW143*AX143*AY143</f>
        <v>0</v>
      </c>
      <c r="BB143">
        <f>(AZ143-AR143)/AY143</f>
        <v>0</v>
      </c>
      <c r="BC143">
        <f>(AP143-AV143)/AV143</f>
        <v>0</v>
      </c>
      <c r="BD143">
        <f>AO143/(AQ143+AO143/AV143)</f>
        <v>0</v>
      </c>
      <c r="BE143" t="s">
        <v>422</v>
      </c>
      <c r="BF143">
        <v>0</v>
      </c>
      <c r="BG143">
        <f>IF(BF143&lt;&gt;0, BF143, BD143)</f>
        <v>0</v>
      </c>
      <c r="BH143">
        <f>1-BG143/AV143</f>
        <v>0</v>
      </c>
      <c r="BI143">
        <f>(AV143-AU143)/(AV143-BG143)</f>
        <v>0</v>
      </c>
      <c r="BJ143">
        <f>(AP143-AV143)/(AP143-BG143)</f>
        <v>0</v>
      </c>
      <c r="BK143">
        <f>(AV143-AU143)/(AV143-AO143)</f>
        <v>0</v>
      </c>
      <c r="BL143">
        <f>(AP143-AV143)/(AP143-AO143)</f>
        <v>0</v>
      </c>
      <c r="BM143">
        <f>(BI143*BG143/AU143)</f>
        <v>0</v>
      </c>
      <c r="BN143">
        <f>(1-BM143)</f>
        <v>0</v>
      </c>
      <c r="CW143">
        <f>$B$11*DU143+$C$11*DV143+$F$11*EG143*(1-EJ143)</f>
        <v>0</v>
      </c>
      <c r="CX143">
        <f>CW143*CY143</f>
        <v>0</v>
      </c>
      <c r="CY143">
        <f>($B$11*$D$9+$C$11*$D$9+$F$11*((ET143+EL143)/MAX(ET143+EL143+EU143, 0.1)*$I$9+EU143/MAX(ET143+EL143+EU143, 0.1)*$J$9))/($B$11+$C$11+$F$11)</f>
        <v>0</v>
      </c>
      <c r="CZ143">
        <f>($B$11*$K$9+$C$11*$K$9+$F$11*((ET143+EL143)/MAX(ET143+EL143+EU143, 0.1)*$P$9+EU143/MAX(ET143+EL143+EU143, 0.1)*$Q$9))/($B$11+$C$11+$F$11)</f>
        <v>0</v>
      </c>
      <c r="DA143">
        <v>3.46</v>
      </c>
      <c r="DB143">
        <v>0.5</v>
      </c>
      <c r="DC143" t="s">
        <v>423</v>
      </c>
      <c r="DD143">
        <v>2</v>
      </c>
      <c r="DE143">
        <v>1758505320.1</v>
      </c>
      <c r="DF143">
        <v>420.578333333333</v>
      </c>
      <c r="DG143">
        <v>420.006666666667</v>
      </c>
      <c r="DH143">
        <v>24.2998333333333</v>
      </c>
      <c r="DI143">
        <v>24.0562666666667</v>
      </c>
      <c r="DJ143">
        <v>418.523666666667</v>
      </c>
      <c r="DK143">
        <v>23.9444666666667</v>
      </c>
      <c r="DL143">
        <v>500.063333333333</v>
      </c>
      <c r="DM143">
        <v>89.8027</v>
      </c>
      <c r="DN143">
        <v>0.0363481</v>
      </c>
      <c r="DO143">
        <v>30.4317333333333</v>
      </c>
      <c r="DP143">
        <v>30.0024666666667</v>
      </c>
      <c r="DQ143">
        <v>999.9</v>
      </c>
      <c r="DR143">
        <v>0</v>
      </c>
      <c r="DS143">
        <v>0</v>
      </c>
      <c r="DT143">
        <v>9995.63333333333</v>
      </c>
      <c r="DU143">
        <v>0</v>
      </c>
      <c r="DV143">
        <v>0.330984</v>
      </c>
      <c r="DW143">
        <v>0.571635333333333</v>
      </c>
      <c r="DX143">
        <v>431.052333333333</v>
      </c>
      <c r="DY143">
        <v>430.359666666667</v>
      </c>
      <c r="DZ143">
        <v>0.243522333333333</v>
      </c>
      <c r="EA143">
        <v>420.006666666667</v>
      </c>
      <c r="EB143">
        <v>24.0562666666667</v>
      </c>
      <c r="EC143">
        <v>2.18218666666667</v>
      </c>
      <c r="ED143">
        <v>2.16032</v>
      </c>
      <c r="EE143">
        <v>18.8321333333333</v>
      </c>
      <c r="EF143">
        <v>18.6710666666667</v>
      </c>
      <c r="EG143">
        <v>0.00500059</v>
      </c>
      <c r="EH143">
        <v>0</v>
      </c>
      <c r="EI143">
        <v>0</v>
      </c>
      <c r="EJ143">
        <v>0</v>
      </c>
      <c r="EK143">
        <v>274.3</v>
      </c>
      <c r="EL143">
        <v>0.00500059</v>
      </c>
      <c r="EM143">
        <v>-11.4333333333333</v>
      </c>
      <c r="EN143">
        <v>-1.03333333333333</v>
      </c>
      <c r="EO143">
        <v>35.708</v>
      </c>
      <c r="EP143">
        <v>40.229</v>
      </c>
      <c r="EQ143">
        <v>37.5</v>
      </c>
      <c r="ER143">
        <v>40.6873333333333</v>
      </c>
      <c r="ES143">
        <v>38.562</v>
      </c>
      <c r="ET143">
        <v>0</v>
      </c>
      <c r="EU143">
        <v>0</v>
      </c>
      <c r="EV143">
        <v>0</v>
      </c>
      <c r="EW143">
        <v>1758505323.3</v>
      </c>
      <c r="EX143">
        <v>0</v>
      </c>
      <c r="EY143">
        <v>274.738461538462</v>
      </c>
      <c r="EZ143">
        <v>-24.9777778788834</v>
      </c>
      <c r="FA143">
        <v>19.4564101168739</v>
      </c>
      <c r="FB143">
        <v>-7.64230769230769</v>
      </c>
      <c r="FC143">
        <v>15</v>
      </c>
      <c r="FD143">
        <v>0</v>
      </c>
      <c r="FE143" t="s">
        <v>424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0.555047904761905</v>
      </c>
      <c r="FR143">
        <v>-0.173863480519481</v>
      </c>
      <c r="FS143">
        <v>0.0465270499181516</v>
      </c>
      <c r="FT143">
        <v>1</v>
      </c>
      <c r="FU143">
        <v>273.867647058823</v>
      </c>
      <c r="FV143">
        <v>-1.36440034791856</v>
      </c>
      <c r="FW143">
        <v>6.5267197683259</v>
      </c>
      <c r="FX143">
        <v>-1</v>
      </c>
      <c r="FY143">
        <v>0.245204142857143</v>
      </c>
      <c r="FZ143">
        <v>-0.00382963636363627</v>
      </c>
      <c r="GA143">
        <v>0.00119360818671847</v>
      </c>
      <c r="GB143">
        <v>1</v>
      </c>
      <c r="GC143">
        <v>2</v>
      </c>
      <c r="GD143">
        <v>2</v>
      </c>
      <c r="GE143" t="s">
        <v>425</v>
      </c>
      <c r="GF143">
        <v>3.13305</v>
      </c>
      <c r="GG143">
        <v>2.71426</v>
      </c>
      <c r="GH143">
        <v>0.0887729</v>
      </c>
      <c r="GI143">
        <v>0.0891502</v>
      </c>
      <c r="GJ143">
        <v>0.10304</v>
      </c>
      <c r="GK143">
        <v>0.102959</v>
      </c>
      <c r="GL143">
        <v>34289.2</v>
      </c>
      <c r="GM143">
        <v>36696.6</v>
      </c>
      <c r="GN143">
        <v>34049.6</v>
      </c>
      <c r="GO143">
        <v>36481.8</v>
      </c>
      <c r="GP143">
        <v>43149.8</v>
      </c>
      <c r="GQ143">
        <v>46985.6</v>
      </c>
      <c r="GR143">
        <v>53136.8</v>
      </c>
      <c r="GS143">
        <v>58315.2</v>
      </c>
      <c r="GT143">
        <v>1.92922</v>
      </c>
      <c r="GU143">
        <v>1.65152</v>
      </c>
      <c r="GV143">
        <v>0.0887141</v>
      </c>
      <c r="GW143">
        <v>0</v>
      </c>
      <c r="GX143">
        <v>28.5576</v>
      </c>
      <c r="GY143">
        <v>999.9</v>
      </c>
      <c r="GZ143">
        <v>58.851</v>
      </c>
      <c r="HA143">
        <v>30.454</v>
      </c>
      <c r="HB143">
        <v>28.653</v>
      </c>
      <c r="HC143">
        <v>54.8746</v>
      </c>
      <c r="HD143">
        <v>47.1955</v>
      </c>
      <c r="HE143">
        <v>1</v>
      </c>
      <c r="HF143">
        <v>0.121314</v>
      </c>
      <c r="HG143">
        <v>-1.27372</v>
      </c>
      <c r="HH143">
        <v>20.1295</v>
      </c>
      <c r="HI143">
        <v>5.19752</v>
      </c>
      <c r="HJ143">
        <v>12.0053</v>
      </c>
      <c r="HK143">
        <v>4.9752</v>
      </c>
      <c r="HL143">
        <v>3.294</v>
      </c>
      <c r="HM143">
        <v>9999</v>
      </c>
      <c r="HN143">
        <v>9999</v>
      </c>
      <c r="HO143">
        <v>9999</v>
      </c>
      <c r="HP143">
        <v>999.9</v>
      </c>
      <c r="HQ143">
        <v>1.86325</v>
      </c>
      <c r="HR143">
        <v>1.86813</v>
      </c>
      <c r="HS143">
        <v>1.86783</v>
      </c>
      <c r="HT143">
        <v>1.86905</v>
      </c>
      <c r="HU143">
        <v>1.86981</v>
      </c>
      <c r="HV143">
        <v>1.86591</v>
      </c>
      <c r="HW143">
        <v>1.867</v>
      </c>
      <c r="HX143">
        <v>1.86843</v>
      </c>
      <c r="HY143">
        <v>5</v>
      </c>
      <c r="HZ143">
        <v>0</v>
      </c>
      <c r="IA143">
        <v>0</v>
      </c>
      <c r="IB143">
        <v>0</v>
      </c>
      <c r="IC143" t="s">
        <v>426</v>
      </c>
      <c r="ID143" t="s">
        <v>427</v>
      </c>
      <c r="IE143" t="s">
        <v>428</v>
      </c>
      <c r="IF143" t="s">
        <v>428</v>
      </c>
      <c r="IG143" t="s">
        <v>428</v>
      </c>
      <c r="IH143" t="s">
        <v>428</v>
      </c>
      <c r="II143">
        <v>0</v>
      </c>
      <c r="IJ143">
        <v>100</v>
      </c>
      <c r="IK143">
        <v>100</v>
      </c>
      <c r="IL143">
        <v>2.054</v>
      </c>
      <c r="IM143">
        <v>0.3551</v>
      </c>
      <c r="IN143">
        <v>0.625846538382723</v>
      </c>
      <c r="IO143">
        <v>0.00365734689822481</v>
      </c>
      <c r="IP143">
        <v>-6.82403095585571e-07</v>
      </c>
      <c r="IQ143">
        <v>2.34579755332527e-10</v>
      </c>
      <c r="IR143">
        <v>-0.0964157226560202</v>
      </c>
      <c r="IS143">
        <v>-0.0183575705514064</v>
      </c>
      <c r="IT143">
        <v>0.00210061426533654</v>
      </c>
      <c r="IU143">
        <v>-2.28055882586626e-05</v>
      </c>
      <c r="IV143">
        <v>4</v>
      </c>
      <c r="IW143">
        <v>2464</v>
      </c>
      <c r="IX143">
        <v>0</v>
      </c>
      <c r="IY143">
        <v>27</v>
      </c>
      <c r="IZ143">
        <v>29308422.1</v>
      </c>
      <c r="JA143">
        <v>29308422.1</v>
      </c>
      <c r="JB143">
        <v>0.955811</v>
      </c>
      <c r="JC143">
        <v>2.63916</v>
      </c>
      <c r="JD143">
        <v>1.54785</v>
      </c>
      <c r="JE143">
        <v>2.31323</v>
      </c>
      <c r="JF143">
        <v>1.64673</v>
      </c>
      <c r="JG143">
        <v>2.27539</v>
      </c>
      <c r="JH143">
        <v>34.3952</v>
      </c>
      <c r="JI143">
        <v>24.2188</v>
      </c>
      <c r="JJ143">
        <v>18</v>
      </c>
      <c r="JK143">
        <v>494.596</v>
      </c>
      <c r="JL143">
        <v>332.667</v>
      </c>
      <c r="JM143">
        <v>31.23</v>
      </c>
      <c r="JN143">
        <v>28.9533</v>
      </c>
      <c r="JO143">
        <v>29.9998</v>
      </c>
      <c r="JP143">
        <v>28.9415</v>
      </c>
      <c r="JQ143">
        <v>28.8974</v>
      </c>
      <c r="JR143">
        <v>19.1509</v>
      </c>
      <c r="JS143">
        <v>21.6768</v>
      </c>
      <c r="JT143">
        <v>82.8474</v>
      </c>
      <c r="JU143">
        <v>31.2219</v>
      </c>
      <c r="JV143">
        <v>420</v>
      </c>
      <c r="JW143">
        <v>24.0761</v>
      </c>
      <c r="JX143">
        <v>96.5776</v>
      </c>
      <c r="JY143">
        <v>94.4777</v>
      </c>
    </row>
    <row r="144" spans="1:285">
      <c r="A144">
        <v>128</v>
      </c>
      <c r="B144">
        <v>1758505325.1</v>
      </c>
      <c r="C144">
        <v>2297.09999990463</v>
      </c>
      <c r="D144" t="s">
        <v>683</v>
      </c>
      <c r="E144" t="s">
        <v>684</v>
      </c>
      <c r="F144">
        <v>5</v>
      </c>
      <c r="G144" t="s">
        <v>419</v>
      </c>
      <c r="H144" t="s">
        <v>548</v>
      </c>
      <c r="I144" t="s">
        <v>421</v>
      </c>
      <c r="J144">
        <v>1758505322.1</v>
      </c>
      <c r="K144">
        <f>(L144)/1000</f>
        <v>0</v>
      </c>
      <c r="L144">
        <f>1000*DL144*AJ144*(DH144-DI144)/(100*DA144*(1000-AJ144*DH144))</f>
        <v>0</v>
      </c>
      <c r="M144">
        <f>DL144*AJ144*(DG144-DF144*(1000-AJ144*DI144)/(1000-AJ144*DH144))/(100*DA144)</f>
        <v>0</v>
      </c>
      <c r="N144">
        <f>DF144 - IF(AJ144&gt;1, M144*DA144*100.0/(AL144), 0)</f>
        <v>0</v>
      </c>
      <c r="O144">
        <f>((U144-K144/2)*N144-M144)/(U144+K144/2)</f>
        <v>0</v>
      </c>
      <c r="P144">
        <f>O144*(DM144+DN144)/1000.0</f>
        <v>0</v>
      </c>
      <c r="Q144">
        <f>(DF144 - IF(AJ144&gt;1, M144*DA144*100.0/(AL144), 0))*(DM144+DN144)/1000.0</f>
        <v>0</v>
      </c>
      <c r="R144">
        <f>2.0/((1/T144-1/S144)+SIGN(T144)*SQRT((1/T144-1/S144)*(1/T144-1/S144) + 4*DB144/((DB144+1)*(DB144+1))*(2*1/T144*1/S144-1/S144*1/S144)))</f>
        <v>0</v>
      </c>
      <c r="S144">
        <f>IF(LEFT(DC144,1)&lt;&gt;"0",IF(LEFT(DC144,1)="1",3.0,DD144),$D$5+$E$5*(DT144*DM144/($K$5*1000))+$F$5*(DT144*DM144/($K$5*1000))*MAX(MIN(DA144,$J$5),$I$5)*MAX(MIN(DA144,$J$5),$I$5)+$G$5*MAX(MIN(DA144,$J$5),$I$5)*(DT144*DM144/($K$5*1000))+$H$5*(DT144*DM144/($K$5*1000))*(DT144*DM144/($K$5*1000)))</f>
        <v>0</v>
      </c>
      <c r="T144">
        <f>K144*(1000-(1000*0.61365*exp(17.502*X144/(240.97+X144))/(DM144+DN144)+DH144)/2)/(1000*0.61365*exp(17.502*X144/(240.97+X144))/(DM144+DN144)-DH144)</f>
        <v>0</v>
      </c>
      <c r="U144">
        <f>1/((DB144+1)/(R144/1.6)+1/(S144/1.37)) + DB144/((DB144+1)/(R144/1.6) + DB144/(S144/1.37))</f>
        <v>0</v>
      </c>
      <c r="V144">
        <f>(CW144*CZ144)</f>
        <v>0</v>
      </c>
      <c r="W144">
        <f>(DO144+(V144+2*0.95*5.67E-8*(((DO144+$B$7)+273)^4-(DO144+273)^4)-44100*K144)/(1.84*29.3*S144+8*0.95*5.67E-8*(DO144+273)^3))</f>
        <v>0</v>
      </c>
      <c r="X144">
        <f>($C$7*DP144+$D$7*DQ144+$E$7*W144)</f>
        <v>0</v>
      </c>
      <c r="Y144">
        <f>0.61365*exp(17.502*X144/(240.97+X144))</f>
        <v>0</v>
      </c>
      <c r="Z144">
        <f>(AA144/AB144*100)</f>
        <v>0</v>
      </c>
      <c r="AA144">
        <f>DH144*(DM144+DN144)/1000</f>
        <v>0</v>
      </c>
      <c r="AB144">
        <f>0.61365*exp(17.502*DO144/(240.97+DO144))</f>
        <v>0</v>
      </c>
      <c r="AC144">
        <f>(Y144-DH144*(DM144+DN144)/1000)</f>
        <v>0</v>
      </c>
      <c r="AD144">
        <f>(-K144*44100)</f>
        <v>0</v>
      </c>
      <c r="AE144">
        <f>2*29.3*S144*0.92*(DO144-X144)</f>
        <v>0</v>
      </c>
      <c r="AF144">
        <f>2*0.95*5.67E-8*(((DO144+$B$7)+273)^4-(X144+273)^4)</f>
        <v>0</v>
      </c>
      <c r="AG144">
        <f>V144+AF144+AD144+AE144</f>
        <v>0</v>
      </c>
      <c r="AH144">
        <v>7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MAX(0,($B$13+$C$13*DT144)/(1+$D$13*DT144)*DM144/(DO144+273)*$E$13)</f>
        <v>0</v>
      </c>
      <c r="AM144" t="s">
        <v>422</v>
      </c>
      <c r="AN144" t="s">
        <v>422</v>
      </c>
      <c r="AO144">
        <v>0</v>
      </c>
      <c r="AP144">
        <v>0</v>
      </c>
      <c r="AQ144">
        <f>1-AO144/AP144</f>
        <v>0</v>
      </c>
      <c r="AR144">
        <v>0</v>
      </c>
      <c r="AS144" t="s">
        <v>422</v>
      </c>
      <c r="AT144" t="s">
        <v>422</v>
      </c>
      <c r="AU144">
        <v>0</v>
      </c>
      <c r="AV144">
        <v>0</v>
      </c>
      <c r="AW144">
        <f>1-AU144/AV144</f>
        <v>0</v>
      </c>
      <c r="AX144">
        <v>0.5</v>
      </c>
      <c r="AY144">
        <f>CX144</f>
        <v>0</v>
      </c>
      <c r="AZ144">
        <f>M144</f>
        <v>0</v>
      </c>
      <c r="BA144">
        <f>AW144*AX144*AY144</f>
        <v>0</v>
      </c>
      <c r="BB144">
        <f>(AZ144-AR144)/AY144</f>
        <v>0</v>
      </c>
      <c r="BC144">
        <f>(AP144-AV144)/AV144</f>
        <v>0</v>
      </c>
      <c r="BD144">
        <f>AO144/(AQ144+AO144/AV144)</f>
        <v>0</v>
      </c>
      <c r="BE144" t="s">
        <v>422</v>
      </c>
      <c r="BF144">
        <v>0</v>
      </c>
      <c r="BG144">
        <f>IF(BF144&lt;&gt;0, BF144, BD144)</f>
        <v>0</v>
      </c>
      <c r="BH144">
        <f>1-BG144/AV144</f>
        <v>0</v>
      </c>
      <c r="BI144">
        <f>(AV144-AU144)/(AV144-BG144)</f>
        <v>0</v>
      </c>
      <c r="BJ144">
        <f>(AP144-AV144)/(AP144-BG144)</f>
        <v>0</v>
      </c>
      <c r="BK144">
        <f>(AV144-AU144)/(AV144-AO144)</f>
        <v>0</v>
      </c>
      <c r="BL144">
        <f>(AP144-AV144)/(AP144-AO144)</f>
        <v>0</v>
      </c>
      <c r="BM144">
        <f>(BI144*BG144/AU144)</f>
        <v>0</v>
      </c>
      <c r="BN144">
        <f>(1-BM144)</f>
        <v>0</v>
      </c>
      <c r="CW144">
        <f>$B$11*DU144+$C$11*DV144+$F$11*EG144*(1-EJ144)</f>
        <v>0</v>
      </c>
      <c r="CX144">
        <f>CW144*CY144</f>
        <v>0</v>
      </c>
      <c r="CY144">
        <f>($B$11*$D$9+$C$11*$D$9+$F$11*((ET144+EL144)/MAX(ET144+EL144+EU144, 0.1)*$I$9+EU144/MAX(ET144+EL144+EU144, 0.1)*$J$9))/($B$11+$C$11+$F$11)</f>
        <v>0</v>
      </c>
      <c r="CZ144">
        <f>($B$11*$K$9+$C$11*$K$9+$F$11*((ET144+EL144)/MAX(ET144+EL144+EU144, 0.1)*$P$9+EU144/MAX(ET144+EL144+EU144, 0.1)*$Q$9))/($B$11+$C$11+$F$11)</f>
        <v>0</v>
      </c>
      <c r="DA144">
        <v>3.46</v>
      </c>
      <c r="DB144">
        <v>0.5</v>
      </c>
      <c r="DC144" t="s">
        <v>423</v>
      </c>
      <c r="DD144">
        <v>2</v>
      </c>
      <c r="DE144">
        <v>1758505322.1</v>
      </c>
      <c r="DF144">
        <v>420.585</v>
      </c>
      <c r="DG144">
        <v>419.988333333333</v>
      </c>
      <c r="DH144">
        <v>24.2973666666667</v>
      </c>
      <c r="DI144">
        <v>24.0556666666667</v>
      </c>
      <c r="DJ144">
        <v>418.530333333333</v>
      </c>
      <c r="DK144">
        <v>23.9421</v>
      </c>
      <c r="DL144">
        <v>500.015333333333</v>
      </c>
      <c r="DM144">
        <v>89.8031666666667</v>
      </c>
      <c r="DN144">
        <v>0.0363628666666667</v>
      </c>
      <c r="DO144">
        <v>30.4326666666667</v>
      </c>
      <c r="DP144">
        <v>30.0027333333333</v>
      </c>
      <c r="DQ144">
        <v>999.9</v>
      </c>
      <c r="DR144">
        <v>0</v>
      </c>
      <c r="DS144">
        <v>0</v>
      </c>
      <c r="DT144">
        <v>9998.55</v>
      </c>
      <c r="DU144">
        <v>0</v>
      </c>
      <c r="DV144">
        <v>0.330984</v>
      </c>
      <c r="DW144">
        <v>0.596659666666667</v>
      </c>
      <c r="DX144">
        <v>431.058</v>
      </c>
      <c r="DY144">
        <v>430.340666666667</v>
      </c>
      <c r="DZ144">
        <v>0.241652</v>
      </c>
      <c r="EA144">
        <v>419.988333333333</v>
      </c>
      <c r="EB144">
        <v>24.0556666666667</v>
      </c>
      <c r="EC144">
        <v>2.18197666666667</v>
      </c>
      <c r="ED144">
        <v>2.16027666666667</v>
      </c>
      <c r="EE144">
        <v>18.8306</v>
      </c>
      <c r="EF144">
        <v>18.6707333333333</v>
      </c>
      <c r="EG144">
        <v>0.00500059</v>
      </c>
      <c r="EH144">
        <v>0</v>
      </c>
      <c r="EI144">
        <v>0</v>
      </c>
      <c r="EJ144">
        <v>0</v>
      </c>
      <c r="EK144">
        <v>270.533333333333</v>
      </c>
      <c r="EL144">
        <v>0.00500059</v>
      </c>
      <c r="EM144">
        <v>-12.5</v>
      </c>
      <c r="EN144">
        <v>-1.16666666666667</v>
      </c>
      <c r="EO144">
        <v>35.729</v>
      </c>
      <c r="EP144">
        <v>40.2706666666667</v>
      </c>
      <c r="EQ144">
        <v>37.5</v>
      </c>
      <c r="ER144">
        <v>40.7496666666667</v>
      </c>
      <c r="ES144">
        <v>38.562</v>
      </c>
      <c r="ET144">
        <v>0</v>
      </c>
      <c r="EU144">
        <v>0</v>
      </c>
      <c r="EV144">
        <v>0</v>
      </c>
      <c r="EW144">
        <v>1758505325.7</v>
      </c>
      <c r="EX144">
        <v>0</v>
      </c>
      <c r="EY144">
        <v>273.465384615385</v>
      </c>
      <c r="EZ144">
        <v>-31.7914531866068</v>
      </c>
      <c r="FA144">
        <v>17.7435895935963</v>
      </c>
      <c r="FB144">
        <v>-6.96153846153846</v>
      </c>
      <c r="FC144">
        <v>15</v>
      </c>
      <c r="FD144">
        <v>0</v>
      </c>
      <c r="FE144" t="s">
        <v>424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0.554276285714286</v>
      </c>
      <c r="FR144">
        <v>-0.0111231428571419</v>
      </c>
      <c r="FS144">
        <v>0.045454264123028</v>
      </c>
      <c r="FT144">
        <v>1</v>
      </c>
      <c r="FU144">
        <v>274.091176470588</v>
      </c>
      <c r="FV144">
        <v>-2.7853323543719</v>
      </c>
      <c r="FW144">
        <v>6.52508136740156</v>
      </c>
      <c r="FX144">
        <v>-1</v>
      </c>
      <c r="FY144">
        <v>0.244750380952381</v>
      </c>
      <c r="FZ144">
        <v>-0.00801576623376631</v>
      </c>
      <c r="GA144">
        <v>0.00160721926308677</v>
      </c>
      <c r="GB144">
        <v>1</v>
      </c>
      <c r="GC144">
        <v>2</v>
      </c>
      <c r="GD144">
        <v>2</v>
      </c>
      <c r="GE144" t="s">
        <v>425</v>
      </c>
      <c r="GF144">
        <v>3.13289</v>
      </c>
      <c r="GG144">
        <v>2.71458</v>
      </c>
      <c r="GH144">
        <v>0.0887748</v>
      </c>
      <c r="GI144">
        <v>0.0891484</v>
      </c>
      <c r="GJ144">
        <v>0.103032</v>
      </c>
      <c r="GK144">
        <v>0.102958</v>
      </c>
      <c r="GL144">
        <v>34289.4</v>
      </c>
      <c r="GM144">
        <v>36696.8</v>
      </c>
      <c r="GN144">
        <v>34049.8</v>
      </c>
      <c r="GO144">
        <v>36481.9</v>
      </c>
      <c r="GP144">
        <v>43150.5</v>
      </c>
      <c r="GQ144">
        <v>46985.7</v>
      </c>
      <c r="GR144">
        <v>53137.2</v>
      </c>
      <c r="GS144">
        <v>58315.3</v>
      </c>
      <c r="GT144">
        <v>1.9292</v>
      </c>
      <c r="GU144">
        <v>1.65157</v>
      </c>
      <c r="GV144">
        <v>0.0888854</v>
      </c>
      <c r="GW144">
        <v>0</v>
      </c>
      <c r="GX144">
        <v>28.558</v>
      </c>
      <c r="GY144">
        <v>999.9</v>
      </c>
      <c r="GZ144">
        <v>58.851</v>
      </c>
      <c r="HA144">
        <v>30.434</v>
      </c>
      <c r="HB144">
        <v>28.6216</v>
      </c>
      <c r="HC144">
        <v>54.5246</v>
      </c>
      <c r="HD144">
        <v>47.5601</v>
      </c>
      <c r="HE144">
        <v>1</v>
      </c>
      <c r="HF144">
        <v>0.121301</v>
      </c>
      <c r="HG144">
        <v>-1.32952</v>
      </c>
      <c r="HH144">
        <v>20.1291</v>
      </c>
      <c r="HI144">
        <v>5.19752</v>
      </c>
      <c r="HJ144">
        <v>12.0053</v>
      </c>
      <c r="HK144">
        <v>4.9754</v>
      </c>
      <c r="HL144">
        <v>3.294</v>
      </c>
      <c r="HM144">
        <v>9999</v>
      </c>
      <c r="HN144">
        <v>9999</v>
      </c>
      <c r="HO144">
        <v>9999</v>
      </c>
      <c r="HP144">
        <v>999.9</v>
      </c>
      <c r="HQ144">
        <v>1.86325</v>
      </c>
      <c r="HR144">
        <v>1.86813</v>
      </c>
      <c r="HS144">
        <v>1.86783</v>
      </c>
      <c r="HT144">
        <v>1.86905</v>
      </c>
      <c r="HU144">
        <v>1.86981</v>
      </c>
      <c r="HV144">
        <v>1.86593</v>
      </c>
      <c r="HW144">
        <v>1.86703</v>
      </c>
      <c r="HX144">
        <v>1.86843</v>
      </c>
      <c r="HY144">
        <v>5</v>
      </c>
      <c r="HZ144">
        <v>0</v>
      </c>
      <c r="IA144">
        <v>0</v>
      </c>
      <c r="IB144">
        <v>0</v>
      </c>
      <c r="IC144" t="s">
        <v>426</v>
      </c>
      <c r="ID144" t="s">
        <v>427</v>
      </c>
      <c r="IE144" t="s">
        <v>428</v>
      </c>
      <c r="IF144" t="s">
        <v>428</v>
      </c>
      <c r="IG144" t="s">
        <v>428</v>
      </c>
      <c r="IH144" t="s">
        <v>428</v>
      </c>
      <c r="II144">
        <v>0</v>
      </c>
      <c r="IJ144">
        <v>100</v>
      </c>
      <c r="IK144">
        <v>100</v>
      </c>
      <c r="IL144">
        <v>2.054</v>
      </c>
      <c r="IM144">
        <v>0.355</v>
      </c>
      <c r="IN144">
        <v>0.625846538382723</v>
      </c>
      <c r="IO144">
        <v>0.00365734689822481</v>
      </c>
      <c r="IP144">
        <v>-6.82403095585571e-07</v>
      </c>
      <c r="IQ144">
        <v>2.34579755332527e-10</v>
      </c>
      <c r="IR144">
        <v>-0.0964157226560202</v>
      </c>
      <c r="IS144">
        <v>-0.0183575705514064</v>
      </c>
      <c r="IT144">
        <v>0.00210061426533654</v>
      </c>
      <c r="IU144">
        <v>-2.28055882586626e-05</v>
      </c>
      <c r="IV144">
        <v>4</v>
      </c>
      <c r="IW144">
        <v>2464</v>
      </c>
      <c r="IX144">
        <v>0</v>
      </c>
      <c r="IY144">
        <v>27</v>
      </c>
      <c r="IZ144">
        <v>29308422.1</v>
      </c>
      <c r="JA144">
        <v>29308422.1</v>
      </c>
      <c r="JB144">
        <v>0.955811</v>
      </c>
      <c r="JC144">
        <v>2.64038</v>
      </c>
      <c r="JD144">
        <v>1.54785</v>
      </c>
      <c r="JE144">
        <v>2.31323</v>
      </c>
      <c r="JF144">
        <v>1.64673</v>
      </c>
      <c r="JG144">
        <v>2.31445</v>
      </c>
      <c r="JH144">
        <v>34.3952</v>
      </c>
      <c r="JI144">
        <v>24.2188</v>
      </c>
      <c r="JJ144">
        <v>18</v>
      </c>
      <c r="JK144">
        <v>494.576</v>
      </c>
      <c r="JL144">
        <v>332.691</v>
      </c>
      <c r="JM144">
        <v>31.2162</v>
      </c>
      <c r="JN144">
        <v>28.9521</v>
      </c>
      <c r="JO144">
        <v>29.9999</v>
      </c>
      <c r="JP144">
        <v>28.9411</v>
      </c>
      <c r="JQ144">
        <v>28.8974</v>
      </c>
      <c r="JR144">
        <v>19.1516</v>
      </c>
      <c r="JS144">
        <v>21.6768</v>
      </c>
      <c r="JT144">
        <v>82.8474</v>
      </c>
      <c r="JU144">
        <v>31.2219</v>
      </c>
      <c r="JV144">
        <v>420</v>
      </c>
      <c r="JW144">
        <v>24.0761</v>
      </c>
      <c r="JX144">
        <v>96.5783</v>
      </c>
      <c r="JY144">
        <v>94.4779</v>
      </c>
    </row>
    <row r="145" spans="1:285">
      <c r="A145">
        <v>129</v>
      </c>
      <c r="B145">
        <v>1758505327.1</v>
      </c>
      <c r="C145">
        <v>2299.09999990463</v>
      </c>
      <c r="D145" t="s">
        <v>685</v>
      </c>
      <c r="E145" t="s">
        <v>686</v>
      </c>
      <c r="F145">
        <v>5</v>
      </c>
      <c r="G145" t="s">
        <v>419</v>
      </c>
      <c r="H145" t="s">
        <v>548</v>
      </c>
      <c r="I145" t="s">
        <v>421</v>
      </c>
      <c r="J145">
        <v>1758505324.1</v>
      </c>
      <c r="K145">
        <f>(L145)/1000</f>
        <v>0</v>
      </c>
      <c r="L145">
        <f>1000*DL145*AJ145*(DH145-DI145)/(100*DA145*(1000-AJ145*DH145))</f>
        <v>0</v>
      </c>
      <c r="M145">
        <f>DL145*AJ145*(DG145-DF145*(1000-AJ145*DI145)/(1000-AJ145*DH145))/(100*DA145)</f>
        <v>0</v>
      </c>
      <c r="N145">
        <f>DF145 - IF(AJ145&gt;1, M145*DA145*100.0/(AL145), 0)</f>
        <v>0</v>
      </c>
      <c r="O145">
        <f>((U145-K145/2)*N145-M145)/(U145+K145/2)</f>
        <v>0</v>
      </c>
      <c r="P145">
        <f>O145*(DM145+DN145)/1000.0</f>
        <v>0</v>
      </c>
      <c r="Q145">
        <f>(DF145 - IF(AJ145&gt;1, M145*DA145*100.0/(AL145), 0))*(DM145+DN145)/1000.0</f>
        <v>0</v>
      </c>
      <c r="R145">
        <f>2.0/((1/T145-1/S145)+SIGN(T145)*SQRT((1/T145-1/S145)*(1/T145-1/S145) + 4*DB145/((DB145+1)*(DB145+1))*(2*1/T145*1/S145-1/S145*1/S145)))</f>
        <v>0</v>
      </c>
      <c r="S145">
        <f>IF(LEFT(DC145,1)&lt;&gt;"0",IF(LEFT(DC145,1)="1",3.0,DD145),$D$5+$E$5*(DT145*DM145/($K$5*1000))+$F$5*(DT145*DM145/($K$5*1000))*MAX(MIN(DA145,$J$5),$I$5)*MAX(MIN(DA145,$J$5),$I$5)+$G$5*MAX(MIN(DA145,$J$5),$I$5)*(DT145*DM145/($K$5*1000))+$H$5*(DT145*DM145/($K$5*1000))*(DT145*DM145/($K$5*1000)))</f>
        <v>0</v>
      </c>
      <c r="T145">
        <f>K145*(1000-(1000*0.61365*exp(17.502*X145/(240.97+X145))/(DM145+DN145)+DH145)/2)/(1000*0.61365*exp(17.502*X145/(240.97+X145))/(DM145+DN145)-DH145)</f>
        <v>0</v>
      </c>
      <c r="U145">
        <f>1/((DB145+1)/(R145/1.6)+1/(S145/1.37)) + DB145/((DB145+1)/(R145/1.6) + DB145/(S145/1.37))</f>
        <v>0</v>
      </c>
      <c r="V145">
        <f>(CW145*CZ145)</f>
        <v>0</v>
      </c>
      <c r="W145">
        <f>(DO145+(V145+2*0.95*5.67E-8*(((DO145+$B$7)+273)^4-(DO145+273)^4)-44100*K145)/(1.84*29.3*S145+8*0.95*5.67E-8*(DO145+273)^3))</f>
        <v>0</v>
      </c>
      <c r="X145">
        <f>($C$7*DP145+$D$7*DQ145+$E$7*W145)</f>
        <v>0</v>
      </c>
      <c r="Y145">
        <f>0.61365*exp(17.502*X145/(240.97+X145))</f>
        <v>0</v>
      </c>
      <c r="Z145">
        <f>(AA145/AB145*100)</f>
        <v>0</v>
      </c>
      <c r="AA145">
        <f>DH145*(DM145+DN145)/1000</f>
        <v>0</v>
      </c>
      <c r="AB145">
        <f>0.61365*exp(17.502*DO145/(240.97+DO145))</f>
        <v>0</v>
      </c>
      <c r="AC145">
        <f>(Y145-DH145*(DM145+DN145)/1000)</f>
        <v>0</v>
      </c>
      <c r="AD145">
        <f>(-K145*44100)</f>
        <v>0</v>
      </c>
      <c r="AE145">
        <f>2*29.3*S145*0.92*(DO145-X145)</f>
        <v>0</v>
      </c>
      <c r="AF145">
        <f>2*0.95*5.67E-8*(((DO145+$B$7)+273)^4-(X145+273)^4)</f>
        <v>0</v>
      </c>
      <c r="AG145">
        <f>V145+AF145+AD145+AE145</f>
        <v>0</v>
      </c>
      <c r="AH145">
        <v>7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MAX(0,($B$13+$C$13*DT145)/(1+$D$13*DT145)*DM145/(DO145+273)*$E$13)</f>
        <v>0</v>
      </c>
      <c r="AM145" t="s">
        <v>422</v>
      </c>
      <c r="AN145" t="s">
        <v>422</v>
      </c>
      <c r="AO145">
        <v>0</v>
      </c>
      <c r="AP145">
        <v>0</v>
      </c>
      <c r="AQ145">
        <f>1-AO145/AP145</f>
        <v>0</v>
      </c>
      <c r="AR145">
        <v>0</v>
      </c>
      <c r="AS145" t="s">
        <v>422</v>
      </c>
      <c r="AT145" t="s">
        <v>422</v>
      </c>
      <c r="AU145">
        <v>0</v>
      </c>
      <c r="AV145">
        <v>0</v>
      </c>
      <c r="AW145">
        <f>1-AU145/AV145</f>
        <v>0</v>
      </c>
      <c r="AX145">
        <v>0.5</v>
      </c>
      <c r="AY145">
        <f>CX145</f>
        <v>0</v>
      </c>
      <c r="AZ145">
        <f>M145</f>
        <v>0</v>
      </c>
      <c r="BA145">
        <f>AW145*AX145*AY145</f>
        <v>0</v>
      </c>
      <c r="BB145">
        <f>(AZ145-AR145)/AY145</f>
        <v>0</v>
      </c>
      <c r="BC145">
        <f>(AP145-AV145)/AV145</f>
        <v>0</v>
      </c>
      <c r="BD145">
        <f>AO145/(AQ145+AO145/AV145)</f>
        <v>0</v>
      </c>
      <c r="BE145" t="s">
        <v>422</v>
      </c>
      <c r="BF145">
        <v>0</v>
      </c>
      <c r="BG145">
        <f>IF(BF145&lt;&gt;0, BF145, BD145)</f>
        <v>0</v>
      </c>
      <c r="BH145">
        <f>1-BG145/AV145</f>
        <v>0</v>
      </c>
      <c r="BI145">
        <f>(AV145-AU145)/(AV145-BG145)</f>
        <v>0</v>
      </c>
      <c r="BJ145">
        <f>(AP145-AV145)/(AP145-BG145)</f>
        <v>0</v>
      </c>
      <c r="BK145">
        <f>(AV145-AU145)/(AV145-AO145)</f>
        <v>0</v>
      </c>
      <c r="BL145">
        <f>(AP145-AV145)/(AP145-AO145)</f>
        <v>0</v>
      </c>
      <c r="BM145">
        <f>(BI145*BG145/AU145)</f>
        <v>0</v>
      </c>
      <c r="BN145">
        <f>(1-BM145)</f>
        <v>0</v>
      </c>
      <c r="CW145">
        <f>$B$11*DU145+$C$11*DV145+$F$11*EG145*(1-EJ145)</f>
        <v>0</v>
      </c>
      <c r="CX145">
        <f>CW145*CY145</f>
        <v>0</v>
      </c>
      <c r="CY145">
        <f>($B$11*$D$9+$C$11*$D$9+$F$11*((ET145+EL145)/MAX(ET145+EL145+EU145, 0.1)*$I$9+EU145/MAX(ET145+EL145+EU145, 0.1)*$J$9))/($B$11+$C$11+$F$11)</f>
        <v>0</v>
      </c>
      <c r="CZ145">
        <f>($B$11*$K$9+$C$11*$K$9+$F$11*((ET145+EL145)/MAX(ET145+EL145+EU145, 0.1)*$P$9+EU145/MAX(ET145+EL145+EU145, 0.1)*$Q$9))/($B$11+$C$11+$F$11)</f>
        <v>0</v>
      </c>
      <c r="DA145">
        <v>3.46</v>
      </c>
      <c r="DB145">
        <v>0.5</v>
      </c>
      <c r="DC145" t="s">
        <v>423</v>
      </c>
      <c r="DD145">
        <v>2</v>
      </c>
      <c r="DE145">
        <v>1758505324.1</v>
      </c>
      <c r="DF145">
        <v>420.583333333333</v>
      </c>
      <c r="DG145">
        <v>419.996666666667</v>
      </c>
      <c r="DH145">
        <v>24.2944666666667</v>
      </c>
      <c r="DI145">
        <v>24.0546666666667</v>
      </c>
      <c r="DJ145">
        <v>418.529</v>
      </c>
      <c r="DK145">
        <v>23.9393333333333</v>
      </c>
      <c r="DL145">
        <v>499.971666666667</v>
      </c>
      <c r="DM145">
        <v>89.8037666666667</v>
      </c>
      <c r="DN145">
        <v>0.0364894333333333</v>
      </c>
      <c r="DO145">
        <v>30.4327333333333</v>
      </c>
      <c r="DP145">
        <v>30.0046333333333</v>
      </c>
      <c r="DQ145">
        <v>999.9</v>
      </c>
      <c r="DR145">
        <v>0</v>
      </c>
      <c r="DS145">
        <v>0</v>
      </c>
      <c r="DT145">
        <v>9995.22333333333</v>
      </c>
      <c r="DU145">
        <v>0</v>
      </c>
      <c r="DV145">
        <v>0.330984</v>
      </c>
      <c r="DW145">
        <v>0.586975333333333</v>
      </c>
      <c r="DX145">
        <v>431.055333333333</v>
      </c>
      <c r="DY145">
        <v>430.348333333333</v>
      </c>
      <c r="DZ145">
        <v>0.239764333333333</v>
      </c>
      <c r="EA145">
        <v>419.996666666667</v>
      </c>
      <c r="EB145">
        <v>24.0546666666667</v>
      </c>
      <c r="EC145">
        <v>2.18173333333333</v>
      </c>
      <c r="ED145">
        <v>2.16020333333333</v>
      </c>
      <c r="EE145">
        <v>18.8288</v>
      </c>
      <c r="EF145">
        <v>18.6701666666667</v>
      </c>
      <c r="EG145">
        <v>0.00500059</v>
      </c>
      <c r="EH145">
        <v>0</v>
      </c>
      <c r="EI145">
        <v>0</v>
      </c>
      <c r="EJ145">
        <v>0</v>
      </c>
      <c r="EK145">
        <v>274.3</v>
      </c>
      <c r="EL145">
        <v>0.00500059</v>
      </c>
      <c r="EM145">
        <v>-10.7666666666667</v>
      </c>
      <c r="EN145">
        <v>-0.3</v>
      </c>
      <c r="EO145">
        <v>35.75</v>
      </c>
      <c r="EP145">
        <v>40.2913333333333</v>
      </c>
      <c r="EQ145">
        <v>37.5206666666667</v>
      </c>
      <c r="ER145">
        <v>40.7913333333333</v>
      </c>
      <c r="ES145">
        <v>38.583</v>
      </c>
      <c r="ET145">
        <v>0</v>
      </c>
      <c r="EU145">
        <v>0</v>
      </c>
      <c r="EV145">
        <v>0</v>
      </c>
      <c r="EW145">
        <v>1758505327.5</v>
      </c>
      <c r="EX145">
        <v>0</v>
      </c>
      <c r="EY145">
        <v>272.412</v>
      </c>
      <c r="EZ145">
        <v>8.54615354493161</v>
      </c>
      <c r="FA145">
        <v>-22.1615384830525</v>
      </c>
      <c r="FB145">
        <v>-5.988</v>
      </c>
      <c r="FC145">
        <v>15</v>
      </c>
      <c r="FD145">
        <v>0</v>
      </c>
      <c r="FE145" t="s">
        <v>424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0.549707380952381</v>
      </c>
      <c r="FR145">
        <v>0.230667740259739</v>
      </c>
      <c r="FS145">
        <v>0.0373598296474093</v>
      </c>
      <c r="FT145">
        <v>1</v>
      </c>
      <c r="FU145">
        <v>273.547058823529</v>
      </c>
      <c r="FV145">
        <v>-14.0748663632802</v>
      </c>
      <c r="FW145">
        <v>6.73224179488341</v>
      </c>
      <c r="FX145">
        <v>-1</v>
      </c>
      <c r="FY145">
        <v>0.244134380952381</v>
      </c>
      <c r="FZ145">
        <v>-0.0154894285714285</v>
      </c>
      <c r="GA145">
        <v>0.00232064807196673</v>
      </c>
      <c r="GB145">
        <v>1</v>
      </c>
      <c r="GC145">
        <v>2</v>
      </c>
      <c r="GD145">
        <v>2</v>
      </c>
      <c r="GE145" t="s">
        <v>425</v>
      </c>
      <c r="GF145">
        <v>3.13305</v>
      </c>
      <c r="GG145">
        <v>2.71465</v>
      </c>
      <c r="GH145">
        <v>0.0887727</v>
      </c>
      <c r="GI145">
        <v>0.0891528</v>
      </c>
      <c r="GJ145">
        <v>0.103027</v>
      </c>
      <c r="GK145">
        <v>0.102956</v>
      </c>
      <c r="GL145">
        <v>34289.6</v>
      </c>
      <c r="GM145">
        <v>36696.7</v>
      </c>
      <c r="GN145">
        <v>34049.9</v>
      </c>
      <c r="GO145">
        <v>36482</v>
      </c>
      <c r="GP145">
        <v>43150.9</v>
      </c>
      <c r="GQ145">
        <v>46986</v>
      </c>
      <c r="GR145">
        <v>53137.4</v>
      </c>
      <c r="GS145">
        <v>58315.5</v>
      </c>
      <c r="GT145">
        <v>1.9293</v>
      </c>
      <c r="GU145">
        <v>1.65143</v>
      </c>
      <c r="GV145">
        <v>0.0888109</v>
      </c>
      <c r="GW145">
        <v>0</v>
      </c>
      <c r="GX145">
        <v>28.558</v>
      </c>
      <c r="GY145">
        <v>999.9</v>
      </c>
      <c r="GZ145">
        <v>58.851</v>
      </c>
      <c r="HA145">
        <v>30.434</v>
      </c>
      <c r="HB145">
        <v>28.6213</v>
      </c>
      <c r="HC145">
        <v>54.7446</v>
      </c>
      <c r="HD145">
        <v>47.1474</v>
      </c>
      <c r="HE145">
        <v>1</v>
      </c>
      <c r="HF145">
        <v>0.121339</v>
      </c>
      <c r="HG145">
        <v>-1.36429</v>
      </c>
      <c r="HH145">
        <v>20.1289</v>
      </c>
      <c r="HI145">
        <v>5.19767</v>
      </c>
      <c r="HJ145">
        <v>12.0056</v>
      </c>
      <c r="HK145">
        <v>4.9755</v>
      </c>
      <c r="HL145">
        <v>3.294</v>
      </c>
      <c r="HM145">
        <v>9999</v>
      </c>
      <c r="HN145">
        <v>9999</v>
      </c>
      <c r="HO145">
        <v>9999</v>
      </c>
      <c r="HP145">
        <v>999.9</v>
      </c>
      <c r="HQ145">
        <v>1.86325</v>
      </c>
      <c r="HR145">
        <v>1.86812</v>
      </c>
      <c r="HS145">
        <v>1.86783</v>
      </c>
      <c r="HT145">
        <v>1.86905</v>
      </c>
      <c r="HU145">
        <v>1.86981</v>
      </c>
      <c r="HV145">
        <v>1.86592</v>
      </c>
      <c r="HW145">
        <v>1.86699</v>
      </c>
      <c r="HX145">
        <v>1.86843</v>
      </c>
      <c r="HY145">
        <v>5</v>
      </c>
      <c r="HZ145">
        <v>0</v>
      </c>
      <c r="IA145">
        <v>0</v>
      </c>
      <c r="IB145">
        <v>0</v>
      </c>
      <c r="IC145" t="s">
        <v>426</v>
      </c>
      <c r="ID145" t="s">
        <v>427</v>
      </c>
      <c r="IE145" t="s">
        <v>428</v>
      </c>
      <c r="IF145" t="s">
        <v>428</v>
      </c>
      <c r="IG145" t="s">
        <v>428</v>
      </c>
      <c r="IH145" t="s">
        <v>428</v>
      </c>
      <c r="II145">
        <v>0</v>
      </c>
      <c r="IJ145">
        <v>100</v>
      </c>
      <c r="IK145">
        <v>100</v>
      </c>
      <c r="IL145">
        <v>2.054</v>
      </c>
      <c r="IM145">
        <v>0.3549</v>
      </c>
      <c r="IN145">
        <v>0.625846538382723</v>
      </c>
      <c r="IO145">
        <v>0.00365734689822481</v>
      </c>
      <c r="IP145">
        <v>-6.82403095585571e-07</v>
      </c>
      <c r="IQ145">
        <v>2.34579755332527e-10</v>
      </c>
      <c r="IR145">
        <v>-0.0964157226560202</v>
      </c>
      <c r="IS145">
        <v>-0.0183575705514064</v>
      </c>
      <c r="IT145">
        <v>0.00210061426533654</v>
      </c>
      <c r="IU145">
        <v>-2.28055882586626e-05</v>
      </c>
      <c r="IV145">
        <v>4</v>
      </c>
      <c r="IW145">
        <v>2464</v>
      </c>
      <c r="IX145">
        <v>0</v>
      </c>
      <c r="IY145">
        <v>27</v>
      </c>
      <c r="IZ145">
        <v>29308422.1</v>
      </c>
      <c r="JA145">
        <v>29308422.1</v>
      </c>
      <c r="JB145">
        <v>0.955811</v>
      </c>
      <c r="JC145">
        <v>2.63306</v>
      </c>
      <c r="JD145">
        <v>1.54785</v>
      </c>
      <c r="JE145">
        <v>2.31323</v>
      </c>
      <c r="JF145">
        <v>1.64673</v>
      </c>
      <c r="JG145">
        <v>2.34375</v>
      </c>
      <c r="JH145">
        <v>34.3952</v>
      </c>
      <c r="JI145">
        <v>24.2276</v>
      </c>
      <c r="JJ145">
        <v>18</v>
      </c>
      <c r="JK145">
        <v>494.641</v>
      </c>
      <c r="JL145">
        <v>332.619</v>
      </c>
      <c r="JM145">
        <v>31.2107</v>
      </c>
      <c r="JN145">
        <v>28.9518</v>
      </c>
      <c r="JO145">
        <v>29.9999</v>
      </c>
      <c r="JP145">
        <v>28.9411</v>
      </c>
      <c r="JQ145">
        <v>28.8974</v>
      </c>
      <c r="JR145">
        <v>19.1516</v>
      </c>
      <c r="JS145">
        <v>21.6768</v>
      </c>
      <c r="JT145">
        <v>82.8474</v>
      </c>
      <c r="JU145">
        <v>31.2173</v>
      </c>
      <c r="JV145">
        <v>420</v>
      </c>
      <c r="JW145">
        <v>24.0761</v>
      </c>
      <c r="JX145">
        <v>96.5787</v>
      </c>
      <c r="JY145">
        <v>94.4781</v>
      </c>
    </row>
    <row r="146" spans="1:285">
      <c r="A146">
        <v>130</v>
      </c>
      <c r="B146">
        <v>1758505329.1</v>
      </c>
      <c r="C146">
        <v>2301.09999990463</v>
      </c>
      <c r="D146" t="s">
        <v>687</v>
      </c>
      <c r="E146" t="s">
        <v>688</v>
      </c>
      <c r="F146">
        <v>5</v>
      </c>
      <c r="G146" t="s">
        <v>419</v>
      </c>
      <c r="H146" t="s">
        <v>548</v>
      </c>
      <c r="I146" t="s">
        <v>421</v>
      </c>
      <c r="J146">
        <v>1758505326.1</v>
      </c>
      <c r="K146">
        <f>(L146)/1000</f>
        <v>0</v>
      </c>
      <c r="L146">
        <f>1000*DL146*AJ146*(DH146-DI146)/(100*DA146*(1000-AJ146*DH146))</f>
        <v>0</v>
      </c>
      <c r="M146">
        <f>DL146*AJ146*(DG146-DF146*(1000-AJ146*DI146)/(1000-AJ146*DH146))/(100*DA146)</f>
        <v>0</v>
      </c>
      <c r="N146">
        <f>DF146 - IF(AJ146&gt;1, M146*DA146*100.0/(AL146), 0)</f>
        <v>0</v>
      </c>
      <c r="O146">
        <f>((U146-K146/2)*N146-M146)/(U146+K146/2)</f>
        <v>0</v>
      </c>
      <c r="P146">
        <f>O146*(DM146+DN146)/1000.0</f>
        <v>0</v>
      </c>
      <c r="Q146">
        <f>(DF146 - IF(AJ146&gt;1, M146*DA146*100.0/(AL146), 0))*(DM146+DN146)/1000.0</f>
        <v>0</v>
      </c>
      <c r="R146">
        <f>2.0/((1/T146-1/S146)+SIGN(T146)*SQRT((1/T146-1/S146)*(1/T146-1/S146) + 4*DB146/((DB146+1)*(DB146+1))*(2*1/T146*1/S146-1/S146*1/S146)))</f>
        <v>0</v>
      </c>
      <c r="S146">
        <f>IF(LEFT(DC146,1)&lt;&gt;"0",IF(LEFT(DC146,1)="1",3.0,DD146),$D$5+$E$5*(DT146*DM146/($K$5*1000))+$F$5*(DT146*DM146/($K$5*1000))*MAX(MIN(DA146,$J$5),$I$5)*MAX(MIN(DA146,$J$5),$I$5)+$G$5*MAX(MIN(DA146,$J$5),$I$5)*(DT146*DM146/($K$5*1000))+$H$5*(DT146*DM146/($K$5*1000))*(DT146*DM146/($K$5*1000)))</f>
        <v>0</v>
      </c>
      <c r="T146">
        <f>K146*(1000-(1000*0.61365*exp(17.502*X146/(240.97+X146))/(DM146+DN146)+DH146)/2)/(1000*0.61365*exp(17.502*X146/(240.97+X146))/(DM146+DN146)-DH146)</f>
        <v>0</v>
      </c>
      <c r="U146">
        <f>1/((DB146+1)/(R146/1.6)+1/(S146/1.37)) + DB146/((DB146+1)/(R146/1.6) + DB146/(S146/1.37))</f>
        <v>0</v>
      </c>
      <c r="V146">
        <f>(CW146*CZ146)</f>
        <v>0</v>
      </c>
      <c r="W146">
        <f>(DO146+(V146+2*0.95*5.67E-8*(((DO146+$B$7)+273)^4-(DO146+273)^4)-44100*K146)/(1.84*29.3*S146+8*0.95*5.67E-8*(DO146+273)^3))</f>
        <v>0</v>
      </c>
      <c r="X146">
        <f>($C$7*DP146+$D$7*DQ146+$E$7*W146)</f>
        <v>0</v>
      </c>
      <c r="Y146">
        <f>0.61365*exp(17.502*X146/(240.97+X146))</f>
        <v>0</v>
      </c>
      <c r="Z146">
        <f>(AA146/AB146*100)</f>
        <v>0</v>
      </c>
      <c r="AA146">
        <f>DH146*(DM146+DN146)/1000</f>
        <v>0</v>
      </c>
      <c r="AB146">
        <f>0.61365*exp(17.502*DO146/(240.97+DO146))</f>
        <v>0</v>
      </c>
      <c r="AC146">
        <f>(Y146-DH146*(DM146+DN146)/1000)</f>
        <v>0</v>
      </c>
      <c r="AD146">
        <f>(-K146*44100)</f>
        <v>0</v>
      </c>
      <c r="AE146">
        <f>2*29.3*S146*0.92*(DO146-X146)</f>
        <v>0</v>
      </c>
      <c r="AF146">
        <f>2*0.95*5.67E-8*(((DO146+$B$7)+273)^4-(X146+273)^4)</f>
        <v>0</v>
      </c>
      <c r="AG146">
        <f>V146+AF146+AD146+AE146</f>
        <v>0</v>
      </c>
      <c r="AH146">
        <v>7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MAX(0,($B$13+$C$13*DT146)/(1+$D$13*DT146)*DM146/(DO146+273)*$E$13)</f>
        <v>0</v>
      </c>
      <c r="AM146" t="s">
        <v>422</v>
      </c>
      <c r="AN146" t="s">
        <v>422</v>
      </c>
      <c r="AO146">
        <v>0</v>
      </c>
      <c r="AP146">
        <v>0</v>
      </c>
      <c r="AQ146">
        <f>1-AO146/AP146</f>
        <v>0</v>
      </c>
      <c r="AR146">
        <v>0</v>
      </c>
      <c r="AS146" t="s">
        <v>422</v>
      </c>
      <c r="AT146" t="s">
        <v>422</v>
      </c>
      <c r="AU146">
        <v>0</v>
      </c>
      <c r="AV146">
        <v>0</v>
      </c>
      <c r="AW146">
        <f>1-AU146/AV146</f>
        <v>0</v>
      </c>
      <c r="AX146">
        <v>0.5</v>
      </c>
      <c r="AY146">
        <f>CX146</f>
        <v>0</v>
      </c>
      <c r="AZ146">
        <f>M146</f>
        <v>0</v>
      </c>
      <c r="BA146">
        <f>AW146*AX146*AY146</f>
        <v>0</v>
      </c>
      <c r="BB146">
        <f>(AZ146-AR146)/AY146</f>
        <v>0</v>
      </c>
      <c r="BC146">
        <f>(AP146-AV146)/AV146</f>
        <v>0</v>
      </c>
      <c r="BD146">
        <f>AO146/(AQ146+AO146/AV146)</f>
        <v>0</v>
      </c>
      <c r="BE146" t="s">
        <v>422</v>
      </c>
      <c r="BF146">
        <v>0</v>
      </c>
      <c r="BG146">
        <f>IF(BF146&lt;&gt;0, BF146, BD146)</f>
        <v>0</v>
      </c>
      <c r="BH146">
        <f>1-BG146/AV146</f>
        <v>0</v>
      </c>
      <c r="BI146">
        <f>(AV146-AU146)/(AV146-BG146)</f>
        <v>0</v>
      </c>
      <c r="BJ146">
        <f>(AP146-AV146)/(AP146-BG146)</f>
        <v>0</v>
      </c>
      <c r="BK146">
        <f>(AV146-AU146)/(AV146-AO146)</f>
        <v>0</v>
      </c>
      <c r="BL146">
        <f>(AP146-AV146)/(AP146-AO146)</f>
        <v>0</v>
      </c>
      <c r="BM146">
        <f>(BI146*BG146/AU146)</f>
        <v>0</v>
      </c>
      <c r="BN146">
        <f>(1-BM146)</f>
        <v>0</v>
      </c>
      <c r="CW146">
        <f>$B$11*DU146+$C$11*DV146+$F$11*EG146*(1-EJ146)</f>
        <v>0</v>
      </c>
      <c r="CX146">
        <f>CW146*CY146</f>
        <v>0</v>
      </c>
      <c r="CY146">
        <f>($B$11*$D$9+$C$11*$D$9+$F$11*((ET146+EL146)/MAX(ET146+EL146+EU146, 0.1)*$I$9+EU146/MAX(ET146+EL146+EU146, 0.1)*$J$9))/($B$11+$C$11+$F$11)</f>
        <v>0</v>
      </c>
      <c r="CZ146">
        <f>($B$11*$K$9+$C$11*$K$9+$F$11*((ET146+EL146)/MAX(ET146+EL146+EU146, 0.1)*$P$9+EU146/MAX(ET146+EL146+EU146, 0.1)*$Q$9))/($B$11+$C$11+$F$11)</f>
        <v>0</v>
      </c>
      <c r="DA146">
        <v>3.46</v>
      </c>
      <c r="DB146">
        <v>0.5</v>
      </c>
      <c r="DC146" t="s">
        <v>423</v>
      </c>
      <c r="DD146">
        <v>2</v>
      </c>
      <c r="DE146">
        <v>1758505326.1</v>
      </c>
      <c r="DF146">
        <v>420.575</v>
      </c>
      <c r="DG146">
        <v>420.001666666667</v>
      </c>
      <c r="DH146">
        <v>24.2920333333333</v>
      </c>
      <c r="DI146">
        <v>24.0533666666667</v>
      </c>
      <c r="DJ146">
        <v>418.521</v>
      </c>
      <c r="DK146">
        <v>23.9370333333333</v>
      </c>
      <c r="DL146">
        <v>499.977</v>
      </c>
      <c r="DM146">
        <v>89.8043</v>
      </c>
      <c r="DN146">
        <v>0.0367756666666667</v>
      </c>
      <c r="DO146">
        <v>30.4323</v>
      </c>
      <c r="DP146">
        <v>30.0044333333333</v>
      </c>
      <c r="DQ146">
        <v>999.9</v>
      </c>
      <c r="DR146">
        <v>0</v>
      </c>
      <c r="DS146">
        <v>0</v>
      </c>
      <c r="DT146">
        <v>9974.37333333333</v>
      </c>
      <c r="DU146">
        <v>0</v>
      </c>
      <c r="DV146">
        <v>0.330984</v>
      </c>
      <c r="DW146">
        <v>0.574015333333333</v>
      </c>
      <c r="DX146">
        <v>431.046</v>
      </c>
      <c r="DY146">
        <v>430.352666666667</v>
      </c>
      <c r="DZ146">
        <v>0.238664</v>
      </c>
      <c r="EA146">
        <v>420.001666666667</v>
      </c>
      <c r="EB146">
        <v>24.0533666666667</v>
      </c>
      <c r="EC146">
        <v>2.18153</v>
      </c>
      <c r="ED146">
        <v>2.16009666666667</v>
      </c>
      <c r="EE146">
        <v>18.8273</v>
      </c>
      <c r="EF146">
        <v>18.6694</v>
      </c>
      <c r="EG146">
        <v>0.00500059</v>
      </c>
      <c r="EH146">
        <v>0</v>
      </c>
      <c r="EI146">
        <v>0</v>
      </c>
      <c r="EJ146">
        <v>0</v>
      </c>
      <c r="EK146">
        <v>275.966666666667</v>
      </c>
      <c r="EL146">
        <v>0.00500059</v>
      </c>
      <c r="EM146">
        <v>-8.76666666666667</v>
      </c>
      <c r="EN146">
        <v>-0.6</v>
      </c>
      <c r="EO146">
        <v>35.75</v>
      </c>
      <c r="EP146">
        <v>40.333</v>
      </c>
      <c r="EQ146">
        <v>37.5413333333333</v>
      </c>
      <c r="ER146">
        <v>40.833</v>
      </c>
      <c r="ES146">
        <v>38.604</v>
      </c>
      <c r="ET146">
        <v>0</v>
      </c>
      <c r="EU146">
        <v>0</v>
      </c>
      <c r="EV146">
        <v>0</v>
      </c>
      <c r="EW146">
        <v>1758505329.3</v>
      </c>
      <c r="EX146">
        <v>0</v>
      </c>
      <c r="EY146">
        <v>272.961538461538</v>
      </c>
      <c r="EZ146">
        <v>11.8700852240807</v>
      </c>
      <c r="FA146">
        <v>-26.9572649889751</v>
      </c>
      <c r="FB146">
        <v>-7.69615384615384</v>
      </c>
      <c r="FC146">
        <v>15</v>
      </c>
      <c r="FD146">
        <v>0</v>
      </c>
      <c r="FE146" t="s">
        <v>424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0.55206880952381</v>
      </c>
      <c r="FR146">
        <v>0.229462285714287</v>
      </c>
      <c r="FS146">
        <v>0.0359051288226799</v>
      </c>
      <c r="FT146">
        <v>1</v>
      </c>
      <c r="FU146">
        <v>274.235294117647</v>
      </c>
      <c r="FV146">
        <v>-19.5538580237812</v>
      </c>
      <c r="FW146">
        <v>6.71442180739432</v>
      </c>
      <c r="FX146">
        <v>-1</v>
      </c>
      <c r="FY146">
        <v>0.243644809523809</v>
      </c>
      <c r="FZ146">
        <v>-0.0248396883116884</v>
      </c>
      <c r="GA146">
        <v>0.00286063896656886</v>
      </c>
      <c r="GB146">
        <v>1</v>
      </c>
      <c r="GC146">
        <v>2</v>
      </c>
      <c r="GD146">
        <v>2</v>
      </c>
      <c r="GE146" t="s">
        <v>425</v>
      </c>
      <c r="GF146">
        <v>3.13291</v>
      </c>
      <c r="GG146">
        <v>2.71466</v>
      </c>
      <c r="GH146">
        <v>0.0887696</v>
      </c>
      <c r="GI146">
        <v>0.0891561</v>
      </c>
      <c r="GJ146">
        <v>0.103021</v>
      </c>
      <c r="GK146">
        <v>0.102951</v>
      </c>
      <c r="GL146">
        <v>34289.7</v>
      </c>
      <c r="GM146">
        <v>36696.5</v>
      </c>
      <c r="GN146">
        <v>34049.9</v>
      </c>
      <c r="GO146">
        <v>36481.9</v>
      </c>
      <c r="GP146">
        <v>43151.2</v>
      </c>
      <c r="GQ146">
        <v>46986.1</v>
      </c>
      <c r="GR146">
        <v>53137.3</v>
      </c>
      <c r="GS146">
        <v>58315.4</v>
      </c>
      <c r="GT146">
        <v>1.92922</v>
      </c>
      <c r="GU146">
        <v>1.6517</v>
      </c>
      <c r="GV146">
        <v>0.0886619</v>
      </c>
      <c r="GW146">
        <v>0</v>
      </c>
      <c r="GX146">
        <v>28.558</v>
      </c>
      <c r="GY146">
        <v>999.9</v>
      </c>
      <c r="GZ146">
        <v>58.851</v>
      </c>
      <c r="HA146">
        <v>30.454</v>
      </c>
      <c r="HB146">
        <v>28.6589</v>
      </c>
      <c r="HC146">
        <v>54.9046</v>
      </c>
      <c r="HD146">
        <v>47.2997</v>
      </c>
      <c r="HE146">
        <v>1</v>
      </c>
      <c r="HF146">
        <v>0.121354</v>
      </c>
      <c r="HG146">
        <v>-1.38373</v>
      </c>
      <c r="HH146">
        <v>20.1288</v>
      </c>
      <c r="HI146">
        <v>5.19737</v>
      </c>
      <c r="HJ146">
        <v>12.0055</v>
      </c>
      <c r="HK146">
        <v>4.9753</v>
      </c>
      <c r="HL146">
        <v>3.294</v>
      </c>
      <c r="HM146">
        <v>9999</v>
      </c>
      <c r="HN146">
        <v>9999</v>
      </c>
      <c r="HO146">
        <v>9999</v>
      </c>
      <c r="HP146">
        <v>999.9</v>
      </c>
      <c r="HQ146">
        <v>1.86325</v>
      </c>
      <c r="HR146">
        <v>1.8681</v>
      </c>
      <c r="HS146">
        <v>1.86783</v>
      </c>
      <c r="HT146">
        <v>1.86905</v>
      </c>
      <c r="HU146">
        <v>1.86981</v>
      </c>
      <c r="HV146">
        <v>1.86589</v>
      </c>
      <c r="HW146">
        <v>1.86698</v>
      </c>
      <c r="HX146">
        <v>1.86843</v>
      </c>
      <c r="HY146">
        <v>5</v>
      </c>
      <c r="HZ146">
        <v>0</v>
      </c>
      <c r="IA146">
        <v>0</v>
      </c>
      <c r="IB146">
        <v>0</v>
      </c>
      <c r="IC146" t="s">
        <v>426</v>
      </c>
      <c r="ID146" t="s">
        <v>427</v>
      </c>
      <c r="IE146" t="s">
        <v>428</v>
      </c>
      <c r="IF146" t="s">
        <v>428</v>
      </c>
      <c r="IG146" t="s">
        <v>428</v>
      </c>
      <c r="IH146" t="s">
        <v>428</v>
      </c>
      <c r="II146">
        <v>0</v>
      </c>
      <c r="IJ146">
        <v>100</v>
      </c>
      <c r="IK146">
        <v>100</v>
      </c>
      <c r="IL146">
        <v>2.054</v>
      </c>
      <c r="IM146">
        <v>0.3549</v>
      </c>
      <c r="IN146">
        <v>0.625846538382723</v>
      </c>
      <c r="IO146">
        <v>0.00365734689822481</v>
      </c>
      <c r="IP146">
        <v>-6.82403095585571e-07</v>
      </c>
      <c r="IQ146">
        <v>2.34579755332527e-10</v>
      </c>
      <c r="IR146">
        <v>-0.0964157226560202</v>
      </c>
      <c r="IS146">
        <v>-0.0183575705514064</v>
      </c>
      <c r="IT146">
        <v>0.00210061426533654</v>
      </c>
      <c r="IU146">
        <v>-2.28055882586626e-05</v>
      </c>
      <c r="IV146">
        <v>4</v>
      </c>
      <c r="IW146">
        <v>2464</v>
      </c>
      <c r="IX146">
        <v>0</v>
      </c>
      <c r="IY146">
        <v>27</v>
      </c>
      <c r="IZ146">
        <v>29308422.2</v>
      </c>
      <c r="JA146">
        <v>29308422.2</v>
      </c>
      <c r="JB146">
        <v>0.955811</v>
      </c>
      <c r="JC146">
        <v>2.64038</v>
      </c>
      <c r="JD146">
        <v>1.54785</v>
      </c>
      <c r="JE146">
        <v>2.31323</v>
      </c>
      <c r="JF146">
        <v>1.64673</v>
      </c>
      <c r="JG146">
        <v>2.29126</v>
      </c>
      <c r="JH146">
        <v>34.3952</v>
      </c>
      <c r="JI146">
        <v>24.2188</v>
      </c>
      <c r="JJ146">
        <v>18</v>
      </c>
      <c r="JK146">
        <v>494.586</v>
      </c>
      <c r="JL146">
        <v>332.747</v>
      </c>
      <c r="JM146">
        <v>31.2082</v>
      </c>
      <c r="JN146">
        <v>28.9518</v>
      </c>
      <c r="JO146">
        <v>29.9999</v>
      </c>
      <c r="JP146">
        <v>28.9403</v>
      </c>
      <c r="JQ146">
        <v>28.8967</v>
      </c>
      <c r="JR146">
        <v>19.1502</v>
      </c>
      <c r="JS146">
        <v>21.6768</v>
      </c>
      <c r="JT146">
        <v>82.8474</v>
      </c>
      <c r="JU146">
        <v>31.2173</v>
      </c>
      <c r="JV146">
        <v>420</v>
      </c>
      <c r="JW146">
        <v>24.0761</v>
      </c>
      <c r="JX146">
        <v>96.5785</v>
      </c>
      <c r="JY146">
        <v>94.4779</v>
      </c>
    </row>
    <row r="147" spans="1:285">
      <c r="A147">
        <v>131</v>
      </c>
      <c r="B147">
        <v>1758505331.1</v>
      </c>
      <c r="C147">
        <v>2303.09999990463</v>
      </c>
      <c r="D147" t="s">
        <v>689</v>
      </c>
      <c r="E147" t="s">
        <v>690</v>
      </c>
      <c r="F147">
        <v>5</v>
      </c>
      <c r="G147" t="s">
        <v>419</v>
      </c>
      <c r="H147" t="s">
        <v>548</v>
      </c>
      <c r="I147" t="s">
        <v>421</v>
      </c>
      <c r="J147">
        <v>1758505328.1</v>
      </c>
      <c r="K147">
        <f>(L147)/1000</f>
        <v>0</v>
      </c>
      <c r="L147">
        <f>1000*DL147*AJ147*(DH147-DI147)/(100*DA147*(1000-AJ147*DH147))</f>
        <v>0</v>
      </c>
      <c r="M147">
        <f>DL147*AJ147*(DG147-DF147*(1000-AJ147*DI147)/(1000-AJ147*DH147))/(100*DA147)</f>
        <v>0</v>
      </c>
      <c r="N147">
        <f>DF147 - IF(AJ147&gt;1, M147*DA147*100.0/(AL147), 0)</f>
        <v>0</v>
      </c>
      <c r="O147">
        <f>((U147-K147/2)*N147-M147)/(U147+K147/2)</f>
        <v>0</v>
      </c>
      <c r="P147">
        <f>O147*(DM147+DN147)/1000.0</f>
        <v>0</v>
      </c>
      <c r="Q147">
        <f>(DF147 - IF(AJ147&gt;1, M147*DA147*100.0/(AL147), 0))*(DM147+DN147)/1000.0</f>
        <v>0</v>
      </c>
      <c r="R147">
        <f>2.0/((1/T147-1/S147)+SIGN(T147)*SQRT((1/T147-1/S147)*(1/T147-1/S147) + 4*DB147/((DB147+1)*(DB147+1))*(2*1/T147*1/S147-1/S147*1/S147)))</f>
        <v>0</v>
      </c>
      <c r="S147">
        <f>IF(LEFT(DC147,1)&lt;&gt;"0",IF(LEFT(DC147,1)="1",3.0,DD147),$D$5+$E$5*(DT147*DM147/($K$5*1000))+$F$5*(DT147*DM147/($K$5*1000))*MAX(MIN(DA147,$J$5),$I$5)*MAX(MIN(DA147,$J$5),$I$5)+$G$5*MAX(MIN(DA147,$J$5),$I$5)*(DT147*DM147/($K$5*1000))+$H$5*(DT147*DM147/($K$5*1000))*(DT147*DM147/($K$5*1000)))</f>
        <v>0</v>
      </c>
      <c r="T147">
        <f>K147*(1000-(1000*0.61365*exp(17.502*X147/(240.97+X147))/(DM147+DN147)+DH147)/2)/(1000*0.61365*exp(17.502*X147/(240.97+X147))/(DM147+DN147)-DH147)</f>
        <v>0</v>
      </c>
      <c r="U147">
        <f>1/((DB147+1)/(R147/1.6)+1/(S147/1.37)) + DB147/((DB147+1)/(R147/1.6) + DB147/(S147/1.37))</f>
        <v>0</v>
      </c>
      <c r="V147">
        <f>(CW147*CZ147)</f>
        <v>0</v>
      </c>
      <c r="W147">
        <f>(DO147+(V147+2*0.95*5.67E-8*(((DO147+$B$7)+273)^4-(DO147+273)^4)-44100*K147)/(1.84*29.3*S147+8*0.95*5.67E-8*(DO147+273)^3))</f>
        <v>0</v>
      </c>
      <c r="X147">
        <f>($C$7*DP147+$D$7*DQ147+$E$7*W147)</f>
        <v>0</v>
      </c>
      <c r="Y147">
        <f>0.61365*exp(17.502*X147/(240.97+X147))</f>
        <v>0</v>
      </c>
      <c r="Z147">
        <f>(AA147/AB147*100)</f>
        <v>0</v>
      </c>
      <c r="AA147">
        <f>DH147*(DM147+DN147)/1000</f>
        <v>0</v>
      </c>
      <c r="AB147">
        <f>0.61365*exp(17.502*DO147/(240.97+DO147))</f>
        <v>0</v>
      </c>
      <c r="AC147">
        <f>(Y147-DH147*(DM147+DN147)/1000)</f>
        <v>0</v>
      </c>
      <c r="AD147">
        <f>(-K147*44100)</f>
        <v>0</v>
      </c>
      <c r="AE147">
        <f>2*29.3*S147*0.92*(DO147-X147)</f>
        <v>0</v>
      </c>
      <c r="AF147">
        <f>2*0.95*5.67E-8*(((DO147+$B$7)+273)^4-(X147+273)^4)</f>
        <v>0</v>
      </c>
      <c r="AG147">
        <f>V147+AF147+AD147+AE147</f>
        <v>0</v>
      </c>
      <c r="AH147">
        <v>7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MAX(0,($B$13+$C$13*DT147)/(1+$D$13*DT147)*DM147/(DO147+273)*$E$13)</f>
        <v>0</v>
      </c>
      <c r="AM147" t="s">
        <v>422</v>
      </c>
      <c r="AN147" t="s">
        <v>422</v>
      </c>
      <c r="AO147">
        <v>0</v>
      </c>
      <c r="AP147">
        <v>0</v>
      </c>
      <c r="AQ147">
        <f>1-AO147/AP147</f>
        <v>0</v>
      </c>
      <c r="AR147">
        <v>0</v>
      </c>
      <c r="AS147" t="s">
        <v>422</v>
      </c>
      <c r="AT147" t="s">
        <v>422</v>
      </c>
      <c r="AU147">
        <v>0</v>
      </c>
      <c r="AV147">
        <v>0</v>
      </c>
      <c r="AW147">
        <f>1-AU147/AV147</f>
        <v>0</v>
      </c>
      <c r="AX147">
        <v>0.5</v>
      </c>
      <c r="AY147">
        <f>CX147</f>
        <v>0</v>
      </c>
      <c r="AZ147">
        <f>M147</f>
        <v>0</v>
      </c>
      <c r="BA147">
        <f>AW147*AX147*AY147</f>
        <v>0</v>
      </c>
      <c r="BB147">
        <f>(AZ147-AR147)/AY147</f>
        <v>0</v>
      </c>
      <c r="BC147">
        <f>(AP147-AV147)/AV147</f>
        <v>0</v>
      </c>
      <c r="BD147">
        <f>AO147/(AQ147+AO147/AV147)</f>
        <v>0</v>
      </c>
      <c r="BE147" t="s">
        <v>422</v>
      </c>
      <c r="BF147">
        <v>0</v>
      </c>
      <c r="BG147">
        <f>IF(BF147&lt;&gt;0, BF147, BD147)</f>
        <v>0</v>
      </c>
      <c r="BH147">
        <f>1-BG147/AV147</f>
        <v>0</v>
      </c>
      <c r="BI147">
        <f>(AV147-AU147)/(AV147-BG147)</f>
        <v>0</v>
      </c>
      <c r="BJ147">
        <f>(AP147-AV147)/(AP147-BG147)</f>
        <v>0</v>
      </c>
      <c r="BK147">
        <f>(AV147-AU147)/(AV147-AO147)</f>
        <v>0</v>
      </c>
      <c r="BL147">
        <f>(AP147-AV147)/(AP147-AO147)</f>
        <v>0</v>
      </c>
      <c r="BM147">
        <f>(BI147*BG147/AU147)</f>
        <v>0</v>
      </c>
      <c r="BN147">
        <f>(1-BM147)</f>
        <v>0</v>
      </c>
      <c r="CW147">
        <f>$B$11*DU147+$C$11*DV147+$F$11*EG147*(1-EJ147)</f>
        <v>0</v>
      </c>
      <c r="CX147">
        <f>CW147*CY147</f>
        <v>0</v>
      </c>
      <c r="CY147">
        <f>($B$11*$D$9+$C$11*$D$9+$F$11*((ET147+EL147)/MAX(ET147+EL147+EU147, 0.1)*$I$9+EU147/MAX(ET147+EL147+EU147, 0.1)*$J$9))/($B$11+$C$11+$F$11)</f>
        <v>0</v>
      </c>
      <c r="CZ147">
        <f>($B$11*$K$9+$C$11*$K$9+$F$11*((ET147+EL147)/MAX(ET147+EL147+EU147, 0.1)*$P$9+EU147/MAX(ET147+EL147+EU147, 0.1)*$Q$9))/($B$11+$C$11+$F$11)</f>
        <v>0</v>
      </c>
      <c r="DA147">
        <v>3.46</v>
      </c>
      <c r="DB147">
        <v>0.5</v>
      </c>
      <c r="DC147" t="s">
        <v>423</v>
      </c>
      <c r="DD147">
        <v>2</v>
      </c>
      <c r="DE147">
        <v>1758505328.1</v>
      </c>
      <c r="DF147">
        <v>420.563333333333</v>
      </c>
      <c r="DG147">
        <v>420.012</v>
      </c>
      <c r="DH147">
        <v>24.2901666666667</v>
      </c>
      <c r="DI147">
        <v>24.0521333333333</v>
      </c>
      <c r="DJ147">
        <v>418.509333333333</v>
      </c>
      <c r="DK147">
        <v>23.9352666666667</v>
      </c>
      <c r="DL147">
        <v>499.942666666667</v>
      </c>
      <c r="DM147">
        <v>89.8044333333333</v>
      </c>
      <c r="DN147">
        <v>0.0368820666666667</v>
      </c>
      <c r="DO147">
        <v>30.4313</v>
      </c>
      <c r="DP147">
        <v>30.0034333333333</v>
      </c>
      <c r="DQ147">
        <v>999.9</v>
      </c>
      <c r="DR147">
        <v>0</v>
      </c>
      <c r="DS147">
        <v>0</v>
      </c>
      <c r="DT147">
        <v>9969.99666666667</v>
      </c>
      <c r="DU147">
        <v>0</v>
      </c>
      <c r="DV147">
        <v>0.330984</v>
      </c>
      <c r="DW147">
        <v>0.551666333333333</v>
      </c>
      <c r="DX147">
        <v>431.033333333333</v>
      </c>
      <c r="DY147">
        <v>430.362666666667</v>
      </c>
      <c r="DZ147">
        <v>0.238048</v>
      </c>
      <c r="EA147">
        <v>420.012</v>
      </c>
      <c r="EB147">
        <v>24.0521333333333</v>
      </c>
      <c r="EC147">
        <v>2.18136666666667</v>
      </c>
      <c r="ED147">
        <v>2.15998666666667</v>
      </c>
      <c r="EE147">
        <v>18.8261</v>
      </c>
      <c r="EF147">
        <v>18.6686</v>
      </c>
      <c r="EG147">
        <v>0.00500059</v>
      </c>
      <c r="EH147">
        <v>0</v>
      </c>
      <c r="EI147">
        <v>0</v>
      </c>
      <c r="EJ147">
        <v>0</v>
      </c>
      <c r="EK147">
        <v>275.366666666667</v>
      </c>
      <c r="EL147">
        <v>0.00500059</v>
      </c>
      <c r="EM147">
        <v>-6.3</v>
      </c>
      <c r="EN147">
        <v>-0.1</v>
      </c>
      <c r="EO147">
        <v>35.7706666666667</v>
      </c>
      <c r="EP147">
        <v>40.354</v>
      </c>
      <c r="EQ147">
        <v>37.562</v>
      </c>
      <c r="ER147">
        <v>40.8746666666667</v>
      </c>
      <c r="ES147">
        <v>38.625</v>
      </c>
      <c r="ET147">
        <v>0</v>
      </c>
      <c r="EU147">
        <v>0</v>
      </c>
      <c r="EV147">
        <v>0</v>
      </c>
      <c r="EW147">
        <v>1758505331.7</v>
      </c>
      <c r="EX147">
        <v>0</v>
      </c>
      <c r="EY147">
        <v>272.903846153846</v>
      </c>
      <c r="EZ147">
        <v>21.124786292059</v>
      </c>
      <c r="FA147">
        <v>-24.7452992489732</v>
      </c>
      <c r="FB147">
        <v>-7.20769230769231</v>
      </c>
      <c r="FC147">
        <v>15</v>
      </c>
      <c r="FD147">
        <v>0</v>
      </c>
      <c r="FE147" t="s">
        <v>424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0.556655142857143</v>
      </c>
      <c r="FR147">
        <v>0.144209298701298</v>
      </c>
      <c r="FS147">
        <v>0.0327886841329454</v>
      </c>
      <c r="FT147">
        <v>1</v>
      </c>
      <c r="FU147">
        <v>273.867647058824</v>
      </c>
      <c r="FV147">
        <v>-7.37203985554923</v>
      </c>
      <c r="FW147">
        <v>6.75198099855474</v>
      </c>
      <c r="FX147">
        <v>-1</v>
      </c>
      <c r="FY147">
        <v>0.242962285714286</v>
      </c>
      <c r="FZ147">
        <v>-0.0312543116883119</v>
      </c>
      <c r="GA147">
        <v>0.00328305483676781</v>
      </c>
      <c r="GB147">
        <v>1</v>
      </c>
      <c r="GC147">
        <v>2</v>
      </c>
      <c r="GD147">
        <v>2</v>
      </c>
      <c r="GE147" t="s">
        <v>425</v>
      </c>
      <c r="GF147">
        <v>3.13282</v>
      </c>
      <c r="GG147">
        <v>2.71473</v>
      </c>
      <c r="GH147">
        <v>0.0887708</v>
      </c>
      <c r="GI147">
        <v>0.089158</v>
      </c>
      <c r="GJ147">
        <v>0.103017</v>
      </c>
      <c r="GK147">
        <v>0.102949</v>
      </c>
      <c r="GL147">
        <v>34289.8</v>
      </c>
      <c r="GM147">
        <v>36696.7</v>
      </c>
      <c r="GN147">
        <v>34050</v>
      </c>
      <c r="GO147">
        <v>36482.2</v>
      </c>
      <c r="GP147">
        <v>43151.4</v>
      </c>
      <c r="GQ147">
        <v>46986.6</v>
      </c>
      <c r="GR147">
        <v>53137.4</v>
      </c>
      <c r="GS147">
        <v>58315.8</v>
      </c>
      <c r="GT147">
        <v>1.9291</v>
      </c>
      <c r="GU147">
        <v>1.65173</v>
      </c>
      <c r="GV147">
        <v>0.0885725</v>
      </c>
      <c r="GW147">
        <v>0</v>
      </c>
      <c r="GX147">
        <v>28.558</v>
      </c>
      <c r="GY147">
        <v>999.9</v>
      </c>
      <c r="GZ147">
        <v>58.851</v>
      </c>
      <c r="HA147">
        <v>30.434</v>
      </c>
      <c r="HB147">
        <v>28.6219</v>
      </c>
      <c r="HC147">
        <v>54.8546</v>
      </c>
      <c r="HD147">
        <v>47.3518</v>
      </c>
      <c r="HE147">
        <v>1</v>
      </c>
      <c r="HF147">
        <v>0.121339</v>
      </c>
      <c r="HG147">
        <v>-1.40383</v>
      </c>
      <c r="HH147">
        <v>20.1286</v>
      </c>
      <c r="HI147">
        <v>5.19737</v>
      </c>
      <c r="HJ147">
        <v>12.0049</v>
      </c>
      <c r="HK147">
        <v>4.9753</v>
      </c>
      <c r="HL147">
        <v>3.294</v>
      </c>
      <c r="HM147">
        <v>9999</v>
      </c>
      <c r="HN147">
        <v>9999</v>
      </c>
      <c r="HO147">
        <v>9999</v>
      </c>
      <c r="HP147">
        <v>999.9</v>
      </c>
      <c r="HQ147">
        <v>1.86325</v>
      </c>
      <c r="HR147">
        <v>1.8681</v>
      </c>
      <c r="HS147">
        <v>1.86783</v>
      </c>
      <c r="HT147">
        <v>1.86905</v>
      </c>
      <c r="HU147">
        <v>1.86981</v>
      </c>
      <c r="HV147">
        <v>1.86591</v>
      </c>
      <c r="HW147">
        <v>1.86699</v>
      </c>
      <c r="HX147">
        <v>1.86843</v>
      </c>
      <c r="HY147">
        <v>5</v>
      </c>
      <c r="HZ147">
        <v>0</v>
      </c>
      <c r="IA147">
        <v>0</v>
      </c>
      <c r="IB147">
        <v>0</v>
      </c>
      <c r="IC147" t="s">
        <v>426</v>
      </c>
      <c r="ID147" t="s">
        <v>427</v>
      </c>
      <c r="IE147" t="s">
        <v>428</v>
      </c>
      <c r="IF147" t="s">
        <v>428</v>
      </c>
      <c r="IG147" t="s">
        <v>428</v>
      </c>
      <c r="IH147" t="s">
        <v>428</v>
      </c>
      <c r="II147">
        <v>0</v>
      </c>
      <c r="IJ147">
        <v>100</v>
      </c>
      <c r="IK147">
        <v>100</v>
      </c>
      <c r="IL147">
        <v>2.054</v>
      </c>
      <c r="IM147">
        <v>0.3548</v>
      </c>
      <c r="IN147">
        <v>0.625846538382723</v>
      </c>
      <c r="IO147">
        <v>0.00365734689822481</v>
      </c>
      <c r="IP147">
        <v>-6.82403095585571e-07</v>
      </c>
      <c r="IQ147">
        <v>2.34579755332527e-10</v>
      </c>
      <c r="IR147">
        <v>-0.0964157226560202</v>
      </c>
      <c r="IS147">
        <v>-0.0183575705514064</v>
      </c>
      <c r="IT147">
        <v>0.00210061426533654</v>
      </c>
      <c r="IU147">
        <v>-2.28055882586626e-05</v>
      </c>
      <c r="IV147">
        <v>4</v>
      </c>
      <c r="IW147">
        <v>2464</v>
      </c>
      <c r="IX147">
        <v>0</v>
      </c>
      <c r="IY147">
        <v>27</v>
      </c>
      <c r="IZ147">
        <v>29308422.2</v>
      </c>
      <c r="JA147">
        <v>29308422.2</v>
      </c>
      <c r="JB147">
        <v>0.955811</v>
      </c>
      <c r="JC147">
        <v>2.63306</v>
      </c>
      <c r="JD147">
        <v>1.54785</v>
      </c>
      <c r="JE147">
        <v>2.31323</v>
      </c>
      <c r="JF147">
        <v>1.64551</v>
      </c>
      <c r="JG147">
        <v>2.34741</v>
      </c>
      <c r="JH147">
        <v>34.3952</v>
      </c>
      <c r="JI147">
        <v>24.2276</v>
      </c>
      <c r="JJ147">
        <v>18</v>
      </c>
      <c r="JK147">
        <v>494.494</v>
      </c>
      <c r="JL147">
        <v>332.752</v>
      </c>
      <c r="JM147">
        <v>31.2066</v>
      </c>
      <c r="JN147">
        <v>28.9508</v>
      </c>
      <c r="JO147">
        <v>29.9999</v>
      </c>
      <c r="JP147">
        <v>28.939</v>
      </c>
      <c r="JQ147">
        <v>28.8955</v>
      </c>
      <c r="JR147">
        <v>19.151</v>
      </c>
      <c r="JS147">
        <v>21.6768</v>
      </c>
      <c r="JT147">
        <v>82.8474</v>
      </c>
      <c r="JU147">
        <v>31.2148</v>
      </c>
      <c r="JV147">
        <v>420</v>
      </c>
      <c r="JW147">
        <v>24.0761</v>
      </c>
      <c r="JX147">
        <v>96.5788</v>
      </c>
      <c r="JY147">
        <v>94.4786</v>
      </c>
    </row>
    <row r="148" spans="1:285">
      <c r="A148">
        <v>132</v>
      </c>
      <c r="B148">
        <v>1758505333.1</v>
      </c>
      <c r="C148">
        <v>2305.09999990463</v>
      </c>
      <c r="D148" t="s">
        <v>691</v>
      </c>
      <c r="E148" t="s">
        <v>692</v>
      </c>
      <c r="F148">
        <v>5</v>
      </c>
      <c r="G148" t="s">
        <v>419</v>
      </c>
      <c r="H148" t="s">
        <v>548</v>
      </c>
      <c r="I148" t="s">
        <v>421</v>
      </c>
      <c r="J148">
        <v>1758505330.1</v>
      </c>
      <c r="K148">
        <f>(L148)/1000</f>
        <v>0</v>
      </c>
      <c r="L148">
        <f>1000*DL148*AJ148*(DH148-DI148)/(100*DA148*(1000-AJ148*DH148))</f>
        <v>0</v>
      </c>
      <c r="M148">
        <f>DL148*AJ148*(DG148-DF148*(1000-AJ148*DI148)/(1000-AJ148*DH148))/(100*DA148)</f>
        <v>0</v>
      </c>
      <c r="N148">
        <f>DF148 - IF(AJ148&gt;1, M148*DA148*100.0/(AL148), 0)</f>
        <v>0</v>
      </c>
      <c r="O148">
        <f>((U148-K148/2)*N148-M148)/(U148+K148/2)</f>
        <v>0</v>
      </c>
      <c r="P148">
        <f>O148*(DM148+DN148)/1000.0</f>
        <v>0</v>
      </c>
      <c r="Q148">
        <f>(DF148 - IF(AJ148&gt;1, M148*DA148*100.0/(AL148), 0))*(DM148+DN148)/1000.0</f>
        <v>0</v>
      </c>
      <c r="R148">
        <f>2.0/((1/T148-1/S148)+SIGN(T148)*SQRT((1/T148-1/S148)*(1/T148-1/S148) + 4*DB148/((DB148+1)*(DB148+1))*(2*1/T148*1/S148-1/S148*1/S148)))</f>
        <v>0</v>
      </c>
      <c r="S148">
        <f>IF(LEFT(DC148,1)&lt;&gt;"0",IF(LEFT(DC148,1)="1",3.0,DD148),$D$5+$E$5*(DT148*DM148/($K$5*1000))+$F$5*(DT148*DM148/($K$5*1000))*MAX(MIN(DA148,$J$5),$I$5)*MAX(MIN(DA148,$J$5),$I$5)+$G$5*MAX(MIN(DA148,$J$5),$I$5)*(DT148*DM148/($K$5*1000))+$H$5*(DT148*DM148/($K$5*1000))*(DT148*DM148/($K$5*1000)))</f>
        <v>0</v>
      </c>
      <c r="T148">
        <f>K148*(1000-(1000*0.61365*exp(17.502*X148/(240.97+X148))/(DM148+DN148)+DH148)/2)/(1000*0.61365*exp(17.502*X148/(240.97+X148))/(DM148+DN148)-DH148)</f>
        <v>0</v>
      </c>
      <c r="U148">
        <f>1/((DB148+1)/(R148/1.6)+1/(S148/1.37)) + DB148/((DB148+1)/(R148/1.6) + DB148/(S148/1.37))</f>
        <v>0</v>
      </c>
      <c r="V148">
        <f>(CW148*CZ148)</f>
        <v>0</v>
      </c>
      <c r="W148">
        <f>(DO148+(V148+2*0.95*5.67E-8*(((DO148+$B$7)+273)^4-(DO148+273)^4)-44100*K148)/(1.84*29.3*S148+8*0.95*5.67E-8*(DO148+273)^3))</f>
        <v>0</v>
      </c>
      <c r="X148">
        <f>($C$7*DP148+$D$7*DQ148+$E$7*W148)</f>
        <v>0</v>
      </c>
      <c r="Y148">
        <f>0.61365*exp(17.502*X148/(240.97+X148))</f>
        <v>0</v>
      </c>
      <c r="Z148">
        <f>(AA148/AB148*100)</f>
        <v>0</v>
      </c>
      <c r="AA148">
        <f>DH148*(DM148+DN148)/1000</f>
        <v>0</v>
      </c>
      <c r="AB148">
        <f>0.61365*exp(17.502*DO148/(240.97+DO148))</f>
        <v>0</v>
      </c>
      <c r="AC148">
        <f>(Y148-DH148*(DM148+DN148)/1000)</f>
        <v>0</v>
      </c>
      <c r="AD148">
        <f>(-K148*44100)</f>
        <v>0</v>
      </c>
      <c r="AE148">
        <f>2*29.3*S148*0.92*(DO148-X148)</f>
        <v>0</v>
      </c>
      <c r="AF148">
        <f>2*0.95*5.67E-8*(((DO148+$B$7)+273)^4-(X148+273)^4)</f>
        <v>0</v>
      </c>
      <c r="AG148">
        <f>V148+AF148+AD148+AE148</f>
        <v>0</v>
      </c>
      <c r="AH148">
        <v>7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MAX(0,($B$13+$C$13*DT148)/(1+$D$13*DT148)*DM148/(DO148+273)*$E$13)</f>
        <v>0</v>
      </c>
      <c r="AM148" t="s">
        <v>422</v>
      </c>
      <c r="AN148" t="s">
        <v>422</v>
      </c>
      <c r="AO148">
        <v>0</v>
      </c>
      <c r="AP148">
        <v>0</v>
      </c>
      <c r="AQ148">
        <f>1-AO148/AP148</f>
        <v>0</v>
      </c>
      <c r="AR148">
        <v>0</v>
      </c>
      <c r="AS148" t="s">
        <v>422</v>
      </c>
      <c r="AT148" t="s">
        <v>422</v>
      </c>
      <c r="AU148">
        <v>0</v>
      </c>
      <c r="AV148">
        <v>0</v>
      </c>
      <c r="AW148">
        <f>1-AU148/AV148</f>
        <v>0</v>
      </c>
      <c r="AX148">
        <v>0.5</v>
      </c>
      <c r="AY148">
        <f>CX148</f>
        <v>0</v>
      </c>
      <c r="AZ148">
        <f>M148</f>
        <v>0</v>
      </c>
      <c r="BA148">
        <f>AW148*AX148*AY148</f>
        <v>0</v>
      </c>
      <c r="BB148">
        <f>(AZ148-AR148)/AY148</f>
        <v>0</v>
      </c>
      <c r="BC148">
        <f>(AP148-AV148)/AV148</f>
        <v>0</v>
      </c>
      <c r="BD148">
        <f>AO148/(AQ148+AO148/AV148)</f>
        <v>0</v>
      </c>
      <c r="BE148" t="s">
        <v>422</v>
      </c>
      <c r="BF148">
        <v>0</v>
      </c>
      <c r="BG148">
        <f>IF(BF148&lt;&gt;0, BF148, BD148)</f>
        <v>0</v>
      </c>
      <c r="BH148">
        <f>1-BG148/AV148</f>
        <v>0</v>
      </c>
      <c r="BI148">
        <f>(AV148-AU148)/(AV148-BG148)</f>
        <v>0</v>
      </c>
      <c r="BJ148">
        <f>(AP148-AV148)/(AP148-BG148)</f>
        <v>0</v>
      </c>
      <c r="BK148">
        <f>(AV148-AU148)/(AV148-AO148)</f>
        <v>0</v>
      </c>
      <c r="BL148">
        <f>(AP148-AV148)/(AP148-AO148)</f>
        <v>0</v>
      </c>
      <c r="BM148">
        <f>(BI148*BG148/AU148)</f>
        <v>0</v>
      </c>
      <c r="BN148">
        <f>(1-BM148)</f>
        <v>0</v>
      </c>
      <c r="CW148">
        <f>$B$11*DU148+$C$11*DV148+$F$11*EG148*(1-EJ148)</f>
        <v>0</v>
      </c>
      <c r="CX148">
        <f>CW148*CY148</f>
        <v>0</v>
      </c>
      <c r="CY148">
        <f>($B$11*$D$9+$C$11*$D$9+$F$11*((ET148+EL148)/MAX(ET148+EL148+EU148, 0.1)*$I$9+EU148/MAX(ET148+EL148+EU148, 0.1)*$J$9))/($B$11+$C$11+$F$11)</f>
        <v>0</v>
      </c>
      <c r="CZ148">
        <f>($B$11*$K$9+$C$11*$K$9+$F$11*((ET148+EL148)/MAX(ET148+EL148+EU148, 0.1)*$P$9+EU148/MAX(ET148+EL148+EU148, 0.1)*$Q$9))/($B$11+$C$11+$F$11)</f>
        <v>0</v>
      </c>
      <c r="DA148">
        <v>3.46</v>
      </c>
      <c r="DB148">
        <v>0.5</v>
      </c>
      <c r="DC148" t="s">
        <v>423</v>
      </c>
      <c r="DD148">
        <v>2</v>
      </c>
      <c r="DE148">
        <v>1758505330.1</v>
      </c>
      <c r="DF148">
        <v>420.562333333333</v>
      </c>
      <c r="DG148">
        <v>420.021333333333</v>
      </c>
      <c r="DH148">
        <v>24.2887</v>
      </c>
      <c r="DI148">
        <v>24.0514</v>
      </c>
      <c r="DJ148">
        <v>418.508333333333</v>
      </c>
      <c r="DK148">
        <v>23.9338666666667</v>
      </c>
      <c r="DL148">
        <v>499.957</v>
      </c>
      <c r="DM148">
        <v>89.8041</v>
      </c>
      <c r="DN148">
        <v>0.0367623</v>
      </c>
      <c r="DO148">
        <v>30.4302</v>
      </c>
      <c r="DP148">
        <v>30.0021666666667</v>
      </c>
      <c r="DQ148">
        <v>999.9</v>
      </c>
      <c r="DR148">
        <v>0</v>
      </c>
      <c r="DS148">
        <v>0</v>
      </c>
      <c r="DT148">
        <v>9983.95666666667</v>
      </c>
      <c r="DU148">
        <v>0</v>
      </c>
      <c r="DV148">
        <v>0.330984</v>
      </c>
      <c r="DW148">
        <v>0.541137666666667</v>
      </c>
      <c r="DX148">
        <v>431.031666666667</v>
      </c>
      <c r="DY148">
        <v>430.372333333333</v>
      </c>
      <c r="DZ148">
        <v>0.237313666666667</v>
      </c>
      <c r="EA148">
        <v>420.021333333333</v>
      </c>
      <c r="EB148">
        <v>24.0514</v>
      </c>
      <c r="EC148">
        <v>2.18122666666667</v>
      </c>
      <c r="ED148">
        <v>2.15991</v>
      </c>
      <c r="EE148">
        <v>18.8251</v>
      </c>
      <c r="EF148">
        <v>18.6680333333333</v>
      </c>
      <c r="EG148">
        <v>0.00500059</v>
      </c>
      <c r="EH148">
        <v>0</v>
      </c>
      <c r="EI148">
        <v>0</v>
      </c>
      <c r="EJ148">
        <v>0</v>
      </c>
      <c r="EK148">
        <v>273.033333333333</v>
      </c>
      <c r="EL148">
        <v>0.00500059</v>
      </c>
      <c r="EM148">
        <v>-8.7</v>
      </c>
      <c r="EN148">
        <v>-0.266666666666667</v>
      </c>
      <c r="EO148">
        <v>35.7913333333333</v>
      </c>
      <c r="EP148">
        <v>40.375</v>
      </c>
      <c r="EQ148">
        <v>37.583</v>
      </c>
      <c r="ER148">
        <v>40.9373333333333</v>
      </c>
      <c r="ES148">
        <v>38.6456666666667</v>
      </c>
      <c r="ET148">
        <v>0</v>
      </c>
      <c r="EU148">
        <v>0</v>
      </c>
      <c r="EV148">
        <v>0</v>
      </c>
      <c r="EW148">
        <v>1758505333.5</v>
      </c>
      <c r="EX148">
        <v>0</v>
      </c>
      <c r="EY148">
        <v>272.756</v>
      </c>
      <c r="EZ148">
        <v>-2.17692315768997</v>
      </c>
      <c r="FA148">
        <v>-20.8769230883033</v>
      </c>
      <c r="FB148">
        <v>-7.756</v>
      </c>
      <c r="FC148">
        <v>15</v>
      </c>
      <c r="FD148">
        <v>0</v>
      </c>
      <c r="FE148" t="s">
        <v>424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0.555145285714286</v>
      </c>
      <c r="FR148">
        <v>0.0710117142857145</v>
      </c>
      <c r="FS148">
        <v>0.0333838215666595</v>
      </c>
      <c r="FT148">
        <v>1</v>
      </c>
      <c r="FU148">
        <v>273.323529411765</v>
      </c>
      <c r="FV148">
        <v>3.02826574502918</v>
      </c>
      <c r="FW148">
        <v>6.49198867489903</v>
      </c>
      <c r="FX148">
        <v>-1</v>
      </c>
      <c r="FY148">
        <v>0.242024</v>
      </c>
      <c r="FZ148">
        <v>-0.0332623636363634</v>
      </c>
      <c r="GA148">
        <v>0.00344899488464186</v>
      </c>
      <c r="GB148">
        <v>1</v>
      </c>
      <c r="GC148">
        <v>2</v>
      </c>
      <c r="GD148">
        <v>2</v>
      </c>
      <c r="GE148" t="s">
        <v>425</v>
      </c>
      <c r="GF148">
        <v>3.13299</v>
      </c>
      <c r="GG148">
        <v>2.71465</v>
      </c>
      <c r="GH148">
        <v>0.088771</v>
      </c>
      <c r="GI148">
        <v>0.0891534</v>
      </c>
      <c r="GJ148">
        <v>0.103016</v>
      </c>
      <c r="GK148">
        <v>0.102946</v>
      </c>
      <c r="GL148">
        <v>34289.7</v>
      </c>
      <c r="GM148">
        <v>36697.1</v>
      </c>
      <c r="GN148">
        <v>34050</v>
      </c>
      <c r="GO148">
        <v>36482.4</v>
      </c>
      <c r="GP148">
        <v>43151.4</v>
      </c>
      <c r="GQ148">
        <v>46986.9</v>
      </c>
      <c r="GR148">
        <v>53137.4</v>
      </c>
      <c r="GS148">
        <v>58316.1</v>
      </c>
      <c r="GT148">
        <v>1.92927</v>
      </c>
      <c r="GU148">
        <v>1.65145</v>
      </c>
      <c r="GV148">
        <v>0.0887141</v>
      </c>
      <c r="GW148">
        <v>0</v>
      </c>
      <c r="GX148">
        <v>28.5582</v>
      </c>
      <c r="GY148">
        <v>999.9</v>
      </c>
      <c r="GZ148">
        <v>58.851</v>
      </c>
      <c r="HA148">
        <v>30.454</v>
      </c>
      <c r="HB148">
        <v>28.6561</v>
      </c>
      <c r="HC148">
        <v>54.5046</v>
      </c>
      <c r="HD148">
        <v>47.3718</v>
      </c>
      <c r="HE148">
        <v>1</v>
      </c>
      <c r="HF148">
        <v>0.121151</v>
      </c>
      <c r="HG148">
        <v>-1.41845</v>
      </c>
      <c r="HH148">
        <v>20.1284</v>
      </c>
      <c r="HI148">
        <v>5.19737</v>
      </c>
      <c r="HJ148">
        <v>12.0055</v>
      </c>
      <c r="HK148">
        <v>4.9755</v>
      </c>
      <c r="HL148">
        <v>3.294</v>
      </c>
      <c r="HM148">
        <v>9999</v>
      </c>
      <c r="HN148">
        <v>9999</v>
      </c>
      <c r="HO148">
        <v>9999</v>
      </c>
      <c r="HP148">
        <v>999.9</v>
      </c>
      <c r="HQ148">
        <v>1.86325</v>
      </c>
      <c r="HR148">
        <v>1.8681</v>
      </c>
      <c r="HS148">
        <v>1.86783</v>
      </c>
      <c r="HT148">
        <v>1.86905</v>
      </c>
      <c r="HU148">
        <v>1.86982</v>
      </c>
      <c r="HV148">
        <v>1.86592</v>
      </c>
      <c r="HW148">
        <v>1.86699</v>
      </c>
      <c r="HX148">
        <v>1.86844</v>
      </c>
      <c r="HY148">
        <v>5</v>
      </c>
      <c r="HZ148">
        <v>0</v>
      </c>
      <c r="IA148">
        <v>0</v>
      </c>
      <c r="IB148">
        <v>0</v>
      </c>
      <c r="IC148" t="s">
        <v>426</v>
      </c>
      <c r="ID148" t="s">
        <v>427</v>
      </c>
      <c r="IE148" t="s">
        <v>428</v>
      </c>
      <c r="IF148" t="s">
        <v>428</v>
      </c>
      <c r="IG148" t="s">
        <v>428</v>
      </c>
      <c r="IH148" t="s">
        <v>428</v>
      </c>
      <c r="II148">
        <v>0</v>
      </c>
      <c r="IJ148">
        <v>100</v>
      </c>
      <c r="IK148">
        <v>100</v>
      </c>
      <c r="IL148">
        <v>2.054</v>
      </c>
      <c r="IM148">
        <v>0.3548</v>
      </c>
      <c r="IN148">
        <v>0.625846538382723</v>
      </c>
      <c r="IO148">
        <v>0.00365734689822481</v>
      </c>
      <c r="IP148">
        <v>-6.82403095585571e-07</v>
      </c>
      <c r="IQ148">
        <v>2.34579755332527e-10</v>
      </c>
      <c r="IR148">
        <v>-0.0964157226560202</v>
      </c>
      <c r="IS148">
        <v>-0.0183575705514064</v>
      </c>
      <c r="IT148">
        <v>0.00210061426533654</v>
      </c>
      <c r="IU148">
        <v>-2.28055882586626e-05</v>
      </c>
      <c r="IV148">
        <v>4</v>
      </c>
      <c r="IW148">
        <v>2464</v>
      </c>
      <c r="IX148">
        <v>0</v>
      </c>
      <c r="IY148">
        <v>27</v>
      </c>
      <c r="IZ148">
        <v>29308422.2</v>
      </c>
      <c r="JA148">
        <v>29308422.2</v>
      </c>
      <c r="JB148">
        <v>0.955811</v>
      </c>
      <c r="JC148">
        <v>2.64771</v>
      </c>
      <c r="JD148">
        <v>1.54785</v>
      </c>
      <c r="JE148">
        <v>2.31323</v>
      </c>
      <c r="JF148">
        <v>1.64673</v>
      </c>
      <c r="JG148">
        <v>2.24609</v>
      </c>
      <c r="JH148">
        <v>34.3952</v>
      </c>
      <c r="JI148">
        <v>24.2188</v>
      </c>
      <c r="JJ148">
        <v>18</v>
      </c>
      <c r="JK148">
        <v>494.605</v>
      </c>
      <c r="JL148">
        <v>332.617</v>
      </c>
      <c r="JM148">
        <v>31.2062</v>
      </c>
      <c r="JN148">
        <v>28.9495</v>
      </c>
      <c r="JO148">
        <v>29.9999</v>
      </c>
      <c r="JP148">
        <v>28.9387</v>
      </c>
      <c r="JQ148">
        <v>28.895</v>
      </c>
      <c r="JR148">
        <v>19.1506</v>
      </c>
      <c r="JS148">
        <v>21.6768</v>
      </c>
      <c r="JT148">
        <v>82.8474</v>
      </c>
      <c r="JU148">
        <v>31.2148</v>
      </c>
      <c r="JV148">
        <v>420</v>
      </c>
      <c r="JW148">
        <v>24.0761</v>
      </c>
      <c r="JX148">
        <v>96.5787</v>
      </c>
      <c r="JY148">
        <v>94.4791</v>
      </c>
    </row>
    <row r="149" spans="1:285">
      <c r="A149">
        <v>133</v>
      </c>
      <c r="B149">
        <v>1758505335.1</v>
      </c>
      <c r="C149">
        <v>2307.09999990463</v>
      </c>
      <c r="D149" t="s">
        <v>693</v>
      </c>
      <c r="E149" t="s">
        <v>694</v>
      </c>
      <c r="F149">
        <v>5</v>
      </c>
      <c r="G149" t="s">
        <v>419</v>
      </c>
      <c r="H149" t="s">
        <v>548</v>
      </c>
      <c r="I149" t="s">
        <v>421</v>
      </c>
      <c r="J149">
        <v>1758505332.1</v>
      </c>
      <c r="K149">
        <f>(L149)/1000</f>
        <v>0</v>
      </c>
      <c r="L149">
        <f>1000*DL149*AJ149*(DH149-DI149)/(100*DA149*(1000-AJ149*DH149))</f>
        <v>0</v>
      </c>
      <c r="M149">
        <f>DL149*AJ149*(DG149-DF149*(1000-AJ149*DI149)/(1000-AJ149*DH149))/(100*DA149)</f>
        <v>0</v>
      </c>
      <c r="N149">
        <f>DF149 - IF(AJ149&gt;1, M149*DA149*100.0/(AL149), 0)</f>
        <v>0</v>
      </c>
      <c r="O149">
        <f>((U149-K149/2)*N149-M149)/(U149+K149/2)</f>
        <v>0</v>
      </c>
      <c r="P149">
        <f>O149*(DM149+DN149)/1000.0</f>
        <v>0</v>
      </c>
      <c r="Q149">
        <f>(DF149 - IF(AJ149&gt;1, M149*DA149*100.0/(AL149), 0))*(DM149+DN149)/1000.0</f>
        <v>0</v>
      </c>
      <c r="R149">
        <f>2.0/((1/T149-1/S149)+SIGN(T149)*SQRT((1/T149-1/S149)*(1/T149-1/S149) + 4*DB149/((DB149+1)*(DB149+1))*(2*1/T149*1/S149-1/S149*1/S149)))</f>
        <v>0</v>
      </c>
      <c r="S149">
        <f>IF(LEFT(DC149,1)&lt;&gt;"0",IF(LEFT(DC149,1)="1",3.0,DD149),$D$5+$E$5*(DT149*DM149/($K$5*1000))+$F$5*(DT149*DM149/($K$5*1000))*MAX(MIN(DA149,$J$5),$I$5)*MAX(MIN(DA149,$J$5),$I$5)+$G$5*MAX(MIN(DA149,$J$5),$I$5)*(DT149*DM149/($K$5*1000))+$H$5*(DT149*DM149/($K$5*1000))*(DT149*DM149/($K$5*1000)))</f>
        <v>0</v>
      </c>
      <c r="T149">
        <f>K149*(1000-(1000*0.61365*exp(17.502*X149/(240.97+X149))/(DM149+DN149)+DH149)/2)/(1000*0.61365*exp(17.502*X149/(240.97+X149))/(DM149+DN149)-DH149)</f>
        <v>0</v>
      </c>
      <c r="U149">
        <f>1/((DB149+1)/(R149/1.6)+1/(S149/1.37)) + DB149/((DB149+1)/(R149/1.6) + DB149/(S149/1.37))</f>
        <v>0</v>
      </c>
      <c r="V149">
        <f>(CW149*CZ149)</f>
        <v>0</v>
      </c>
      <c r="W149">
        <f>(DO149+(V149+2*0.95*5.67E-8*(((DO149+$B$7)+273)^4-(DO149+273)^4)-44100*K149)/(1.84*29.3*S149+8*0.95*5.67E-8*(DO149+273)^3))</f>
        <v>0</v>
      </c>
      <c r="X149">
        <f>($C$7*DP149+$D$7*DQ149+$E$7*W149)</f>
        <v>0</v>
      </c>
      <c r="Y149">
        <f>0.61365*exp(17.502*X149/(240.97+X149))</f>
        <v>0</v>
      </c>
      <c r="Z149">
        <f>(AA149/AB149*100)</f>
        <v>0</v>
      </c>
      <c r="AA149">
        <f>DH149*(DM149+DN149)/1000</f>
        <v>0</v>
      </c>
      <c r="AB149">
        <f>0.61365*exp(17.502*DO149/(240.97+DO149))</f>
        <v>0</v>
      </c>
      <c r="AC149">
        <f>(Y149-DH149*(DM149+DN149)/1000)</f>
        <v>0</v>
      </c>
      <c r="AD149">
        <f>(-K149*44100)</f>
        <v>0</v>
      </c>
      <c r="AE149">
        <f>2*29.3*S149*0.92*(DO149-X149)</f>
        <v>0</v>
      </c>
      <c r="AF149">
        <f>2*0.95*5.67E-8*(((DO149+$B$7)+273)^4-(X149+273)^4)</f>
        <v>0</v>
      </c>
      <c r="AG149">
        <f>V149+AF149+AD149+AE149</f>
        <v>0</v>
      </c>
      <c r="AH149">
        <v>7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MAX(0,($B$13+$C$13*DT149)/(1+$D$13*DT149)*DM149/(DO149+273)*$E$13)</f>
        <v>0</v>
      </c>
      <c r="AM149" t="s">
        <v>422</v>
      </c>
      <c r="AN149" t="s">
        <v>422</v>
      </c>
      <c r="AO149">
        <v>0</v>
      </c>
      <c r="AP149">
        <v>0</v>
      </c>
      <c r="AQ149">
        <f>1-AO149/AP149</f>
        <v>0</v>
      </c>
      <c r="AR149">
        <v>0</v>
      </c>
      <c r="AS149" t="s">
        <v>422</v>
      </c>
      <c r="AT149" t="s">
        <v>422</v>
      </c>
      <c r="AU149">
        <v>0</v>
      </c>
      <c r="AV149">
        <v>0</v>
      </c>
      <c r="AW149">
        <f>1-AU149/AV149</f>
        <v>0</v>
      </c>
      <c r="AX149">
        <v>0.5</v>
      </c>
      <c r="AY149">
        <f>CX149</f>
        <v>0</v>
      </c>
      <c r="AZ149">
        <f>M149</f>
        <v>0</v>
      </c>
      <c r="BA149">
        <f>AW149*AX149*AY149</f>
        <v>0</v>
      </c>
      <c r="BB149">
        <f>(AZ149-AR149)/AY149</f>
        <v>0</v>
      </c>
      <c r="BC149">
        <f>(AP149-AV149)/AV149</f>
        <v>0</v>
      </c>
      <c r="BD149">
        <f>AO149/(AQ149+AO149/AV149)</f>
        <v>0</v>
      </c>
      <c r="BE149" t="s">
        <v>422</v>
      </c>
      <c r="BF149">
        <v>0</v>
      </c>
      <c r="BG149">
        <f>IF(BF149&lt;&gt;0, BF149, BD149)</f>
        <v>0</v>
      </c>
      <c r="BH149">
        <f>1-BG149/AV149</f>
        <v>0</v>
      </c>
      <c r="BI149">
        <f>(AV149-AU149)/(AV149-BG149)</f>
        <v>0</v>
      </c>
      <c r="BJ149">
        <f>(AP149-AV149)/(AP149-BG149)</f>
        <v>0</v>
      </c>
      <c r="BK149">
        <f>(AV149-AU149)/(AV149-AO149)</f>
        <v>0</v>
      </c>
      <c r="BL149">
        <f>(AP149-AV149)/(AP149-AO149)</f>
        <v>0</v>
      </c>
      <c r="BM149">
        <f>(BI149*BG149/AU149)</f>
        <v>0</v>
      </c>
      <c r="BN149">
        <f>(1-BM149)</f>
        <v>0</v>
      </c>
      <c r="CW149">
        <f>$B$11*DU149+$C$11*DV149+$F$11*EG149*(1-EJ149)</f>
        <v>0</v>
      </c>
      <c r="CX149">
        <f>CW149*CY149</f>
        <v>0</v>
      </c>
      <c r="CY149">
        <f>($B$11*$D$9+$C$11*$D$9+$F$11*((ET149+EL149)/MAX(ET149+EL149+EU149, 0.1)*$I$9+EU149/MAX(ET149+EL149+EU149, 0.1)*$J$9))/($B$11+$C$11+$F$11)</f>
        <v>0</v>
      </c>
      <c r="CZ149">
        <f>($B$11*$K$9+$C$11*$K$9+$F$11*((ET149+EL149)/MAX(ET149+EL149+EU149, 0.1)*$P$9+EU149/MAX(ET149+EL149+EU149, 0.1)*$Q$9))/($B$11+$C$11+$F$11)</f>
        <v>0</v>
      </c>
      <c r="DA149">
        <v>3.46</v>
      </c>
      <c r="DB149">
        <v>0.5</v>
      </c>
      <c r="DC149" t="s">
        <v>423</v>
      </c>
      <c r="DD149">
        <v>2</v>
      </c>
      <c r="DE149">
        <v>1758505332.1</v>
      </c>
      <c r="DF149">
        <v>420.565</v>
      </c>
      <c r="DG149">
        <v>420.021666666667</v>
      </c>
      <c r="DH149">
        <v>24.2880666666667</v>
      </c>
      <c r="DI149">
        <v>24.0509</v>
      </c>
      <c r="DJ149">
        <v>418.511</v>
      </c>
      <c r="DK149">
        <v>23.9332666666667</v>
      </c>
      <c r="DL149">
        <v>499.966</v>
      </c>
      <c r="DM149">
        <v>89.8031333333333</v>
      </c>
      <c r="DN149">
        <v>0.0365366666666667</v>
      </c>
      <c r="DO149">
        <v>30.4296666666667</v>
      </c>
      <c r="DP149">
        <v>30.0026666666667</v>
      </c>
      <c r="DQ149">
        <v>999.9</v>
      </c>
      <c r="DR149">
        <v>0</v>
      </c>
      <c r="DS149">
        <v>0</v>
      </c>
      <c r="DT149">
        <v>10009.1733333333</v>
      </c>
      <c r="DU149">
        <v>0</v>
      </c>
      <c r="DV149">
        <v>0.330984</v>
      </c>
      <c r="DW149">
        <v>0.543182333333333</v>
      </c>
      <c r="DX149">
        <v>431.034</v>
      </c>
      <c r="DY149">
        <v>430.372666666667</v>
      </c>
      <c r="DZ149">
        <v>0.237200333333333</v>
      </c>
      <c r="EA149">
        <v>420.021666666667</v>
      </c>
      <c r="EB149">
        <v>24.0509</v>
      </c>
      <c r="EC149">
        <v>2.18114666666667</v>
      </c>
      <c r="ED149">
        <v>2.15984333333333</v>
      </c>
      <c r="EE149">
        <v>18.8245333333333</v>
      </c>
      <c r="EF149">
        <v>18.6675</v>
      </c>
      <c r="EG149">
        <v>0.00500059</v>
      </c>
      <c r="EH149">
        <v>0</v>
      </c>
      <c r="EI149">
        <v>0</v>
      </c>
      <c r="EJ149">
        <v>0</v>
      </c>
      <c r="EK149">
        <v>274.4</v>
      </c>
      <c r="EL149">
        <v>0.00500059</v>
      </c>
      <c r="EM149">
        <v>-12.6</v>
      </c>
      <c r="EN149">
        <v>-1.16666666666667</v>
      </c>
      <c r="EO149">
        <v>35.812</v>
      </c>
      <c r="EP149">
        <v>40.3956666666667</v>
      </c>
      <c r="EQ149">
        <v>37.604</v>
      </c>
      <c r="ER149">
        <v>40.979</v>
      </c>
      <c r="ES149">
        <v>38.6663333333333</v>
      </c>
      <c r="ET149">
        <v>0</v>
      </c>
      <c r="EU149">
        <v>0</v>
      </c>
      <c r="EV149">
        <v>0</v>
      </c>
      <c r="EW149">
        <v>1758505335.3</v>
      </c>
      <c r="EX149">
        <v>0</v>
      </c>
      <c r="EY149">
        <v>273.961538461538</v>
      </c>
      <c r="EZ149">
        <v>3.11794848178978</v>
      </c>
      <c r="FA149">
        <v>-13.4529914389767</v>
      </c>
      <c r="FB149">
        <v>-9.35769230769231</v>
      </c>
      <c r="FC149">
        <v>15</v>
      </c>
      <c r="FD149">
        <v>0</v>
      </c>
      <c r="FE149" t="s">
        <v>424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0.553603428571429</v>
      </c>
      <c r="FR149">
        <v>0.0505107272727275</v>
      </c>
      <c r="FS149">
        <v>0.0335484140418156</v>
      </c>
      <c r="FT149">
        <v>1</v>
      </c>
      <c r="FU149">
        <v>272.508823529412</v>
      </c>
      <c r="FV149">
        <v>1.98166525301991</v>
      </c>
      <c r="FW149">
        <v>6.26448287368882</v>
      </c>
      <c r="FX149">
        <v>-1</v>
      </c>
      <c r="FY149">
        <v>0.241126761904762</v>
      </c>
      <c r="FZ149">
        <v>-0.0325951168831171</v>
      </c>
      <c r="GA149">
        <v>0.00340056961481682</v>
      </c>
      <c r="GB149">
        <v>1</v>
      </c>
      <c r="GC149">
        <v>2</v>
      </c>
      <c r="GD149">
        <v>2</v>
      </c>
      <c r="GE149" t="s">
        <v>425</v>
      </c>
      <c r="GF149">
        <v>3.13302</v>
      </c>
      <c r="GG149">
        <v>2.71451</v>
      </c>
      <c r="GH149">
        <v>0.088768</v>
      </c>
      <c r="GI149">
        <v>0.0891458</v>
      </c>
      <c r="GJ149">
        <v>0.103014</v>
      </c>
      <c r="GK149">
        <v>0.102945</v>
      </c>
      <c r="GL149">
        <v>34289.8</v>
      </c>
      <c r="GM149">
        <v>36697.4</v>
      </c>
      <c r="GN149">
        <v>34049.9</v>
      </c>
      <c r="GO149">
        <v>36482.3</v>
      </c>
      <c r="GP149">
        <v>43151.5</v>
      </c>
      <c r="GQ149">
        <v>46987.1</v>
      </c>
      <c r="GR149">
        <v>53137.4</v>
      </c>
      <c r="GS149">
        <v>58316.1</v>
      </c>
      <c r="GT149">
        <v>1.9293</v>
      </c>
      <c r="GU149">
        <v>1.65108</v>
      </c>
      <c r="GV149">
        <v>0.0887066</v>
      </c>
      <c r="GW149">
        <v>0</v>
      </c>
      <c r="GX149">
        <v>28.5588</v>
      </c>
      <c r="GY149">
        <v>999.9</v>
      </c>
      <c r="GZ149">
        <v>58.851</v>
      </c>
      <c r="HA149">
        <v>30.454</v>
      </c>
      <c r="HB149">
        <v>28.6572</v>
      </c>
      <c r="HC149">
        <v>54.5746</v>
      </c>
      <c r="HD149">
        <v>47.4559</v>
      </c>
      <c r="HE149">
        <v>1</v>
      </c>
      <c r="HF149">
        <v>0.120897</v>
      </c>
      <c r="HG149">
        <v>-1.42723</v>
      </c>
      <c r="HH149">
        <v>20.1283</v>
      </c>
      <c r="HI149">
        <v>5.19647</v>
      </c>
      <c r="HJ149">
        <v>12.0067</v>
      </c>
      <c r="HK149">
        <v>4.97545</v>
      </c>
      <c r="HL149">
        <v>3.294</v>
      </c>
      <c r="HM149">
        <v>9999</v>
      </c>
      <c r="HN149">
        <v>9999</v>
      </c>
      <c r="HO149">
        <v>9999</v>
      </c>
      <c r="HP149">
        <v>999.9</v>
      </c>
      <c r="HQ149">
        <v>1.86325</v>
      </c>
      <c r="HR149">
        <v>1.86812</v>
      </c>
      <c r="HS149">
        <v>1.86783</v>
      </c>
      <c r="HT149">
        <v>1.86905</v>
      </c>
      <c r="HU149">
        <v>1.86983</v>
      </c>
      <c r="HV149">
        <v>1.86592</v>
      </c>
      <c r="HW149">
        <v>1.86701</v>
      </c>
      <c r="HX149">
        <v>1.86844</v>
      </c>
      <c r="HY149">
        <v>5</v>
      </c>
      <c r="HZ149">
        <v>0</v>
      </c>
      <c r="IA149">
        <v>0</v>
      </c>
      <c r="IB149">
        <v>0</v>
      </c>
      <c r="IC149" t="s">
        <v>426</v>
      </c>
      <c r="ID149" t="s">
        <v>427</v>
      </c>
      <c r="IE149" t="s">
        <v>428</v>
      </c>
      <c r="IF149" t="s">
        <v>428</v>
      </c>
      <c r="IG149" t="s">
        <v>428</v>
      </c>
      <c r="IH149" t="s">
        <v>428</v>
      </c>
      <c r="II149">
        <v>0</v>
      </c>
      <c r="IJ149">
        <v>100</v>
      </c>
      <c r="IK149">
        <v>100</v>
      </c>
      <c r="IL149">
        <v>2.054</v>
      </c>
      <c r="IM149">
        <v>0.3548</v>
      </c>
      <c r="IN149">
        <v>0.625846538382723</v>
      </c>
      <c r="IO149">
        <v>0.00365734689822481</v>
      </c>
      <c r="IP149">
        <v>-6.82403095585571e-07</v>
      </c>
      <c r="IQ149">
        <v>2.34579755332527e-10</v>
      </c>
      <c r="IR149">
        <v>-0.0964157226560202</v>
      </c>
      <c r="IS149">
        <v>-0.0183575705514064</v>
      </c>
      <c r="IT149">
        <v>0.00210061426533654</v>
      </c>
      <c r="IU149">
        <v>-2.28055882586626e-05</v>
      </c>
      <c r="IV149">
        <v>4</v>
      </c>
      <c r="IW149">
        <v>2464</v>
      </c>
      <c r="IX149">
        <v>0</v>
      </c>
      <c r="IY149">
        <v>27</v>
      </c>
      <c r="IZ149">
        <v>29308422.3</v>
      </c>
      <c r="JA149">
        <v>29308422.3</v>
      </c>
      <c r="JB149">
        <v>0.955811</v>
      </c>
      <c r="JC149">
        <v>2.6355</v>
      </c>
      <c r="JD149">
        <v>1.54785</v>
      </c>
      <c r="JE149">
        <v>2.31323</v>
      </c>
      <c r="JF149">
        <v>1.64551</v>
      </c>
      <c r="JG149">
        <v>2.35352</v>
      </c>
      <c r="JH149">
        <v>34.3952</v>
      </c>
      <c r="JI149">
        <v>24.2276</v>
      </c>
      <c r="JJ149">
        <v>18</v>
      </c>
      <c r="JK149">
        <v>494.62</v>
      </c>
      <c r="JL149">
        <v>332.438</v>
      </c>
      <c r="JM149">
        <v>31.2066</v>
      </c>
      <c r="JN149">
        <v>28.9493</v>
      </c>
      <c r="JO149">
        <v>29.9999</v>
      </c>
      <c r="JP149">
        <v>28.9387</v>
      </c>
      <c r="JQ149">
        <v>28.895</v>
      </c>
      <c r="JR149">
        <v>19.1517</v>
      </c>
      <c r="JS149">
        <v>21.6768</v>
      </c>
      <c r="JT149">
        <v>82.8474</v>
      </c>
      <c r="JU149">
        <v>31.2148</v>
      </c>
      <c r="JV149">
        <v>420</v>
      </c>
      <c r="JW149">
        <v>24.0761</v>
      </c>
      <c r="JX149">
        <v>96.5786</v>
      </c>
      <c r="JY149">
        <v>94.4791</v>
      </c>
    </row>
    <row r="150" spans="1:285">
      <c r="A150">
        <v>134</v>
      </c>
      <c r="B150">
        <v>1758505337.1</v>
      </c>
      <c r="C150">
        <v>2309.09999990463</v>
      </c>
      <c r="D150" t="s">
        <v>695</v>
      </c>
      <c r="E150" t="s">
        <v>696</v>
      </c>
      <c r="F150">
        <v>5</v>
      </c>
      <c r="G150" t="s">
        <v>419</v>
      </c>
      <c r="H150" t="s">
        <v>548</v>
      </c>
      <c r="I150" t="s">
        <v>421</v>
      </c>
      <c r="J150">
        <v>1758505334.1</v>
      </c>
      <c r="K150">
        <f>(L150)/1000</f>
        <v>0</v>
      </c>
      <c r="L150">
        <f>1000*DL150*AJ150*(DH150-DI150)/(100*DA150*(1000-AJ150*DH150))</f>
        <v>0</v>
      </c>
      <c r="M150">
        <f>DL150*AJ150*(DG150-DF150*(1000-AJ150*DI150)/(1000-AJ150*DH150))/(100*DA150)</f>
        <v>0</v>
      </c>
      <c r="N150">
        <f>DF150 - IF(AJ150&gt;1, M150*DA150*100.0/(AL150), 0)</f>
        <v>0</v>
      </c>
      <c r="O150">
        <f>((U150-K150/2)*N150-M150)/(U150+K150/2)</f>
        <v>0</v>
      </c>
      <c r="P150">
        <f>O150*(DM150+DN150)/1000.0</f>
        <v>0</v>
      </c>
      <c r="Q150">
        <f>(DF150 - IF(AJ150&gt;1, M150*DA150*100.0/(AL150), 0))*(DM150+DN150)/1000.0</f>
        <v>0</v>
      </c>
      <c r="R150">
        <f>2.0/((1/T150-1/S150)+SIGN(T150)*SQRT((1/T150-1/S150)*(1/T150-1/S150) + 4*DB150/((DB150+1)*(DB150+1))*(2*1/T150*1/S150-1/S150*1/S150)))</f>
        <v>0</v>
      </c>
      <c r="S150">
        <f>IF(LEFT(DC150,1)&lt;&gt;"0",IF(LEFT(DC150,1)="1",3.0,DD150),$D$5+$E$5*(DT150*DM150/($K$5*1000))+$F$5*(DT150*DM150/($K$5*1000))*MAX(MIN(DA150,$J$5),$I$5)*MAX(MIN(DA150,$J$5),$I$5)+$G$5*MAX(MIN(DA150,$J$5),$I$5)*(DT150*DM150/($K$5*1000))+$H$5*(DT150*DM150/($K$5*1000))*(DT150*DM150/($K$5*1000)))</f>
        <v>0</v>
      </c>
      <c r="T150">
        <f>K150*(1000-(1000*0.61365*exp(17.502*X150/(240.97+X150))/(DM150+DN150)+DH150)/2)/(1000*0.61365*exp(17.502*X150/(240.97+X150))/(DM150+DN150)-DH150)</f>
        <v>0</v>
      </c>
      <c r="U150">
        <f>1/((DB150+1)/(R150/1.6)+1/(S150/1.37)) + DB150/((DB150+1)/(R150/1.6) + DB150/(S150/1.37))</f>
        <v>0</v>
      </c>
      <c r="V150">
        <f>(CW150*CZ150)</f>
        <v>0</v>
      </c>
      <c r="W150">
        <f>(DO150+(V150+2*0.95*5.67E-8*(((DO150+$B$7)+273)^4-(DO150+273)^4)-44100*K150)/(1.84*29.3*S150+8*0.95*5.67E-8*(DO150+273)^3))</f>
        <v>0</v>
      </c>
      <c r="X150">
        <f>($C$7*DP150+$D$7*DQ150+$E$7*W150)</f>
        <v>0</v>
      </c>
      <c r="Y150">
        <f>0.61365*exp(17.502*X150/(240.97+X150))</f>
        <v>0</v>
      </c>
      <c r="Z150">
        <f>(AA150/AB150*100)</f>
        <v>0</v>
      </c>
      <c r="AA150">
        <f>DH150*(DM150+DN150)/1000</f>
        <v>0</v>
      </c>
      <c r="AB150">
        <f>0.61365*exp(17.502*DO150/(240.97+DO150))</f>
        <v>0</v>
      </c>
      <c r="AC150">
        <f>(Y150-DH150*(DM150+DN150)/1000)</f>
        <v>0</v>
      </c>
      <c r="AD150">
        <f>(-K150*44100)</f>
        <v>0</v>
      </c>
      <c r="AE150">
        <f>2*29.3*S150*0.92*(DO150-X150)</f>
        <v>0</v>
      </c>
      <c r="AF150">
        <f>2*0.95*5.67E-8*(((DO150+$B$7)+273)^4-(X150+273)^4)</f>
        <v>0</v>
      </c>
      <c r="AG150">
        <f>V150+AF150+AD150+AE150</f>
        <v>0</v>
      </c>
      <c r="AH150">
        <v>7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MAX(0,($B$13+$C$13*DT150)/(1+$D$13*DT150)*DM150/(DO150+273)*$E$13)</f>
        <v>0</v>
      </c>
      <c r="AM150" t="s">
        <v>422</v>
      </c>
      <c r="AN150" t="s">
        <v>422</v>
      </c>
      <c r="AO150">
        <v>0</v>
      </c>
      <c r="AP150">
        <v>0</v>
      </c>
      <c r="AQ150">
        <f>1-AO150/AP150</f>
        <v>0</v>
      </c>
      <c r="AR150">
        <v>0</v>
      </c>
      <c r="AS150" t="s">
        <v>422</v>
      </c>
      <c r="AT150" t="s">
        <v>422</v>
      </c>
      <c r="AU150">
        <v>0</v>
      </c>
      <c r="AV150">
        <v>0</v>
      </c>
      <c r="AW150">
        <f>1-AU150/AV150</f>
        <v>0</v>
      </c>
      <c r="AX150">
        <v>0.5</v>
      </c>
      <c r="AY150">
        <f>CX150</f>
        <v>0</v>
      </c>
      <c r="AZ150">
        <f>M150</f>
        <v>0</v>
      </c>
      <c r="BA150">
        <f>AW150*AX150*AY150</f>
        <v>0</v>
      </c>
      <c r="BB150">
        <f>(AZ150-AR150)/AY150</f>
        <v>0</v>
      </c>
      <c r="BC150">
        <f>(AP150-AV150)/AV150</f>
        <v>0</v>
      </c>
      <c r="BD150">
        <f>AO150/(AQ150+AO150/AV150)</f>
        <v>0</v>
      </c>
      <c r="BE150" t="s">
        <v>422</v>
      </c>
      <c r="BF150">
        <v>0</v>
      </c>
      <c r="BG150">
        <f>IF(BF150&lt;&gt;0, BF150, BD150)</f>
        <v>0</v>
      </c>
      <c r="BH150">
        <f>1-BG150/AV150</f>
        <v>0</v>
      </c>
      <c r="BI150">
        <f>(AV150-AU150)/(AV150-BG150)</f>
        <v>0</v>
      </c>
      <c r="BJ150">
        <f>(AP150-AV150)/(AP150-BG150)</f>
        <v>0</v>
      </c>
      <c r="BK150">
        <f>(AV150-AU150)/(AV150-AO150)</f>
        <v>0</v>
      </c>
      <c r="BL150">
        <f>(AP150-AV150)/(AP150-AO150)</f>
        <v>0</v>
      </c>
      <c r="BM150">
        <f>(BI150*BG150/AU150)</f>
        <v>0</v>
      </c>
      <c r="BN150">
        <f>(1-BM150)</f>
        <v>0</v>
      </c>
      <c r="CW150">
        <f>$B$11*DU150+$C$11*DV150+$F$11*EG150*(1-EJ150)</f>
        <v>0</v>
      </c>
      <c r="CX150">
        <f>CW150*CY150</f>
        <v>0</v>
      </c>
      <c r="CY150">
        <f>($B$11*$D$9+$C$11*$D$9+$F$11*((ET150+EL150)/MAX(ET150+EL150+EU150, 0.1)*$I$9+EU150/MAX(ET150+EL150+EU150, 0.1)*$J$9))/($B$11+$C$11+$F$11)</f>
        <v>0</v>
      </c>
      <c r="CZ150">
        <f>($B$11*$K$9+$C$11*$K$9+$F$11*((ET150+EL150)/MAX(ET150+EL150+EU150, 0.1)*$P$9+EU150/MAX(ET150+EL150+EU150, 0.1)*$Q$9))/($B$11+$C$11+$F$11)</f>
        <v>0</v>
      </c>
      <c r="DA150">
        <v>3.46</v>
      </c>
      <c r="DB150">
        <v>0.5</v>
      </c>
      <c r="DC150" t="s">
        <v>423</v>
      </c>
      <c r="DD150">
        <v>2</v>
      </c>
      <c r="DE150">
        <v>1758505334.1</v>
      </c>
      <c r="DF150">
        <v>420.565666666667</v>
      </c>
      <c r="DG150">
        <v>420.002</v>
      </c>
      <c r="DH150">
        <v>24.2878</v>
      </c>
      <c r="DI150">
        <v>24.0507</v>
      </c>
      <c r="DJ150">
        <v>418.511333333333</v>
      </c>
      <c r="DK150">
        <v>23.933</v>
      </c>
      <c r="DL150">
        <v>500.044</v>
      </c>
      <c r="DM150">
        <v>89.8021</v>
      </c>
      <c r="DN150">
        <v>0.0364148</v>
      </c>
      <c r="DO150">
        <v>30.4299333333333</v>
      </c>
      <c r="DP150">
        <v>30.0031666666667</v>
      </c>
      <c r="DQ150">
        <v>999.9</v>
      </c>
      <c r="DR150">
        <v>0</v>
      </c>
      <c r="DS150">
        <v>0</v>
      </c>
      <c r="DT150">
        <v>10020</v>
      </c>
      <c r="DU150">
        <v>0</v>
      </c>
      <c r="DV150">
        <v>0.330984</v>
      </c>
      <c r="DW150">
        <v>0.563435666666667</v>
      </c>
      <c r="DX150">
        <v>431.034333333333</v>
      </c>
      <c r="DY150">
        <v>430.352666666667</v>
      </c>
      <c r="DZ150">
        <v>0.237112333333333</v>
      </c>
      <c r="EA150">
        <v>420.002</v>
      </c>
      <c r="EB150">
        <v>24.0507</v>
      </c>
      <c r="EC150">
        <v>2.18109666666667</v>
      </c>
      <c r="ED150">
        <v>2.15980333333333</v>
      </c>
      <c r="EE150">
        <v>18.8241666666667</v>
      </c>
      <c r="EF150">
        <v>18.6672</v>
      </c>
      <c r="EG150">
        <v>0.00500059</v>
      </c>
      <c r="EH150">
        <v>0</v>
      </c>
      <c r="EI150">
        <v>0</v>
      </c>
      <c r="EJ150">
        <v>0</v>
      </c>
      <c r="EK150">
        <v>278.933333333333</v>
      </c>
      <c r="EL150">
        <v>0.00500059</v>
      </c>
      <c r="EM150">
        <v>-15.7</v>
      </c>
      <c r="EN150">
        <v>-2.2</v>
      </c>
      <c r="EO150">
        <v>35.812</v>
      </c>
      <c r="EP150">
        <v>40.4373333333333</v>
      </c>
      <c r="EQ150">
        <v>37.625</v>
      </c>
      <c r="ER150">
        <v>41.0206666666667</v>
      </c>
      <c r="ES150">
        <v>38.687</v>
      </c>
      <c r="ET150">
        <v>0</v>
      </c>
      <c r="EU150">
        <v>0</v>
      </c>
      <c r="EV150">
        <v>0</v>
      </c>
      <c r="EW150">
        <v>1758505337.7</v>
      </c>
      <c r="EX150">
        <v>0</v>
      </c>
      <c r="EY150">
        <v>273.792307692308</v>
      </c>
      <c r="EZ150">
        <v>20.3282050156643</v>
      </c>
      <c r="FA150">
        <v>-24.0888890665356</v>
      </c>
      <c r="FB150">
        <v>-9.63076923076923</v>
      </c>
      <c r="FC150">
        <v>15</v>
      </c>
      <c r="FD150">
        <v>0</v>
      </c>
      <c r="FE150" t="s">
        <v>424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0.558120047619048</v>
      </c>
      <c r="FR150">
        <v>0.0621855584415593</v>
      </c>
      <c r="FS150">
        <v>0.0339828740249811</v>
      </c>
      <c r="FT150">
        <v>1</v>
      </c>
      <c r="FU150">
        <v>273.055882352941</v>
      </c>
      <c r="FV150">
        <v>13.3705117362171</v>
      </c>
      <c r="FW150">
        <v>6.39849206391956</v>
      </c>
      <c r="FX150">
        <v>-1</v>
      </c>
      <c r="FY150">
        <v>0.240364619047619</v>
      </c>
      <c r="FZ150">
        <v>-0.0298203116883115</v>
      </c>
      <c r="GA150">
        <v>0.00320464471660077</v>
      </c>
      <c r="GB150">
        <v>1</v>
      </c>
      <c r="GC150">
        <v>2</v>
      </c>
      <c r="GD150">
        <v>2</v>
      </c>
      <c r="GE150" t="s">
        <v>425</v>
      </c>
      <c r="GF150">
        <v>3.1331</v>
      </c>
      <c r="GG150">
        <v>2.71459</v>
      </c>
      <c r="GH150">
        <v>0.08877</v>
      </c>
      <c r="GI150">
        <v>0.0891457</v>
      </c>
      <c r="GJ150">
        <v>0.103011</v>
      </c>
      <c r="GK150">
        <v>0.102945</v>
      </c>
      <c r="GL150">
        <v>34289.8</v>
      </c>
      <c r="GM150">
        <v>36697.4</v>
      </c>
      <c r="GN150">
        <v>34050</v>
      </c>
      <c r="GO150">
        <v>36482.3</v>
      </c>
      <c r="GP150">
        <v>43151.7</v>
      </c>
      <c r="GQ150">
        <v>46987.1</v>
      </c>
      <c r="GR150">
        <v>53137.5</v>
      </c>
      <c r="GS150">
        <v>58316.2</v>
      </c>
      <c r="GT150">
        <v>1.92913</v>
      </c>
      <c r="GU150">
        <v>1.65115</v>
      </c>
      <c r="GV150">
        <v>0.088416</v>
      </c>
      <c r="GW150">
        <v>0</v>
      </c>
      <c r="GX150">
        <v>28.5598</v>
      </c>
      <c r="GY150">
        <v>999.9</v>
      </c>
      <c r="GZ150">
        <v>58.851</v>
      </c>
      <c r="HA150">
        <v>30.434</v>
      </c>
      <c r="HB150">
        <v>28.6229</v>
      </c>
      <c r="HC150">
        <v>54.3146</v>
      </c>
      <c r="HD150">
        <v>47.1675</v>
      </c>
      <c r="HE150">
        <v>1</v>
      </c>
      <c r="HF150">
        <v>0.120917</v>
      </c>
      <c r="HG150">
        <v>-1.43359</v>
      </c>
      <c r="HH150">
        <v>20.1282</v>
      </c>
      <c r="HI150">
        <v>5.19573</v>
      </c>
      <c r="HJ150">
        <v>12.0073</v>
      </c>
      <c r="HK150">
        <v>4.97545</v>
      </c>
      <c r="HL150">
        <v>3.294</v>
      </c>
      <c r="HM150">
        <v>9999</v>
      </c>
      <c r="HN150">
        <v>9999</v>
      </c>
      <c r="HO150">
        <v>9999</v>
      </c>
      <c r="HP150">
        <v>999.9</v>
      </c>
      <c r="HQ150">
        <v>1.86325</v>
      </c>
      <c r="HR150">
        <v>1.86813</v>
      </c>
      <c r="HS150">
        <v>1.86783</v>
      </c>
      <c r="HT150">
        <v>1.86905</v>
      </c>
      <c r="HU150">
        <v>1.86982</v>
      </c>
      <c r="HV150">
        <v>1.8659</v>
      </c>
      <c r="HW150">
        <v>1.86701</v>
      </c>
      <c r="HX150">
        <v>1.86844</v>
      </c>
      <c r="HY150">
        <v>5</v>
      </c>
      <c r="HZ150">
        <v>0</v>
      </c>
      <c r="IA150">
        <v>0</v>
      </c>
      <c r="IB150">
        <v>0</v>
      </c>
      <c r="IC150" t="s">
        <v>426</v>
      </c>
      <c r="ID150" t="s">
        <v>427</v>
      </c>
      <c r="IE150" t="s">
        <v>428</v>
      </c>
      <c r="IF150" t="s">
        <v>428</v>
      </c>
      <c r="IG150" t="s">
        <v>428</v>
      </c>
      <c r="IH150" t="s">
        <v>428</v>
      </c>
      <c r="II150">
        <v>0</v>
      </c>
      <c r="IJ150">
        <v>100</v>
      </c>
      <c r="IK150">
        <v>100</v>
      </c>
      <c r="IL150">
        <v>2.055</v>
      </c>
      <c r="IM150">
        <v>0.3548</v>
      </c>
      <c r="IN150">
        <v>0.625846538382723</v>
      </c>
      <c r="IO150">
        <v>0.00365734689822481</v>
      </c>
      <c r="IP150">
        <v>-6.82403095585571e-07</v>
      </c>
      <c r="IQ150">
        <v>2.34579755332527e-10</v>
      </c>
      <c r="IR150">
        <v>-0.0964157226560202</v>
      </c>
      <c r="IS150">
        <v>-0.0183575705514064</v>
      </c>
      <c r="IT150">
        <v>0.00210061426533654</v>
      </c>
      <c r="IU150">
        <v>-2.28055882586626e-05</v>
      </c>
      <c r="IV150">
        <v>4</v>
      </c>
      <c r="IW150">
        <v>2464</v>
      </c>
      <c r="IX150">
        <v>0</v>
      </c>
      <c r="IY150">
        <v>27</v>
      </c>
      <c r="IZ150">
        <v>29308422.3</v>
      </c>
      <c r="JA150">
        <v>29308422.3</v>
      </c>
      <c r="JB150">
        <v>0.955811</v>
      </c>
      <c r="JC150">
        <v>2.63428</v>
      </c>
      <c r="JD150">
        <v>1.54785</v>
      </c>
      <c r="JE150">
        <v>2.31445</v>
      </c>
      <c r="JF150">
        <v>1.64673</v>
      </c>
      <c r="JG150">
        <v>2.32544</v>
      </c>
      <c r="JH150">
        <v>34.3952</v>
      </c>
      <c r="JI150">
        <v>24.2188</v>
      </c>
      <c r="JJ150">
        <v>18</v>
      </c>
      <c r="JK150">
        <v>494.506</v>
      </c>
      <c r="JL150">
        <v>332.474</v>
      </c>
      <c r="JM150">
        <v>31.2073</v>
      </c>
      <c r="JN150">
        <v>28.9489</v>
      </c>
      <c r="JO150">
        <v>30.0001</v>
      </c>
      <c r="JP150">
        <v>28.9387</v>
      </c>
      <c r="JQ150">
        <v>28.8948</v>
      </c>
      <c r="JR150">
        <v>19.1515</v>
      </c>
      <c r="JS150">
        <v>21.6768</v>
      </c>
      <c r="JT150">
        <v>82.8474</v>
      </c>
      <c r="JU150">
        <v>31.2114</v>
      </c>
      <c r="JV150">
        <v>420</v>
      </c>
      <c r="JW150">
        <v>24.0761</v>
      </c>
      <c r="JX150">
        <v>96.5788</v>
      </c>
      <c r="JY150">
        <v>94.4792</v>
      </c>
    </row>
    <row r="151" spans="1:285">
      <c r="A151">
        <v>135</v>
      </c>
      <c r="B151">
        <v>1758505339.1</v>
      </c>
      <c r="C151">
        <v>2311.09999990463</v>
      </c>
      <c r="D151" t="s">
        <v>697</v>
      </c>
      <c r="E151" t="s">
        <v>698</v>
      </c>
      <c r="F151">
        <v>5</v>
      </c>
      <c r="G151" t="s">
        <v>419</v>
      </c>
      <c r="H151" t="s">
        <v>548</v>
      </c>
      <c r="I151" t="s">
        <v>421</v>
      </c>
      <c r="J151">
        <v>1758505336.1</v>
      </c>
      <c r="K151">
        <f>(L151)/1000</f>
        <v>0</v>
      </c>
      <c r="L151">
        <f>1000*DL151*AJ151*(DH151-DI151)/(100*DA151*(1000-AJ151*DH151))</f>
        <v>0</v>
      </c>
      <c r="M151">
        <f>DL151*AJ151*(DG151-DF151*(1000-AJ151*DI151)/(1000-AJ151*DH151))/(100*DA151)</f>
        <v>0</v>
      </c>
      <c r="N151">
        <f>DF151 - IF(AJ151&gt;1, M151*DA151*100.0/(AL151), 0)</f>
        <v>0</v>
      </c>
      <c r="O151">
        <f>((U151-K151/2)*N151-M151)/(U151+K151/2)</f>
        <v>0</v>
      </c>
      <c r="P151">
        <f>O151*(DM151+DN151)/1000.0</f>
        <v>0</v>
      </c>
      <c r="Q151">
        <f>(DF151 - IF(AJ151&gt;1, M151*DA151*100.0/(AL151), 0))*(DM151+DN151)/1000.0</f>
        <v>0</v>
      </c>
      <c r="R151">
        <f>2.0/((1/T151-1/S151)+SIGN(T151)*SQRT((1/T151-1/S151)*(1/T151-1/S151) + 4*DB151/((DB151+1)*(DB151+1))*(2*1/T151*1/S151-1/S151*1/S151)))</f>
        <v>0</v>
      </c>
      <c r="S151">
        <f>IF(LEFT(DC151,1)&lt;&gt;"0",IF(LEFT(DC151,1)="1",3.0,DD151),$D$5+$E$5*(DT151*DM151/($K$5*1000))+$F$5*(DT151*DM151/($K$5*1000))*MAX(MIN(DA151,$J$5),$I$5)*MAX(MIN(DA151,$J$5),$I$5)+$G$5*MAX(MIN(DA151,$J$5),$I$5)*(DT151*DM151/($K$5*1000))+$H$5*(DT151*DM151/($K$5*1000))*(DT151*DM151/($K$5*1000)))</f>
        <v>0</v>
      </c>
      <c r="T151">
        <f>K151*(1000-(1000*0.61365*exp(17.502*X151/(240.97+X151))/(DM151+DN151)+DH151)/2)/(1000*0.61365*exp(17.502*X151/(240.97+X151))/(DM151+DN151)-DH151)</f>
        <v>0</v>
      </c>
      <c r="U151">
        <f>1/((DB151+1)/(R151/1.6)+1/(S151/1.37)) + DB151/((DB151+1)/(R151/1.6) + DB151/(S151/1.37))</f>
        <v>0</v>
      </c>
      <c r="V151">
        <f>(CW151*CZ151)</f>
        <v>0</v>
      </c>
      <c r="W151">
        <f>(DO151+(V151+2*0.95*5.67E-8*(((DO151+$B$7)+273)^4-(DO151+273)^4)-44100*K151)/(1.84*29.3*S151+8*0.95*5.67E-8*(DO151+273)^3))</f>
        <v>0</v>
      </c>
      <c r="X151">
        <f>($C$7*DP151+$D$7*DQ151+$E$7*W151)</f>
        <v>0</v>
      </c>
      <c r="Y151">
        <f>0.61365*exp(17.502*X151/(240.97+X151))</f>
        <v>0</v>
      </c>
      <c r="Z151">
        <f>(AA151/AB151*100)</f>
        <v>0</v>
      </c>
      <c r="AA151">
        <f>DH151*(DM151+DN151)/1000</f>
        <v>0</v>
      </c>
      <c r="AB151">
        <f>0.61365*exp(17.502*DO151/(240.97+DO151))</f>
        <v>0</v>
      </c>
      <c r="AC151">
        <f>(Y151-DH151*(DM151+DN151)/1000)</f>
        <v>0</v>
      </c>
      <c r="AD151">
        <f>(-K151*44100)</f>
        <v>0</v>
      </c>
      <c r="AE151">
        <f>2*29.3*S151*0.92*(DO151-X151)</f>
        <v>0</v>
      </c>
      <c r="AF151">
        <f>2*0.95*5.67E-8*(((DO151+$B$7)+273)^4-(X151+273)^4)</f>
        <v>0</v>
      </c>
      <c r="AG151">
        <f>V151+AF151+AD151+AE151</f>
        <v>0</v>
      </c>
      <c r="AH151">
        <v>7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MAX(0,($B$13+$C$13*DT151)/(1+$D$13*DT151)*DM151/(DO151+273)*$E$13)</f>
        <v>0</v>
      </c>
      <c r="AM151" t="s">
        <v>422</v>
      </c>
      <c r="AN151" t="s">
        <v>422</v>
      </c>
      <c r="AO151">
        <v>0</v>
      </c>
      <c r="AP151">
        <v>0</v>
      </c>
      <c r="AQ151">
        <f>1-AO151/AP151</f>
        <v>0</v>
      </c>
      <c r="AR151">
        <v>0</v>
      </c>
      <c r="AS151" t="s">
        <v>422</v>
      </c>
      <c r="AT151" t="s">
        <v>422</v>
      </c>
      <c r="AU151">
        <v>0</v>
      </c>
      <c r="AV151">
        <v>0</v>
      </c>
      <c r="AW151">
        <f>1-AU151/AV151</f>
        <v>0</v>
      </c>
      <c r="AX151">
        <v>0.5</v>
      </c>
      <c r="AY151">
        <f>CX151</f>
        <v>0</v>
      </c>
      <c r="AZ151">
        <f>M151</f>
        <v>0</v>
      </c>
      <c r="BA151">
        <f>AW151*AX151*AY151</f>
        <v>0</v>
      </c>
      <c r="BB151">
        <f>(AZ151-AR151)/AY151</f>
        <v>0</v>
      </c>
      <c r="BC151">
        <f>(AP151-AV151)/AV151</f>
        <v>0</v>
      </c>
      <c r="BD151">
        <f>AO151/(AQ151+AO151/AV151)</f>
        <v>0</v>
      </c>
      <c r="BE151" t="s">
        <v>422</v>
      </c>
      <c r="BF151">
        <v>0</v>
      </c>
      <c r="BG151">
        <f>IF(BF151&lt;&gt;0, BF151, BD151)</f>
        <v>0</v>
      </c>
      <c r="BH151">
        <f>1-BG151/AV151</f>
        <v>0</v>
      </c>
      <c r="BI151">
        <f>(AV151-AU151)/(AV151-BG151)</f>
        <v>0</v>
      </c>
      <c r="BJ151">
        <f>(AP151-AV151)/(AP151-BG151)</f>
        <v>0</v>
      </c>
      <c r="BK151">
        <f>(AV151-AU151)/(AV151-AO151)</f>
        <v>0</v>
      </c>
      <c r="BL151">
        <f>(AP151-AV151)/(AP151-AO151)</f>
        <v>0</v>
      </c>
      <c r="BM151">
        <f>(BI151*BG151/AU151)</f>
        <v>0</v>
      </c>
      <c r="BN151">
        <f>(1-BM151)</f>
        <v>0</v>
      </c>
      <c r="CW151">
        <f>$B$11*DU151+$C$11*DV151+$F$11*EG151*(1-EJ151)</f>
        <v>0</v>
      </c>
      <c r="CX151">
        <f>CW151*CY151</f>
        <v>0</v>
      </c>
      <c r="CY151">
        <f>($B$11*$D$9+$C$11*$D$9+$F$11*((ET151+EL151)/MAX(ET151+EL151+EU151, 0.1)*$I$9+EU151/MAX(ET151+EL151+EU151, 0.1)*$J$9))/($B$11+$C$11+$F$11)</f>
        <v>0</v>
      </c>
      <c r="CZ151">
        <f>($B$11*$K$9+$C$11*$K$9+$F$11*((ET151+EL151)/MAX(ET151+EL151+EU151, 0.1)*$P$9+EU151/MAX(ET151+EL151+EU151, 0.1)*$Q$9))/($B$11+$C$11+$F$11)</f>
        <v>0</v>
      </c>
      <c r="DA151">
        <v>3.46</v>
      </c>
      <c r="DB151">
        <v>0.5</v>
      </c>
      <c r="DC151" t="s">
        <v>423</v>
      </c>
      <c r="DD151">
        <v>2</v>
      </c>
      <c r="DE151">
        <v>1758505336.1</v>
      </c>
      <c r="DF151">
        <v>420.559666666667</v>
      </c>
      <c r="DG151">
        <v>419.981</v>
      </c>
      <c r="DH151">
        <v>24.2873</v>
      </c>
      <c r="DI151">
        <v>24.0502333333333</v>
      </c>
      <c r="DJ151">
        <v>418.505333333333</v>
      </c>
      <c r="DK151">
        <v>23.9325333333333</v>
      </c>
      <c r="DL151">
        <v>500.088333333333</v>
      </c>
      <c r="DM151">
        <v>89.8021333333333</v>
      </c>
      <c r="DN151">
        <v>0.0364696666666667</v>
      </c>
      <c r="DO151">
        <v>30.4301666666667</v>
      </c>
      <c r="DP151">
        <v>30.0018666666667</v>
      </c>
      <c r="DQ151">
        <v>999.9</v>
      </c>
      <c r="DR151">
        <v>0</v>
      </c>
      <c r="DS151">
        <v>0</v>
      </c>
      <c r="DT151">
        <v>10011.2666666667</v>
      </c>
      <c r="DU151">
        <v>0</v>
      </c>
      <c r="DV151">
        <v>0.330984</v>
      </c>
      <c r="DW151">
        <v>0.578552</v>
      </c>
      <c r="DX151">
        <v>431.028</v>
      </c>
      <c r="DY151">
        <v>430.331</v>
      </c>
      <c r="DZ151">
        <v>0.237078</v>
      </c>
      <c r="EA151">
        <v>419.981</v>
      </c>
      <c r="EB151">
        <v>24.0502333333333</v>
      </c>
      <c r="EC151">
        <v>2.18105333333333</v>
      </c>
      <c r="ED151">
        <v>2.15976333333333</v>
      </c>
      <c r="EE151">
        <v>18.8238333333333</v>
      </c>
      <c r="EF151">
        <v>18.6669</v>
      </c>
      <c r="EG151">
        <v>0.00500059</v>
      </c>
      <c r="EH151">
        <v>0</v>
      </c>
      <c r="EI151">
        <v>0</v>
      </c>
      <c r="EJ151">
        <v>0</v>
      </c>
      <c r="EK151">
        <v>277.966666666667</v>
      </c>
      <c r="EL151">
        <v>0.00500059</v>
      </c>
      <c r="EM151">
        <v>-16.7</v>
      </c>
      <c r="EN151">
        <v>-2.5</v>
      </c>
      <c r="EO151">
        <v>35.812</v>
      </c>
      <c r="EP151">
        <v>40.479</v>
      </c>
      <c r="EQ151">
        <v>37.625</v>
      </c>
      <c r="ER151">
        <v>41.0623333333333</v>
      </c>
      <c r="ES151">
        <v>38.708</v>
      </c>
      <c r="ET151">
        <v>0</v>
      </c>
      <c r="EU151">
        <v>0</v>
      </c>
      <c r="EV151">
        <v>0</v>
      </c>
      <c r="EW151">
        <v>1758505339.5</v>
      </c>
      <c r="EX151">
        <v>0</v>
      </c>
      <c r="EY151">
        <v>274.916</v>
      </c>
      <c r="EZ151">
        <v>10.6000000226183</v>
      </c>
      <c r="FA151">
        <v>-19.1692308384051</v>
      </c>
      <c r="FB151">
        <v>-10.588</v>
      </c>
      <c r="FC151">
        <v>15</v>
      </c>
      <c r="FD151">
        <v>0</v>
      </c>
      <c r="FE151" t="s">
        <v>424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0.566630047619048</v>
      </c>
      <c r="FR151">
        <v>0.0130916103896114</v>
      </c>
      <c r="FS151">
        <v>0.0299722874756256</v>
      </c>
      <c r="FT151">
        <v>1</v>
      </c>
      <c r="FU151">
        <v>273.664705882353</v>
      </c>
      <c r="FV151">
        <v>13.2253628609208</v>
      </c>
      <c r="FW151">
        <v>6.38702187587506</v>
      </c>
      <c r="FX151">
        <v>-1</v>
      </c>
      <c r="FY151">
        <v>0.239523619047619</v>
      </c>
      <c r="FZ151">
        <v>-0.0263679740259745</v>
      </c>
      <c r="GA151">
        <v>0.00291199605043215</v>
      </c>
      <c r="GB151">
        <v>1</v>
      </c>
      <c r="GC151">
        <v>2</v>
      </c>
      <c r="GD151">
        <v>2</v>
      </c>
      <c r="GE151" t="s">
        <v>425</v>
      </c>
      <c r="GF151">
        <v>3.13295</v>
      </c>
      <c r="GG151">
        <v>2.71459</v>
      </c>
      <c r="GH151">
        <v>0.0887678</v>
      </c>
      <c r="GI151">
        <v>0.0891525</v>
      </c>
      <c r="GJ151">
        <v>0.10301</v>
      </c>
      <c r="GK151">
        <v>0.102943</v>
      </c>
      <c r="GL151">
        <v>34289.8</v>
      </c>
      <c r="GM151">
        <v>36697.4</v>
      </c>
      <c r="GN151">
        <v>34050</v>
      </c>
      <c r="GO151">
        <v>36482.6</v>
      </c>
      <c r="GP151">
        <v>43151.6</v>
      </c>
      <c r="GQ151">
        <v>46987.4</v>
      </c>
      <c r="GR151">
        <v>53137.3</v>
      </c>
      <c r="GS151">
        <v>58316.4</v>
      </c>
      <c r="GT151">
        <v>1.92925</v>
      </c>
      <c r="GU151">
        <v>1.65145</v>
      </c>
      <c r="GV151">
        <v>0.0883341</v>
      </c>
      <c r="GW151">
        <v>0</v>
      </c>
      <c r="GX151">
        <v>28.5604</v>
      </c>
      <c r="GY151">
        <v>999.9</v>
      </c>
      <c r="GZ151">
        <v>58.851</v>
      </c>
      <c r="HA151">
        <v>30.454</v>
      </c>
      <c r="HB151">
        <v>28.658</v>
      </c>
      <c r="HC151">
        <v>54.3246</v>
      </c>
      <c r="HD151">
        <v>47.5481</v>
      </c>
      <c r="HE151">
        <v>1</v>
      </c>
      <c r="HF151">
        <v>0.121014</v>
      </c>
      <c r="HG151">
        <v>-1.43316</v>
      </c>
      <c r="HH151">
        <v>20.1282</v>
      </c>
      <c r="HI151">
        <v>5.19603</v>
      </c>
      <c r="HJ151">
        <v>12.0073</v>
      </c>
      <c r="HK151">
        <v>4.97535</v>
      </c>
      <c r="HL151">
        <v>3.294</v>
      </c>
      <c r="HM151">
        <v>9999</v>
      </c>
      <c r="HN151">
        <v>9999</v>
      </c>
      <c r="HO151">
        <v>9999</v>
      </c>
      <c r="HP151">
        <v>999.9</v>
      </c>
      <c r="HQ151">
        <v>1.86325</v>
      </c>
      <c r="HR151">
        <v>1.86813</v>
      </c>
      <c r="HS151">
        <v>1.86783</v>
      </c>
      <c r="HT151">
        <v>1.86905</v>
      </c>
      <c r="HU151">
        <v>1.86983</v>
      </c>
      <c r="HV151">
        <v>1.8659</v>
      </c>
      <c r="HW151">
        <v>1.86702</v>
      </c>
      <c r="HX151">
        <v>1.86844</v>
      </c>
      <c r="HY151">
        <v>5</v>
      </c>
      <c r="HZ151">
        <v>0</v>
      </c>
      <c r="IA151">
        <v>0</v>
      </c>
      <c r="IB151">
        <v>0</v>
      </c>
      <c r="IC151" t="s">
        <v>426</v>
      </c>
      <c r="ID151" t="s">
        <v>427</v>
      </c>
      <c r="IE151" t="s">
        <v>428</v>
      </c>
      <c r="IF151" t="s">
        <v>428</v>
      </c>
      <c r="IG151" t="s">
        <v>428</v>
      </c>
      <c r="IH151" t="s">
        <v>428</v>
      </c>
      <c r="II151">
        <v>0</v>
      </c>
      <c r="IJ151">
        <v>100</v>
      </c>
      <c r="IK151">
        <v>100</v>
      </c>
      <c r="IL151">
        <v>2.054</v>
      </c>
      <c r="IM151">
        <v>0.3547</v>
      </c>
      <c r="IN151">
        <v>0.625846538382723</v>
      </c>
      <c r="IO151">
        <v>0.00365734689822481</v>
      </c>
      <c r="IP151">
        <v>-6.82403095585571e-07</v>
      </c>
      <c r="IQ151">
        <v>2.34579755332527e-10</v>
      </c>
      <c r="IR151">
        <v>-0.0964157226560202</v>
      </c>
      <c r="IS151">
        <v>-0.0183575705514064</v>
      </c>
      <c r="IT151">
        <v>0.00210061426533654</v>
      </c>
      <c r="IU151">
        <v>-2.28055882586626e-05</v>
      </c>
      <c r="IV151">
        <v>4</v>
      </c>
      <c r="IW151">
        <v>2464</v>
      </c>
      <c r="IX151">
        <v>0</v>
      </c>
      <c r="IY151">
        <v>27</v>
      </c>
      <c r="IZ151">
        <v>29308422.3</v>
      </c>
      <c r="JA151">
        <v>29308422.3</v>
      </c>
      <c r="JB151">
        <v>0.955811</v>
      </c>
      <c r="JC151">
        <v>2.64038</v>
      </c>
      <c r="JD151">
        <v>1.54785</v>
      </c>
      <c r="JE151">
        <v>2.31323</v>
      </c>
      <c r="JF151">
        <v>1.64673</v>
      </c>
      <c r="JG151">
        <v>2.29614</v>
      </c>
      <c r="JH151">
        <v>34.3952</v>
      </c>
      <c r="JI151">
        <v>24.2188</v>
      </c>
      <c r="JJ151">
        <v>18</v>
      </c>
      <c r="JK151">
        <v>494.581</v>
      </c>
      <c r="JL151">
        <v>332.611</v>
      </c>
      <c r="JM151">
        <v>31.2079</v>
      </c>
      <c r="JN151">
        <v>28.9477</v>
      </c>
      <c r="JO151">
        <v>30.0001</v>
      </c>
      <c r="JP151">
        <v>28.9378</v>
      </c>
      <c r="JQ151">
        <v>28.8936</v>
      </c>
      <c r="JR151">
        <v>19.1512</v>
      </c>
      <c r="JS151">
        <v>21.6768</v>
      </c>
      <c r="JT151">
        <v>82.8474</v>
      </c>
      <c r="JU151">
        <v>31.2114</v>
      </c>
      <c r="JV151">
        <v>420</v>
      </c>
      <c r="JW151">
        <v>24.0761</v>
      </c>
      <c r="JX151">
        <v>96.5786</v>
      </c>
      <c r="JY151">
        <v>94.4796</v>
      </c>
    </row>
    <row r="152" spans="1:285">
      <c r="A152">
        <v>136</v>
      </c>
      <c r="B152">
        <v>1758505341.1</v>
      </c>
      <c r="C152">
        <v>2313.09999990463</v>
      </c>
      <c r="D152" t="s">
        <v>699</v>
      </c>
      <c r="E152" t="s">
        <v>700</v>
      </c>
      <c r="F152">
        <v>5</v>
      </c>
      <c r="G152" t="s">
        <v>419</v>
      </c>
      <c r="H152" t="s">
        <v>548</v>
      </c>
      <c r="I152" t="s">
        <v>421</v>
      </c>
      <c r="J152">
        <v>1758505338.1</v>
      </c>
      <c r="K152">
        <f>(L152)/1000</f>
        <v>0</v>
      </c>
      <c r="L152">
        <f>1000*DL152*AJ152*(DH152-DI152)/(100*DA152*(1000-AJ152*DH152))</f>
        <v>0</v>
      </c>
      <c r="M152">
        <f>DL152*AJ152*(DG152-DF152*(1000-AJ152*DI152)/(1000-AJ152*DH152))/(100*DA152)</f>
        <v>0</v>
      </c>
      <c r="N152">
        <f>DF152 - IF(AJ152&gt;1, M152*DA152*100.0/(AL152), 0)</f>
        <v>0</v>
      </c>
      <c r="O152">
        <f>((U152-K152/2)*N152-M152)/(U152+K152/2)</f>
        <v>0</v>
      </c>
      <c r="P152">
        <f>O152*(DM152+DN152)/1000.0</f>
        <v>0</v>
      </c>
      <c r="Q152">
        <f>(DF152 - IF(AJ152&gt;1, M152*DA152*100.0/(AL152), 0))*(DM152+DN152)/1000.0</f>
        <v>0</v>
      </c>
      <c r="R152">
        <f>2.0/((1/T152-1/S152)+SIGN(T152)*SQRT((1/T152-1/S152)*(1/T152-1/S152) + 4*DB152/((DB152+1)*(DB152+1))*(2*1/T152*1/S152-1/S152*1/S152)))</f>
        <v>0</v>
      </c>
      <c r="S152">
        <f>IF(LEFT(DC152,1)&lt;&gt;"0",IF(LEFT(DC152,1)="1",3.0,DD152),$D$5+$E$5*(DT152*DM152/($K$5*1000))+$F$5*(DT152*DM152/($K$5*1000))*MAX(MIN(DA152,$J$5),$I$5)*MAX(MIN(DA152,$J$5),$I$5)+$G$5*MAX(MIN(DA152,$J$5),$I$5)*(DT152*DM152/($K$5*1000))+$H$5*(DT152*DM152/($K$5*1000))*(DT152*DM152/($K$5*1000)))</f>
        <v>0</v>
      </c>
      <c r="T152">
        <f>K152*(1000-(1000*0.61365*exp(17.502*X152/(240.97+X152))/(DM152+DN152)+DH152)/2)/(1000*0.61365*exp(17.502*X152/(240.97+X152))/(DM152+DN152)-DH152)</f>
        <v>0</v>
      </c>
      <c r="U152">
        <f>1/((DB152+1)/(R152/1.6)+1/(S152/1.37)) + DB152/((DB152+1)/(R152/1.6) + DB152/(S152/1.37))</f>
        <v>0</v>
      </c>
      <c r="V152">
        <f>(CW152*CZ152)</f>
        <v>0</v>
      </c>
      <c r="W152">
        <f>(DO152+(V152+2*0.95*5.67E-8*(((DO152+$B$7)+273)^4-(DO152+273)^4)-44100*K152)/(1.84*29.3*S152+8*0.95*5.67E-8*(DO152+273)^3))</f>
        <v>0</v>
      </c>
      <c r="X152">
        <f>($C$7*DP152+$D$7*DQ152+$E$7*W152)</f>
        <v>0</v>
      </c>
      <c r="Y152">
        <f>0.61365*exp(17.502*X152/(240.97+X152))</f>
        <v>0</v>
      </c>
      <c r="Z152">
        <f>(AA152/AB152*100)</f>
        <v>0</v>
      </c>
      <c r="AA152">
        <f>DH152*(DM152+DN152)/1000</f>
        <v>0</v>
      </c>
      <c r="AB152">
        <f>0.61365*exp(17.502*DO152/(240.97+DO152))</f>
        <v>0</v>
      </c>
      <c r="AC152">
        <f>(Y152-DH152*(DM152+DN152)/1000)</f>
        <v>0</v>
      </c>
      <c r="AD152">
        <f>(-K152*44100)</f>
        <v>0</v>
      </c>
      <c r="AE152">
        <f>2*29.3*S152*0.92*(DO152-X152)</f>
        <v>0</v>
      </c>
      <c r="AF152">
        <f>2*0.95*5.67E-8*(((DO152+$B$7)+273)^4-(X152+273)^4)</f>
        <v>0</v>
      </c>
      <c r="AG152">
        <f>V152+AF152+AD152+AE152</f>
        <v>0</v>
      </c>
      <c r="AH152">
        <v>7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MAX(0,($B$13+$C$13*DT152)/(1+$D$13*DT152)*DM152/(DO152+273)*$E$13)</f>
        <v>0</v>
      </c>
      <c r="AM152" t="s">
        <v>422</v>
      </c>
      <c r="AN152" t="s">
        <v>422</v>
      </c>
      <c r="AO152">
        <v>0</v>
      </c>
      <c r="AP152">
        <v>0</v>
      </c>
      <c r="AQ152">
        <f>1-AO152/AP152</f>
        <v>0</v>
      </c>
      <c r="AR152">
        <v>0</v>
      </c>
      <c r="AS152" t="s">
        <v>422</v>
      </c>
      <c r="AT152" t="s">
        <v>422</v>
      </c>
      <c r="AU152">
        <v>0</v>
      </c>
      <c r="AV152">
        <v>0</v>
      </c>
      <c r="AW152">
        <f>1-AU152/AV152</f>
        <v>0</v>
      </c>
      <c r="AX152">
        <v>0.5</v>
      </c>
      <c r="AY152">
        <f>CX152</f>
        <v>0</v>
      </c>
      <c r="AZ152">
        <f>M152</f>
        <v>0</v>
      </c>
      <c r="BA152">
        <f>AW152*AX152*AY152</f>
        <v>0</v>
      </c>
      <c r="BB152">
        <f>(AZ152-AR152)/AY152</f>
        <v>0</v>
      </c>
      <c r="BC152">
        <f>(AP152-AV152)/AV152</f>
        <v>0</v>
      </c>
      <c r="BD152">
        <f>AO152/(AQ152+AO152/AV152)</f>
        <v>0</v>
      </c>
      <c r="BE152" t="s">
        <v>422</v>
      </c>
      <c r="BF152">
        <v>0</v>
      </c>
      <c r="BG152">
        <f>IF(BF152&lt;&gt;0, BF152, BD152)</f>
        <v>0</v>
      </c>
      <c r="BH152">
        <f>1-BG152/AV152</f>
        <v>0</v>
      </c>
      <c r="BI152">
        <f>(AV152-AU152)/(AV152-BG152)</f>
        <v>0</v>
      </c>
      <c r="BJ152">
        <f>(AP152-AV152)/(AP152-BG152)</f>
        <v>0</v>
      </c>
      <c r="BK152">
        <f>(AV152-AU152)/(AV152-AO152)</f>
        <v>0</v>
      </c>
      <c r="BL152">
        <f>(AP152-AV152)/(AP152-AO152)</f>
        <v>0</v>
      </c>
      <c r="BM152">
        <f>(BI152*BG152/AU152)</f>
        <v>0</v>
      </c>
      <c r="BN152">
        <f>(1-BM152)</f>
        <v>0</v>
      </c>
      <c r="CW152">
        <f>$B$11*DU152+$C$11*DV152+$F$11*EG152*(1-EJ152)</f>
        <v>0</v>
      </c>
      <c r="CX152">
        <f>CW152*CY152</f>
        <v>0</v>
      </c>
      <c r="CY152">
        <f>($B$11*$D$9+$C$11*$D$9+$F$11*((ET152+EL152)/MAX(ET152+EL152+EU152, 0.1)*$I$9+EU152/MAX(ET152+EL152+EU152, 0.1)*$J$9))/($B$11+$C$11+$F$11)</f>
        <v>0</v>
      </c>
      <c r="CZ152">
        <f>($B$11*$K$9+$C$11*$K$9+$F$11*((ET152+EL152)/MAX(ET152+EL152+EU152, 0.1)*$P$9+EU152/MAX(ET152+EL152+EU152, 0.1)*$Q$9))/($B$11+$C$11+$F$11)</f>
        <v>0</v>
      </c>
      <c r="DA152">
        <v>3.46</v>
      </c>
      <c r="DB152">
        <v>0.5</v>
      </c>
      <c r="DC152" t="s">
        <v>423</v>
      </c>
      <c r="DD152">
        <v>2</v>
      </c>
      <c r="DE152">
        <v>1758505338.1</v>
      </c>
      <c r="DF152">
        <v>420.554</v>
      </c>
      <c r="DG152">
        <v>419.986333333333</v>
      </c>
      <c r="DH152">
        <v>24.2863</v>
      </c>
      <c r="DI152">
        <v>24.0494333333333</v>
      </c>
      <c r="DJ152">
        <v>418.499666666667</v>
      </c>
      <c r="DK152">
        <v>23.9315666666667</v>
      </c>
      <c r="DL152">
        <v>500.053</v>
      </c>
      <c r="DM152">
        <v>89.8027666666667</v>
      </c>
      <c r="DN152">
        <v>0.0364524</v>
      </c>
      <c r="DO152">
        <v>30.4302333333333</v>
      </c>
      <c r="DP152">
        <v>30.0015</v>
      </c>
      <c r="DQ152">
        <v>999.9</v>
      </c>
      <c r="DR152">
        <v>0</v>
      </c>
      <c r="DS152">
        <v>0</v>
      </c>
      <c r="DT152">
        <v>10008.7666666667</v>
      </c>
      <c r="DU152">
        <v>0</v>
      </c>
      <c r="DV152">
        <v>0.330984</v>
      </c>
      <c r="DW152">
        <v>0.567687666666667</v>
      </c>
      <c r="DX152">
        <v>431.022</v>
      </c>
      <c r="DY152">
        <v>430.336</v>
      </c>
      <c r="DZ152">
        <v>0.236839</v>
      </c>
      <c r="EA152">
        <v>419.986333333333</v>
      </c>
      <c r="EB152">
        <v>24.0494333333333</v>
      </c>
      <c r="EC152">
        <v>2.18097666666667</v>
      </c>
      <c r="ED152">
        <v>2.15970666666667</v>
      </c>
      <c r="EE152">
        <v>18.8232666666667</v>
      </c>
      <c r="EF152">
        <v>18.6665</v>
      </c>
      <c r="EG152">
        <v>0.00500059</v>
      </c>
      <c r="EH152">
        <v>0</v>
      </c>
      <c r="EI152">
        <v>0</v>
      </c>
      <c r="EJ152">
        <v>0</v>
      </c>
      <c r="EK152">
        <v>271.9</v>
      </c>
      <c r="EL152">
        <v>0.00500059</v>
      </c>
      <c r="EM152">
        <v>-7.26666666666667</v>
      </c>
      <c r="EN152">
        <v>-0.8</v>
      </c>
      <c r="EO152">
        <v>35.833</v>
      </c>
      <c r="EP152">
        <v>40.5</v>
      </c>
      <c r="EQ152">
        <v>37.6456666666667</v>
      </c>
      <c r="ER152">
        <v>41.1246666666667</v>
      </c>
      <c r="ES152">
        <v>38.729</v>
      </c>
      <c r="ET152">
        <v>0</v>
      </c>
      <c r="EU152">
        <v>0</v>
      </c>
      <c r="EV152">
        <v>0</v>
      </c>
      <c r="EW152">
        <v>1758505341.3</v>
      </c>
      <c r="EX152">
        <v>0</v>
      </c>
      <c r="EY152">
        <v>274.403846153846</v>
      </c>
      <c r="EZ152">
        <v>-10.3897435831884</v>
      </c>
      <c r="FA152">
        <v>15.5521367632533</v>
      </c>
      <c r="FB152">
        <v>-9.84230769230769</v>
      </c>
      <c r="FC152">
        <v>15</v>
      </c>
      <c r="FD152">
        <v>0</v>
      </c>
      <c r="FE152" t="s">
        <v>424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0.56964980952381</v>
      </c>
      <c r="FR152">
        <v>-0.0818707012987008</v>
      </c>
      <c r="FS152">
        <v>0.0271099308137373</v>
      </c>
      <c r="FT152">
        <v>1</v>
      </c>
      <c r="FU152">
        <v>274.452941176471</v>
      </c>
      <c r="FV152">
        <v>8.033613430793</v>
      </c>
      <c r="FW152">
        <v>5.78096446737137</v>
      </c>
      <c r="FX152">
        <v>-1</v>
      </c>
      <c r="FY152">
        <v>0.238712714285714</v>
      </c>
      <c r="FZ152">
        <v>-0.0207301558441554</v>
      </c>
      <c r="GA152">
        <v>0.00238372158295259</v>
      </c>
      <c r="GB152">
        <v>1</v>
      </c>
      <c r="GC152">
        <v>2</v>
      </c>
      <c r="GD152">
        <v>2</v>
      </c>
      <c r="GE152" t="s">
        <v>425</v>
      </c>
      <c r="GF152">
        <v>3.13302</v>
      </c>
      <c r="GG152">
        <v>2.71433</v>
      </c>
      <c r="GH152">
        <v>0.0887685</v>
      </c>
      <c r="GI152">
        <v>0.0891561</v>
      </c>
      <c r="GJ152">
        <v>0.103009</v>
      </c>
      <c r="GK152">
        <v>0.10294</v>
      </c>
      <c r="GL152">
        <v>34289.9</v>
      </c>
      <c r="GM152">
        <v>36697.2</v>
      </c>
      <c r="GN152">
        <v>34050.1</v>
      </c>
      <c r="GO152">
        <v>36482.5</v>
      </c>
      <c r="GP152">
        <v>43151.8</v>
      </c>
      <c r="GQ152">
        <v>46987.5</v>
      </c>
      <c r="GR152">
        <v>53137.4</v>
      </c>
      <c r="GS152">
        <v>58316.4</v>
      </c>
      <c r="GT152">
        <v>1.92925</v>
      </c>
      <c r="GU152">
        <v>1.65138</v>
      </c>
      <c r="GV152">
        <v>0.0886768</v>
      </c>
      <c r="GW152">
        <v>0</v>
      </c>
      <c r="GX152">
        <v>28.5604</v>
      </c>
      <c r="GY152">
        <v>999.9</v>
      </c>
      <c r="GZ152">
        <v>58.851</v>
      </c>
      <c r="HA152">
        <v>30.454</v>
      </c>
      <c r="HB152">
        <v>28.6592</v>
      </c>
      <c r="HC152">
        <v>54.8146</v>
      </c>
      <c r="HD152">
        <v>47.2676</v>
      </c>
      <c r="HE152">
        <v>1</v>
      </c>
      <c r="HF152">
        <v>0.120925</v>
      </c>
      <c r="HG152">
        <v>-1.4361</v>
      </c>
      <c r="HH152">
        <v>20.1282</v>
      </c>
      <c r="HI152">
        <v>5.19528</v>
      </c>
      <c r="HJ152">
        <v>12.0064</v>
      </c>
      <c r="HK152">
        <v>4.97505</v>
      </c>
      <c r="HL152">
        <v>3.294</v>
      </c>
      <c r="HM152">
        <v>9999</v>
      </c>
      <c r="HN152">
        <v>9999</v>
      </c>
      <c r="HO152">
        <v>9999</v>
      </c>
      <c r="HP152">
        <v>999.9</v>
      </c>
      <c r="HQ152">
        <v>1.86325</v>
      </c>
      <c r="HR152">
        <v>1.86813</v>
      </c>
      <c r="HS152">
        <v>1.86783</v>
      </c>
      <c r="HT152">
        <v>1.86905</v>
      </c>
      <c r="HU152">
        <v>1.86983</v>
      </c>
      <c r="HV152">
        <v>1.8659</v>
      </c>
      <c r="HW152">
        <v>1.86702</v>
      </c>
      <c r="HX152">
        <v>1.86844</v>
      </c>
      <c r="HY152">
        <v>5</v>
      </c>
      <c r="HZ152">
        <v>0</v>
      </c>
      <c r="IA152">
        <v>0</v>
      </c>
      <c r="IB152">
        <v>0</v>
      </c>
      <c r="IC152" t="s">
        <v>426</v>
      </c>
      <c r="ID152" t="s">
        <v>427</v>
      </c>
      <c r="IE152" t="s">
        <v>428</v>
      </c>
      <c r="IF152" t="s">
        <v>428</v>
      </c>
      <c r="IG152" t="s">
        <v>428</v>
      </c>
      <c r="IH152" t="s">
        <v>428</v>
      </c>
      <c r="II152">
        <v>0</v>
      </c>
      <c r="IJ152">
        <v>100</v>
      </c>
      <c r="IK152">
        <v>100</v>
      </c>
      <c r="IL152">
        <v>2.054</v>
      </c>
      <c r="IM152">
        <v>0.3547</v>
      </c>
      <c r="IN152">
        <v>0.625846538382723</v>
      </c>
      <c r="IO152">
        <v>0.00365734689822481</v>
      </c>
      <c r="IP152">
        <v>-6.82403095585571e-07</v>
      </c>
      <c r="IQ152">
        <v>2.34579755332527e-10</v>
      </c>
      <c r="IR152">
        <v>-0.0964157226560202</v>
      </c>
      <c r="IS152">
        <v>-0.0183575705514064</v>
      </c>
      <c r="IT152">
        <v>0.00210061426533654</v>
      </c>
      <c r="IU152">
        <v>-2.28055882586626e-05</v>
      </c>
      <c r="IV152">
        <v>4</v>
      </c>
      <c r="IW152">
        <v>2464</v>
      </c>
      <c r="IX152">
        <v>0</v>
      </c>
      <c r="IY152">
        <v>27</v>
      </c>
      <c r="IZ152">
        <v>29308422.4</v>
      </c>
      <c r="JA152">
        <v>29308422.4</v>
      </c>
      <c r="JB152">
        <v>0.955811</v>
      </c>
      <c r="JC152">
        <v>2.63306</v>
      </c>
      <c r="JD152">
        <v>1.54785</v>
      </c>
      <c r="JE152">
        <v>2.31323</v>
      </c>
      <c r="JF152">
        <v>1.64673</v>
      </c>
      <c r="JG152">
        <v>2.35962</v>
      </c>
      <c r="JH152">
        <v>34.3952</v>
      </c>
      <c r="JI152">
        <v>24.2276</v>
      </c>
      <c r="JJ152">
        <v>18</v>
      </c>
      <c r="JK152">
        <v>494.571</v>
      </c>
      <c r="JL152">
        <v>332.569</v>
      </c>
      <c r="JM152">
        <v>31.2079</v>
      </c>
      <c r="JN152">
        <v>28.9468</v>
      </c>
      <c r="JO152">
        <v>30.0001</v>
      </c>
      <c r="JP152">
        <v>28.9366</v>
      </c>
      <c r="JQ152">
        <v>28.8925</v>
      </c>
      <c r="JR152">
        <v>19.1505</v>
      </c>
      <c r="JS152">
        <v>21.6768</v>
      </c>
      <c r="JT152">
        <v>82.8474</v>
      </c>
      <c r="JU152">
        <v>31.2101</v>
      </c>
      <c r="JV152">
        <v>420</v>
      </c>
      <c r="JW152">
        <v>24.0761</v>
      </c>
      <c r="JX152">
        <v>96.5788</v>
      </c>
      <c r="JY152">
        <v>94.4795</v>
      </c>
    </row>
    <row r="153" spans="1:285">
      <c r="A153">
        <v>137</v>
      </c>
      <c r="B153">
        <v>1758505343.1</v>
      </c>
      <c r="C153">
        <v>2315.09999990463</v>
      </c>
      <c r="D153" t="s">
        <v>701</v>
      </c>
      <c r="E153" t="s">
        <v>702</v>
      </c>
      <c r="F153">
        <v>5</v>
      </c>
      <c r="G153" t="s">
        <v>419</v>
      </c>
      <c r="H153" t="s">
        <v>548</v>
      </c>
      <c r="I153" t="s">
        <v>421</v>
      </c>
      <c r="J153">
        <v>1758505340.1</v>
      </c>
      <c r="K153">
        <f>(L153)/1000</f>
        <v>0</v>
      </c>
      <c r="L153">
        <f>1000*DL153*AJ153*(DH153-DI153)/(100*DA153*(1000-AJ153*DH153))</f>
        <v>0</v>
      </c>
      <c r="M153">
        <f>DL153*AJ153*(DG153-DF153*(1000-AJ153*DI153)/(1000-AJ153*DH153))/(100*DA153)</f>
        <v>0</v>
      </c>
      <c r="N153">
        <f>DF153 - IF(AJ153&gt;1, M153*DA153*100.0/(AL153), 0)</f>
        <v>0</v>
      </c>
      <c r="O153">
        <f>((U153-K153/2)*N153-M153)/(U153+K153/2)</f>
        <v>0</v>
      </c>
      <c r="P153">
        <f>O153*(DM153+DN153)/1000.0</f>
        <v>0</v>
      </c>
      <c r="Q153">
        <f>(DF153 - IF(AJ153&gt;1, M153*DA153*100.0/(AL153), 0))*(DM153+DN153)/1000.0</f>
        <v>0</v>
      </c>
      <c r="R153">
        <f>2.0/((1/T153-1/S153)+SIGN(T153)*SQRT((1/T153-1/S153)*(1/T153-1/S153) + 4*DB153/((DB153+1)*(DB153+1))*(2*1/T153*1/S153-1/S153*1/S153)))</f>
        <v>0</v>
      </c>
      <c r="S153">
        <f>IF(LEFT(DC153,1)&lt;&gt;"0",IF(LEFT(DC153,1)="1",3.0,DD153),$D$5+$E$5*(DT153*DM153/($K$5*1000))+$F$5*(DT153*DM153/($K$5*1000))*MAX(MIN(DA153,$J$5),$I$5)*MAX(MIN(DA153,$J$5),$I$5)+$G$5*MAX(MIN(DA153,$J$5),$I$5)*(DT153*DM153/($K$5*1000))+$H$5*(DT153*DM153/($K$5*1000))*(DT153*DM153/($K$5*1000)))</f>
        <v>0</v>
      </c>
      <c r="T153">
        <f>K153*(1000-(1000*0.61365*exp(17.502*X153/(240.97+X153))/(DM153+DN153)+DH153)/2)/(1000*0.61365*exp(17.502*X153/(240.97+X153))/(DM153+DN153)-DH153)</f>
        <v>0</v>
      </c>
      <c r="U153">
        <f>1/((DB153+1)/(R153/1.6)+1/(S153/1.37)) + DB153/((DB153+1)/(R153/1.6) + DB153/(S153/1.37))</f>
        <v>0</v>
      </c>
      <c r="V153">
        <f>(CW153*CZ153)</f>
        <v>0</v>
      </c>
      <c r="W153">
        <f>(DO153+(V153+2*0.95*5.67E-8*(((DO153+$B$7)+273)^4-(DO153+273)^4)-44100*K153)/(1.84*29.3*S153+8*0.95*5.67E-8*(DO153+273)^3))</f>
        <v>0</v>
      </c>
      <c r="X153">
        <f>($C$7*DP153+$D$7*DQ153+$E$7*W153)</f>
        <v>0</v>
      </c>
      <c r="Y153">
        <f>0.61365*exp(17.502*X153/(240.97+X153))</f>
        <v>0</v>
      </c>
      <c r="Z153">
        <f>(AA153/AB153*100)</f>
        <v>0</v>
      </c>
      <c r="AA153">
        <f>DH153*(DM153+DN153)/1000</f>
        <v>0</v>
      </c>
      <c r="AB153">
        <f>0.61365*exp(17.502*DO153/(240.97+DO153))</f>
        <v>0</v>
      </c>
      <c r="AC153">
        <f>(Y153-DH153*(DM153+DN153)/1000)</f>
        <v>0</v>
      </c>
      <c r="AD153">
        <f>(-K153*44100)</f>
        <v>0</v>
      </c>
      <c r="AE153">
        <f>2*29.3*S153*0.92*(DO153-X153)</f>
        <v>0</v>
      </c>
      <c r="AF153">
        <f>2*0.95*5.67E-8*(((DO153+$B$7)+273)^4-(X153+273)^4)</f>
        <v>0</v>
      </c>
      <c r="AG153">
        <f>V153+AF153+AD153+AE153</f>
        <v>0</v>
      </c>
      <c r="AH153">
        <v>7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MAX(0,($B$13+$C$13*DT153)/(1+$D$13*DT153)*DM153/(DO153+273)*$E$13)</f>
        <v>0</v>
      </c>
      <c r="AM153" t="s">
        <v>422</v>
      </c>
      <c r="AN153" t="s">
        <v>422</v>
      </c>
      <c r="AO153">
        <v>0</v>
      </c>
      <c r="AP153">
        <v>0</v>
      </c>
      <c r="AQ153">
        <f>1-AO153/AP153</f>
        <v>0</v>
      </c>
      <c r="AR153">
        <v>0</v>
      </c>
      <c r="AS153" t="s">
        <v>422</v>
      </c>
      <c r="AT153" t="s">
        <v>422</v>
      </c>
      <c r="AU153">
        <v>0</v>
      </c>
      <c r="AV153">
        <v>0</v>
      </c>
      <c r="AW153">
        <f>1-AU153/AV153</f>
        <v>0</v>
      </c>
      <c r="AX153">
        <v>0.5</v>
      </c>
      <c r="AY153">
        <f>CX153</f>
        <v>0</v>
      </c>
      <c r="AZ153">
        <f>M153</f>
        <v>0</v>
      </c>
      <c r="BA153">
        <f>AW153*AX153*AY153</f>
        <v>0</v>
      </c>
      <c r="BB153">
        <f>(AZ153-AR153)/AY153</f>
        <v>0</v>
      </c>
      <c r="BC153">
        <f>(AP153-AV153)/AV153</f>
        <v>0</v>
      </c>
      <c r="BD153">
        <f>AO153/(AQ153+AO153/AV153)</f>
        <v>0</v>
      </c>
      <c r="BE153" t="s">
        <v>422</v>
      </c>
      <c r="BF153">
        <v>0</v>
      </c>
      <c r="BG153">
        <f>IF(BF153&lt;&gt;0, BF153, BD153)</f>
        <v>0</v>
      </c>
      <c r="BH153">
        <f>1-BG153/AV153</f>
        <v>0</v>
      </c>
      <c r="BI153">
        <f>(AV153-AU153)/(AV153-BG153)</f>
        <v>0</v>
      </c>
      <c r="BJ153">
        <f>(AP153-AV153)/(AP153-BG153)</f>
        <v>0</v>
      </c>
      <c r="BK153">
        <f>(AV153-AU153)/(AV153-AO153)</f>
        <v>0</v>
      </c>
      <c r="BL153">
        <f>(AP153-AV153)/(AP153-AO153)</f>
        <v>0</v>
      </c>
      <c r="BM153">
        <f>(BI153*BG153/AU153)</f>
        <v>0</v>
      </c>
      <c r="BN153">
        <f>(1-BM153)</f>
        <v>0</v>
      </c>
      <c r="CW153">
        <f>$B$11*DU153+$C$11*DV153+$F$11*EG153*(1-EJ153)</f>
        <v>0</v>
      </c>
      <c r="CX153">
        <f>CW153*CY153</f>
        <v>0</v>
      </c>
      <c r="CY153">
        <f>($B$11*$D$9+$C$11*$D$9+$F$11*((ET153+EL153)/MAX(ET153+EL153+EU153, 0.1)*$I$9+EU153/MAX(ET153+EL153+EU153, 0.1)*$J$9))/($B$11+$C$11+$F$11)</f>
        <v>0</v>
      </c>
      <c r="CZ153">
        <f>($B$11*$K$9+$C$11*$K$9+$F$11*((ET153+EL153)/MAX(ET153+EL153+EU153, 0.1)*$P$9+EU153/MAX(ET153+EL153+EU153, 0.1)*$Q$9))/($B$11+$C$11+$F$11)</f>
        <v>0</v>
      </c>
      <c r="DA153">
        <v>3.46</v>
      </c>
      <c r="DB153">
        <v>0.5</v>
      </c>
      <c r="DC153" t="s">
        <v>423</v>
      </c>
      <c r="DD153">
        <v>2</v>
      </c>
      <c r="DE153">
        <v>1758505340.1</v>
      </c>
      <c r="DF153">
        <v>420.561</v>
      </c>
      <c r="DG153">
        <v>420.005</v>
      </c>
      <c r="DH153">
        <v>24.2856</v>
      </c>
      <c r="DI153">
        <v>24.0486</v>
      </c>
      <c r="DJ153">
        <v>418.507</v>
      </c>
      <c r="DK153">
        <v>23.9308666666667</v>
      </c>
      <c r="DL153">
        <v>500.034</v>
      </c>
      <c r="DM153">
        <v>89.8032333333333</v>
      </c>
      <c r="DN153">
        <v>0.0363876333333333</v>
      </c>
      <c r="DO153">
        <v>30.4308</v>
      </c>
      <c r="DP153">
        <v>30.0024333333333</v>
      </c>
      <c r="DQ153">
        <v>999.9</v>
      </c>
      <c r="DR153">
        <v>0</v>
      </c>
      <c r="DS153">
        <v>0</v>
      </c>
      <c r="DT153">
        <v>10003.7733333333</v>
      </c>
      <c r="DU153">
        <v>0</v>
      </c>
      <c r="DV153">
        <v>0.330984</v>
      </c>
      <c r="DW153">
        <v>0.556131666666667</v>
      </c>
      <c r="DX153">
        <v>431.029</v>
      </c>
      <c r="DY153">
        <v>430.354666666667</v>
      </c>
      <c r="DZ153">
        <v>0.23696</v>
      </c>
      <c r="EA153">
        <v>420.005</v>
      </c>
      <c r="EB153">
        <v>24.0486</v>
      </c>
      <c r="EC153">
        <v>2.18092333333333</v>
      </c>
      <c r="ED153">
        <v>2.15964333333333</v>
      </c>
      <c r="EE153">
        <v>18.8228666666667</v>
      </c>
      <c r="EF153">
        <v>18.6660333333333</v>
      </c>
      <c r="EG153">
        <v>0.00500059</v>
      </c>
      <c r="EH153">
        <v>0</v>
      </c>
      <c r="EI153">
        <v>0</v>
      </c>
      <c r="EJ153">
        <v>0</v>
      </c>
      <c r="EK153">
        <v>269.966666666667</v>
      </c>
      <c r="EL153">
        <v>0.00500059</v>
      </c>
      <c r="EM153">
        <v>-3.16666666666667</v>
      </c>
      <c r="EN153">
        <v>0.366666666666667</v>
      </c>
      <c r="EO153">
        <v>35.854</v>
      </c>
      <c r="EP153">
        <v>40.5206666666667</v>
      </c>
      <c r="EQ153">
        <v>37.6663333333333</v>
      </c>
      <c r="ER153">
        <v>41.1663333333333</v>
      </c>
      <c r="ES153">
        <v>38.75</v>
      </c>
      <c r="ET153">
        <v>0</v>
      </c>
      <c r="EU153">
        <v>0</v>
      </c>
      <c r="EV153">
        <v>0</v>
      </c>
      <c r="EW153">
        <v>1758505343.7</v>
      </c>
      <c r="EX153">
        <v>0</v>
      </c>
      <c r="EY153">
        <v>273.373076923077</v>
      </c>
      <c r="EZ153">
        <v>-8.58461515486036</v>
      </c>
      <c r="FA153">
        <v>13.6512820574337</v>
      </c>
      <c r="FB153">
        <v>-8.91923076923077</v>
      </c>
      <c r="FC153">
        <v>15</v>
      </c>
      <c r="FD153">
        <v>0</v>
      </c>
      <c r="FE153" t="s">
        <v>424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0.56491519047619</v>
      </c>
      <c r="FR153">
        <v>-0.0999430909090907</v>
      </c>
      <c r="FS153">
        <v>0.0282482052537671</v>
      </c>
      <c r="FT153">
        <v>1</v>
      </c>
      <c r="FU153">
        <v>273.926470588235</v>
      </c>
      <c r="FV153">
        <v>0.111535466357731</v>
      </c>
      <c r="FW153">
        <v>5.95928878620346</v>
      </c>
      <c r="FX153">
        <v>-1</v>
      </c>
      <c r="FY153">
        <v>0.238080571428571</v>
      </c>
      <c r="FZ153">
        <v>-0.0137130389610387</v>
      </c>
      <c r="GA153">
        <v>0.00170766768182941</v>
      </c>
      <c r="GB153">
        <v>1</v>
      </c>
      <c r="GC153">
        <v>2</v>
      </c>
      <c r="GD153">
        <v>2</v>
      </c>
      <c r="GE153" t="s">
        <v>425</v>
      </c>
      <c r="GF153">
        <v>3.13299</v>
      </c>
      <c r="GG153">
        <v>2.7144</v>
      </c>
      <c r="GH153">
        <v>0.088773</v>
      </c>
      <c r="GI153">
        <v>0.0891513</v>
      </c>
      <c r="GJ153">
        <v>0.103008</v>
      </c>
      <c r="GK153">
        <v>0.102936</v>
      </c>
      <c r="GL153">
        <v>34290</v>
      </c>
      <c r="GM153">
        <v>36697.3</v>
      </c>
      <c r="GN153">
        <v>34050.3</v>
      </c>
      <c r="GO153">
        <v>36482.5</v>
      </c>
      <c r="GP153">
        <v>43152.3</v>
      </c>
      <c r="GQ153">
        <v>46987.7</v>
      </c>
      <c r="GR153">
        <v>53138</v>
      </c>
      <c r="GS153">
        <v>58316.3</v>
      </c>
      <c r="GT153">
        <v>1.929</v>
      </c>
      <c r="GU153">
        <v>1.65155</v>
      </c>
      <c r="GV153">
        <v>0.0886247</v>
      </c>
      <c r="GW153">
        <v>0</v>
      </c>
      <c r="GX153">
        <v>28.5607</v>
      </c>
      <c r="GY153">
        <v>999.9</v>
      </c>
      <c r="GZ153">
        <v>58.851</v>
      </c>
      <c r="HA153">
        <v>30.454</v>
      </c>
      <c r="HB153">
        <v>28.6588</v>
      </c>
      <c r="HC153">
        <v>54.5246</v>
      </c>
      <c r="HD153">
        <v>47.3237</v>
      </c>
      <c r="HE153">
        <v>1</v>
      </c>
      <c r="HF153">
        <v>0.120856</v>
      </c>
      <c r="HG153">
        <v>-1.43893</v>
      </c>
      <c r="HH153">
        <v>20.1281</v>
      </c>
      <c r="HI153">
        <v>5.19393</v>
      </c>
      <c r="HJ153">
        <v>12.0058</v>
      </c>
      <c r="HK153">
        <v>4.97515</v>
      </c>
      <c r="HL153">
        <v>3.294</v>
      </c>
      <c r="HM153">
        <v>9999</v>
      </c>
      <c r="HN153">
        <v>9999</v>
      </c>
      <c r="HO153">
        <v>9999</v>
      </c>
      <c r="HP153">
        <v>999.9</v>
      </c>
      <c r="HQ153">
        <v>1.86325</v>
      </c>
      <c r="HR153">
        <v>1.86813</v>
      </c>
      <c r="HS153">
        <v>1.86783</v>
      </c>
      <c r="HT153">
        <v>1.86905</v>
      </c>
      <c r="HU153">
        <v>1.86982</v>
      </c>
      <c r="HV153">
        <v>1.86588</v>
      </c>
      <c r="HW153">
        <v>1.86701</v>
      </c>
      <c r="HX153">
        <v>1.86844</v>
      </c>
      <c r="HY153">
        <v>5</v>
      </c>
      <c r="HZ153">
        <v>0</v>
      </c>
      <c r="IA153">
        <v>0</v>
      </c>
      <c r="IB153">
        <v>0</v>
      </c>
      <c r="IC153" t="s">
        <v>426</v>
      </c>
      <c r="ID153" t="s">
        <v>427</v>
      </c>
      <c r="IE153" t="s">
        <v>428</v>
      </c>
      <c r="IF153" t="s">
        <v>428</v>
      </c>
      <c r="IG153" t="s">
        <v>428</v>
      </c>
      <c r="IH153" t="s">
        <v>428</v>
      </c>
      <c r="II153">
        <v>0</v>
      </c>
      <c r="IJ153">
        <v>100</v>
      </c>
      <c r="IK153">
        <v>100</v>
      </c>
      <c r="IL153">
        <v>2.054</v>
      </c>
      <c r="IM153">
        <v>0.3547</v>
      </c>
      <c r="IN153">
        <v>0.625846538382723</v>
      </c>
      <c r="IO153">
        <v>0.00365734689822481</v>
      </c>
      <c r="IP153">
        <v>-6.82403095585571e-07</v>
      </c>
      <c r="IQ153">
        <v>2.34579755332527e-10</v>
      </c>
      <c r="IR153">
        <v>-0.0964157226560202</v>
      </c>
      <c r="IS153">
        <v>-0.0183575705514064</v>
      </c>
      <c r="IT153">
        <v>0.00210061426533654</v>
      </c>
      <c r="IU153">
        <v>-2.28055882586626e-05</v>
      </c>
      <c r="IV153">
        <v>4</v>
      </c>
      <c r="IW153">
        <v>2464</v>
      </c>
      <c r="IX153">
        <v>0</v>
      </c>
      <c r="IY153">
        <v>27</v>
      </c>
      <c r="IZ153">
        <v>29308422.4</v>
      </c>
      <c r="JA153">
        <v>29308422.4</v>
      </c>
      <c r="JB153">
        <v>0.955811</v>
      </c>
      <c r="JC153">
        <v>2.64282</v>
      </c>
      <c r="JD153">
        <v>1.54785</v>
      </c>
      <c r="JE153">
        <v>2.31323</v>
      </c>
      <c r="JF153">
        <v>1.64551</v>
      </c>
      <c r="JG153">
        <v>2.23633</v>
      </c>
      <c r="JH153">
        <v>34.3952</v>
      </c>
      <c r="JI153">
        <v>24.2101</v>
      </c>
      <c r="JJ153">
        <v>18</v>
      </c>
      <c r="JK153">
        <v>494.404</v>
      </c>
      <c r="JL153">
        <v>332.652</v>
      </c>
      <c r="JM153">
        <v>31.2079</v>
      </c>
      <c r="JN153">
        <v>28.9468</v>
      </c>
      <c r="JO153">
        <v>30</v>
      </c>
      <c r="JP153">
        <v>28.9362</v>
      </c>
      <c r="JQ153">
        <v>28.8925</v>
      </c>
      <c r="JR153">
        <v>19.1523</v>
      </c>
      <c r="JS153">
        <v>21.6768</v>
      </c>
      <c r="JT153">
        <v>82.8474</v>
      </c>
      <c r="JU153">
        <v>31.2101</v>
      </c>
      <c r="JV153">
        <v>420</v>
      </c>
      <c r="JW153">
        <v>24.0761</v>
      </c>
      <c r="JX153">
        <v>96.5797</v>
      </c>
      <c r="JY153">
        <v>94.4795</v>
      </c>
    </row>
    <row r="154" spans="1:285">
      <c r="A154">
        <v>138</v>
      </c>
      <c r="B154">
        <v>1758505345.1</v>
      </c>
      <c r="C154">
        <v>2317.09999990463</v>
      </c>
      <c r="D154" t="s">
        <v>703</v>
      </c>
      <c r="E154" t="s">
        <v>704</v>
      </c>
      <c r="F154">
        <v>5</v>
      </c>
      <c r="G154" t="s">
        <v>419</v>
      </c>
      <c r="H154" t="s">
        <v>548</v>
      </c>
      <c r="I154" t="s">
        <v>421</v>
      </c>
      <c r="J154">
        <v>1758505342.1</v>
      </c>
      <c r="K154">
        <f>(L154)/1000</f>
        <v>0</v>
      </c>
      <c r="L154">
        <f>1000*DL154*AJ154*(DH154-DI154)/(100*DA154*(1000-AJ154*DH154))</f>
        <v>0</v>
      </c>
      <c r="M154">
        <f>DL154*AJ154*(DG154-DF154*(1000-AJ154*DI154)/(1000-AJ154*DH154))/(100*DA154)</f>
        <v>0</v>
      </c>
      <c r="N154">
        <f>DF154 - IF(AJ154&gt;1, M154*DA154*100.0/(AL154), 0)</f>
        <v>0</v>
      </c>
      <c r="O154">
        <f>((U154-K154/2)*N154-M154)/(U154+K154/2)</f>
        <v>0</v>
      </c>
      <c r="P154">
        <f>O154*(DM154+DN154)/1000.0</f>
        <v>0</v>
      </c>
      <c r="Q154">
        <f>(DF154 - IF(AJ154&gt;1, M154*DA154*100.0/(AL154), 0))*(DM154+DN154)/1000.0</f>
        <v>0</v>
      </c>
      <c r="R154">
        <f>2.0/((1/T154-1/S154)+SIGN(T154)*SQRT((1/T154-1/S154)*(1/T154-1/S154) + 4*DB154/((DB154+1)*(DB154+1))*(2*1/T154*1/S154-1/S154*1/S154)))</f>
        <v>0</v>
      </c>
      <c r="S154">
        <f>IF(LEFT(DC154,1)&lt;&gt;"0",IF(LEFT(DC154,1)="1",3.0,DD154),$D$5+$E$5*(DT154*DM154/($K$5*1000))+$F$5*(DT154*DM154/($K$5*1000))*MAX(MIN(DA154,$J$5),$I$5)*MAX(MIN(DA154,$J$5),$I$5)+$G$5*MAX(MIN(DA154,$J$5),$I$5)*(DT154*DM154/($K$5*1000))+$H$5*(DT154*DM154/($K$5*1000))*(DT154*DM154/($K$5*1000)))</f>
        <v>0</v>
      </c>
      <c r="T154">
        <f>K154*(1000-(1000*0.61365*exp(17.502*X154/(240.97+X154))/(DM154+DN154)+DH154)/2)/(1000*0.61365*exp(17.502*X154/(240.97+X154))/(DM154+DN154)-DH154)</f>
        <v>0</v>
      </c>
      <c r="U154">
        <f>1/((DB154+1)/(R154/1.6)+1/(S154/1.37)) + DB154/((DB154+1)/(R154/1.6) + DB154/(S154/1.37))</f>
        <v>0</v>
      </c>
      <c r="V154">
        <f>(CW154*CZ154)</f>
        <v>0</v>
      </c>
      <c r="W154">
        <f>(DO154+(V154+2*0.95*5.67E-8*(((DO154+$B$7)+273)^4-(DO154+273)^4)-44100*K154)/(1.84*29.3*S154+8*0.95*5.67E-8*(DO154+273)^3))</f>
        <v>0</v>
      </c>
      <c r="X154">
        <f>($C$7*DP154+$D$7*DQ154+$E$7*W154)</f>
        <v>0</v>
      </c>
      <c r="Y154">
        <f>0.61365*exp(17.502*X154/(240.97+X154))</f>
        <v>0</v>
      </c>
      <c r="Z154">
        <f>(AA154/AB154*100)</f>
        <v>0</v>
      </c>
      <c r="AA154">
        <f>DH154*(DM154+DN154)/1000</f>
        <v>0</v>
      </c>
      <c r="AB154">
        <f>0.61365*exp(17.502*DO154/(240.97+DO154))</f>
        <v>0</v>
      </c>
      <c r="AC154">
        <f>(Y154-DH154*(DM154+DN154)/1000)</f>
        <v>0</v>
      </c>
      <c r="AD154">
        <f>(-K154*44100)</f>
        <v>0</v>
      </c>
      <c r="AE154">
        <f>2*29.3*S154*0.92*(DO154-X154)</f>
        <v>0</v>
      </c>
      <c r="AF154">
        <f>2*0.95*5.67E-8*(((DO154+$B$7)+273)^4-(X154+273)^4)</f>
        <v>0</v>
      </c>
      <c r="AG154">
        <f>V154+AF154+AD154+AE154</f>
        <v>0</v>
      </c>
      <c r="AH154">
        <v>7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MAX(0,($B$13+$C$13*DT154)/(1+$D$13*DT154)*DM154/(DO154+273)*$E$13)</f>
        <v>0</v>
      </c>
      <c r="AM154" t="s">
        <v>422</v>
      </c>
      <c r="AN154" t="s">
        <v>422</v>
      </c>
      <c r="AO154">
        <v>0</v>
      </c>
      <c r="AP154">
        <v>0</v>
      </c>
      <c r="AQ154">
        <f>1-AO154/AP154</f>
        <v>0</v>
      </c>
      <c r="AR154">
        <v>0</v>
      </c>
      <c r="AS154" t="s">
        <v>422</v>
      </c>
      <c r="AT154" t="s">
        <v>422</v>
      </c>
      <c r="AU154">
        <v>0</v>
      </c>
      <c r="AV154">
        <v>0</v>
      </c>
      <c r="AW154">
        <f>1-AU154/AV154</f>
        <v>0</v>
      </c>
      <c r="AX154">
        <v>0.5</v>
      </c>
      <c r="AY154">
        <f>CX154</f>
        <v>0</v>
      </c>
      <c r="AZ154">
        <f>M154</f>
        <v>0</v>
      </c>
      <c r="BA154">
        <f>AW154*AX154*AY154</f>
        <v>0</v>
      </c>
      <c r="BB154">
        <f>(AZ154-AR154)/AY154</f>
        <v>0</v>
      </c>
      <c r="BC154">
        <f>(AP154-AV154)/AV154</f>
        <v>0</v>
      </c>
      <c r="BD154">
        <f>AO154/(AQ154+AO154/AV154)</f>
        <v>0</v>
      </c>
      <c r="BE154" t="s">
        <v>422</v>
      </c>
      <c r="BF154">
        <v>0</v>
      </c>
      <c r="BG154">
        <f>IF(BF154&lt;&gt;0, BF154, BD154)</f>
        <v>0</v>
      </c>
      <c r="BH154">
        <f>1-BG154/AV154</f>
        <v>0</v>
      </c>
      <c r="BI154">
        <f>(AV154-AU154)/(AV154-BG154)</f>
        <v>0</v>
      </c>
      <c r="BJ154">
        <f>(AP154-AV154)/(AP154-BG154)</f>
        <v>0</v>
      </c>
      <c r="BK154">
        <f>(AV154-AU154)/(AV154-AO154)</f>
        <v>0</v>
      </c>
      <c r="BL154">
        <f>(AP154-AV154)/(AP154-AO154)</f>
        <v>0</v>
      </c>
      <c r="BM154">
        <f>(BI154*BG154/AU154)</f>
        <v>0</v>
      </c>
      <c r="BN154">
        <f>(1-BM154)</f>
        <v>0</v>
      </c>
      <c r="CW154">
        <f>$B$11*DU154+$C$11*DV154+$F$11*EG154*(1-EJ154)</f>
        <v>0</v>
      </c>
      <c r="CX154">
        <f>CW154*CY154</f>
        <v>0</v>
      </c>
      <c r="CY154">
        <f>($B$11*$D$9+$C$11*$D$9+$F$11*((ET154+EL154)/MAX(ET154+EL154+EU154, 0.1)*$I$9+EU154/MAX(ET154+EL154+EU154, 0.1)*$J$9))/($B$11+$C$11+$F$11)</f>
        <v>0</v>
      </c>
      <c r="CZ154">
        <f>($B$11*$K$9+$C$11*$K$9+$F$11*((ET154+EL154)/MAX(ET154+EL154+EU154, 0.1)*$P$9+EU154/MAX(ET154+EL154+EU154, 0.1)*$Q$9))/($B$11+$C$11+$F$11)</f>
        <v>0</v>
      </c>
      <c r="DA154">
        <v>3.46</v>
      </c>
      <c r="DB154">
        <v>0.5</v>
      </c>
      <c r="DC154" t="s">
        <v>423</v>
      </c>
      <c r="DD154">
        <v>2</v>
      </c>
      <c r="DE154">
        <v>1758505342.1</v>
      </c>
      <c r="DF154">
        <v>420.562666666667</v>
      </c>
      <c r="DG154">
        <v>420.004666666667</v>
      </c>
      <c r="DH154">
        <v>24.2851</v>
      </c>
      <c r="DI154">
        <v>24.0477</v>
      </c>
      <c r="DJ154">
        <v>418.508666666667</v>
      </c>
      <c r="DK154">
        <v>23.9303666666667</v>
      </c>
      <c r="DL154">
        <v>499.995333333333</v>
      </c>
      <c r="DM154">
        <v>89.8031666666667</v>
      </c>
      <c r="DN154">
        <v>0.0363702</v>
      </c>
      <c r="DO154">
        <v>30.4319333333333</v>
      </c>
      <c r="DP154">
        <v>30.0044</v>
      </c>
      <c r="DQ154">
        <v>999.9</v>
      </c>
      <c r="DR154">
        <v>0</v>
      </c>
      <c r="DS154">
        <v>0</v>
      </c>
      <c r="DT154">
        <v>9999.38</v>
      </c>
      <c r="DU154">
        <v>0</v>
      </c>
      <c r="DV154">
        <v>0.330984</v>
      </c>
      <c r="DW154">
        <v>0.558257666666667</v>
      </c>
      <c r="DX154">
        <v>431.030666666667</v>
      </c>
      <c r="DY154">
        <v>430.353666666667</v>
      </c>
      <c r="DZ154">
        <v>0.237362</v>
      </c>
      <c r="EA154">
        <v>420.004666666667</v>
      </c>
      <c r="EB154">
        <v>24.0477</v>
      </c>
      <c r="EC154">
        <v>2.18087666666667</v>
      </c>
      <c r="ED154">
        <v>2.15956</v>
      </c>
      <c r="EE154">
        <v>18.8225333333333</v>
      </c>
      <c r="EF154">
        <v>18.6654333333333</v>
      </c>
      <c r="EG154">
        <v>0.00500059</v>
      </c>
      <c r="EH154">
        <v>0</v>
      </c>
      <c r="EI154">
        <v>0</v>
      </c>
      <c r="EJ154">
        <v>0</v>
      </c>
      <c r="EK154">
        <v>270.133333333333</v>
      </c>
      <c r="EL154">
        <v>0.00500059</v>
      </c>
      <c r="EM154">
        <v>-3.83333333333333</v>
      </c>
      <c r="EN154">
        <v>-0.3</v>
      </c>
      <c r="EO154">
        <v>35.875</v>
      </c>
      <c r="EP154">
        <v>40.5623333333333</v>
      </c>
      <c r="EQ154">
        <v>37.687</v>
      </c>
      <c r="ER154">
        <v>41.208</v>
      </c>
      <c r="ES154">
        <v>38.75</v>
      </c>
      <c r="ET154">
        <v>0</v>
      </c>
      <c r="EU154">
        <v>0</v>
      </c>
      <c r="EV154">
        <v>0</v>
      </c>
      <c r="EW154">
        <v>1758505345.5</v>
      </c>
      <c r="EX154">
        <v>0</v>
      </c>
      <c r="EY154">
        <v>273.536</v>
      </c>
      <c r="EZ154">
        <v>-21.0999996836378</v>
      </c>
      <c r="FA154">
        <v>3.83846145948248</v>
      </c>
      <c r="FB154">
        <v>-9.552</v>
      </c>
      <c r="FC154">
        <v>15</v>
      </c>
      <c r="FD154">
        <v>0</v>
      </c>
      <c r="FE154" t="s">
        <v>424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0.562842857142857</v>
      </c>
      <c r="FR154">
        <v>-0.056415584415585</v>
      </c>
      <c r="FS154">
        <v>0.026391985571536</v>
      </c>
      <c r="FT154">
        <v>1</v>
      </c>
      <c r="FU154">
        <v>273.326470588235</v>
      </c>
      <c r="FV154">
        <v>-0.190985514228759</v>
      </c>
      <c r="FW154">
        <v>5.96427150640178</v>
      </c>
      <c r="FX154">
        <v>-1</v>
      </c>
      <c r="FY154">
        <v>0.23766319047619</v>
      </c>
      <c r="FZ154">
        <v>-0.00704119480519478</v>
      </c>
      <c r="GA154">
        <v>0.00110256400825088</v>
      </c>
      <c r="GB154">
        <v>1</v>
      </c>
      <c r="GC154">
        <v>2</v>
      </c>
      <c r="GD154">
        <v>2</v>
      </c>
      <c r="GE154" t="s">
        <v>425</v>
      </c>
      <c r="GF154">
        <v>3.13292</v>
      </c>
      <c r="GG154">
        <v>2.71446</v>
      </c>
      <c r="GH154">
        <v>0.0887672</v>
      </c>
      <c r="GI154">
        <v>0.0891524</v>
      </c>
      <c r="GJ154">
        <v>0.103005</v>
      </c>
      <c r="GK154">
        <v>0.102936</v>
      </c>
      <c r="GL154">
        <v>34290.3</v>
      </c>
      <c r="GM154">
        <v>36697.5</v>
      </c>
      <c r="GN154">
        <v>34050.4</v>
      </c>
      <c r="GO154">
        <v>36482.7</v>
      </c>
      <c r="GP154">
        <v>43152.6</v>
      </c>
      <c r="GQ154">
        <v>46987.8</v>
      </c>
      <c r="GR154">
        <v>53138.2</v>
      </c>
      <c r="GS154">
        <v>58316.4</v>
      </c>
      <c r="GT154">
        <v>1.92922</v>
      </c>
      <c r="GU154">
        <v>1.6514</v>
      </c>
      <c r="GV154">
        <v>0.088647</v>
      </c>
      <c r="GW154">
        <v>0</v>
      </c>
      <c r="GX154">
        <v>28.5619</v>
      </c>
      <c r="GY154">
        <v>999.9</v>
      </c>
      <c r="GZ154">
        <v>58.851</v>
      </c>
      <c r="HA154">
        <v>30.454</v>
      </c>
      <c r="HB154">
        <v>28.6552</v>
      </c>
      <c r="HC154">
        <v>54.5646</v>
      </c>
      <c r="HD154">
        <v>47.4479</v>
      </c>
      <c r="HE154">
        <v>1</v>
      </c>
      <c r="HF154">
        <v>0.120907</v>
      </c>
      <c r="HG154">
        <v>-1.43984</v>
      </c>
      <c r="HH154">
        <v>20.1279</v>
      </c>
      <c r="HI154">
        <v>5.19378</v>
      </c>
      <c r="HJ154">
        <v>12.0056</v>
      </c>
      <c r="HK154">
        <v>4.97535</v>
      </c>
      <c r="HL154">
        <v>3.294</v>
      </c>
      <c r="HM154">
        <v>9999</v>
      </c>
      <c r="HN154">
        <v>9999</v>
      </c>
      <c r="HO154">
        <v>9999</v>
      </c>
      <c r="HP154">
        <v>999.9</v>
      </c>
      <c r="HQ154">
        <v>1.86325</v>
      </c>
      <c r="HR154">
        <v>1.86813</v>
      </c>
      <c r="HS154">
        <v>1.86783</v>
      </c>
      <c r="HT154">
        <v>1.86905</v>
      </c>
      <c r="HU154">
        <v>1.86982</v>
      </c>
      <c r="HV154">
        <v>1.8659</v>
      </c>
      <c r="HW154">
        <v>1.86699</v>
      </c>
      <c r="HX154">
        <v>1.86844</v>
      </c>
      <c r="HY154">
        <v>5</v>
      </c>
      <c r="HZ154">
        <v>0</v>
      </c>
      <c r="IA154">
        <v>0</v>
      </c>
      <c r="IB154">
        <v>0</v>
      </c>
      <c r="IC154" t="s">
        <v>426</v>
      </c>
      <c r="ID154" t="s">
        <v>427</v>
      </c>
      <c r="IE154" t="s">
        <v>428</v>
      </c>
      <c r="IF154" t="s">
        <v>428</v>
      </c>
      <c r="IG154" t="s">
        <v>428</v>
      </c>
      <c r="IH154" t="s">
        <v>428</v>
      </c>
      <c r="II154">
        <v>0</v>
      </c>
      <c r="IJ154">
        <v>100</v>
      </c>
      <c r="IK154">
        <v>100</v>
      </c>
      <c r="IL154">
        <v>2.054</v>
      </c>
      <c r="IM154">
        <v>0.3546</v>
      </c>
      <c r="IN154">
        <v>0.625846538382723</v>
      </c>
      <c r="IO154">
        <v>0.00365734689822481</v>
      </c>
      <c r="IP154">
        <v>-6.82403095585571e-07</v>
      </c>
      <c r="IQ154">
        <v>2.34579755332527e-10</v>
      </c>
      <c r="IR154">
        <v>-0.0964157226560202</v>
      </c>
      <c r="IS154">
        <v>-0.0183575705514064</v>
      </c>
      <c r="IT154">
        <v>0.00210061426533654</v>
      </c>
      <c r="IU154">
        <v>-2.28055882586626e-05</v>
      </c>
      <c r="IV154">
        <v>4</v>
      </c>
      <c r="IW154">
        <v>2464</v>
      </c>
      <c r="IX154">
        <v>0</v>
      </c>
      <c r="IY154">
        <v>27</v>
      </c>
      <c r="IZ154">
        <v>29308422.4</v>
      </c>
      <c r="JA154">
        <v>29308422.4</v>
      </c>
      <c r="JB154">
        <v>0.955811</v>
      </c>
      <c r="JC154">
        <v>2.6355</v>
      </c>
      <c r="JD154">
        <v>1.54785</v>
      </c>
      <c r="JE154">
        <v>2.31323</v>
      </c>
      <c r="JF154">
        <v>1.64673</v>
      </c>
      <c r="JG154">
        <v>2.3584</v>
      </c>
      <c r="JH154">
        <v>34.3952</v>
      </c>
      <c r="JI154">
        <v>24.2188</v>
      </c>
      <c r="JJ154">
        <v>18</v>
      </c>
      <c r="JK154">
        <v>494.551</v>
      </c>
      <c r="JL154">
        <v>332.581</v>
      </c>
      <c r="JM154">
        <v>31.208</v>
      </c>
      <c r="JN154">
        <v>28.9465</v>
      </c>
      <c r="JO154">
        <v>30</v>
      </c>
      <c r="JP154">
        <v>28.9362</v>
      </c>
      <c r="JQ154">
        <v>28.8925</v>
      </c>
      <c r="JR154">
        <v>19.1486</v>
      </c>
      <c r="JS154">
        <v>21.6768</v>
      </c>
      <c r="JT154">
        <v>82.8474</v>
      </c>
      <c r="JU154">
        <v>31.2101</v>
      </c>
      <c r="JV154">
        <v>420</v>
      </c>
      <c r="JW154">
        <v>24.0761</v>
      </c>
      <c r="JX154">
        <v>96.58</v>
      </c>
      <c r="JY154">
        <v>94.4797</v>
      </c>
    </row>
    <row r="155" spans="1:285">
      <c r="A155">
        <v>139</v>
      </c>
      <c r="B155">
        <v>1758505347.1</v>
      </c>
      <c r="C155">
        <v>2319.09999990463</v>
      </c>
      <c r="D155" t="s">
        <v>705</v>
      </c>
      <c r="E155" t="s">
        <v>706</v>
      </c>
      <c r="F155">
        <v>5</v>
      </c>
      <c r="G155" t="s">
        <v>419</v>
      </c>
      <c r="H155" t="s">
        <v>548</v>
      </c>
      <c r="I155" t="s">
        <v>421</v>
      </c>
      <c r="J155">
        <v>1758505344.1</v>
      </c>
      <c r="K155">
        <f>(L155)/1000</f>
        <v>0</v>
      </c>
      <c r="L155">
        <f>1000*DL155*AJ155*(DH155-DI155)/(100*DA155*(1000-AJ155*DH155))</f>
        <v>0</v>
      </c>
      <c r="M155">
        <f>DL155*AJ155*(DG155-DF155*(1000-AJ155*DI155)/(1000-AJ155*DH155))/(100*DA155)</f>
        <v>0</v>
      </c>
      <c r="N155">
        <f>DF155 - IF(AJ155&gt;1, M155*DA155*100.0/(AL155), 0)</f>
        <v>0</v>
      </c>
      <c r="O155">
        <f>((U155-K155/2)*N155-M155)/(U155+K155/2)</f>
        <v>0</v>
      </c>
      <c r="P155">
        <f>O155*(DM155+DN155)/1000.0</f>
        <v>0</v>
      </c>
      <c r="Q155">
        <f>(DF155 - IF(AJ155&gt;1, M155*DA155*100.0/(AL155), 0))*(DM155+DN155)/1000.0</f>
        <v>0</v>
      </c>
      <c r="R155">
        <f>2.0/((1/T155-1/S155)+SIGN(T155)*SQRT((1/T155-1/S155)*(1/T155-1/S155) + 4*DB155/((DB155+1)*(DB155+1))*(2*1/T155*1/S155-1/S155*1/S155)))</f>
        <v>0</v>
      </c>
      <c r="S155">
        <f>IF(LEFT(DC155,1)&lt;&gt;"0",IF(LEFT(DC155,1)="1",3.0,DD155),$D$5+$E$5*(DT155*DM155/($K$5*1000))+$F$5*(DT155*DM155/($K$5*1000))*MAX(MIN(DA155,$J$5),$I$5)*MAX(MIN(DA155,$J$5),$I$5)+$G$5*MAX(MIN(DA155,$J$5),$I$5)*(DT155*DM155/($K$5*1000))+$H$5*(DT155*DM155/($K$5*1000))*(DT155*DM155/($K$5*1000)))</f>
        <v>0</v>
      </c>
      <c r="T155">
        <f>K155*(1000-(1000*0.61365*exp(17.502*X155/(240.97+X155))/(DM155+DN155)+DH155)/2)/(1000*0.61365*exp(17.502*X155/(240.97+X155))/(DM155+DN155)-DH155)</f>
        <v>0</v>
      </c>
      <c r="U155">
        <f>1/((DB155+1)/(R155/1.6)+1/(S155/1.37)) + DB155/((DB155+1)/(R155/1.6) + DB155/(S155/1.37))</f>
        <v>0</v>
      </c>
      <c r="V155">
        <f>(CW155*CZ155)</f>
        <v>0</v>
      </c>
      <c r="W155">
        <f>(DO155+(V155+2*0.95*5.67E-8*(((DO155+$B$7)+273)^4-(DO155+273)^4)-44100*K155)/(1.84*29.3*S155+8*0.95*5.67E-8*(DO155+273)^3))</f>
        <v>0</v>
      </c>
      <c r="X155">
        <f>($C$7*DP155+$D$7*DQ155+$E$7*W155)</f>
        <v>0</v>
      </c>
      <c r="Y155">
        <f>0.61365*exp(17.502*X155/(240.97+X155))</f>
        <v>0</v>
      </c>
      <c r="Z155">
        <f>(AA155/AB155*100)</f>
        <v>0</v>
      </c>
      <c r="AA155">
        <f>DH155*(DM155+DN155)/1000</f>
        <v>0</v>
      </c>
      <c r="AB155">
        <f>0.61365*exp(17.502*DO155/(240.97+DO155))</f>
        <v>0</v>
      </c>
      <c r="AC155">
        <f>(Y155-DH155*(DM155+DN155)/1000)</f>
        <v>0</v>
      </c>
      <c r="AD155">
        <f>(-K155*44100)</f>
        <v>0</v>
      </c>
      <c r="AE155">
        <f>2*29.3*S155*0.92*(DO155-X155)</f>
        <v>0</v>
      </c>
      <c r="AF155">
        <f>2*0.95*5.67E-8*(((DO155+$B$7)+273)^4-(X155+273)^4)</f>
        <v>0</v>
      </c>
      <c r="AG155">
        <f>V155+AF155+AD155+AE155</f>
        <v>0</v>
      </c>
      <c r="AH155">
        <v>7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MAX(0,($B$13+$C$13*DT155)/(1+$D$13*DT155)*DM155/(DO155+273)*$E$13)</f>
        <v>0</v>
      </c>
      <c r="AM155" t="s">
        <v>422</v>
      </c>
      <c r="AN155" t="s">
        <v>422</v>
      </c>
      <c r="AO155">
        <v>0</v>
      </c>
      <c r="AP155">
        <v>0</v>
      </c>
      <c r="AQ155">
        <f>1-AO155/AP155</f>
        <v>0</v>
      </c>
      <c r="AR155">
        <v>0</v>
      </c>
      <c r="AS155" t="s">
        <v>422</v>
      </c>
      <c r="AT155" t="s">
        <v>422</v>
      </c>
      <c r="AU155">
        <v>0</v>
      </c>
      <c r="AV155">
        <v>0</v>
      </c>
      <c r="AW155">
        <f>1-AU155/AV155</f>
        <v>0</v>
      </c>
      <c r="AX155">
        <v>0.5</v>
      </c>
      <c r="AY155">
        <f>CX155</f>
        <v>0</v>
      </c>
      <c r="AZ155">
        <f>M155</f>
        <v>0</v>
      </c>
      <c r="BA155">
        <f>AW155*AX155*AY155</f>
        <v>0</v>
      </c>
      <c r="BB155">
        <f>(AZ155-AR155)/AY155</f>
        <v>0</v>
      </c>
      <c r="BC155">
        <f>(AP155-AV155)/AV155</f>
        <v>0</v>
      </c>
      <c r="BD155">
        <f>AO155/(AQ155+AO155/AV155)</f>
        <v>0</v>
      </c>
      <c r="BE155" t="s">
        <v>422</v>
      </c>
      <c r="BF155">
        <v>0</v>
      </c>
      <c r="BG155">
        <f>IF(BF155&lt;&gt;0, BF155, BD155)</f>
        <v>0</v>
      </c>
      <c r="BH155">
        <f>1-BG155/AV155</f>
        <v>0</v>
      </c>
      <c r="BI155">
        <f>(AV155-AU155)/(AV155-BG155)</f>
        <v>0</v>
      </c>
      <c r="BJ155">
        <f>(AP155-AV155)/(AP155-BG155)</f>
        <v>0</v>
      </c>
      <c r="BK155">
        <f>(AV155-AU155)/(AV155-AO155)</f>
        <v>0</v>
      </c>
      <c r="BL155">
        <f>(AP155-AV155)/(AP155-AO155)</f>
        <v>0</v>
      </c>
      <c r="BM155">
        <f>(BI155*BG155/AU155)</f>
        <v>0</v>
      </c>
      <c r="BN155">
        <f>(1-BM155)</f>
        <v>0</v>
      </c>
      <c r="CW155">
        <f>$B$11*DU155+$C$11*DV155+$F$11*EG155*(1-EJ155)</f>
        <v>0</v>
      </c>
      <c r="CX155">
        <f>CW155*CY155</f>
        <v>0</v>
      </c>
      <c r="CY155">
        <f>($B$11*$D$9+$C$11*$D$9+$F$11*((ET155+EL155)/MAX(ET155+EL155+EU155, 0.1)*$I$9+EU155/MAX(ET155+EL155+EU155, 0.1)*$J$9))/($B$11+$C$11+$F$11)</f>
        <v>0</v>
      </c>
      <c r="CZ155">
        <f>($B$11*$K$9+$C$11*$K$9+$F$11*((ET155+EL155)/MAX(ET155+EL155+EU155, 0.1)*$P$9+EU155/MAX(ET155+EL155+EU155, 0.1)*$Q$9))/($B$11+$C$11+$F$11)</f>
        <v>0</v>
      </c>
      <c r="DA155">
        <v>3.46</v>
      </c>
      <c r="DB155">
        <v>0.5</v>
      </c>
      <c r="DC155" t="s">
        <v>423</v>
      </c>
      <c r="DD155">
        <v>2</v>
      </c>
      <c r="DE155">
        <v>1758505344.1</v>
      </c>
      <c r="DF155">
        <v>420.552666666667</v>
      </c>
      <c r="DG155">
        <v>420.008</v>
      </c>
      <c r="DH155">
        <v>24.2842333333333</v>
      </c>
      <c r="DI155">
        <v>24.0468333333333</v>
      </c>
      <c r="DJ155">
        <v>418.498666666667</v>
      </c>
      <c r="DK155">
        <v>23.9295333333333</v>
      </c>
      <c r="DL155">
        <v>500.008666666667</v>
      </c>
      <c r="DM155">
        <v>89.8030333333333</v>
      </c>
      <c r="DN155">
        <v>0.0364503333333333</v>
      </c>
      <c r="DO155">
        <v>30.4331666666667</v>
      </c>
      <c r="DP155">
        <v>30.0059666666667</v>
      </c>
      <c r="DQ155">
        <v>999.9</v>
      </c>
      <c r="DR155">
        <v>0</v>
      </c>
      <c r="DS155">
        <v>0</v>
      </c>
      <c r="DT155">
        <v>9988.74666666667</v>
      </c>
      <c r="DU155">
        <v>0</v>
      </c>
      <c r="DV155">
        <v>0.330984</v>
      </c>
      <c r="DW155">
        <v>0.545064</v>
      </c>
      <c r="DX155">
        <v>431.02</v>
      </c>
      <c r="DY155">
        <v>430.356666666667</v>
      </c>
      <c r="DZ155">
        <v>0.237363333333333</v>
      </c>
      <c r="EA155">
        <v>420.008</v>
      </c>
      <c r="EB155">
        <v>24.0468333333333</v>
      </c>
      <c r="EC155">
        <v>2.18079666666667</v>
      </c>
      <c r="ED155">
        <v>2.15948</v>
      </c>
      <c r="EE155">
        <v>18.8219333333333</v>
      </c>
      <c r="EF155">
        <v>18.6648333333333</v>
      </c>
      <c r="EG155">
        <v>0.00500059</v>
      </c>
      <c r="EH155">
        <v>0</v>
      </c>
      <c r="EI155">
        <v>0</v>
      </c>
      <c r="EJ155">
        <v>0</v>
      </c>
      <c r="EK155">
        <v>272.8</v>
      </c>
      <c r="EL155">
        <v>0.00500059</v>
      </c>
      <c r="EM155">
        <v>-10.1333333333333</v>
      </c>
      <c r="EN155">
        <v>-1.56666666666667</v>
      </c>
      <c r="EO155">
        <v>35.875</v>
      </c>
      <c r="EP155">
        <v>40.604</v>
      </c>
      <c r="EQ155">
        <v>37.708</v>
      </c>
      <c r="ER155">
        <v>41.229</v>
      </c>
      <c r="ES155">
        <v>38.7706666666667</v>
      </c>
      <c r="ET155">
        <v>0</v>
      </c>
      <c r="EU155">
        <v>0</v>
      </c>
      <c r="EV155">
        <v>0</v>
      </c>
      <c r="EW155">
        <v>1758505347.3</v>
      </c>
      <c r="EX155">
        <v>0</v>
      </c>
      <c r="EY155">
        <v>273.411538461538</v>
      </c>
      <c r="EZ155">
        <v>-8.53675206460366</v>
      </c>
      <c r="FA155">
        <v>8.00683770419987</v>
      </c>
      <c r="FB155">
        <v>-9.98461538461538</v>
      </c>
      <c r="FC155">
        <v>15</v>
      </c>
      <c r="FD155">
        <v>0</v>
      </c>
      <c r="FE155" t="s">
        <v>424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0.559607952380953</v>
      </c>
      <c r="FR155">
        <v>-0.0187982337662343</v>
      </c>
      <c r="FS155">
        <v>0.0254456703202205</v>
      </c>
      <c r="FT155">
        <v>1</v>
      </c>
      <c r="FU155">
        <v>273.758823529412</v>
      </c>
      <c r="FV155">
        <v>-12.8800610731405</v>
      </c>
      <c r="FW155">
        <v>5.73165193552737</v>
      </c>
      <c r="FX155">
        <v>-1</v>
      </c>
      <c r="FY155">
        <v>0.237417761904762</v>
      </c>
      <c r="FZ155">
        <v>-0.00281135064935109</v>
      </c>
      <c r="GA155">
        <v>0.000692563141681261</v>
      </c>
      <c r="GB155">
        <v>1</v>
      </c>
      <c r="GC155">
        <v>2</v>
      </c>
      <c r="GD155">
        <v>2</v>
      </c>
      <c r="GE155" t="s">
        <v>425</v>
      </c>
      <c r="GF155">
        <v>3.13293</v>
      </c>
      <c r="GG155">
        <v>2.71447</v>
      </c>
      <c r="GH155">
        <v>0.0887644</v>
      </c>
      <c r="GI155">
        <v>0.0891632</v>
      </c>
      <c r="GJ155">
        <v>0.103001</v>
      </c>
      <c r="GK155">
        <v>0.102931</v>
      </c>
      <c r="GL155">
        <v>34290.3</v>
      </c>
      <c r="GM155">
        <v>36697.1</v>
      </c>
      <c r="GN155">
        <v>34050.3</v>
      </c>
      <c r="GO155">
        <v>36482.7</v>
      </c>
      <c r="GP155">
        <v>43152.7</v>
      </c>
      <c r="GQ155">
        <v>46988</v>
      </c>
      <c r="GR155">
        <v>53138.1</v>
      </c>
      <c r="GS155">
        <v>58316.4</v>
      </c>
      <c r="GT155">
        <v>1.92922</v>
      </c>
      <c r="GU155">
        <v>1.65145</v>
      </c>
      <c r="GV155">
        <v>0.0887513</v>
      </c>
      <c r="GW155">
        <v>0</v>
      </c>
      <c r="GX155">
        <v>28.5629</v>
      </c>
      <c r="GY155">
        <v>999.9</v>
      </c>
      <c r="GZ155">
        <v>58.851</v>
      </c>
      <c r="HA155">
        <v>30.454</v>
      </c>
      <c r="HB155">
        <v>28.6588</v>
      </c>
      <c r="HC155">
        <v>54.9946</v>
      </c>
      <c r="HD155">
        <v>47.1995</v>
      </c>
      <c r="HE155">
        <v>1</v>
      </c>
      <c r="HF155">
        <v>0.120907</v>
      </c>
      <c r="HG155">
        <v>-1.43505</v>
      </c>
      <c r="HH155">
        <v>20.128</v>
      </c>
      <c r="HI155">
        <v>5.19393</v>
      </c>
      <c r="HJ155">
        <v>12.0055</v>
      </c>
      <c r="HK155">
        <v>4.9753</v>
      </c>
      <c r="HL155">
        <v>3.294</v>
      </c>
      <c r="HM155">
        <v>9999</v>
      </c>
      <c r="HN155">
        <v>9999</v>
      </c>
      <c r="HO155">
        <v>9999</v>
      </c>
      <c r="HP155">
        <v>999.9</v>
      </c>
      <c r="HQ155">
        <v>1.86325</v>
      </c>
      <c r="HR155">
        <v>1.86812</v>
      </c>
      <c r="HS155">
        <v>1.86783</v>
      </c>
      <c r="HT155">
        <v>1.86905</v>
      </c>
      <c r="HU155">
        <v>1.86982</v>
      </c>
      <c r="HV155">
        <v>1.86593</v>
      </c>
      <c r="HW155">
        <v>1.86699</v>
      </c>
      <c r="HX155">
        <v>1.86844</v>
      </c>
      <c r="HY155">
        <v>5</v>
      </c>
      <c r="HZ155">
        <v>0</v>
      </c>
      <c r="IA155">
        <v>0</v>
      </c>
      <c r="IB155">
        <v>0</v>
      </c>
      <c r="IC155" t="s">
        <v>426</v>
      </c>
      <c r="ID155" t="s">
        <v>427</v>
      </c>
      <c r="IE155" t="s">
        <v>428</v>
      </c>
      <c r="IF155" t="s">
        <v>428</v>
      </c>
      <c r="IG155" t="s">
        <v>428</v>
      </c>
      <c r="IH155" t="s">
        <v>428</v>
      </c>
      <c r="II155">
        <v>0</v>
      </c>
      <c r="IJ155">
        <v>100</v>
      </c>
      <c r="IK155">
        <v>100</v>
      </c>
      <c r="IL155">
        <v>2.054</v>
      </c>
      <c r="IM155">
        <v>0.3546</v>
      </c>
      <c r="IN155">
        <v>0.625846538382723</v>
      </c>
      <c r="IO155">
        <v>0.00365734689822481</v>
      </c>
      <c r="IP155">
        <v>-6.82403095585571e-07</v>
      </c>
      <c r="IQ155">
        <v>2.34579755332527e-10</v>
      </c>
      <c r="IR155">
        <v>-0.0964157226560202</v>
      </c>
      <c r="IS155">
        <v>-0.0183575705514064</v>
      </c>
      <c r="IT155">
        <v>0.00210061426533654</v>
      </c>
      <c r="IU155">
        <v>-2.28055882586626e-05</v>
      </c>
      <c r="IV155">
        <v>4</v>
      </c>
      <c r="IW155">
        <v>2464</v>
      </c>
      <c r="IX155">
        <v>0</v>
      </c>
      <c r="IY155">
        <v>27</v>
      </c>
      <c r="IZ155">
        <v>29308422.5</v>
      </c>
      <c r="JA155">
        <v>29308422.5</v>
      </c>
      <c r="JB155">
        <v>0.955811</v>
      </c>
      <c r="JC155">
        <v>2.63794</v>
      </c>
      <c r="JD155">
        <v>1.54785</v>
      </c>
      <c r="JE155">
        <v>2.31323</v>
      </c>
      <c r="JF155">
        <v>1.64673</v>
      </c>
      <c r="JG155">
        <v>2.26196</v>
      </c>
      <c r="JH155">
        <v>34.3952</v>
      </c>
      <c r="JI155">
        <v>24.2188</v>
      </c>
      <c r="JJ155">
        <v>18</v>
      </c>
      <c r="JK155">
        <v>494.544</v>
      </c>
      <c r="JL155">
        <v>332.601</v>
      </c>
      <c r="JM155">
        <v>31.2083</v>
      </c>
      <c r="JN155">
        <v>28.9452</v>
      </c>
      <c r="JO155">
        <v>30</v>
      </c>
      <c r="JP155">
        <v>28.9354</v>
      </c>
      <c r="JQ155">
        <v>28.8918</v>
      </c>
      <c r="JR155">
        <v>19.1483</v>
      </c>
      <c r="JS155">
        <v>21.6768</v>
      </c>
      <c r="JT155">
        <v>82.8474</v>
      </c>
      <c r="JU155">
        <v>31.2044</v>
      </c>
      <c r="JV155">
        <v>420</v>
      </c>
      <c r="JW155">
        <v>24.0761</v>
      </c>
      <c r="JX155">
        <v>96.5799</v>
      </c>
      <c r="JY155">
        <v>94.4798</v>
      </c>
    </row>
    <row r="156" spans="1:285">
      <c r="A156">
        <v>140</v>
      </c>
      <c r="B156">
        <v>1758505349.1</v>
      </c>
      <c r="C156">
        <v>2321.09999990463</v>
      </c>
      <c r="D156" t="s">
        <v>707</v>
      </c>
      <c r="E156" t="s">
        <v>708</v>
      </c>
      <c r="F156">
        <v>5</v>
      </c>
      <c r="G156" t="s">
        <v>419</v>
      </c>
      <c r="H156" t="s">
        <v>548</v>
      </c>
      <c r="I156" t="s">
        <v>421</v>
      </c>
      <c r="J156">
        <v>1758505346.1</v>
      </c>
      <c r="K156">
        <f>(L156)/1000</f>
        <v>0</v>
      </c>
      <c r="L156">
        <f>1000*DL156*AJ156*(DH156-DI156)/(100*DA156*(1000-AJ156*DH156))</f>
        <v>0</v>
      </c>
      <c r="M156">
        <f>DL156*AJ156*(DG156-DF156*(1000-AJ156*DI156)/(1000-AJ156*DH156))/(100*DA156)</f>
        <v>0</v>
      </c>
      <c r="N156">
        <f>DF156 - IF(AJ156&gt;1, M156*DA156*100.0/(AL156), 0)</f>
        <v>0</v>
      </c>
      <c r="O156">
        <f>((U156-K156/2)*N156-M156)/(U156+K156/2)</f>
        <v>0</v>
      </c>
      <c r="P156">
        <f>O156*(DM156+DN156)/1000.0</f>
        <v>0</v>
      </c>
      <c r="Q156">
        <f>(DF156 - IF(AJ156&gt;1, M156*DA156*100.0/(AL156), 0))*(DM156+DN156)/1000.0</f>
        <v>0</v>
      </c>
      <c r="R156">
        <f>2.0/((1/T156-1/S156)+SIGN(T156)*SQRT((1/T156-1/S156)*(1/T156-1/S156) + 4*DB156/((DB156+1)*(DB156+1))*(2*1/T156*1/S156-1/S156*1/S156)))</f>
        <v>0</v>
      </c>
      <c r="S156">
        <f>IF(LEFT(DC156,1)&lt;&gt;"0",IF(LEFT(DC156,1)="1",3.0,DD156),$D$5+$E$5*(DT156*DM156/($K$5*1000))+$F$5*(DT156*DM156/($K$5*1000))*MAX(MIN(DA156,$J$5),$I$5)*MAX(MIN(DA156,$J$5),$I$5)+$G$5*MAX(MIN(DA156,$J$5),$I$5)*(DT156*DM156/($K$5*1000))+$H$5*(DT156*DM156/($K$5*1000))*(DT156*DM156/($K$5*1000)))</f>
        <v>0</v>
      </c>
      <c r="T156">
        <f>K156*(1000-(1000*0.61365*exp(17.502*X156/(240.97+X156))/(DM156+DN156)+DH156)/2)/(1000*0.61365*exp(17.502*X156/(240.97+X156))/(DM156+DN156)-DH156)</f>
        <v>0</v>
      </c>
      <c r="U156">
        <f>1/((DB156+1)/(R156/1.6)+1/(S156/1.37)) + DB156/((DB156+1)/(R156/1.6) + DB156/(S156/1.37))</f>
        <v>0</v>
      </c>
      <c r="V156">
        <f>(CW156*CZ156)</f>
        <v>0</v>
      </c>
      <c r="W156">
        <f>(DO156+(V156+2*0.95*5.67E-8*(((DO156+$B$7)+273)^4-(DO156+273)^4)-44100*K156)/(1.84*29.3*S156+8*0.95*5.67E-8*(DO156+273)^3))</f>
        <v>0</v>
      </c>
      <c r="X156">
        <f>($C$7*DP156+$D$7*DQ156+$E$7*W156)</f>
        <v>0</v>
      </c>
      <c r="Y156">
        <f>0.61365*exp(17.502*X156/(240.97+X156))</f>
        <v>0</v>
      </c>
      <c r="Z156">
        <f>(AA156/AB156*100)</f>
        <v>0</v>
      </c>
      <c r="AA156">
        <f>DH156*(DM156+DN156)/1000</f>
        <v>0</v>
      </c>
      <c r="AB156">
        <f>0.61365*exp(17.502*DO156/(240.97+DO156))</f>
        <v>0</v>
      </c>
      <c r="AC156">
        <f>(Y156-DH156*(DM156+DN156)/1000)</f>
        <v>0</v>
      </c>
      <c r="AD156">
        <f>(-K156*44100)</f>
        <v>0</v>
      </c>
      <c r="AE156">
        <f>2*29.3*S156*0.92*(DO156-X156)</f>
        <v>0</v>
      </c>
      <c r="AF156">
        <f>2*0.95*5.67E-8*(((DO156+$B$7)+273)^4-(X156+273)^4)</f>
        <v>0</v>
      </c>
      <c r="AG156">
        <f>V156+AF156+AD156+AE156</f>
        <v>0</v>
      </c>
      <c r="AH156">
        <v>7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MAX(0,($B$13+$C$13*DT156)/(1+$D$13*DT156)*DM156/(DO156+273)*$E$13)</f>
        <v>0</v>
      </c>
      <c r="AM156" t="s">
        <v>422</v>
      </c>
      <c r="AN156" t="s">
        <v>422</v>
      </c>
      <c r="AO156">
        <v>0</v>
      </c>
      <c r="AP156">
        <v>0</v>
      </c>
      <c r="AQ156">
        <f>1-AO156/AP156</f>
        <v>0</v>
      </c>
      <c r="AR156">
        <v>0</v>
      </c>
      <c r="AS156" t="s">
        <v>422</v>
      </c>
      <c r="AT156" t="s">
        <v>422</v>
      </c>
      <c r="AU156">
        <v>0</v>
      </c>
      <c r="AV156">
        <v>0</v>
      </c>
      <c r="AW156">
        <f>1-AU156/AV156</f>
        <v>0</v>
      </c>
      <c r="AX156">
        <v>0.5</v>
      </c>
      <c r="AY156">
        <f>CX156</f>
        <v>0</v>
      </c>
      <c r="AZ156">
        <f>M156</f>
        <v>0</v>
      </c>
      <c r="BA156">
        <f>AW156*AX156*AY156</f>
        <v>0</v>
      </c>
      <c r="BB156">
        <f>(AZ156-AR156)/AY156</f>
        <v>0</v>
      </c>
      <c r="BC156">
        <f>(AP156-AV156)/AV156</f>
        <v>0</v>
      </c>
      <c r="BD156">
        <f>AO156/(AQ156+AO156/AV156)</f>
        <v>0</v>
      </c>
      <c r="BE156" t="s">
        <v>422</v>
      </c>
      <c r="BF156">
        <v>0</v>
      </c>
      <c r="BG156">
        <f>IF(BF156&lt;&gt;0, BF156, BD156)</f>
        <v>0</v>
      </c>
      <c r="BH156">
        <f>1-BG156/AV156</f>
        <v>0</v>
      </c>
      <c r="BI156">
        <f>(AV156-AU156)/(AV156-BG156)</f>
        <v>0</v>
      </c>
      <c r="BJ156">
        <f>(AP156-AV156)/(AP156-BG156)</f>
        <v>0</v>
      </c>
      <c r="BK156">
        <f>(AV156-AU156)/(AV156-AO156)</f>
        <v>0</v>
      </c>
      <c r="BL156">
        <f>(AP156-AV156)/(AP156-AO156)</f>
        <v>0</v>
      </c>
      <c r="BM156">
        <f>(BI156*BG156/AU156)</f>
        <v>0</v>
      </c>
      <c r="BN156">
        <f>(1-BM156)</f>
        <v>0</v>
      </c>
      <c r="CW156">
        <f>$B$11*DU156+$C$11*DV156+$F$11*EG156*(1-EJ156)</f>
        <v>0</v>
      </c>
      <c r="CX156">
        <f>CW156*CY156</f>
        <v>0</v>
      </c>
      <c r="CY156">
        <f>($B$11*$D$9+$C$11*$D$9+$F$11*((ET156+EL156)/MAX(ET156+EL156+EU156, 0.1)*$I$9+EU156/MAX(ET156+EL156+EU156, 0.1)*$J$9))/($B$11+$C$11+$F$11)</f>
        <v>0</v>
      </c>
      <c r="CZ156">
        <f>($B$11*$K$9+$C$11*$K$9+$F$11*((ET156+EL156)/MAX(ET156+EL156+EU156, 0.1)*$P$9+EU156/MAX(ET156+EL156+EU156, 0.1)*$Q$9))/($B$11+$C$11+$F$11)</f>
        <v>0</v>
      </c>
      <c r="DA156">
        <v>3.46</v>
      </c>
      <c r="DB156">
        <v>0.5</v>
      </c>
      <c r="DC156" t="s">
        <v>423</v>
      </c>
      <c r="DD156">
        <v>2</v>
      </c>
      <c r="DE156">
        <v>1758505346.1</v>
      </c>
      <c r="DF156">
        <v>420.543</v>
      </c>
      <c r="DG156">
        <v>420.025333333333</v>
      </c>
      <c r="DH156">
        <v>24.2832666666667</v>
      </c>
      <c r="DI156">
        <v>24.0456333333333</v>
      </c>
      <c r="DJ156">
        <v>418.488666666667</v>
      </c>
      <c r="DK156">
        <v>23.9286333333333</v>
      </c>
      <c r="DL156">
        <v>499.976333333333</v>
      </c>
      <c r="DM156">
        <v>89.8030666666667</v>
      </c>
      <c r="DN156">
        <v>0.0365480666666667</v>
      </c>
      <c r="DO156">
        <v>30.4341</v>
      </c>
      <c r="DP156">
        <v>30.0061</v>
      </c>
      <c r="DQ156">
        <v>999.9</v>
      </c>
      <c r="DR156">
        <v>0</v>
      </c>
      <c r="DS156">
        <v>0</v>
      </c>
      <c r="DT156">
        <v>9989.37333333333</v>
      </c>
      <c r="DU156">
        <v>0</v>
      </c>
      <c r="DV156">
        <v>0.330984</v>
      </c>
      <c r="DW156">
        <v>0.517954333333333</v>
      </c>
      <c r="DX156">
        <v>431.009666666667</v>
      </c>
      <c r="DY156">
        <v>430.373666666667</v>
      </c>
      <c r="DZ156">
        <v>0.237630333333333</v>
      </c>
      <c r="EA156">
        <v>420.025333333333</v>
      </c>
      <c r="EB156">
        <v>24.0456333333333</v>
      </c>
      <c r="EC156">
        <v>2.18071333333333</v>
      </c>
      <c r="ED156">
        <v>2.15937</v>
      </c>
      <c r="EE156">
        <v>18.8213</v>
      </c>
      <c r="EF156">
        <v>18.6640333333333</v>
      </c>
      <c r="EG156">
        <v>0.00500059</v>
      </c>
      <c r="EH156">
        <v>0</v>
      </c>
      <c r="EI156">
        <v>0</v>
      </c>
      <c r="EJ156">
        <v>0</v>
      </c>
      <c r="EK156">
        <v>275.033333333333</v>
      </c>
      <c r="EL156">
        <v>0.00500059</v>
      </c>
      <c r="EM156">
        <v>-11.6333333333333</v>
      </c>
      <c r="EN156">
        <v>-1.4</v>
      </c>
      <c r="EO156">
        <v>35.8956666666667</v>
      </c>
      <c r="EP156">
        <v>40.625</v>
      </c>
      <c r="EQ156">
        <v>37.729</v>
      </c>
      <c r="ER156">
        <v>41.2706666666667</v>
      </c>
      <c r="ES156">
        <v>38.7913333333333</v>
      </c>
      <c r="ET156">
        <v>0</v>
      </c>
      <c r="EU156">
        <v>0</v>
      </c>
      <c r="EV156">
        <v>0</v>
      </c>
      <c r="EW156">
        <v>1758505349.7</v>
      </c>
      <c r="EX156">
        <v>0</v>
      </c>
      <c r="EY156">
        <v>273.257692307692</v>
      </c>
      <c r="EZ156">
        <v>-35.0735042241966</v>
      </c>
      <c r="FA156">
        <v>30.9914533434</v>
      </c>
      <c r="FB156">
        <v>-9.81923076923077</v>
      </c>
      <c r="FC156">
        <v>15</v>
      </c>
      <c r="FD156">
        <v>0</v>
      </c>
      <c r="FE156" t="s">
        <v>424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0.550111190476191</v>
      </c>
      <c r="FR156">
        <v>-0.0934836623376613</v>
      </c>
      <c r="FS156">
        <v>0.0328197037922547</v>
      </c>
      <c r="FT156">
        <v>1</v>
      </c>
      <c r="FU156">
        <v>273.852941176471</v>
      </c>
      <c r="FV156">
        <v>-10.6493506002809</v>
      </c>
      <c r="FW156">
        <v>5.88728616667345</v>
      </c>
      <c r="FX156">
        <v>-1</v>
      </c>
      <c r="FY156">
        <v>0.237256761904762</v>
      </c>
      <c r="FZ156">
        <v>-0.000591350649350624</v>
      </c>
      <c r="GA156">
        <v>0.000512510525305336</v>
      </c>
      <c r="GB156">
        <v>1</v>
      </c>
      <c r="GC156">
        <v>2</v>
      </c>
      <c r="GD156">
        <v>2</v>
      </c>
      <c r="GE156" t="s">
        <v>425</v>
      </c>
      <c r="GF156">
        <v>3.13277</v>
      </c>
      <c r="GG156">
        <v>2.71469</v>
      </c>
      <c r="GH156">
        <v>0.0887696</v>
      </c>
      <c r="GI156">
        <v>0.0891588</v>
      </c>
      <c r="GJ156">
        <v>0.103001</v>
      </c>
      <c r="GK156">
        <v>0.102926</v>
      </c>
      <c r="GL156">
        <v>34290.2</v>
      </c>
      <c r="GM156">
        <v>36697.3</v>
      </c>
      <c r="GN156">
        <v>34050.4</v>
      </c>
      <c r="GO156">
        <v>36482.7</v>
      </c>
      <c r="GP156">
        <v>43152.7</v>
      </c>
      <c r="GQ156">
        <v>46988.3</v>
      </c>
      <c r="GR156">
        <v>53138.1</v>
      </c>
      <c r="GS156">
        <v>58316.4</v>
      </c>
      <c r="GT156">
        <v>1.9293</v>
      </c>
      <c r="GU156">
        <v>1.65167</v>
      </c>
      <c r="GV156">
        <v>0.0882074</v>
      </c>
      <c r="GW156">
        <v>0</v>
      </c>
      <c r="GX156">
        <v>28.5629</v>
      </c>
      <c r="GY156">
        <v>999.9</v>
      </c>
      <c r="GZ156">
        <v>58.827</v>
      </c>
      <c r="HA156">
        <v>30.464</v>
      </c>
      <c r="HB156">
        <v>28.6612</v>
      </c>
      <c r="HC156">
        <v>54.2846</v>
      </c>
      <c r="HD156">
        <v>47.5921</v>
      </c>
      <c r="HE156">
        <v>1</v>
      </c>
      <c r="HF156">
        <v>0.120838</v>
      </c>
      <c r="HG156">
        <v>-1.42364</v>
      </c>
      <c r="HH156">
        <v>20.1281</v>
      </c>
      <c r="HI156">
        <v>5.19393</v>
      </c>
      <c r="HJ156">
        <v>12.0061</v>
      </c>
      <c r="HK156">
        <v>4.9752</v>
      </c>
      <c r="HL156">
        <v>3.294</v>
      </c>
      <c r="HM156">
        <v>9999</v>
      </c>
      <c r="HN156">
        <v>9999</v>
      </c>
      <c r="HO156">
        <v>9999</v>
      </c>
      <c r="HP156">
        <v>999.9</v>
      </c>
      <c r="HQ156">
        <v>1.86325</v>
      </c>
      <c r="HR156">
        <v>1.86811</v>
      </c>
      <c r="HS156">
        <v>1.86783</v>
      </c>
      <c r="HT156">
        <v>1.86905</v>
      </c>
      <c r="HU156">
        <v>1.86982</v>
      </c>
      <c r="HV156">
        <v>1.86596</v>
      </c>
      <c r="HW156">
        <v>1.867</v>
      </c>
      <c r="HX156">
        <v>1.86844</v>
      </c>
      <c r="HY156">
        <v>5</v>
      </c>
      <c r="HZ156">
        <v>0</v>
      </c>
      <c r="IA156">
        <v>0</v>
      </c>
      <c r="IB156">
        <v>0</v>
      </c>
      <c r="IC156" t="s">
        <v>426</v>
      </c>
      <c r="ID156" t="s">
        <v>427</v>
      </c>
      <c r="IE156" t="s">
        <v>428</v>
      </c>
      <c r="IF156" t="s">
        <v>428</v>
      </c>
      <c r="IG156" t="s">
        <v>428</v>
      </c>
      <c r="IH156" t="s">
        <v>428</v>
      </c>
      <c r="II156">
        <v>0</v>
      </c>
      <c r="IJ156">
        <v>100</v>
      </c>
      <c r="IK156">
        <v>100</v>
      </c>
      <c r="IL156">
        <v>2.054</v>
      </c>
      <c r="IM156">
        <v>0.3546</v>
      </c>
      <c r="IN156">
        <v>0.625846538382723</v>
      </c>
      <c r="IO156">
        <v>0.00365734689822481</v>
      </c>
      <c r="IP156">
        <v>-6.82403095585571e-07</v>
      </c>
      <c r="IQ156">
        <v>2.34579755332527e-10</v>
      </c>
      <c r="IR156">
        <v>-0.0964157226560202</v>
      </c>
      <c r="IS156">
        <v>-0.0183575705514064</v>
      </c>
      <c r="IT156">
        <v>0.00210061426533654</v>
      </c>
      <c r="IU156">
        <v>-2.28055882586626e-05</v>
      </c>
      <c r="IV156">
        <v>4</v>
      </c>
      <c r="IW156">
        <v>2464</v>
      </c>
      <c r="IX156">
        <v>0</v>
      </c>
      <c r="IY156">
        <v>27</v>
      </c>
      <c r="IZ156">
        <v>29308422.5</v>
      </c>
      <c r="JA156">
        <v>29308422.5</v>
      </c>
      <c r="JB156">
        <v>0.955811</v>
      </c>
      <c r="JC156">
        <v>2.64038</v>
      </c>
      <c r="JD156">
        <v>1.54785</v>
      </c>
      <c r="JE156">
        <v>2.31323</v>
      </c>
      <c r="JF156">
        <v>1.64551</v>
      </c>
      <c r="JG156">
        <v>2.30835</v>
      </c>
      <c r="JH156">
        <v>34.3952</v>
      </c>
      <c r="JI156">
        <v>24.2188</v>
      </c>
      <c r="JJ156">
        <v>18</v>
      </c>
      <c r="JK156">
        <v>494.582</v>
      </c>
      <c r="JL156">
        <v>332.701</v>
      </c>
      <c r="JM156">
        <v>31.2076</v>
      </c>
      <c r="JN156">
        <v>28.9443</v>
      </c>
      <c r="JO156">
        <v>30</v>
      </c>
      <c r="JP156">
        <v>28.9341</v>
      </c>
      <c r="JQ156">
        <v>28.8906</v>
      </c>
      <c r="JR156">
        <v>19.148</v>
      </c>
      <c r="JS156">
        <v>21.6768</v>
      </c>
      <c r="JT156">
        <v>82.8474</v>
      </c>
      <c r="JU156">
        <v>31.2044</v>
      </c>
      <c r="JV156">
        <v>420</v>
      </c>
      <c r="JW156">
        <v>24.0761</v>
      </c>
      <c r="JX156">
        <v>96.58</v>
      </c>
      <c r="JY156">
        <v>94.4798</v>
      </c>
    </row>
    <row r="157" spans="1:285">
      <c r="A157">
        <v>141</v>
      </c>
      <c r="B157">
        <v>1758505351.1</v>
      </c>
      <c r="C157">
        <v>2323.09999990463</v>
      </c>
      <c r="D157" t="s">
        <v>709</v>
      </c>
      <c r="E157" t="s">
        <v>710</v>
      </c>
      <c r="F157">
        <v>5</v>
      </c>
      <c r="G157" t="s">
        <v>419</v>
      </c>
      <c r="H157" t="s">
        <v>548</v>
      </c>
      <c r="I157" t="s">
        <v>421</v>
      </c>
      <c r="J157">
        <v>1758505348.1</v>
      </c>
      <c r="K157">
        <f>(L157)/1000</f>
        <v>0</v>
      </c>
      <c r="L157">
        <f>1000*DL157*AJ157*(DH157-DI157)/(100*DA157*(1000-AJ157*DH157))</f>
        <v>0</v>
      </c>
      <c r="M157">
        <f>DL157*AJ157*(DG157-DF157*(1000-AJ157*DI157)/(1000-AJ157*DH157))/(100*DA157)</f>
        <v>0</v>
      </c>
      <c r="N157">
        <f>DF157 - IF(AJ157&gt;1, M157*DA157*100.0/(AL157), 0)</f>
        <v>0</v>
      </c>
      <c r="O157">
        <f>((U157-K157/2)*N157-M157)/(U157+K157/2)</f>
        <v>0</v>
      </c>
      <c r="P157">
        <f>O157*(DM157+DN157)/1000.0</f>
        <v>0</v>
      </c>
      <c r="Q157">
        <f>(DF157 - IF(AJ157&gt;1, M157*DA157*100.0/(AL157), 0))*(DM157+DN157)/1000.0</f>
        <v>0</v>
      </c>
      <c r="R157">
        <f>2.0/((1/T157-1/S157)+SIGN(T157)*SQRT((1/T157-1/S157)*(1/T157-1/S157) + 4*DB157/((DB157+1)*(DB157+1))*(2*1/T157*1/S157-1/S157*1/S157)))</f>
        <v>0</v>
      </c>
      <c r="S157">
        <f>IF(LEFT(DC157,1)&lt;&gt;"0",IF(LEFT(DC157,1)="1",3.0,DD157),$D$5+$E$5*(DT157*DM157/($K$5*1000))+$F$5*(DT157*DM157/($K$5*1000))*MAX(MIN(DA157,$J$5),$I$5)*MAX(MIN(DA157,$J$5),$I$5)+$G$5*MAX(MIN(DA157,$J$5),$I$5)*(DT157*DM157/($K$5*1000))+$H$5*(DT157*DM157/($K$5*1000))*(DT157*DM157/($K$5*1000)))</f>
        <v>0</v>
      </c>
      <c r="T157">
        <f>K157*(1000-(1000*0.61365*exp(17.502*X157/(240.97+X157))/(DM157+DN157)+DH157)/2)/(1000*0.61365*exp(17.502*X157/(240.97+X157))/(DM157+DN157)-DH157)</f>
        <v>0</v>
      </c>
      <c r="U157">
        <f>1/((DB157+1)/(R157/1.6)+1/(S157/1.37)) + DB157/((DB157+1)/(R157/1.6) + DB157/(S157/1.37))</f>
        <v>0</v>
      </c>
      <c r="V157">
        <f>(CW157*CZ157)</f>
        <v>0</v>
      </c>
      <c r="W157">
        <f>(DO157+(V157+2*0.95*5.67E-8*(((DO157+$B$7)+273)^4-(DO157+273)^4)-44100*K157)/(1.84*29.3*S157+8*0.95*5.67E-8*(DO157+273)^3))</f>
        <v>0</v>
      </c>
      <c r="X157">
        <f>($C$7*DP157+$D$7*DQ157+$E$7*W157)</f>
        <v>0</v>
      </c>
      <c r="Y157">
        <f>0.61365*exp(17.502*X157/(240.97+X157))</f>
        <v>0</v>
      </c>
      <c r="Z157">
        <f>(AA157/AB157*100)</f>
        <v>0</v>
      </c>
      <c r="AA157">
        <f>DH157*(DM157+DN157)/1000</f>
        <v>0</v>
      </c>
      <c r="AB157">
        <f>0.61365*exp(17.502*DO157/(240.97+DO157))</f>
        <v>0</v>
      </c>
      <c r="AC157">
        <f>(Y157-DH157*(DM157+DN157)/1000)</f>
        <v>0</v>
      </c>
      <c r="AD157">
        <f>(-K157*44100)</f>
        <v>0</v>
      </c>
      <c r="AE157">
        <f>2*29.3*S157*0.92*(DO157-X157)</f>
        <v>0</v>
      </c>
      <c r="AF157">
        <f>2*0.95*5.67E-8*(((DO157+$B$7)+273)^4-(X157+273)^4)</f>
        <v>0</v>
      </c>
      <c r="AG157">
        <f>V157+AF157+AD157+AE157</f>
        <v>0</v>
      </c>
      <c r="AH157">
        <v>7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MAX(0,($B$13+$C$13*DT157)/(1+$D$13*DT157)*DM157/(DO157+273)*$E$13)</f>
        <v>0</v>
      </c>
      <c r="AM157" t="s">
        <v>422</v>
      </c>
      <c r="AN157" t="s">
        <v>422</v>
      </c>
      <c r="AO157">
        <v>0</v>
      </c>
      <c r="AP157">
        <v>0</v>
      </c>
      <c r="AQ157">
        <f>1-AO157/AP157</f>
        <v>0</v>
      </c>
      <c r="AR157">
        <v>0</v>
      </c>
      <c r="AS157" t="s">
        <v>422</v>
      </c>
      <c r="AT157" t="s">
        <v>422</v>
      </c>
      <c r="AU157">
        <v>0</v>
      </c>
      <c r="AV157">
        <v>0</v>
      </c>
      <c r="AW157">
        <f>1-AU157/AV157</f>
        <v>0</v>
      </c>
      <c r="AX157">
        <v>0.5</v>
      </c>
      <c r="AY157">
        <f>CX157</f>
        <v>0</v>
      </c>
      <c r="AZ157">
        <f>M157</f>
        <v>0</v>
      </c>
      <c r="BA157">
        <f>AW157*AX157*AY157</f>
        <v>0</v>
      </c>
      <c r="BB157">
        <f>(AZ157-AR157)/AY157</f>
        <v>0</v>
      </c>
      <c r="BC157">
        <f>(AP157-AV157)/AV157</f>
        <v>0</v>
      </c>
      <c r="BD157">
        <f>AO157/(AQ157+AO157/AV157)</f>
        <v>0</v>
      </c>
      <c r="BE157" t="s">
        <v>422</v>
      </c>
      <c r="BF157">
        <v>0</v>
      </c>
      <c r="BG157">
        <f>IF(BF157&lt;&gt;0, BF157, BD157)</f>
        <v>0</v>
      </c>
      <c r="BH157">
        <f>1-BG157/AV157</f>
        <v>0</v>
      </c>
      <c r="BI157">
        <f>(AV157-AU157)/(AV157-BG157)</f>
        <v>0</v>
      </c>
      <c r="BJ157">
        <f>(AP157-AV157)/(AP157-BG157)</f>
        <v>0</v>
      </c>
      <c r="BK157">
        <f>(AV157-AU157)/(AV157-AO157)</f>
        <v>0</v>
      </c>
      <c r="BL157">
        <f>(AP157-AV157)/(AP157-AO157)</f>
        <v>0</v>
      </c>
      <c r="BM157">
        <f>(BI157*BG157/AU157)</f>
        <v>0</v>
      </c>
      <c r="BN157">
        <f>(1-BM157)</f>
        <v>0</v>
      </c>
      <c r="CW157">
        <f>$B$11*DU157+$C$11*DV157+$F$11*EG157*(1-EJ157)</f>
        <v>0</v>
      </c>
      <c r="CX157">
        <f>CW157*CY157</f>
        <v>0</v>
      </c>
      <c r="CY157">
        <f>($B$11*$D$9+$C$11*$D$9+$F$11*((ET157+EL157)/MAX(ET157+EL157+EU157, 0.1)*$I$9+EU157/MAX(ET157+EL157+EU157, 0.1)*$J$9))/($B$11+$C$11+$F$11)</f>
        <v>0</v>
      </c>
      <c r="CZ157">
        <f>($B$11*$K$9+$C$11*$K$9+$F$11*((ET157+EL157)/MAX(ET157+EL157+EU157, 0.1)*$P$9+EU157/MAX(ET157+EL157+EU157, 0.1)*$Q$9))/($B$11+$C$11+$F$11)</f>
        <v>0</v>
      </c>
      <c r="DA157">
        <v>3.46</v>
      </c>
      <c r="DB157">
        <v>0.5</v>
      </c>
      <c r="DC157" t="s">
        <v>423</v>
      </c>
      <c r="DD157">
        <v>2</v>
      </c>
      <c r="DE157">
        <v>1758505348.1</v>
      </c>
      <c r="DF157">
        <v>420.543</v>
      </c>
      <c r="DG157">
        <v>420.030333333333</v>
      </c>
      <c r="DH157">
        <v>24.2826666666667</v>
      </c>
      <c r="DI157">
        <v>24.0448</v>
      </c>
      <c r="DJ157">
        <v>418.488666666667</v>
      </c>
      <c r="DK157">
        <v>23.9280666666667</v>
      </c>
      <c r="DL157">
        <v>499.96</v>
      </c>
      <c r="DM157">
        <v>89.8029666666667</v>
      </c>
      <c r="DN157">
        <v>0.0365228333333333</v>
      </c>
      <c r="DO157">
        <v>30.4353</v>
      </c>
      <c r="DP157">
        <v>30.0039333333333</v>
      </c>
      <c r="DQ157">
        <v>999.9</v>
      </c>
      <c r="DR157">
        <v>0</v>
      </c>
      <c r="DS157">
        <v>0</v>
      </c>
      <c r="DT157">
        <v>10003.1333333333</v>
      </c>
      <c r="DU157">
        <v>0</v>
      </c>
      <c r="DV157">
        <v>0.330984</v>
      </c>
      <c r="DW157">
        <v>0.512695333333333</v>
      </c>
      <c r="DX157">
        <v>431.009</v>
      </c>
      <c r="DY157">
        <v>430.378333333333</v>
      </c>
      <c r="DZ157">
        <v>0.237844333333333</v>
      </c>
      <c r="EA157">
        <v>420.030333333333</v>
      </c>
      <c r="EB157">
        <v>24.0448</v>
      </c>
      <c r="EC157">
        <v>2.18065666666667</v>
      </c>
      <c r="ED157">
        <v>2.15929666666667</v>
      </c>
      <c r="EE157">
        <v>18.8208666666667</v>
      </c>
      <c r="EF157">
        <v>18.6634666666667</v>
      </c>
      <c r="EG157">
        <v>0.00500059</v>
      </c>
      <c r="EH157">
        <v>0</v>
      </c>
      <c r="EI157">
        <v>0</v>
      </c>
      <c r="EJ157">
        <v>0</v>
      </c>
      <c r="EK157">
        <v>276.5</v>
      </c>
      <c r="EL157">
        <v>0.00500059</v>
      </c>
      <c r="EM157">
        <v>-7.36666666666667</v>
      </c>
      <c r="EN157">
        <v>-0.1</v>
      </c>
      <c r="EO157">
        <v>35.9163333333333</v>
      </c>
      <c r="EP157">
        <v>40.6456666666667</v>
      </c>
      <c r="EQ157">
        <v>37.75</v>
      </c>
      <c r="ER157">
        <v>41.3123333333333</v>
      </c>
      <c r="ES157">
        <v>38.812</v>
      </c>
      <c r="ET157">
        <v>0</v>
      </c>
      <c r="EU157">
        <v>0</v>
      </c>
      <c r="EV157">
        <v>0</v>
      </c>
      <c r="EW157">
        <v>1758505351.5</v>
      </c>
      <c r="EX157">
        <v>0</v>
      </c>
      <c r="EY157">
        <v>272.2</v>
      </c>
      <c r="EZ157">
        <v>-10.3461538084169</v>
      </c>
      <c r="FA157">
        <v>4.10000055294771</v>
      </c>
      <c r="FB157">
        <v>-8.004</v>
      </c>
      <c r="FC157">
        <v>15</v>
      </c>
      <c r="FD157">
        <v>0</v>
      </c>
      <c r="FE157" t="s">
        <v>424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0.542426619047619</v>
      </c>
      <c r="FR157">
        <v>-0.136399246753246</v>
      </c>
      <c r="FS157">
        <v>0.0364778705668652</v>
      </c>
      <c r="FT157">
        <v>1</v>
      </c>
      <c r="FU157">
        <v>272.979411764706</v>
      </c>
      <c r="FV157">
        <v>-12.1940412539512</v>
      </c>
      <c r="FW157">
        <v>6.14294331694146</v>
      </c>
      <c r="FX157">
        <v>-1</v>
      </c>
      <c r="FY157">
        <v>0.237308047619048</v>
      </c>
      <c r="FZ157">
        <v>0.00296220779220756</v>
      </c>
      <c r="GA157">
        <v>0.000636389329486915</v>
      </c>
      <c r="GB157">
        <v>1</v>
      </c>
      <c r="GC157">
        <v>2</v>
      </c>
      <c r="GD157">
        <v>2</v>
      </c>
      <c r="GE157" t="s">
        <v>425</v>
      </c>
      <c r="GF157">
        <v>3.13315</v>
      </c>
      <c r="GG157">
        <v>2.71452</v>
      </c>
      <c r="GH157">
        <v>0.0887701</v>
      </c>
      <c r="GI157">
        <v>0.0891453</v>
      </c>
      <c r="GJ157">
        <v>0.103002</v>
      </c>
      <c r="GK157">
        <v>0.102929</v>
      </c>
      <c r="GL157">
        <v>34290.3</v>
      </c>
      <c r="GM157">
        <v>36697.9</v>
      </c>
      <c r="GN157">
        <v>34050.5</v>
      </c>
      <c r="GO157">
        <v>36482.8</v>
      </c>
      <c r="GP157">
        <v>43152.8</v>
      </c>
      <c r="GQ157">
        <v>46988.4</v>
      </c>
      <c r="GR157">
        <v>53138.3</v>
      </c>
      <c r="GS157">
        <v>58316.7</v>
      </c>
      <c r="GT157">
        <v>1.9299</v>
      </c>
      <c r="GU157">
        <v>1.65103</v>
      </c>
      <c r="GV157">
        <v>0.0880733</v>
      </c>
      <c r="GW157">
        <v>0</v>
      </c>
      <c r="GX157">
        <v>28.5629</v>
      </c>
      <c r="GY157">
        <v>999.9</v>
      </c>
      <c r="GZ157">
        <v>58.827</v>
      </c>
      <c r="HA157">
        <v>30.454</v>
      </c>
      <c r="HB157">
        <v>28.6445</v>
      </c>
      <c r="HC157">
        <v>54.4446</v>
      </c>
      <c r="HD157">
        <v>47.2236</v>
      </c>
      <c r="HE157">
        <v>1</v>
      </c>
      <c r="HF157">
        <v>0.120793</v>
      </c>
      <c r="HG157">
        <v>-1.4239</v>
      </c>
      <c r="HH157">
        <v>20.1281</v>
      </c>
      <c r="HI157">
        <v>5.19408</v>
      </c>
      <c r="HJ157">
        <v>12.0067</v>
      </c>
      <c r="HK157">
        <v>4.97535</v>
      </c>
      <c r="HL157">
        <v>3.294</v>
      </c>
      <c r="HM157">
        <v>9999</v>
      </c>
      <c r="HN157">
        <v>9999</v>
      </c>
      <c r="HO157">
        <v>9999</v>
      </c>
      <c r="HP157">
        <v>999.9</v>
      </c>
      <c r="HQ157">
        <v>1.86326</v>
      </c>
      <c r="HR157">
        <v>1.86812</v>
      </c>
      <c r="HS157">
        <v>1.86783</v>
      </c>
      <c r="HT157">
        <v>1.86905</v>
      </c>
      <c r="HU157">
        <v>1.86982</v>
      </c>
      <c r="HV157">
        <v>1.86596</v>
      </c>
      <c r="HW157">
        <v>1.86702</v>
      </c>
      <c r="HX157">
        <v>1.86844</v>
      </c>
      <c r="HY157">
        <v>5</v>
      </c>
      <c r="HZ157">
        <v>0</v>
      </c>
      <c r="IA157">
        <v>0</v>
      </c>
      <c r="IB157">
        <v>0</v>
      </c>
      <c r="IC157" t="s">
        <v>426</v>
      </c>
      <c r="ID157" t="s">
        <v>427</v>
      </c>
      <c r="IE157" t="s">
        <v>428</v>
      </c>
      <c r="IF157" t="s">
        <v>428</v>
      </c>
      <c r="IG157" t="s">
        <v>428</v>
      </c>
      <c r="IH157" t="s">
        <v>428</v>
      </c>
      <c r="II157">
        <v>0</v>
      </c>
      <c r="IJ157">
        <v>100</v>
      </c>
      <c r="IK157">
        <v>100</v>
      </c>
      <c r="IL157">
        <v>2.054</v>
      </c>
      <c r="IM157">
        <v>0.3546</v>
      </c>
      <c r="IN157">
        <v>0.625846538382723</v>
      </c>
      <c r="IO157">
        <v>0.00365734689822481</v>
      </c>
      <c r="IP157">
        <v>-6.82403095585571e-07</v>
      </c>
      <c r="IQ157">
        <v>2.34579755332527e-10</v>
      </c>
      <c r="IR157">
        <v>-0.0964157226560202</v>
      </c>
      <c r="IS157">
        <v>-0.0183575705514064</v>
      </c>
      <c r="IT157">
        <v>0.00210061426533654</v>
      </c>
      <c r="IU157">
        <v>-2.28055882586626e-05</v>
      </c>
      <c r="IV157">
        <v>4</v>
      </c>
      <c r="IW157">
        <v>2464</v>
      </c>
      <c r="IX157">
        <v>0</v>
      </c>
      <c r="IY157">
        <v>27</v>
      </c>
      <c r="IZ157">
        <v>29308422.5</v>
      </c>
      <c r="JA157">
        <v>29308422.5</v>
      </c>
      <c r="JB157">
        <v>0.955811</v>
      </c>
      <c r="JC157">
        <v>2.62939</v>
      </c>
      <c r="JD157">
        <v>1.54785</v>
      </c>
      <c r="JE157">
        <v>2.31323</v>
      </c>
      <c r="JF157">
        <v>1.64673</v>
      </c>
      <c r="JG157">
        <v>2.35352</v>
      </c>
      <c r="JH157">
        <v>34.3952</v>
      </c>
      <c r="JI157">
        <v>24.2188</v>
      </c>
      <c r="JJ157">
        <v>18</v>
      </c>
      <c r="JK157">
        <v>494.97</v>
      </c>
      <c r="JL157">
        <v>332.388</v>
      </c>
      <c r="JM157">
        <v>31.2054</v>
      </c>
      <c r="JN157">
        <v>28.9443</v>
      </c>
      <c r="JO157">
        <v>30</v>
      </c>
      <c r="JP157">
        <v>28.9338</v>
      </c>
      <c r="JQ157">
        <v>28.8901</v>
      </c>
      <c r="JR157">
        <v>19.1502</v>
      </c>
      <c r="JS157">
        <v>21.6768</v>
      </c>
      <c r="JT157">
        <v>82.8474</v>
      </c>
      <c r="JU157">
        <v>31.2021</v>
      </c>
      <c r="JV157">
        <v>420</v>
      </c>
      <c r="JW157">
        <v>24.0761</v>
      </c>
      <c r="JX157">
        <v>96.5802</v>
      </c>
      <c r="JY157">
        <v>94.4802</v>
      </c>
    </row>
    <row r="158" spans="1:285">
      <c r="A158">
        <v>142</v>
      </c>
      <c r="B158">
        <v>1758505353.1</v>
      </c>
      <c r="C158">
        <v>2325.09999990463</v>
      </c>
      <c r="D158" t="s">
        <v>711</v>
      </c>
      <c r="E158" t="s">
        <v>712</v>
      </c>
      <c r="F158">
        <v>5</v>
      </c>
      <c r="G158" t="s">
        <v>419</v>
      </c>
      <c r="H158" t="s">
        <v>548</v>
      </c>
      <c r="I158" t="s">
        <v>421</v>
      </c>
      <c r="J158">
        <v>1758505350.1</v>
      </c>
      <c r="K158">
        <f>(L158)/1000</f>
        <v>0</v>
      </c>
      <c r="L158">
        <f>1000*DL158*AJ158*(DH158-DI158)/(100*DA158*(1000-AJ158*DH158))</f>
        <v>0</v>
      </c>
      <c r="M158">
        <f>DL158*AJ158*(DG158-DF158*(1000-AJ158*DI158)/(1000-AJ158*DH158))/(100*DA158)</f>
        <v>0</v>
      </c>
      <c r="N158">
        <f>DF158 - IF(AJ158&gt;1, M158*DA158*100.0/(AL158), 0)</f>
        <v>0</v>
      </c>
      <c r="O158">
        <f>((U158-K158/2)*N158-M158)/(U158+K158/2)</f>
        <v>0</v>
      </c>
      <c r="P158">
        <f>O158*(DM158+DN158)/1000.0</f>
        <v>0</v>
      </c>
      <c r="Q158">
        <f>(DF158 - IF(AJ158&gt;1, M158*DA158*100.0/(AL158), 0))*(DM158+DN158)/1000.0</f>
        <v>0</v>
      </c>
      <c r="R158">
        <f>2.0/((1/T158-1/S158)+SIGN(T158)*SQRT((1/T158-1/S158)*(1/T158-1/S158) + 4*DB158/((DB158+1)*(DB158+1))*(2*1/T158*1/S158-1/S158*1/S158)))</f>
        <v>0</v>
      </c>
      <c r="S158">
        <f>IF(LEFT(DC158,1)&lt;&gt;"0",IF(LEFT(DC158,1)="1",3.0,DD158),$D$5+$E$5*(DT158*DM158/($K$5*1000))+$F$5*(DT158*DM158/($K$5*1000))*MAX(MIN(DA158,$J$5),$I$5)*MAX(MIN(DA158,$J$5),$I$5)+$G$5*MAX(MIN(DA158,$J$5),$I$5)*(DT158*DM158/($K$5*1000))+$H$5*(DT158*DM158/($K$5*1000))*(DT158*DM158/($K$5*1000)))</f>
        <v>0</v>
      </c>
      <c r="T158">
        <f>K158*(1000-(1000*0.61365*exp(17.502*X158/(240.97+X158))/(DM158+DN158)+DH158)/2)/(1000*0.61365*exp(17.502*X158/(240.97+X158))/(DM158+DN158)-DH158)</f>
        <v>0</v>
      </c>
      <c r="U158">
        <f>1/((DB158+1)/(R158/1.6)+1/(S158/1.37)) + DB158/((DB158+1)/(R158/1.6) + DB158/(S158/1.37))</f>
        <v>0</v>
      </c>
      <c r="V158">
        <f>(CW158*CZ158)</f>
        <v>0</v>
      </c>
      <c r="W158">
        <f>(DO158+(V158+2*0.95*5.67E-8*(((DO158+$B$7)+273)^4-(DO158+273)^4)-44100*K158)/(1.84*29.3*S158+8*0.95*5.67E-8*(DO158+273)^3))</f>
        <v>0</v>
      </c>
      <c r="X158">
        <f>($C$7*DP158+$D$7*DQ158+$E$7*W158)</f>
        <v>0</v>
      </c>
      <c r="Y158">
        <f>0.61365*exp(17.502*X158/(240.97+X158))</f>
        <v>0</v>
      </c>
      <c r="Z158">
        <f>(AA158/AB158*100)</f>
        <v>0</v>
      </c>
      <c r="AA158">
        <f>DH158*(DM158+DN158)/1000</f>
        <v>0</v>
      </c>
      <c r="AB158">
        <f>0.61365*exp(17.502*DO158/(240.97+DO158))</f>
        <v>0</v>
      </c>
      <c r="AC158">
        <f>(Y158-DH158*(DM158+DN158)/1000)</f>
        <v>0</v>
      </c>
      <c r="AD158">
        <f>(-K158*44100)</f>
        <v>0</v>
      </c>
      <c r="AE158">
        <f>2*29.3*S158*0.92*(DO158-X158)</f>
        <v>0</v>
      </c>
      <c r="AF158">
        <f>2*0.95*5.67E-8*(((DO158+$B$7)+273)^4-(X158+273)^4)</f>
        <v>0</v>
      </c>
      <c r="AG158">
        <f>V158+AF158+AD158+AE158</f>
        <v>0</v>
      </c>
      <c r="AH158">
        <v>7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MAX(0,($B$13+$C$13*DT158)/(1+$D$13*DT158)*DM158/(DO158+273)*$E$13)</f>
        <v>0</v>
      </c>
      <c r="AM158" t="s">
        <v>422</v>
      </c>
      <c r="AN158" t="s">
        <v>422</v>
      </c>
      <c r="AO158">
        <v>0</v>
      </c>
      <c r="AP158">
        <v>0</v>
      </c>
      <c r="AQ158">
        <f>1-AO158/AP158</f>
        <v>0</v>
      </c>
      <c r="AR158">
        <v>0</v>
      </c>
      <c r="AS158" t="s">
        <v>422</v>
      </c>
      <c r="AT158" t="s">
        <v>422</v>
      </c>
      <c r="AU158">
        <v>0</v>
      </c>
      <c r="AV158">
        <v>0</v>
      </c>
      <c r="AW158">
        <f>1-AU158/AV158</f>
        <v>0</v>
      </c>
      <c r="AX158">
        <v>0.5</v>
      </c>
      <c r="AY158">
        <f>CX158</f>
        <v>0</v>
      </c>
      <c r="AZ158">
        <f>M158</f>
        <v>0</v>
      </c>
      <c r="BA158">
        <f>AW158*AX158*AY158</f>
        <v>0</v>
      </c>
      <c r="BB158">
        <f>(AZ158-AR158)/AY158</f>
        <v>0</v>
      </c>
      <c r="BC158">
        <f>(AP158-AV158)/AV158</f>
        <v>0</v>
      </c>
      <c r="BD158">
        <f>AO158/(AQ158+AO158/AV158)</f>
        <v>0</v>
      </c>
      <c r="BE158" t="s">
        <v>422</v>
      </c>
      <c r="BF158">
        <v>0</v>
      </c>
      <c r="BG158">
        <f>IF(BF158&lt;&gt;0, BF158, BD158)</f>
        <v>0</v>
      </c>
      <c r="BH158">
        <f>1-BG158/AV158</f>
        <v>0</v>
      </c>
      <c r="BI158">
        <f>(AV158-AU158)/(AV158-BG158)</f>
        <v>0</v>
      </c>
      <c r="BJ158">
        <f>(AP158-AV158)/(AP158-BG158)</f>
        <v>0</v>
      </c>
      <c r="BK158">
        <f>(AV158-AU158)/(AV158-AO158)</f>
        <v>0</v>
      </c>
      <c r="BL158">
        <f>(AP158-AV158)/(AP158-AO158)</f>
        <v>0</v>
      </c>
      <c r="BM158">
        <f>(BI158*BG158/AU158)</f>
        <v>0</v>
      </c>
      <c r="BN158">
        <f>(1-BM158)</f>
        <v>0</v>
      </c>
      <c r="CW158">
        <f>$B$11*DU158+$C$11*DV158+$F$11*EG158*(1-EJ158)</f>
        <v>0</v>
      </c>
      <c r="CX158">
        <f>CW158*CY158</f>
        <v>0</v>
      </c>
      <c r="CY158">
        <f>($B$11*$D$9+$C$11*$D$9+$F$11*((ET158+EL158)/MAX(ET158+EL158+EU158, 0.1)*$I$9+EU158/MAX(ET158+EL158+EU158, 0.1)*$J$9))/($B$11+$C$11+$F$11)</f>
        <v>0</v>
      </c>
      <c r="CZ158">
        <f>($B$11*$K$9+$C$11*$K$9+$F$11*((ET158+EL158)/MAX(ET158+EL158+EU158, 0.1)*$P$9+EU158/MAX(ET158+EL158+EU158, 0.1)*$Q$9))/($B$11+$C$11+$F$11)</f>
        <v>0</v>
      </c>
      <c r="DA158">
        <v>3.46</v>
      </c>
      <c r="DB158">
        <v>0.5</v>
      </c>
      <c r="DC158" t="s">
        <v>423</v>
      </c>
      <c r="DD158">
        <v>2</v>
      </c>
      <c r="DE158">
        <v>1758505350.1</v>
      </c>
      <c r="DF158">
        <v>420.553333333333</v>
      </c>
      <c r="DG158">
        <v>420.003333333333</v>
      </c>
      <c r="DH158">
        <v>24.2824666666667</v>
      </c>
      <c r="DI158">
        <v>24.0444</v>
      </c>
      <c r="DJ158">
        <v>418.499</v>
      </c>
      <c r="DK158">
        <v>23.9278666666667</v>
      </c>
      <c r="DL158">
        <v>500.003666666667</v>
      </c>
      <c r="DM158">
        <v>89.8029333333333</v>
      </c>
      <c r="DN158">
        <v>0.0364577</v>
      </c>
      <c r="DO158">
        <v>30.4366333333333</v>
      </c>
      <c r="DP158">
        <v>30.001</v>
      </c>
      <c r="DQ158">
        <v>999.9</v>
      </c>
      <c r="DR158">
        <v>0</v>
      </c>
      <c r="DS158">
        <v>0</v>
      </c>
      <c r="DT158">
        <v>10013.7666666667</v>
      </c>
      <c r="DU158">
        <v>0</v>
      </c>
      <c r="DV158">
        <v>0.330984</v>
      </c>
      <c r="DW158">
        <v>0.549845333333333</v>
      </c>
      <c r="DX158">
        <v>431.019333333333</v>
      </c>
      <c r="DY158">
        <v>430.350666666667</v>
      </c>
      <c r="DZ158">
        <v>0.238045333333333</v>
      </c>
      <c r="EA158">
        <v>420.003333333333</v>
      </c>
      <c r="EB158">
        <v>24.0444</v>
      </c>
      <c r="EC158">
        <v>2.18063666666667</v>
      </c>
      <c r="ED158">
        <v>2.15926</v>
      </c>
      <c r="EE158">
        <v>18.8207333333333</v>
      </c>
      <c r="EF158">
        <v>18.6632</v>
      </c>
      <c r="EG158">
        <v>0.00500059</v>
      </c>
      <c r="EH158">
        <v>0</v>
      </c>
      <c r="EI158">
        <v>0</v>
      </c>
      <c r="EJ158">
        <v>0</v>
      </c>
      <c r="EK158">
        <v>275.333333333333</v>
      </c>
      <c r="EL158">
        <v>0.00500059</v>
      </c>
      <c r="EM158">
        <v>-2.76666666666667</v>
      </c>
      <c r="EN158">
        <v>1.06666666666667</v>
      </c>
      <c r="EO158">
        <v>35.937</v>
      </c>
      <c r="EP158">
        <v>40.6663333333333</v>
      </c>
      <c r="EQ158">
        <v>37.7706666666667</v>
      </c>
      <c r="ER158">
        <v>41.3746666666667</v>
      </c>
      <c r="ES158">
        <v>38.833</v>
      </c>
      <c r="ET158">
        <v>0</v>
      </c>
      <c r="EU158">
        <v>0</v>
      </c>
      <c r="EV158">
        <v>0</v>
      </c>
      <c r="EW158">
        <v>1758505353.3</v>
      </c>
      <c r="EX158">
        <v>0</v>
      </c>
      <c r="EY158">
        <v>272.25</v>
      </c>
      <c r="EZ158">
        <v>-5.47350440945583</v>
      </c>
      <c r="FA158">
        <v>30.6017098547854</v>
      </c>
      <c r="FB158">
        <v>-6.77307692307692</v>
      </c>
      <c r="FC158">
        <v>15</v>
      </c>
      <c r="FD158">
        <v>0</v>
      </c>
      <c r="FE158" t="s">
        <v>424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0.54726580952381</v>
      </c>
      <c r="FR158">
        <v>-0.10547774025974</v>
      </c>
      <c r="FS158">
        <v>0.0381954041122365</v>
      </c>
      <c r="FT158">
        <v>1</v>
      </c>
      <c r="FU158">
        <v>273.155882352941</v>
      </c>
      <c r="FV158">
        <v>-15.0572956465299</v>
      </c>
      <c r="FW158">
        <v>6.06286629828377</v>
      </c>
      <c r="FX158">
        <v>-1</v>
      </c>
      <c r="FY158">
        <v>0.237427</v>
      </c>
      <c r="FZ158">
        <v>0.00478862337662328</v>
      </c>
      <c r="GA158">
        <v>0.000731709479168309</v>
      </c>
      <c r="GB158">
        <v>1</v>
      </c>
      <c r="GC158">
        <v>2</v>
      </c>
      <c r="GD158">
        <v>2</v>
      </c>
      <c r="GE158" t="s">
        <v>425</v>
      </c>
      <c r="GF158">
        <v>3.13314</v>
      </c>
      <c r="GG158">
        <v>2.7145</v>
      </c>
      <c r="GH158">
        <v>0.088769</v>
      </c>
      <c r="GI158">
        <v>0.0891435</v>
      </c>
      <c r="GJ158">
        <v>0.102997</v>
      </c>
      <c r="GK158">
        <v>0.102928</v>
      </c>
      <c r="GL158">
        <v>34290.4</v>
      </c>
      <c r="GM158">
        <v>36698</v>
      </c>
      <c r="GN158">
        <v>34050.5</v>
      </c>
      <c r="GO158">
        <v>36482.8</v>
      </c>
      <c r="GP158">
        <v>43152.8</v>
      </c>
      <c r="GQ158">
        <v>46988.7</v>
      </c>
      <c r="GR158">
        <v>53138</v>
      </c>
      <c r="GS158">
        <v>58317</v>
      </c>
      <c r="GT158">
        <v>1.92988</v>
      </c>
      <c r="GU158">
        <v>1.6509</v>
      </c>
      <c r="GV158">
        <v>0.0882521</v>
      </c>
      <c r="GW158">
        <v>0</v>
      </c>
      <c r="GX158">
        <v>28.5629</v>
      </c>
      <c r="GY158">
        <v>999.9</v>
      </c>
      <c r="GZ158">
        <v>58.827</v>
      </c>
      <c r="HA158">
        <v>30.454</v>
      </c>
      <c r="HB158">
        <v>28.6444</v>
      </c>
      <c r="HC158">
        <v>54.8146</v>
      </c>
      <c r="HD158">
        <v>47.3237</v>
      </c>
      <c r="HE158">
        <v>1</v>
      </c>
      <c r="HF158">
        <v>0.120757</v>
      </c>
      <c r="HG158">
        <v>-1.42572</v>
      </c>
      <c r="HH158">
        <v>20.1281</v>
      </c>
      <c r="HI158">
        <v>5.19498</v>
      </c>
      <c r="HJ158">
        <v>12.0071</v>
      </c>
      <c r="HK158">
        <v>4.9755</v>
      </c>
      <c r="HL158">
        <v>3.294</v>
      </c>
      <c r="HM158">
        <v>9999</v>
      </c>
      <c r="HN158">
        <v>9999</v>
      </c>
      <c r="HO158">
        <v>9999</v>
      </c>
      <c r="HP158">
        <v>999.9</v>
      </c>
      <c r="HQ158">
        <v>1.86325</v>
      </c>
      <c r="HR158">
        <v>1.86813</v>
      </c>
      <c r="HS158">
        <v>1.86783</v>
      </c>
      <c r="HT158">
        <v>1.86905</v>
      </c>
      <c r="HU158">
        <v>1.86981</v>
      </c>
      <c r="HV158">
        <v>1.86595</v>
      </c>
      <c r="HW158">
        <v>1.86702</v>
      </c>
      <c r="HX158">
        <v>1.86844</v>
      </c>
      <c r="HY158">
        <v>5</v>
      </c>
      <c r="HZ158">
        <v>0</v>
      </c>
      <c r="IA158">
        <v>0</v>
      </c>
      <c r="IB158">
        <v>0</v>
      </c>
      <c r="IC158" t="s">
        <v>426</v>
      </c>
      <c r="ID158" t="s">
        <v>427</v>
      </c>
      <c r="IE158" t="s">
        <v>428</v>
      </c>
      <c r="IF158" t="s">
        <v>428</v>
      </c>
      <c r="IG158" t="s">
        <v>428</v>
      </c>
      <c r="IH158" t="s">
        <v>428</v>
      </c>
      <c r="II158">
        <v>0</v>
      </c>
      <c r="IJ158">
        <v>100</v>
      </c>
      <c r="IK158">
        <v>100</v>
      </c>
      <c r="IL158">
        <v>2.054</v>
      </c>
      <c r="IM158">
        <v>0.3546</v>
      </c>
      <c r="IN158">
        <v>0.625846538382723</v>
      </c>
      <c r="IO158">
        <v>0.00365734689822481</v>
      </c>
      <c r="IP158">
        <v>-6.82403095585571e-07</v>
      </c>
      <c r="IQ158">
        <v>2.34579755332527e-10</v>
      </c>
      <c r="IR158">
        <v>-0.0964157226560202</v>
      </c>
      <c r="IS158">
        <v>-0.0183575705514064</v>
      </c>
      <c r="IT158">
        <v>0.00210061426533654</v>
      </c>
      <c r="IU158">
        <v>-2.28055882586626e-05</v>
      </c>
      <c r="IV158">
        <v>4</v>
      </c>
      <c r="IW158">
        <v>2464</v>
      </c>
      <c r="IX158">
        <v>0</v>
      </c>
      <c r="IY158">
        <v>27</v>
      </c>
      <c r="IZ158">
        <v>29308422.6</v>
      </c>
      <c r="JA158">
        <v>29308422.6</v>
      </c>
      <c r="JB158">
        <v>0.955811</v>
      </c>
      <c r="JC158">
        <v>2.64404</v>
      </c>
      <c r="JD158">
        <v>1.54785</v>
      </c>
      <c r="JE158">
        <v>2.31323</v>
      </c>
      <c r="JF158">
        <v>1.64673</v>
      </c>
      <c r="JG158">
        <v>2.25342</v>
      </c>
      <c r="JH158">
        <v>34.3952</v>
      </c>
      <c r="JI158">
        <v>24.2101</v>
      </c>
      <c r="JJ158">
        <v>18</v>
      </c>
      <c r="JK158">
        <v>494.953</v>
      </c>
      <c r="JL158">
        <v>332.328</v>
      </c>
      <c r="JM158">
        <v>31.2036</v>
      </c>
      <c r="JN158">
        <v>28.9433</v>
      </c>
      <c r="JO158">
        <v>29.9999</v>
      </c>
      <c r="JP158">
        <v>28.9338</v>
      </c>
      <c r="JQ158">
        <v>28.8901</v>
      </c>
      <c r="JR158">
        <v>19.1504</v>
      </c>
      <c r="JS158">
        <v>21.6768</v>
      </c>
      <c r="JT158">
        <v>82.8474</v>
      </c>
      <c r="JU158">
        <v>31.2021</v>
      </c>
      <c r="JV158">
        <v>420</v>
      </c>
      <c r="JW158">
        <v>24.0774</v>
      </c>
      <c r="JX158">
        <v>96.58</v>
      </c>
      <c r="JY158">
        <v>94.4805</v>
      </c>
    </row>
    <row r="159" spans="1:285">
      <c r="A159">
        <v>143</v>
      </c>
      <c r="B159">
        <v>1758505355.1</v>
      </c>
      <c r="C159">
        <v>2327.09999990463</v>
      </c>
      <c r="D159" t="s">
        <v>713</v>
      </c>
      <c r="E159" t="s">
        <v>714</v>
      </c>
      <c r="F159">
        <v>5</v>
      </c>
      <c r="G159" t="s">
        <v>419</v>
      </c>
      <c r="H159" t="s">
        <v>548</v>
      </c>
      <c r="I159" t="s">
        <v>421</v>
      </c>
      <c r="J159">
        <v>1758505352.1</v>
      </c>
      <c r="K159">
        <f>(L159)/1000</f>
        <v>0</v>
      </c>
      <c r="L159">
        <f>1000*DL159*AJ159*(DH159-DI159)/(100*DA159*(1000-AJ159*DH159))</f>
        <v>0</v>
      </c>
      <c r="M159">
        <f>DL159*AJ159*(DG159-DF159*(1000-AJ159*DI159)/(1000-AJ159*DH159))/(100*DA159)</f>
        <v>0</v>
      </c>
      <c r="N159">
        <f>DF159 - IF(AJ159&gt;1, M159*DA159*100.0/(AL159), 0)</f>
        <v>0</v>
      </c>
      <c r="O159">
        <f>((U159-K159/2)*N159-M159)/(U159+K159/2)</f>
        <v>0</v>
      </c>
      <c r="P159">
        <f>O159*(DM159+DN159)/1000.0</f>
        <v>0</v>
      </c>
      <c r="Q159">
        <f>(DF159 - IF(AJ159&gt;1, M159*DA159*100.0/(AL159), 0))*(DM159+DN159)/1000.0</f>
        <v>0</v>
      </c>
      <c r="R159">
        <f>2.0/((1/T159-1/S159)+SIGN(T159)*SQRT((1/T159-1/S159)*(1/T159-1/S159) + 4*DB159/((DB159+1)*(DB159+1))*(2*1/T159*1/S159-1/S159*1/S159)))</f>
        <v>0</v>
      </c>
      <c r="S159">
        <f>IF(LEFT(DC159,1)&lt;&gt;"0",IF(LEFT(DC159,1)="1",3.0,DD159),$D$5+$E$5*(DT159*DM159/($K$5*1000))+$F$5*(DT159*DM159/($K$5*1000))*MAX(MIN(DA159,$J$5),$I$5)*MAX(MIN(DA159,$J$5),$I$5)+$G$5*MAX(MIN(DA159,$J$5),$I$5)*(DT159*DM159/($K$5*1000))+$H$5*(DT159*DM159/($K$5*1000))*(DT159*DM159/($K$5*1000)))</f>
        <v>0</v>
      </c>
      <c r="T159">
        <f>K159*(1000-(1000*0.61365*exp(17.502*X159/(240.97+X159))/(DM159+DN159)+DH159)/2)/(1000*0.61365*exp(17.502*X159/(240.97+X159))/(DM159+DN159)-DH159)</f>
        <v>0</v>
      </c>
      <c r="U159">
        <f>1/((DB159+1)/(R159/1.6)+1/(S159/1.37)) + DB159/((DB159+1)/(R159/1.6) + DB159/(S159/1.37))</f>
        <v>0</v>
      </c>
      <c r="V159">
        <f>(CW159*CZ159)</f>
        <v>0</v>
      </c>
      <c r="W159">
        <f>(DO159+(V159+2*0.95*5.67E-8*(((DO159+$B$7)+273)^4-(DO159+273)^4)-44100*K159)/(1.84*29.3*S159+8*0.95*5.67E-8*(DO159+273)^3))</f>
        <v>0</v>
      </c>
      <c r="X159">
        <f>($C$7*DP159+$D$7*DQ159+$E$7*W159)</f>
        <v>0</v>
      </c>
      <c r="Y159">
        <f>0.61365*exp(17.502*X159/(240.97+X159))</f>
        <v>0</v>
      </c>
      <c r="Z159">
        <f>(AA159/AB159*100)</f>
        <v>0</v>
      </c>
      <c r="AA159">
        <f>DH159*(DM159+DN159)/1000</f>
        <v>0</v>
      </c>
      <c r="AB159">
        <f>0.61365*exp(17.502*DO159/(240.97+DO159))</f>
        <v>0</v>
      </c>
      <c r="AC159">
        <f>(Y159-DH159*(DM159+DN159)/1000)</f>
        <v>0</v>
      </c>
      <c r="AD159">
        <f>(-K159*44100)</f>
        <v>0</v>
      </c>
      <c r="AE159">
        <f>2*29.3*S159*0.92*(DO159-X159)</f>
        <v>0</v>
      </c>
      <c r="AF159">
        <f>2*0.95*5.67E-8*(((DO159+$B$7)+273)^4-(X159+273)^4)</f>
        <v>0</v>
      </c>
      <c r="AG159">
        <f>V159+AF159+AD159+AE159</f>
        <v>0</v>
      </c>
      <c r="AH159">
        <v>7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MAX(0,($B$13+$C$13*DT159)/(1+$D$13*DT159)*DM159/(DO159+273)*$E$13)</f>
        <v>0</v>
      </c>
      <c r="AM159" t="s">
        <v>422</v>
      </c>
      <c r="AN159" t="s">
        <v>422</v>
      </c>
      <c r="AO159">
        <v>0</v>
      </c>
      <c r="AP159">
        <v>0</v>
      </c>
      <c r="AQ159">
        <f>1-AO159/AP159</f>
        <v>0</v>
      </c>
      <c r="AR159">
        <v>0</v>
      </c>
      <c r="AS159" t="s">
        <v>422</v>
      </c>
      <c r="AT159" t="s">
        <v>422</v>
      </c>
      <c r="AU159">
        <v>0</v>
      </c>
      <c r="AV159">
        <v>0</v>
      </c>
      <c r="AW159">
        <f>1-AU159/AV159</f>
        <v>0</v>
      </c>
      <c r="AX159">
        <v>0.5</v>
      </c>
      <c r="AY159">
        <f>CX159</f>
        <v>0</v>
      </c>
      <c r="AZ159">
        <f>M159</f>
        <v>0</v>
      </c>
      <c r="BA159">
        <f>AW159*AX159*AY159</f>
        <v>0</v>
      </c>
      <c r="BB159">
        <f>(AZ159-AR159)/AY159</f>
        <v>0</v>
      </c>
      <c r="BC159">
        <f>(AP159-AV159)/AV159</f>
        <v>0</v>
      </c>
      <c r="BD159">
        <f>AO159/(AQ159+AO159/AV159)</f>
        <v>0</v>
      </c>
      <c r="BE159" t="s">
        <v>422</v>
      </c>
      <c r="BF159">
        <v>0</v>
      </c>
      <c r="BG159">
        <f>IF(BF159&lt;&gt;0, BF159, BD159)</f>
        <v>0</v>
      </c>
      <c r="BH159">
        <f>1-BG159/AV159</f>
        <v>0</v>
      </c>
      <c r="BI159">
        <f>(AV159-AU159)/(AV159-BG159)</f>
        <v>0</v>
      </c>
      <c r="BJ159">
        <f>(AP159-AV159)/(AP159-BG159)</f>
        <v>0</v>
      </c>
      <c r="BK159">
        <f>(AV159-AU159)/(AV159-AO159)</f>
        <v>0</v>
      </c>
      <c r="BL159">
        <f>(AP159-AV159)/(AP159-AO159)</f>
        <v>0</v>
      </c>
      <c r="BM159">
        <f>(BI159*BG159/AU159)</f>
        <v>0</v>
      </c>
      <c r="BN159">
        <f>(1-BM159)</f>
        <v>0</v>
      </c>
      <c r="CW159">
        <f>$B$11*DU159+$C$11*DV159+$F$11*EG159*(1-EJ159)</f>
        <v>0</v>
      </c>
      <c r="CX159">
        <f>CW159*CY159</f>
        <v>0</v>
      </c>
      <c r="CY159">
        <f>($B$11*$D$9+$C$11*$D$9+$F$11*((ET159+EL159)/MAX(ET159+EL159+EU159, 0.1)*$I$9+EU159/MAX(ET159+EL159+EU159, 0.1)*$J$9))/($B$11+$C$11+$F$11)</f>
        <v>0</v>
      </c>
      <c r="CZ159">
        <f>($B$11*$K$9+$C$11*$K$9+$F$11*((ET159+EL159)/MAX(ET159+EL159+EU159, 0.1)*$P$9+EU159/MAX(ET159+EL159+EU159, 0.1)*$Q$9))/($B$11+$C$11+$F$11)</f>
        <v>0</v>
      </c>
      <c r="DA159">
        <v>3.46</v>
      </c>
      <c r="DB159">
        <v>0.5</v>
      </c>
      <c r="DC159" t="s">
        <v>423</v>
      </c>
      <c r="DD159">
        <v>2</v>
      </c>
      <c r="DE159">
        <v>1758505352.1</v>
      </c>
      <c r="DF159">
        <v>420.552666666667</v>
      </c>
      <c r="DG159">
        <v>419.967</v>
      </c>
      <c r="DH159">
        <v>24.282</v>
      </c>
      <c r="DI159">
        <v>24.0439666666667</v>
      </c>
      <c r="DJ159">
        <v>418.498666666667</v>
      </c>
      <c r="DK159">
        <v>23.9274</v>
      </c>
      <c r="DL159">
        <v>500.028333333333</v>
      </c>
      <c r="DM159">
        <v>89.8030333333333</v>
      </c>
      <c r="DN159">
        <v>0.0364963666666667</v>
      </c>
      <c r="DO159">
        <v>30.4381</v>
      </c>
      <c r="DP159">
        <v>29.9993333333333</v>
      </c>
      <c r="DQ159">
        <v>999.9</v>
      </c>
      <c r="DR159">
        <v>0</v>
      </c>
      <c r="DS159">
        <v>0</v>
      </c>
      <c r="DT159">
        <v>10009.3933333333</v>
      </c>
      <c r="DU159">
        <v>0</v>
      </c>
      <c r="DV159">
        <v>0.330984</v>
      </c>
      <c r="DW159">
        <v>0.585540666666667</v>
      </c>
      <c r="DX159">
        <v>431.018333333333</v>
      </c>
      <c r="DY159">
        <v>430.313333333333</v>
      </c>
      <c r="DZ159">
        <v>0.237987333333333</v>
      </c>
      <c r="EA159">
        <v>419.967</v>
      </c>
      <c r="EB159">
        <v>24.0439666666667</v>
      </c>
      <c r="EC159">
        <v>2.18059666666667</v>
      </c>
      <c r="ED159">
        <v>2.15922666666667</v>
      </c>
      <c r="EE159">
        <v>18.8204666666667</v>
      </c>
      <c r="EF159">
        <v>18.6629333333333</v>
      </c>
      <c r="EG159">
        <v>0.00500059</v>
      </c>
      <c r="EH159">
        <v>0</v>
      </c>
      <c r="EI159">
        <v>0</v>
      </c>
      <c r="EJ159">
        <v>0</v>
      </c>
      <c r="EK159">
        <v>273.333333333333</v>
      </c>
      <c r="EL159">
        <v>0.00500059</v>
      </c>
      <c r="EM159">
        <v>-3.1</v>
      </c>
      <c r="EN159">
        <v>0.666666666666667</v>
      </c>
      <c r="EO159">
        <v>35.937</v>
      </c>
      <c r="EP159">
        <v>40.708</v>
      </c>
      <c r="EQ159">
        <v>37.7913333333333</v>
      </c>
      <c r="ER159">
        <v>41.4163333333333</v>
      </c>
      <c r="ES159">
        <v>38.854</v>
      </c>
      <c r="ET159">
        <v>0</v>
      </c>
      <c r="EU159">
        <v>0</v>
      </c>
      <c r="EV159">
        <v>0</v>
      </c>
      <c r="EW159">
        <v>1758505355.7</v>
      </c>
      <c r="EX159">
        <v>0</v>
      </c>
      <c r="EY159">
        <v>272.007692307692</v>
      </c>
      <c r="EZ159">
        <v>15.1111107821896</v>
      </c>
      <c r="FA159">
        <v>-4.48205094828267</v>
      </c>
      <c r="FB159">
        <v>-6.94230769230769</v>
      </c>
      <c r="FC159">
        <v>15</v>
      </c>
      <c r="FD159">
        <v>0</v>
      </c>
      <c r="FE159" t="s">
        <v>424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0.555754047619048</v>
      </c>
      <c r="FR159">
        <v>-0.0497092987012969</v>
      </c>
      <c r="FS159">
        <v>0.0419051509999793</v>
      </c>
      <c r="FT159">
        <v>1</v>
      </c>
      <c r="FU159">
        <v>273.108823529412</v>
      </c>
      <c r="FV159">
        <v>-13.4866310152713</v>
      </c>
      <c r="FW159">
        <v>5.79169626920651</v>
      </c>
      <c r="FX159">
        <v>-1</v>
      </c>
      <c r="FY159">
        <v>0.237493571428571</v>
      </c>
      <c r="FZ159">
        <v>0.00353953246753233</v>
      </c>
      <c r="GA159">
        <v>0.000700314594030597</v>
      </c>
      <c r="GB159">
        <v>1</v>
      </c>
      <c r="GC159">
        <v>2</v>
      </c>
      <c r="GD159">
        <v>2</v>
      </c>
      <c r="GE159" t="s">
        <v>425</v>
      </c>
      <c r="GF159">
        <v>3.1328</v>
      </c>
      <c r="GG159">
        <v>2.71476</v>
      </c>
      <c r="GH159">
        <v>0.0887674</v>
      </c>
      <c r="GI159">
        <v>0.0891446</v>
      </c>
      <c r="GJ159">
        <v>0.102997</v>
      </c>
      <c r="GK159">
        <v>0.102925</v>
      </c>
      <c r="GL159">
        <v>34290.3</v>
      </c>
      <c r="GM159">
        <v>36697.8</v>
      </c>
      <c r="GN159">
        <v>34050.4</v>
      </c>
      <c r="GO159">
        <v>36482.7</v>
      </c>
      <c r="GP159">
        <v>43152.7</v>
      </c>
      <c r="GQ159">
        <v>46988.9</v>
      </c>
      <c r="GR159">
        <v>53137.9</v>
      </c>
      <c r="GS159">
        <v>58317.1</v>
      </c>
      <c r="GT159">
        <v>1.92945</v>
      </c>
      <c r="GU159">
        <v>1.65143</v>
      </c>
      <c r="GV159">
        <v>0.0883341</v>
      </c>
      <c r="GW159">
        <v>0</v>
      </c>
      <c r="GX159">
        <v>28.5629</v>
      </c>
      <c r="GY159">
        <v>999.9</v>
      </c>
      <c r="GZ159">
        <v>58.827</v>
      </c>
      <c r="HA159">
        <v>30.454</v>
      </c>
      <c r="HB159">
        <v>28.6444</v>
      </c>
      <c r="HC159">
        <v>54.3446</v>
      </c>
      <c r="HD159">
        <v>47.512</v>
      </c>
      <c r="HE159">
        <v>1</v>
      </c>
      <c r="HF159">
        <v>0.120742</v>
      </c>
      <c r="HG159">
        <v>-1.42527</v>
      </c>
      <c r="HH159">
        <v>20.1281</v>
      </c>
      <c r="HI159">
        <v>5.19603</v>
      </c>
      <c r="HJ159">
        <v>12.007</v>
      </c>
      <c r="HK159">
        <v>4.97535</v>
      </c>
      <c r="HL159">
        <v>3.294</v>
      </c>
      <c r="HM159">
        <v>9999</v>
      </c>
      <c r="HN159">
        <v>9999</v>
      </c>
      <c r="HO159">
        <v>9999</v>
      </c>
      <c r="HP159">
        <v>999.9</v>
      </c>
      <c r="HQ159">
        <v>1.86325</v>
      </c>
      <c r="HR159">
        <v>1.86813</v>
      </c>
      <c r="HS159">
        <v>1.86783</v>
      </c>
      <c r="HT159">
        <v>1.86905</v>
      </c>
      <c r="HU159">
        <v>1.86983</v>
      </c>
      <c r="HV159">
        <v>1.86596</v>
      </c>
      <c r="HW159">
        <v>1.86701</v>
      </c>
      <c r="HX159">
        <v>1.86844</v>
      </c>
      <c r="HY159">
        <v>5</v>
      </c>
      <c r="HZ159">
        <v>0</v>
      </c>
      <c r="IA159">
        <v>0</v>
      </c>
      <c r="IB159">
        <v>0</v>
      </c>
      <c r="IC159" t="s">
        <v>426</v>
      </c>
      <c r="ID159" t="s">
        <v>427</v>
      </c>
      <c r="IE159" t="s">
        <v>428</v>
      </c>
      <c r="IF159" t="s">
        <v>428</v>
      </c>
      <c r="IG159" t="s">
        <v>428</v>
      </c>
      <c r="IH159" t="s">
        <v>428</v>
      </c>
      <c r="II159">
        <v>0</v>
      </c>
      <c r="IJ159">
        <v>100</v>
      </c>
      <c r="IK159">
        <v>100</v>
      </c>
      <c r="IL159">
        <v>2.054</v>
      </c>
      <c r="IM159">
        <v>0.3545</v>
      </c>
      <c r="IN159">
        <v>0.625846538382723</v>
      </c>
      <c r="IO159">
        <v>0.00365734689822481</v>
      </c>
      <c r="IP159">
        <v>-6.82403095585571e-07</v>
      </c>
      <c r="IQ159">
        <v>2.34579755332527e-10</v>
      </c>
      <c r="IR159">
        <v>-0.0964157226560202</v>
      </c>
      <c r="IS159">
        <v>-0.0183575705514064</v>
      </c>
      <c r="IT159">
        <v>0.00210061426533654</v>
      </c>
      <c r="IU159">
        <v>-2.28055882586626e-05</v>
      </c>
      <c r="IV159">
        <v>4</v>
      </c>
      <c r="IW159">
        <v>2464</v>
      </c>
      <c r="IX159">
        <v>0</v>
      </c>
      <c r="IY159">
        <v>27</v>
      </c>
      <c r="IZ159">
        <v>29308422.6</v>
      </c>
      <c r="JA159">
        <v>29308422.6</v>
      </c>
      <c r="JB159">
        <v>0.955811</v>
      </c>
      <c r="JC159">
        <v>2.63428</v>
      </c>
      <c r="JD159">
        <v>1.54785</v>
      </c>
      <c r="JE159">
        <v>2.31323</v>
      </c>
      <c r="JF159">
        <v>1.64673</v>
      </c>
      <c r="JG159">
        <v>2.36206</v>
      </c>
      <c r="JH159">
        <v>34.3952</v>
      </c>
      <c r="JI159">
        <v>24.2188</v>
      </c>
      <c r="JJ159">
        <v>18</v>
      </c>
      <c r="JK159">
        <v>494.674</v>
      </c>
      <c r="JL159">
        <v>332.578</v>
      </c>
      <c r="JM159">
        <v>31.2024</v>
      </c>
      <c r="JN159">
        <v>28.9421</v>
      </c>
      <c r="JO159">
        <v>29.9999</v>
      </c>
      <c r="JP159">
        <v>28.9335</v>
      </c>
      <c r="JQ159">
        <v>28.8899</v>
      </c>
      <c r="JR159">
        <v>19.1529</v>
      </c>
      <c r="JS159">
        <v>21.6768</v>
      </c>
      <c r="JT159">
        <v>82.8474</v>
      </c>
      <c r="JU159">
        <v>31.2021</v>
      </c>
      <c r="JV159">
        <v>420</v>
      </c>
      <c r="JW159">
        <v>24.0763</v>
      </c>
      <c r="JX159">
        <v>96.5798</v>
      </c>
      <c r="JY159">
        <v>94.4804</v>
      </c>
    </row>
    <row r="160" spans="1:285">
      <c r="A160">
        <v>144</v>
      </c>
      <c r="B160">
        <v>1758505357.1</v>
      </c>
      <c r="C160">
        <v>2329.09999990463</v>
      </c>
      <c r="D160" t="s">
        <v>715</v>
      </c>
      <c r="E160" t="s">
        <v>716</v>
      </c>
      <c r="F160">
        <v>5</v>
      </c>
      <c r="G160" t="s">
        <v>419</v>
      </c>
      <c r="H160" t="s">
        <v>548</v>
      </c>
      <c r="I160" t="s">
        <v>421</v>
      </c>
      <c r="J160">
        <v>1758505354.1</v>
      </c>
      <c r="K160">
        <f>(L160)/1000</f>
        <v>0</v>
      </c>
      <c r="L160">
        <f>1000*DL160*AJ160*(DH160-DI160)/(100*DA160*(1000-AJ160*DH160))</f>
        <v>0</v>
      </c>
      <c r="M160">
        <f>DL160*AJ160*(DG160-DF160*(1000-AJ160*DI160)/(1000-AJ160*DH160))/(100*DA160)</f>
        <v>0</v>
      </c>
      <c r="N160">
        <f>DF160 - IF(AJ160&gt;1, M160*DA160*100.0/(AL160), 0)</f>
        <v>0</v>
      </c>
      <c r="O160">
        <f>((U160-K160/2)*N160-M160)/(U160+K160/2)</f>
        <v>0</v>
      </c>
      <c r="P160">
        <f>O160*(DM160+DN160)/1000.0</f>
        <v>0</v>
      </c>
      <c r="Q160">
        <f>(DF160 - IF(AJ160&gt;1, M160*DA160*100.0/(AL160), 0))*(DM160+DN160)/1000.0</f>
        <v>0</v>
      </c>
      <c r="R160">
        <f>2.0/((1/T160-1/S160)+SIGN(T160)*SQRT((1/T160-1/S160)*(1/T160-1/S160) + 4*DB160/((DB160+1)*(DB160+1))*(2*1/T160*1/S160-1/S160*1/S160)))</f>
        <v>0</v>
      </c>
      <c r="S160">
        <f>IF(LEFT(DC160,1)&lt;&gt;"0",IF(LEFT(DC160,1)="1",3.0,DD160),$D$5+$E$5*(DT160*DM160/($K$5*1000))+$F$5*(DT160*DM160/($K$5*1000))*MAX(MIN(DA160,$J$5),$I$5)*MAX(MIN(DA160,$J$5),$I$5)+$G$5*MAX(MIN(DA160,$J$5),$I$5)*(DT160*DM160/($K$5*1000))+$H$5*(DT160*DM160/($K$5*1000))*(DT160*DM160/($K$5*1000)))</f>
        <v>0</v>
      </c>
      <c r="T160">
        <f>K160*(1000-(1000*0.61365*exp(17.502*X160/(240.97+X160))/(DM160+DN160)+DH160)/2)/(1000*0.61365*exp(17.502*X160/(240.97+X160))/(DM160+DN160)-DH160)</f>
        <v>0</v>
      </c>
      <c r="U160">
        <f>1/((DB160+1)/(R160/1.6)+1/(S160/1.37)) + DB160/((DB160+1)/(R160/1.6) + DB160/(S160/1.37))</f>
        <v>0</v>
      </c>
      <c r="V160">
        <f>(CW160*CZ160)</f>
        <v>0</v>
      </c>
      <c r="W160">
        <f>(DO160+(V160+2*0.95*5.67E-8*(((DO160+$B$7)+273)^4-(DO160+273)^4)-44100*K160)/(1.84*29.3*S160+8*0.95*5.67E-8*(DO160+273)^3))</f>
        <v>0</v>
      </c>
      <c r="X160">
        <f>($C$7*DP160+$D$7*DQ160+$E$7*W160)</f>
        <v>0</v>
      </c>
      <c r="Y160">
        <f>0.61365*exp(17.502*X160/(240.97+X160))</f>
        <v>0</v>
      </c>
      <c r="Z160">
        <f>(AA160/AB160*100)</f>
        <v>0</v>
      </c>
      <c r="AA160">
        <f>DH160*(DM160+DN160)/1000</f>
        <v>0</v>
      </c>
      <c r="AB160">
        <f>0.61365*exp(17.502*DO160/(240.97+DO160))</f>
        <v>0</v>
      </c>
      <c r="AC160">
        <f>(Y160-DH160*(DM160+DN160)/1000)</f>
        <v>0</v>
      </c>
      <c r="AD160">
        <f>(-K160*44100)</f>
        <v>0</v>
      </c>
      <c r="AE160">
        <f>2*29.3*S160*0.92*(DO160-X160)</f>
        <v>0</v>
      </c>
      <c r="AF160">
        <f>2*0.95*5.67E-8*(((DO160+$B$7)+273)^4-(X160+273)^4)</f>
        <v>0</v>
      </c>
      <c r="AG160">
        <f>V160+AF160+AD160+AE160</f>
        <v>0</v>
      </c>
      <c r="AH160">
        <v>7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MAX(0,($B$13+$C$13*DT160)/(1+$D$13*DT160)*DM160/(DO160+273)*$E$13)</f>
        <v>0</v>
      </c>
      <c r="AM160" t="s">
        <v>422</v>
      </c>
      <c r="AN160" t="s">
        <v>422</v>
      </c>
      <c r="AO160">
        <v>0</v>
      </c>
      <c r="AP160">
        <v>0</v>
      </c>
      <c r="AQ160">
        <f>1-AO160/AP160</f>
        <v>0</v>
      </c>
      <c r="AR160">
        <v>0</v>
      </c>
      <c r="AS160" t="s">
        <v>422</v>
      </c>
      <c r="AT160" t="s">
        <v>422</v>
      </c>
      <c r="AU160">
        <v>0</v>
      </c>
      <c r="AV160">
        <v>0</v>
      </c>
      <c r="AW160">
        <f>1-AU160/AV160</f>
        <v>0</v>
      </c>
      <c r="AX160">
        <v>0.5</v>
      </c>
      <c r="AY160">
        <f>CX160</f>
        <v>0</v>
      </c>
      <c r="AZ160">
        <f>M160</f>
        <v>0</v>
      </c>
      <c r="BA160">
        <f>AW160*AX160*AY160</f>
        <v>0</v>
      </c>
      <c r="BB160">
        <f>(AZ160-AR160)/AY160</f>
        <v>0</v>
      </c>
      <c r="BC160">
        <f>(AP160-AV160)/AV160</f>
        <v>0</v>
      </c>
      <c r="BD160">
        <f>AO160/(AQ160+AO160/AV160)</f>
        <v>0</v>
      </c>
      <c r="BE160" t="s">
        <v>422</v>
      </c>
      <c r="BF160">
        <v>0</v>
      </c>
      <c r="BG160">
        <f>IF(BF160&lt;&gt;0, BF160, BD160)</f>
        <v>0</v>
      </c>
      <c r="BH160">
        <f>1-BG160/AV160</f>
        <v>0</v>
      </c>
      <c r="BI160">
        <f>(AV160-AU160)/(AV160-BG160)</f>
        <v>0</v>
      </c>
      <c r="BJ160">
        <f>(AP160-AV160)/(AP160-BG160)</f>
        <v>0</v>
      </c>
      <c r="BK160">
        <f>(AV160-AU160)/(AV160-AO160)</f>
        <v>0</v>
      </c>
      <c r="BL160">
        <f>(AP160-AV160)/(AP160-AO160)</f>
        <v>0</v>
      </c>
      <c r="BM160">
        <f>(BI160*BG160/AU160)</f>
        <v>0</v>
      </c>
      <c r="BN160">
        <f>(1-BM160)</f>
        <v>0</v>
      </c>
      <c r="CW160">
        <f>$B$11*DU160+$C$11*DV160+$F$11*EG160*(1-EJ160)</f>
        <v>0</v>
      </c>
      <c r="CX160">
        <f>CW160*CY160</f>
        <v>0</v>
      </c>
      <c r="CY160">
        <f>($B$11*$D$9+$C$11*$D$9+$F$11*((ET160+EL160)/MAX(ET160+EL160+EU160, 0.1)*$I$9+EU160/MAX(ET160+EL160+EU160, 0.1)*$J$9))/($B$11+$C$11+$F$11)</f>
        <v>0</v>
      </c>
      <c r="CZ160">
        <f>($B$11*$K$9+$C$11*$K$9+$F$11*((ET160+EL160)/MAX(ET160+EL160+EU160, 0.1)*$P$9+EU160/MAX(ET160+EL160+EU160, 0.1)*$Q$9))/($B$11+$C$11+$F$11)</f>
        <v>0</v>
      </c>
      <c r="DA160">
        <v>3.46</v>
      </c>
      <c r="DB160">
        <v>0.5</v>
      </c>
      <c r="DC160" t="s">
        <v>423</v>
      </c>
      <c r="DD160">
        <v>2</v>
      </c>
      <c r="DE160">
        <v>1758505354.1</v>
      </c>
      <c r="DF160">
        <v>420.537666666667</v>
      </c>
      <c r="DG160">
        <v>419.962666666667</v>
      </c>
      <c r="DH160">
        <v>24.2812666666667</v>
      </c>
      <c r="DI160">
        <v>24.0432</v>
      </c>
      <c r="DJ160">
        <v>418.483666666667</v>
      </c>
      <c r="DK160">
        <v>23.9267</v>
      </c>
      <c r="DL160">
        <v>500.065</v>
      </c>
      <c r="DM160">
        <v>89.8034333333333</v>
      </c>
      <c r="DN160">
        <v>0.0366448</v>
      </c>
      <c r="DO160">
        <v>30.4395333333333</v>
      </c>
      <c r="DP160">
        <v>30.0014</v>
      </c>
      <c r="DQ160">
        <v>999.9</v>
      </c>
      <c r="DR160">
        <v>0</v>
      </c>
      <c r="DS160">
        <v>0</v>
      </c>
      <c r="DT160">
        <v>9993.76</v>
      </c>
      <c r="DU160">
        <v>0</v>
      </c>
      <c r="DV160">
        <v>0.330984</v>
      </c>
      <c r="DW160">
        <v>0.574646</v>
      </c>
      <c r="DX160">
        <v>431.002666666667</v>
      </c>
      <c r="DY160">
        <v>430.308666666667</v>
      </c>
      <c r="DZ160">
        <v>0.238026333333333</v>
      </c>
      <c r="EA160">
        <v>419.962666666667</v>
      </c>
      <c r="EB160">
        <v>24.0432</v>
      </c>
      <c r="EC160">
        <v>2.18054</v>
      </c>
      <c r="ED160">
        <v>2.15916666666667</v>
      </c>
      <c r="EE160">
        <v>18.8200666666667</v>
      </c>
      <c r="EF160">
        <v>18.6625</v>
      </c>
      <c r="EG160">
        <v>0.00500059</v>
      </c>
      <c r="EH160">
        <v>0</v>
      </c>
      <c r="EI160">
        <v>0</v>
      </c>
      <c r="EJ160">
        <v>0</v>
      </c>
      <c r="EK160">
        <v>272.6</v>
      </c>
      <c r="EL160">
        <v>0.00500059</v>
      </c>
      <c r="EM160">
        <v>-3.53333333333333</v>
      </c>
      <c r="EN160">
        <v>0.2</v>
      </c>
      <c r="EO160">
        <v>35.937</v>
      </c>
      <c r="EP160">
        <v>40.729</v>
      </c>
      <c r="EQ160">
        <v>37.812</v>
      </c>
      <c r="ER160">
        <v>41.458</v>
      </c>
      <c r="ES160">
        <v>38.875</v>
      </c>
      <c r="ET160">
        <v>0</v>
      </c>
      <c r="EU160">
        <v>0</v>
      </c>
      <c r="EV160">
        <v>0</v>
      </c>
      <c r="EW160">
        <v>1758505357.5</v>
      </c>
      <c r="EX160">
        <v>0</v>
      </c>
      <c r="EY160">
        <v>272.704</v>
      </c>
      <c r="EZ160">
        <v>17.1999996276994</v>
      </c>
      <c r="FA160">
        <v>28.623077048329</v>
      </c>
      <c r="FB160">
        <v>-8.04</v>
      </c>
      <c r="FC160">
        <v>15</v>
      </c>
      <c r="FD160">
        <v>0</v>
      </c>
      <c r="FE160" t="s">
        <v>424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0.557060476190476</v>
      </c>
      <c r="FR160">
        <v>0.0137141298701296</v>
      </c>
      <c r="FS160">
        <v>0.0423578931539319</v>
      </c>
      <c r="FT160">
        <v>1</v>
      </c>
      <c r="FU160">
        <v>272.920588235294</v>
      </c>
      <c r="FV160">
        <v>-5.66386561179519</v>
      </c>
      <c r="FW160">
        <v>5.58531580084383</v>
      </c>
      <c r="FX160">
        <v>-1</v>
      </c>
      <c r="FY160">
        <v>0.237527380952381</v>
      </c>
      <c r="FZ160">
        <v>0.00444529870129879</v>
      </c>
      <c r="GA160">
        <v>0.000712285087132581</v>
      </c>
      <c r="GB160">
        <v>1</v>
      </c>
      <c r="GC160">
        <v>2</v>
      </c>
      <c r="GD160">
        <v>2</v>
      </c>
      <c r="GE160" t="s">
        <v>425</v>
      </c>
      <c r="GF160">
        <v>3.13306</v>
      </c>
      <c r="GG160">
        <v>2.71477</v>
      </c>
      <c r="GH160">
        <v>0.088767</v>
      </c>
      <c r="GI160">
        <v>0.0891495</v>
      </c>
      <c r="GJ160">
        <v>0.102997</v>
      </c>
      <c r="GK160">
        <v>0.102922</v>
      </c>
      <c r="GL160">
        <v>34290.3</v>
      </c>
      <c r="GM160">
        <v>36697.8</v>
      </c>
      <c r="GN160">
        <v>34050.3</v>
      </c>
      <c r="GO160">
        <v>36482.9</v>
      </c>
      <c r="GP160">
        <v>43152.9</v>
      </c>
      <c r="GQ160">
        <v>46989</v>
      </c>
      <c r="GR160">
        <v>53138.2</v>
      </c>
      <c r="GS160">
        <v>58317</v>
      </c>
      <c r="GT160">
        <v>1.92938</v>
      </c>
      <c r="GU160">
        <v>1.65145</v>
      </c>
      <c r="GV160">
        <v>0.0885949</v>
      </c>
      <c r="GW160">
        <v>0</v>
      </c>
      <c r="GX160">
        <v>28.5629</v>
      </c>
      <c r="GY160">
        <v>999.9</v>
      </c>
      <c r="GZ160">
        <v>58.827</v>
      </c>
      <c r="HA160">
        <v>30.454</v>
      </c>
      <c r="HB160">
        <v>28.6443</v>
      </c>
      <c r="HC160">
        <v>54.5946</v>
      </c>
      <c r="HD160">
        <v>47.1715</v>
      </c>
      <c r="HE160">
        <v>1</v>
      </c>
      <c r="HF160">
        <v>0.120716</v>
      </c>
      <c r="HG160">
        <v>-1.42941</v>
      </c>
      <c r="HH160">
        <v>20.1281</v>
      </c>
      <c r="HI160">
        <v>5.19647</v>
      </c>
      <c r="HJ160">
        <v>12.0062</v>
      </c>
      <c r="HK160">
        <v>4.97545</v>
      </c>
      <c r="HL160">
        <v>3.294</v>
      </c>
      <c r="HM160">
        <v>9999</v>
      </c>
      <c r="HN160">
        <v>9999</v>
      </c>
      <c r="HO160">
        <v>9999</v>
      </c>
      <c r="HP160">
        <v>999.9</v>
      </c>
      <c r="HQ160">
        <v>1.86325</v>
      </c>
      <c r="HR160">
        <v>1.86813</v>
      </c>
      <c r="HS160">
        <v>1.86783</v>
      </c>
      <c r="HT160">
        <v>1.86905</v>
      </c>
      <c r="HU160">
        <v>1.86982</v>
      </c>
      <c r="HV160">
        <v>1.86594</v>
      </c>
      <c r="HW160">
        <v>1.867</v>
      </c>
      <c r="HX160">
        <v>1.86844</v>
      </c>
      <c r="HY160">
        <v>5</v>
      </c>
      <c r="HZ160">
        <v>0</v>
      </c>
      <c r="IA160">
        <v>0</v>
      </c>
      <c r="IB160">
        <v>0</v>
      </c>
      <c r="IC160" t="s">
        <v>426</v>
      </c>
      <c r="ID160" t="s">
        <v>427</v>
      </c>
      <c r="IE160" t="s">
        <v>428</v>
      </c>
      <c r="IF160" t="s">
        <v>428</v>
      </c>
      <c r="IG160" t="s">
        <v>428</v>
      </c>
      <c r="IH160" t="s">
        <v>428</v>
      </c>
      <c r="II160">
        <v>0</v>
      </c>
      <c r="IJ160">
        <v>100</v>
      </c>
      <c r="IK160">
        <v>100</v>
      </c>
      <c r="IL160">
        <v>2.054</v>
      </c>
      <c r="IM160">
        <v>0.3545</v>
      </c>
      <c r="IN160">
        <v>0.625846538382723</v>
      </c>
      <c r="IO160">
        <v>0.00365734689822481</v>
      </c>
      <c r="IP160">
        <v>-6.82403095585571e-07</v>
      </c>
      <c r="IQ160">
        <v>2.34579755332527e-10</v>
      </c>
      <c r="IR160">
        <v>-0.0964157226560202</v>
      </c>
      <c r="IS160">
        <v>-0.0183575705514064</v>
      </c>
      <c r="IT160">
        <v>0.00210061426533654</v>
      </c>
      <c r="IU160">
        <v>-2.28055882586626e-05</v>
      </c>
      <c r="IV160">
        <v>4</v>
      </c>
      <c r="IW160">
        <v>2464</v>
      </c>
      <c r="IX160">
        <v>0</v>
      </c>
      <c r="IY160">
        <v>27</v>
      </c>
      <c r="IZ160">
        <v>29308422.6</v>
      </c>
      <c r="JA160">
        <v>29308422.6</v>
      </c>
      <c r="JB160">
        <v>0.955811</v>
      </c>
      <c r="JC160">
        <v>2.64771</v>
      </c>
      <c r="JD160">
        <v>1.54785</v>
      </c>
      <c r="JE160">
        <v>2.31323</v>
      </c>
      <c r="JF160">
        <v>1.64673</v>
      </c>
      <c r="JG160">
        <v>2.25342</v>
      </c>
      <c r="JH160">
        <v>34.3952</v>
      </c>
      <c r="JI160">
        <v>24.2188</v>
      </c>
      <c r="JJ160">
        <v>18</v>
      </c>
      <c r="JK160">
        <v>494.615</v>
      </c>
      <c r="JL160">
        <v>332.584</v>
      </c>
      <c r="JM160">
        <v>31.2012</v>
      </c>
      <c r="JN160">
        <v>28.9418</v>
      </c>
      <c r="JO160">
        <v>29.9999</v>
      </c>
      <c r="JP160">
        <v>28.9323</v>
      </c>
      <c r="JQ160">
        <v>28.8888</v>
      </c>
      <c r="JR160">
        <v>19.1521</v>
      </c>
      <c r="JS160">
        <v>21.6768</v>
      </c>
      <c r="JT160">
        <v>82.8474</v>
      </c>
      <c r="JU160">
        <v>31.2007</v>
      </c>
      <c r="JV160">
        <v>420</v>
      </c>
      <c r="JW160">
        <v>24.0764</v>
      </c>
      <c r="JX160">
        <v>96.58</v>
      </c>
      <c r="JY160">
        <v>94.4806</v>
      </c>
    </row>
    <row r="161" spans="1:285">
      <c r="A161">
        <v>145</v>
      </c>
      <c r="B161">
        <v>1758505359.1</v>
      </c>
      <c r="C161">
        <v>2331.09999990463</v>
      </c>
      <c r="D161" t="s">
        <v>717</v>
      </c>
      <c r="E161" t="s">
        <v>718</v>
      </c>
      <c r="F161">
        <v>5</v>
      </c>
      <c r="G161" t="s">
        <v>419</v>
      </c>
      <c r="H161" t="s">
        <v>548</v>
      </c>
      <c r="I161" t="s">
        <v>421</v>
      </c>
      <c r="J161">
        <v>1758505356.1</v>
      </c>
      <c r="K161">
        <f>(L161)/1000</f>
        <v>0</v>
      </c>
      <c r="L161">
        <f>1000*DL161*AJ161*(DH161-DI161)/(100*DA161*(1000-AJ161*DH161))</f>
        <v>0</v>
      </c>
      <c r="M161">
        <f>DL161*AJ161*(DG161-DF161*(1000-AJ161*DI161)/(1000-AJ161*DH161))/(100*DA161)</f>
        <v>0</v>
      </c>
      <c r="N161">
        <f>DF161 - IF(AJ161&gt;1, M161*DA161*100.0/(AL161), 0)</f>
        <v>0</v>
      </c>
      <c r="O161">
        <f>((U161-K161/2)*N161-M161)/(U161+K161/2)</f>
        <v>0</v>
      </c>
      <c r="P161">
        <f>O161*(DM161+DN161)/1000.0</f>
        <v>0</v>
      </c>
      <c r="Q161">
        <f>(DF161 - IF(AJ161&gt;1, M161*DA161*100.0/(AL161), 0))*(DM161+DN161)/1000.0</f>
        <v>0</v>
      </c>
      <c r="R161">
        <f>2.0/((1/T161-1/S161)+SIGN(T161)*SQRT((1/T161-1/S161)*(1/T161-1/S161) + 4*DB161/((DB161+1)*(DB161+1))*(2*1/T161*1/S161-1/S161*1/S161)))</f>
        <v>0</v>
      </c>
      <c r="S161">
        <f>IF(LEFT(DC161,1)&lt;&gt;"0",IF(LEFT(DC161,1)="1",3.0,DD161),$D$5+$E$5*(DT161*DM161/($K$5*1000))+$F$5*(DT161*DM161/($K$5*1000))*MAX(MIN(DA161,$J$5),$I$5)*MAX(MIN(DA161,$J$5),$I$5)+$G$5*MAX(MIN(DA161,$J$5),$I$5)*(DT161*DM161/($K$5*1000))+$H$5*(DT161*DM161/($K$5*1000))*(DT161*DM161/($K$5*1000)))</f>
        <v>0</v>
      </c>
      <c r="T161">
        <f>K161*(1000-(1000*0.61365*exp(17.502*X161/(240.97+X161))/(DM161+DN161)+DH161)/2)/(1000*0.61365*exp(17.502*X161/(240.97+X161))/(DM161+DN161)-DH161)</f>
        <v>0</v>
      </c>
      <c r="U161">
        <f>1/((DB161+1)/(R161/1.6)+1/(S161/1.37)) + DB161/((DB161+1)/(R161/1.6) + DB161/(S161/1.37))</f>
        <v>0</v>
      </c>
      <c r="V161">
        <f>(CW161*CZ161)</f>
        <v>0</v>
      </c>
      <c r="W161">
        <f>(DO161+(V161+2*0.95*5.67E-8*(((DO161+$B$7)+273)^4-(DO161+273)^4)-44100*K161)/(1.84*29.3*S161+8*0.95*5.67E-8*(DO161+273)^3))</f>
        <v>0</v>
      </c>
      <c r="X161">
        <f>($C$7*DP161+$D$7*DQ161+$E$7*W161)</f>
        <v>0</v>
      </c>
      <c r="Y161">
        <f>0.61365*exp(17.502*X161/(240.97+X161))</f>
        <v>0</v>
      </c>
      <c r="Z161">
        <f>(AA161/AB161*100)</f>
        <v>0</v>
      </c>
      <c r="AA161">
        <f>DH161*(DM161+DN161)/1000</f>
        <v>0</v>
      </c>
      <c r="AB161">
        <f>0.61365*exp(17.502*DO161/(240.97+DO161))</f>
        <v>0</v>
      </c>
      <c r="AC161">
        <f>(Y161-DH161*(DM161+DN161)/1000)</f>
        <v>0</v>
      </c>
      <c r="AD161">
        <f>(-K161*44100)</f>
        <v>0</v>
      </c>
      <c r="AE161">
        <f>2*29.3*S161*0.92*(DO161-X161)</f>
        <v>0</v>
      </c>
      <c r="AF161">
        <f>2*0.95*5.67E-8*(((DO161+$B$7)+273)^4-(X161+273)^4)</f>
        <v>0</v>
      </c>
      <c r="AG161">
        <f>V161+AF161+AD161+AE161</f>
        <v>0</v>
      </c>
      <c r="AH161">
        <v>7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MAX(0,($B$13+$C$13*DT161)/(1+$D$13*DT161)*DM161/(DO161+273)*$E$13)</f>
        <v>0</v>
      </c>
      <c r="AM161" t="s">
        <v>422</v>
      </c>
      <c r="AN161" t="s">
        <v>422</v>
      </c>
      <c r="AO161">
        <v>0</v>
      </c>
      <c r="AP161">
        <v>0</v>
      </c>
      <c r="AQ161">
        <f>1-AO161/AP161</f>
        <v>0</v>
      </c>
      <c r="AR161">
        <v>0</v>
      </c>
      <c r="AS161" t="s">
        <v>422</v>
      </c>
      <c r="AT161" t="s">
        <v>422</v>
      </c>
      <c r="AU161">
        <v>0</v>
      </c>
      <c r="AV161">
        <v>0</v>
      </c>
      <c r="AW161">
        <f>1-AU161/AV161</f>
        <v>0</v>
      </c>
      <c r="AX161">
        <v>0.5</v>
      </c>
      <c r="AY161">
        <f>CX161</f>
        <v>0</v>
      </c>
      <c r="AZ161">
        <f>M161</f>
        <v>0</v>
      </c>
      <c r="BA161">
        <f>AW161*AX161*AY161</f>
        <v>0</v>
      </c>
      <c r="BB161">
        <f>(AZ161-AR161)/AY161</f>
        <v>0</v>
      </c>
      <c r="BC161">
        <f>(AP161-AV161)/AV161</f>
        <v>0</v>
      </c>
      <c r="BD161">
        <f>AO161/(AQ161+AO161/AV161)</f>
        <v>0</v>
      </c>
      <c r="BE161" t="s">
        <v>422</v>
      </c>
      <c r="BF161">
        <v>0</v>
      </c>
      <c r="BG161">
        <f>IF(BF161&lt;&gt;0, BF161, BD161)</f>
        <v>0</v>
      </c>
      <c r="BH161">
        <f>1-BG161/AV161</f>
        <v>0</v>
      </c>
      <c r="BI161">
        <f>(AV161-AU161)/(AV161-BG161)</f>
        <v>0</v>
      </c>
      <c r="BJ161">
        <f>(AP161-AV161)/(AP161-BG161)</f>
        <v>0</v>
      </c>
      <c r="BK161">
        <f>(AV161-AU161)/(AV161-AO161)</f>
        <v>0</v>
      </c>
      <c r="BL161">
        <f>(AP161-AV161)/(AP161-AO161)</f>
        <v>0</v>
      </c>
      <c r="BM161">
        <f>(BI161*BG161/AU161)</f>
        <v>0</v>
      </c>
      <c r="BN161">
        <f>(1-BM161)</f>
        <v>0</v>
      </c>
      <c r="CW161">
        <f>$B$11*DU161+$C$11*DV161+$F$11*EG161*(1-EJ161)</f>
        <v>0</v>
      </c>
      <c r="CX161">
        <f>CW161*CY161</f>
        <v>0</v>
      </c>
      <c r="CY161">
        <f>($B$11*$D$9+$C$11*$D$9+$F$11*((ET161+EL161)/MAX(ET161+EL161+EU161, 0.1)*$I$9+EU161/MAX(ET161+EL161+EU161, 0.1)*$J$9))/($B$11+$C$11+$F$11)</f>
        <v>0</v>
      </c>
      <c r="CZ161">
        <f>($B$11*$K$9+$C$11*$K$9+$F$11*((ET161+EL161)/MAX(ET161+EL161+EU161, 0.1)*$P$9+EU161/MAX(ET161+EL161+EU161, 0.1)*$Q$9))/($B$11+$C$11+$F$11)</f>
        <v>0</v>
      </c>
      <c r="DA161">
        <v>3.46</v>
      </c>
      <c r="DB161">
        <v>0.5</v>
      </c>
      <c r="DC161" t="s">
        <v>423</v>
      </c>
      <c r="DD161">
        <v>2</v>
      </c>
      <c r="DE161">
        <v>1758505356.1</v>
      </c>
      <c r="DF161">
        <v>420.532666666667</v>
      </c>
      <c r="DG161">
        <v>419.975333333333</v>
      </c>
      <c r="DH161">
        <v>24.2807</v>
      </c>
      <c r="DI161">
        <v>24.0419333333333</v>
      </c>
      <c r="DJ161">
        <v>418.478666666667</v>
      </c>
      <c r="DK161">
        <v>23.9261666666667</v>
      </c>
      <c r="DL161">
        <v>500.018333333333</v>
      </c>
      <c r="DM161">
        <v>89.8039333333333</v>
      </c>
      <c r="DN161">
        <v>0.0366598</v>
      </c>
      <c r="DO161">
        <v>30.4409333333333</v>
      </c>
      <c r="DP161">
        <v>30.0048666666667</v>
      </c>
      <c r="DQ161">
        <v>999.9</v>
      </c>
      <c r="DR161">
        <v>0</v>
      </c>
      <c r="DS161">
        <v>0</v>
      </c>
      <c r="DT161">
        <v>10001.46</v>
      </c>
      <c r="DU161">
        <v>0</v>
      </c>
      <c r="DV161">
        <v>0.330984</v>
      </c>
      <c r="DW161">
        <v>0.557037333333333</v>
      </c>
      <c r="DX161">
        <v>430.997333333333</v>
      </c>
      <c r="DY161">
        <v>430.321</v>
      </c>
      <c r="DZ161">
        <v>0.23872</v>
      </c>
      <c r="EA161">
        <v>419.975333333333</v>
      </c>
      <c r="EB161">
        <v>24.0419333333333</v>
      </c>
      <c r="EC161">
        <v>2.1805</v>
      </c>
      <c r="ED161">
        <v>2.15906333333333</v>
      </c>
      <c r="EE161">
        <v>18.8197666666667</v>
      </c>
      <c r="EF161">
        <v>18.6617333333333</v>
      </c>
      <c r="EG161">
        <v>0.00500059</v>
      </c>
      <c r="EH161">
        <v>0</v>
      </c>
      <c r="EI161">
        <v>0</v>
      </c>
      <c r="EJ161">
        <v>0</v>
      </c>
      <c r="EK161">
        <v>274.833333333333</v>
      </c>
      <c r="EL161">
        <v>0.00500059</v>
      </c>
      <c r="EM161">
        <v>-6.56666666666667</v>
      </c>
      <c r="EN161">
        <v>-0.266666666666667</v>
      </c>
      <c r="EO161">
        <v>35.958</v>
      </c>
      <c r="EP161">
        <v>40.7706666666667</v>
      </c>
      <c r="EQ161">
        <v>37.812</v>
      </c>
      <c r="ER161">
        <v>41.4996666666667</v>
      </c>
      <c r="ES161">
        <v>38.875</v>
      </c>
      <c r="ET161">
        <v>0</v>
      </c>
      <c r="EU161">
        <v>0</v>
      </c>
      <c r="EV161">
        <v>0</v>
      </c>
      <c r="EW161">
        <v>1758505359.3</v>
      </c>
      <c r="EX161">
        <v>0</v>
      </c>
      <c r="EY161">
        <v>273.515384615385</v>
      </c>
      <c r="EZ161">
        <v>14.8034184709437</v>
      </c>
      <c r="FA161">
        <v>20.2256411729593</v>
      </c>
      <c r="FB161">
        <v>-7.64615384615385</v>
      </c>
      <c r="FC161">
        <v>15</v>
      </c>
      <c r="FD161">
        <v>0</v>
      </c>
      <c r="FE161" t="s">
        <v>424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0.55275319047619</v>
      </c>
      <c r="FR161">
        <v>0.041068519480521</v>
      </c>
      <c r="FS161">
        <v>0.0417941543276535</v>
      </c>
      <c r="FT161">
        <v>1</v>
      </c>
      <c r="FU161">
        <v>272.961764705882</v>
      </c>
      <c r="FV161">
        <v>2.08861718367653</v>
      </c>
      <c r="FW161">
        <v>5.44437187571783</v>
      </c>
      <c r="FX161">
        <v>-1</v>
      </c>
      <c r="FY161">
        <v>0.237686809523809</v>
      </c>
      <c r="FZ161">
        <v>0.00570311688311736</v>
      </c>
      <c r="GA161">
        <v>0.00079151696543786</v>
      </c>
      <c r="GB161">
        <v>1</v>
      </c>
      <c r="GC161">
        <v>2</v>
      </c>
      <c r="GD161">
        <v>2</v>
      </c>
      <c r="GE161" t="s">
        <v>425</v>
      </c>
      <c r="GF161">
        <v>3.13305</v>
      </c>
      <c r="GG161">
        <v>2.71469</v>
      </c>
      <c r="GH161">
        <v>0.0887709</v>
      </c>
      <c r="GI161">
        <v>0.0891531</v>
      </c>
      <c r="GJ161">
        <v>0.102994</v>
      </c>
      <c r="GK161">
        <v>0.102918</v>
      </c>
      <c r="GL161">
        <v>34290.3</v>
      </c>
      <c r="GM161">
        <v>36697.9</v>
      </c>
      <c r="GN161">
        <v>34050.5</v>
      </c>
      <c r="GO161">
        <v>36483.1</v>
      </c>
      <c r="GP161">
        <v>43153.2</v>
      </c>
      <c r="GQ161">
        <v>46989.2</v>
      </c>
      <c r="GR161">
        <v>53138.3</v>
      </c>
      <c r="GS161">
        <v>58317</v>
      </c>
      <c r="GT161">
        <v>1.92953</v>
      </c>
      <c r="GU161">
        <v>1.65132</v>
      </c>
      <c r="GV161">
        <v>0.0887886</v>
      </c>
      <c r="GW161">
        <v>0</v>
      </c>
      <c r="GX161">
        <v>28.5629</v>
      </c>
      <c r="GY161">
        <v>999.9</v>
      </c>
      <c r="GZ161">
        <v>58.827</v>
      </c>
      <c r="HA161">
        <v>30.434</v>
      </c>
      <c r="HB161">
        <v>28.6126</v>
      </c>
      <c r="HC161">
        <v>54.8746</v>
      </c>
      <c r="HD161">
        <v>47.5321</v>
      </c>
      <c r="HE161">
        <v>1</v>
      </c>
      <c r="HF161">
        <v>0.120694</v>
      </c>
      <c r="HG161">
        <v>-1.42967</v>
      </c>
      <c r="HH161">
        <v>20.1281</v>
      </c>
      <c r="HI161">
        <v>5.19677</v>
      </c>
      <c r="HJ161">
        <v>12.0055</v>
      </c>
      <c r="HK161">
        <v>4.97555</v>
      </c>
      <c r="HL161">
        <v>3.294</v>
      </c>
      <c r="HM161">
        <v>9999</v>
      </c>
      <c r="HN161">
        <v>9999</v>
      </c>
      <c r="HO161">
        <v>9999</v>
      </c>
      <c r="HP161">
        <v>999.9</v>
      </c>
      <c r="HQ161">
        <v>1.86325</v>
      </c>
      <c r="HR161">
        <v>1.86813</v>
      </c>
      <c r="HS161">
        <v>1.86783</v>
      </c>
      <c r="HT161">
        <v>1.86905</v>
      </c>
      <c r="HU161">
        <v>1.86981</v>
      </c>
      <c r="HV161">
        <v>1.86593</v>
      </c>
      <c r="HW161">
        <v>1.86701</v>
      </c>
      <c r="HX161">
        <v>1.86844</v>
      </c>
      <c r="HY161">
        <v>5</v>
      </c>
      <c r="HZ161">
        <v>0</v>
      </c>
      <c r="IA161">
        <v>0</v>
      </c>
      <c r="IB161">
        <v>0</v>
      </c>
      <c r="IC161" t="s">
        <v>426</v>
      </c>
      <c r="ID161" t="s">
        <v>427</v>
      </c>
      <c r="IE161" t="s">
        <v>428</v>
      </c>
      <c r="IF161" t="s">
        <v>428</v>
      </c>
      <c r="IG161" t="s">
        <v>428</v>
      </c>
      <c r="IH161" t="s">
        <v>428</v>
      </c>
      <c r="II161">
        <v>0</v>
      </c>
      <c r="IJ161">
        <v>100</v>
      </c>
      <c r="IK161">
        <v>100</v>
      </c>
      <c r="IL161">
        <v>2.054</v>
      </c>
      <c r="IM161">
        <v>0.3545</v>
      </c>
      <c r="IN161">
        <v>0.625846538382723</v>
      </c>
      <c r="IO161">
        <v>0.00365734689822481</v>
      </c>
      <c r="IP161">
        <v>-6.82403095585571e-07</v>
      </c>
      <c r="IQ161">
        <v>2.34579755332527e-10</v>
      </c>
      <c r="IR161">
        <v>-0.0964157226560202</v>
      </c>
      <c r="IS161">
        <v>-0.0183575705514064</v>
      </c>
      <c r="IT161">
        <v>0.00210061426533654</v>
      </c>
      <c r="IU161">
        <v>-2.28055882586626e-05</v>
      </c>
      <c r="IV161">
        <v>4</v>
      </c>
      <c r="IW161">
        <v>2464</v>
      </c>
      <c r="IX161">
        <v>0</v>
      </c>
      <c r="IY161">
        <v>27</v>
      </c>
      <c r="IZ161">
        <v>29308422.7</v>
      </c>
      <c r="JA161">
        <v>29308422.7</v>
      </c>
      <c r="JB161">
        <v>0.955811</v>
      </c>
      <c r="JC161">
        <v>2.64038</v>
      </c>
      <c r="JD161">
        <v>1.54785</v>
      </c>
      <c r="JE161">
        <v>2.31323</v>
      </c>
      <c r="JF161">
        <v>1.64673</v>
      </c>
      <c r="JG161">
        <v>2.34131</v>
      </c>
      <c r="JH161">
        <v>34.3952</v>
      </c>
      <c r="JI161">
        <v>24.2188</v>
      </c>
      <c r="JJ161">
        <v>18</v>
      </c>
      <c r="JK161">
        <v>494.704</v>
      </c>
      <c r="JL161">
        <v>332.518</v>
      </c>
      <c r="JM161">
        <v>31.2006</v>
      </c>
      <c r="JN161">
        <v>28.9415</v>
      </c>
      <c r="JO161">
        <v>29.9999</v>
      </c>
      <c r="JP161">
        <v>28.9313</v>
      </c>
      <c r="JQ161">
        <v>28.8877</v>
      </c>
      <c r="JR161">
        <v>19.1532</v>
      </c>
      <c r="JS161">
        <v>21.6768</v>
      </c>
      <c r="JT161">
        <v>82.8474</v>
      </c>
      <c r="JU161">
        <v>31.2007</v>
      </c>
      <c r="JV161">
        <v>420</v>
      </c>
      <c r="JW161">
        <v>24.0765</v>
      </c>
      <c r="JX161">
        <v>96.5803</v>
      </c>
      <c r="JY161">
        <v>94.4807</v>
      </c>
    </row>
    <row r="162" spans="1:285">
      <c r="A162">
        <v>146</v>
      </c>
      <c r="B162">
        <v>1758505361.1</v>
      </c>
      <c r="C162">
        <v>2333.09999990463</v>
      </c>
      <c r="D162" t="s">
        <v>719</v>
      </c>
      <c r="E162" t="s">
        <v>720</v>
      </c>
      <c r="F162">
        <v>5</v>
      </c>
      <c r="G162" t="s">
        <v>419</v>
      </c>
      <c r="H162" t="s">
        <v>548</v>
      </c>
      <c r="I162" t="s">
        <v>421</v>
      </c>
      <c r="J162">
        <v>1758505358.1</v>
      </c>
      <c r="K162">
        <f>(L162)/1000</f>
        <v>0</v>
      </c>
      <c r="L162">
        <f>1000*DL162*AJ162*(DH162-DI162)/(100*DA162*(1000-AJ162*DH162))</f>
        <v>0</v>
      </c>
      <c r="M162">
        <f>DL162*AJ162*(DG162-DF162*(1000-AJ162*DI162)/(1000-AJ162*DH162))/(100*DA162)</f>
        <v>0</v>
      </c>
      <c r="N162">
        <f>DF162 - IF(AJ162&gt;1, M162*DA162*100.0/(AL162), 0)</f>
        <v>0</v>
      </c>
      <c r="O162">
        <f>((U162-K162/2)*N162-M162)/(U162+K162/2)</f>
        <v>0</v>
      </c>
      <c r="P162">
        <f>O162*(DM162+DN162)/1000.0</f>
        <v>0</v>
      </c>
      <c r="Q162">
        <f>(DF162 - IF(AJ162&gt;1, M162*DA162*100.0/(AL162), 0))*(DM162+DN162)/1000.0</f>
        <v>0</v>
      </c>
      <c r="R162">
        <f>2.0/((1/T162-1/S162)+SIGN(T162)*SQRT((1/T162-1/S162)*(1/T162-1/S162) + 4*DB162/((DB162+1)*(DB162+1))*(2*1/T162*1/S162-1/S162*1/S162)))</f>
        <v>0</v>
      </c>
      <c r="S162">
        <f>IF(LEFT(DC162,1)&lt;&gt;"0",IF(LEFT(DC162,1)="1",3.0,DD162),$D$5+$E$5*(DT162*DM162/($K$5*1000))+$F$5*(DT162*DM162/($K$5*1000))*MAX(MIN(DA162,$J$5),$I$5)*MAX(MIN(DA162,$J$5),$I$5)+$G$5*MAX(MIN(DA162,$J$5),$I$5)*(DT162*DM162/($K$5*1000))+$H$5*(DT162*DM162/($K$5*1000))*(DT162*DM162/($K$5*1000)))</f>
        <v>0</v>
      </c>
      <c r="T162">
        <f>K162*(1000-(1000*0.61365*exp(17.502*X162/(240.97+X162))/(DM162+DN162)+DH162)/2)/(1000*0.61365*exp(17.502*X162/(240.97+X162))/(DM162+DN162)-DH162)</f>
        <v>0</v>
      </c>
      <c r="U162">
        <f>1/((DB162+1)/(R162/1.6)+1/(S162/1.37)) + DB162/((DB162+1)/(R162/1.6) + DB162/(S162/1.37))</f>
        <v>0</v>
      </c>
      <c r="V162">
        <f>(CW162*CZ162)</f>
        <v>0</v>
      </c>
      <c r="W162">
        <f>(DO162+(V162+2*0.95*5.67E-8*(((DO162+$B$7)+273)^4-(DO162+273)^4)-44100*K162)/(1.84*29.3*S162+8*0.95*5.67E-8*(DO162+273)^3))</f>
        <v>0</v>
      </c>
      <c r="X162">
        <f>($C$7*DP162+$D$7*DQ162+$E$7*W162)</f>
        <v>0</v>
      </c>
      <c r="Y162">
        <f>0.61365*exp(17.502*X162/(240.97+X162))</f>
        <v>0</v>
      </c>
      <c r="Z162">
        <f>(AA162/AB162*100)</f>
        <v>0</v>
      </c>
      <c r="AA162">
        <f>DH162*(DM162+DN162)/1000</f>
        <v>0</v>
      </c>
      <c r="AB162">
        <f>0.61365*exp(17.502*DO162/(240.97+DO162))</f>
        <v>0</v>
      </c>
      <c r="AC162">
        <f>(Y162-DH162*(DM162+DN162)/1000)</f>
        <v>0</v>
      </c>
      <c r="AD162">
        <f>(-K162*44100)</f>
        <v>0</v>
      </c>
      <c r="AE162">
        <f>2*29.3*S162*0.92*(DO162-X162)</f>
        <v>0</v>
      </c>
      <c r="AF162">
        <f>2*0.95*5.67E-8*(((DO162+$B$7)+273)^4-(X162+273)^4)</f>
        <v>0</v>
      </c>
      <c r="AG162">
        <f>V162+AF162+AD162+AE162</f>
        <v>0</v>
      </c>
      <c r="AH162">
        <v>7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MAX(0,($B$13+$C$13*DT162)/(1+$D$13*DT162)*DM162/(DO162+273)*$E$13)</f>
        <v>0</v>
      </c>
      <c r="AM162" t="s">
        <v>422</v>
      </c>
      <c r="AN162" t="s">
        <v>422</v>
      </c>
      <c r="AO162">
        <v>0</v>
      </c>
      <c r="AP162">
        <v>0</v>
      </c>
      <c r="AQ162">
        <f>1-AO162/AP162</f>
        <v>0</v>
      </c>
      <c r="AR162">
        <v>0</v>
      </c>
      <c r="AS162" t="s">
        <v>422</v>
      </c>
      <c r="AT162" t="s">
        <v>422</v>
      </c>
      <c r="AU162">
        <v>0</v>
      </c>
      <c r="AV162">
        <v>0</v>
      </c>
      <c r="AW162">
        <f>1-AU162/AV162</f>
        <v>0</v>
      </c>
      <c r="AX162">
        <v>0.5</v>
      </c>
      <c r="AY162">
        <f>CX162</f>
        <v>0</v>
      </c>
      <c r="AZ162">
        <f>M162</f>
        <v>0</v>
      </c>
      <c r="BA162">
        <f>AW162*AX162*AY162</f>
        <v>0</v>
      </c>
      <c r="BB162">
        <f>(AZ162-AR162)/AY162</f>
        <v>0</v>
      </c>
      <c r="BC162">
        <f>(AP162-AV162)/AV162</f>
        <v>0</v>
      </c>
      <c r="BD162">
        <f>AO162/(AQ162+AO162/AV162)</f>
        <v>0</v>
      </c>
      <c r="BE162" t="s">
        <v>422</v>
      </c>
      <c r="BF162">
        <v>0</v>
      </c>
      <c r="BG162">
        <f>IF(BF162&lt;&gt;0, BF162, BD162)</f>
        <v>0</v>
      </c>
      <c r="BH162">
        <f>1-BG162/AV162</f>
        <v>0</v>
      </c>
      <c r="BI162">
        <f>(AV162-AU162)/(AV162-BG162)</f>
        <v>0</v>
      </c>
      <c r="BJ162">
        <f>(AP162-AV162)/(AP162-BG162)</f>
        <v>0</v>
      </c>
      <c r="BK162">
        <f>(AV162-AU162)/(AV162-AO162)</f>
        <v>0</v>
      </c>
      <c r="BL162">
        <f>(AP162-AV162)/(AP162-AO162)</f>
        <v>0</v>
      </c>
      <c r="BM162">
        <f>(BI162*BG162/AU162)</f>
        <v>0</v>
      </c>
      <c r="BN162">
        <f>(1-BM162)</f>
        <v>0</v>
      </c>
      <c r="CW162">
        <f>$B$11*DU162+$C$11*DV162+$F$11*EG162*(1-EJ162)</f>
        <v>0</v>
      </c>
      <c r="CX162">
        <f>CW162*CY162</f>
        <v>0</v>
      </c>
      <c r="CY162">
        <f>($B$11*$D$9+$C$11*$D$9+$F$11*((ET162+EL162)/MAX(ET162+EL162+EU162, 0.1)*$I$9+EU162/MAX(ET162+EL162+EU162, 0.1)*$J$9))/($B$11+$C$11+$F$11)</f>
        <v>0</v>
      </c>
      <c r="CZ162">
        <f>($B$11*$K$9+$C$11*$K$9+$F$11*((ET162+EL162)/MAX(ET162+EL162+EU162, 0.1)*$P$9+EU162/MAX(ET162+EL162+EU162, 0.1)*$Q$9))/($B$11+$C$11+$F$11)</f>
        <v>0</v>
      </c>
      <c r="DA162">
        <v>3.46</v>
      </c>
      <c r="DB162">
        <v>0.5</v>
      </c>
      <c r="DC162" t="s">
        <v>423</v>
      </c>
      <c r="DD162">
        <v>2</v>
      </c>
      <c r="DE162">
        <v>1758505358.1</v>
      </c>
      <c r="DF162">
        <v>420.538</v>
      </c>
      <c r="DG162">
        <v>419.973666666667</v>
      </c>
      <c r="DH162">
        <v>24.2803666666667</v>
      </c>
      <c r="DI162">
        <v>24.0408333333333</v>
      </c>
      <c r="DJ162">
        <v>418.483666666667</v>
      </c>
      <c r="DK162">
        <v>23.9258666666667</v>
      </c>
      <c r="DL162">
        <v>500.016333333333</v>
      </c>
      <c r="DM162">
        <v>89.8040666666667</v>
      </c>
      <c r="DN162">
        <v>0.0366159666666667</v>
      </c>
      <c r="DO162">
        <v>30.4421333333333</v>
      </c>
      <c r="DP162">
        <v>30.0065666666667</v>
      </c>
      <c r="DQ162">
        <v>999.9</v>
      </c>
      <c r="DR162">
        <v>0</v>
      </c>
      <c r="DS162">
        <v>0</v>
      </c>
      <c r="DT162">
        <v>10008.54</v>
      </c>
      <c r="DU162">
        <v>0</v>
      </c>
      <c r="DV162">
        <v>0.330984</v>
      </c>
      <c r="DW162">
        <v>0.563934333333333</v>
      </c>
      <c r="DX162">
        <v>431.002666666667</v>
      </c>
      <c r="DY162">
        <v>430.319</v>
      </c>
      <c r="DZ162">
        <v>0.239490666666667</v>
      </c>
      <c r="EA162">
        <v>419.973666666667</v>
      </c>
      <c r="EB162">
        <v>24.0408333333333</v>
      </c>
      <c r="EC162">
        <v>2.18047333333333</v>
      </c>
      <c r="ED162">
        <v>2.15896666666667</v>
      </c>
      <c r="EE162">
        <v>18.8195666666667</v>
      </c>
      <c r="EF162">
        <v>18.6610333333333</v>
      </c>
      <c r="EG162">
        <v>0.00500059</v>
      </c>
      <c r="EH162">
        <v>0</v>
      </c>
      <c r="EI162">
        <v>0</v>
      </c>
      <c r="EJ162">
        <v>0</v>
      </c>
      <c r="EK162">
        <v>275.233333333333</v>
      </c>
      <c r="EL162">
        <v>0.00500059</v>
      </c>
      <c r="EM162">
        <v>-8.9</v>
      </c>
      <c r="EN162">
        <v>-0.433333333333333</v>
      </c>
      <c r="EO162">
        <v>35.979</v>
      </c>
      <c r="EP162">
        <v>40.7913333333333</v>
      </c>
      <c r="EQ162">
        <v>37.833</v>
      </c>
      <c r="ER162">
        <v>41.5413333333333</v>
      </c>
      <c r="ES162">
        <v>38.8956666666667</v>
      </c>
      <c r="ET162">
        <v>0</v>
      </c>
      <c r="EU162">
        <v>0</v>
      </c>
      <c r="EV162">
        <v>0</v>
      </c>
      <c r="EW162">
        <v>1758505361.7</v>
      </c>
      <c r="EX162">
        <v>0</v>
      </c>
      <c r="EY162">
        <v>273.092307692308</v>
      </c>
      <c r="EZ162">
        <v>15.5145296476437</v>
      </c>
      <c r="FA162">
        <v>-21.4085469477183</v>
      </c>
      <c r="FB162">
        <v>-6.74615384615385</v>
      </c>
      <c r="FC162">
        <v>15</v>
      </c>
      <c r="FD162">
        <v>0</v>
      </c>
      <c r="FE162" t="s">
        <v>424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0.550888714285714</v>
      </c>
      <c r="FR162">
        <v>0.110212831168831</v>
      </c>
      <c r="FS162">
        <v>0.0406153327429818</v>
      </c>
      <c r="FT162">
        <v>1</v>
      </c>
      <c r="FU162">
        <v>272.985294117647</v>
      </c>
      <c r="FV162">
        <v>12.5699005315664</v>
      </c>
      <c r="FW162">
        <v>5.39875434178169</v>
      </c>
      <c r="FX162">
        <v>-1</v>
      </c>
      <c r="FY162">
        <v>0.237995380952381</v>
      </c>
      <c r="FZ162">
        <v>0.00634675324675392</v>
      </c>
      <c r="GA162">
        <v>0.000866098392969212</v>
      </c>
      <c r="GB162">
        <v>1</v>
      </c>
      <c r="GC162">
        <v>2</v>
      </c>
      <c r="GD162">
        <v>2</v>
      </c>
      <c r="GE162" t="s">
        <v>425</v>
      </c>
      <c r="GF162">
        <v>3.13302</v>
      </c>
      <c r="GG162">
        <v>2.71463</v>
      </c>
      <c r="GH162">
        <v>0.0887716</v>
      </c>
      <c r="GI162">
        <v>0.089146</v>
      </c>
      <c r="GJ162">
        <v>0.102995</v>
      </c>
      <c r="GK162">
        <v>0.102917</v>
      </c>
      <c r="GL162">
        <v>34290.5</v>
      </c>
      <c r="GM162">
        <v>36698.1</v>
      </c>
      <c r="GN162">
        <v>34050.8</v>
      </c>
      <c r="GO162">
        <v>36483</v>
      </c>
      <c r="GP162">
        <v>43153.3</v>
      </c>
      <c r="GQ162">
        <v>46989.4</v>
      </c>
      <c r="GR162">
        <v>53138.5</v>
      </c>
      <c r="GS162">
        <v>58317.2</v>
      </c>
      <c r="GT162">
        <v>1.9295</v>
      </c>
      <c r="GU162">
        <v>1.6514</v>
      </c>
      <c r="GV162">
        <v>0.0886023</v>
      </c>
      <c r="GW162">
        <v>0</v>
      </c>
      <c r="GX162">
        <v>28.5629</v>
      </c>
      <c r="GY162">
        <v>999.9</v>
      </c>
      <c r="GZ162">
        <v>58.827</v>
      </c>
      <c r="HA162">
        <v>30.454</v>
      </c>
      <c r="HB162">
        <v>28.6453</v>
      </c>
      <c r="HC162">
        <v>54.1646</v>
      </c>
      <c r="HD162">
        <v>47.1434</v>
      </c>
      <c r="HE162">
        <v>1</v>
      </c>
      <c r="HF162">
        <v>0.1206</v>
      </c>
      <c r="HG162">
        <v>-1.43071</v>
      </c>
      <c r="HH162">
        <v>20.1281</v>
      </c>
      <c r="HI162">
        <v>5.19767</v>
      </c>
      <c r="HJ162">
        <v>12.0058</v>
      </c>
      <c r="HK162">
        <v>4.9755</v>
      </c>
      <c r="HL162">
        <v>3.294</v>
      </c>
      <c r="HM162">
        <v>9999</v>
      </c>
      <c r="HN162">
        <v>9999</v>
      </c>
      <c r="HO162">
        <v>9999</v>
      </c>
      <c r="HP162">
        <v>999.9</v>
      </c>
      <c r="HQ162">
        <v>1.86325</v>
      </c>
      <c r="HR162">
        <v>1.86813</v>
      </c>
      <c r="HS162">
        <v>1.86783</v>
      </c>
      <c r="HT162">
        <v>1.86905</v>
      </c>
      <c r="HU162">
        <v>1.86983</v>
      </c>
      <c r="HV162">
        <v>1.86593</v>
      </c>
      <c r="HW162">
        <v>1.86701</v>
      </c>
      <c r="HX162">
        <v>1.86844</v>
      </c>
      <c r="HY162">
        <v>5</v>
      </c>
      <c r="HZ162">
        <v>0</v>
      </c>
      <c r="IA162">
        <v>0</v>
      </c>
      <c r="IB162">
        <v>0</v>
      </c>
      <c r="IC162" t="s">
        <v>426</v>
      </c>
      <c r="ID162" t="s">
        <v>427</v>
      </c>
      <c r="IE162" t="s">
        <v>428</v>
      </c>
      <c r="IF162" t="s">
        <v>428</v>
      </c>
      <c r="IG162" t="s">
        <v>428</v>
      </c>
      <c r="IH162" t="s">
        <v>428</v>
      </c>
      <c r="II162">
        <v>0</v>
      </c>
      <c r="IJ162">
        <v>100</v>
      </c>
      <c r="IK162">
        <v>100</v>
      </c>
      <c r="IL162">
        <v>2.054</v>
      </c>
      <c r="IM162">
        <v>0.3545</v>
      </c>
      <c r="IN162">
        <v>0.625846538382723</v>
      </c>
      <c r="IO162">
        <v>0.00365734689822481</v>
      </c>
      <c r="IP162">
        <v>-6.82403095585571e-07</v>
      </c>
      <c r="IQ162">
        <v>2.34579755332527e-10</v>
      </c>
      <c r="IR162">
        <v>-0.0964157226560202</v>
      </c>
      <c r="IS162">
        <v>-0.0183575705514064</v>
      </c>
      <c r="IT162">
        <v>0.00210061426533654</v>
      </c>
      <c r="IU162">
        <v>-2.28055882586626e-05</v>
      </c>
      <c r="IV162">
        <v>4</v>
      </c>
      <c r="IW162">
        <v>2464</v>
      </c>
      <c r="IX162">
        <v>0</v>
      </c>
      <c r="IY162">
        <v>27</v>
      </c>
      <c r="IZ162">
        <v>29308422.7</v>
      </c>
      <c r="JA162">
        <v>29308422.7</v>
      </c>
      <c r="JB162">
        <v>0.955811</v>
      </c>
      <c r="JC162">
        <v>2.63428</v>
      </c>
      <c r="JD162">
        <v>1.54785</v>
      </c>
      <c r="JE162">
        <v>2.31201</v>
      </c>
      <c r="JF162">
        <v>1.64673</v>
      </c>
      <c r="JG162">
        <v>2.3291</v>
      </c>
      <c r="JH162">
        <v>34.3952</v>
      </c>
      <c r="JI162">
        <v>24.2188</v>
      </c>
      <c r="JJ162">
        <v>18</v>
      </c>
      <c r="JK162">
        <v>494.688</v>
      </c>
      <c r="JL162">
        <v>332.554</v>
      </c>
      <c r="JM162">
        <v>31.2001</v>
      </c>
      <c r="JN162">
        <v>28.9402</v>
      </c>
      <c r="JO162">
        <v>29.9999</v>
      </c>
      <c r="JP162">
        <v>28.9313</v>
      </c>
      <c r="JQ162">
        <v>28.8877</v>
      </c>
      <c r="JR162">
        <v>19.1532</v>
      </c>
      <c r="JS162">
        <v>21.6768</v>
      </c>
      <c r="JT162">
        <v>82.8474</v>
      </c>
      <c r="JU162">
        <v>31.1932</v>
      </c>
      <c r="JV162">
        <v>420</v>
      </c>
      <c r="JW162">
        <v>24.0768</v>
      </c>
      <c r="JX162">
        <v>96.5808</v>
      </c>
      <c r="JY162">
        <v>94.4808</v>
      </c>
    </row>
    <row r="163" spans="1:285">
      <c r="A163">
        <v>147</v>
      </c>
      <c r="B163">
        <v>1758505363.1</v>
      </c>
      <c r="C163">
        <v>2335.09999990463</v>
      </c>
      <c r="D163" t="s">
        <v>721</v>
      </c>
      <c r="E163" t="s">
        <v>722</v>
      </c>
      <c r="F163">
        <v>5</v>
      </c>
      <c r="G163" t="s">
        <v>419</v>
      </c>
      <c r="H163" t="s">
        <v>548</v>
      </c>
      <c r="I163" t="s">
        <v>421</v>
      </c>
      <c r="J163">
        <v>1758505360.1</v>
      </c>
      <c r="K163">
        <f>(L163)/1000</f>
        <v>0</v>
      </c>
      <c r="L163">
        <f>1000*DL163*AJ163*(DH163-DI163)/(100*DA163*(1000-AJ163*DH163))</f>
        <v>0</v>
      </c>
      <c r="M163">
        <f>DL163*AJ163*(DG163-DF163*(1000-AJ163*DI163)/(1000-AJ163*DH163))/(100*DA163)</f>
        <v>0</v>
      </c>
      <c r="N163">
        <f>DF163 - IF(AJ163&gt;1, M163*DA163*100.0/(AL163), 0)</f>
        <v>0</v>
      </c>
      <c r="O163">
        <f>((U163-K163/2)*N163-M163)/(U163+K163/2)</f>
        <v>0</v>
      </c>
      <c r="P163">
        <f>O163*(DM163+DN163)/1000.0</f>
        <v>0</v>
      </c>
      <c r="Q163">
        <f>(DF163 - IF(AJ163&gt;1, M163*DA163*100.0/(AL163), 0))*(DM163+DN163)/1000.0</f>
        <v>0</v>
      </c>
      <c r="R163">
        <f>2.0/((1/T163-1/S163)+SIGN(T163)*SQRT((1/T163-1/S163)*(1/T163-1/S163) + 4*DB163/((DB163+1)*(DB163+1))*(2*1/T163*1/S163-1/S163*1/S163)))</f>
        <v>0</v>
      </c>
      <c r="S163">
        <f>IF(LEFT(DC163,1)&lt;&gt;"0",IF(LEFT(DC163,1)="1",3.0,DD163),$D$5+$E$5*(DT163*DM163/($K$5*1000))+$F$5*(DT163*DM163/($K$5*1000))*MAX(MIN(DA163,$J$5),$I$5)*MAX(MIN(DA163,$J$5),$I$5)+$G$5*MAX(MIN(DA163,$J$5),$I$5)*(DT163*DM163/($K$5*1000))+$H$5*(DT163*DM163/($K$5*1000))*(DT163*DM163/($K$5*1000)))</f>
        <v>0</v>
      </c>
      <c r="T163">
        <f>K163*(1000-(1000*0.61365*exp(17.502*X163/(240.97+X163))/(DM163+DN163)+DH163)/2)/(1000*0.61365*exp(17.502*X163/(240.97+X163))/(DM163+DN163)-DH163)</f>
        <v>0</v>
      </c>
      <c r="U163">
        <f>1/((DB163+1)/(R163/1.6)+1/(S163/1.37)) + DB163/((DB163+1)/(R163/1.6) + DB163/(S163/1.37))</f>
        <v>0</v>
      </c>
      <c r="V163">
        <f>(CW163*CZ163)</f>
        <v>0</v>
      </c>
      <c r="W163">
        <f>(DO163+(V163+2*0.95*5.67E-8*(((DO163+$B$7)+273)^4-(DO163+273)^4)-44100*K163)/(1.84*29.3*S163+8*0.95*5.67E-8*(DO163+273)^3))</f>
        <v>0</v>
      </c>
      <c r="X163">
        <f>($C$7*DP163+$D$7*DQ163+$E$7*W163)</f>
        <v>0</v>
      </c>
      <c r="Y163">
        <f>0.61365*exp(17.502*X163/(240.97+X163))</f>
        <v>0</v>
      </c>
      <c r="Z163">
        <f>(AA163/AB163*100)</f>
        <v>0</v>
      </c>
      <c r="AA163">
        <f>DH163*(DM163+DN163)/1000</f>
        <v>0</v>
      </c>
      <c r="AB163">
        <f>0.61365*exp(17.502*DO163/(240.97+DO163))</f>
        <v>0</v>
      </c>
      <c r="AC163">
        <f>(Y163-DH163*(DM163+DN163)/1000)</f>
        <v>0</v>
      </c>
      <c r="AD163">
        <f>(-K163*44100)</f>
        <v>0</v>
      </c>
      <c r="AE163">
        <f>2*29.3*S163*0.92*(DO163-X163)</f>
        <v>0</v>
      </c>
      <c r="AF163">
        <f>2*0.95*5.67E-8*(((DO163+$B$7)+273)^4-(X163+273)^4)</f>
        <v>0</v>
      </c>
      <c r="AG163">
        <f>V163+AF163+AD163+AE163</f>
        <v>0</v>
      </c>
      <c r="AH163">
        <v>7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MAX(0,($B$13+$C$13*DT163)/(1+$D$13*DT163)*DM163/(DO163+273)*$E$13)</f>
        <v>0</v>
      </c>
      <c r="AM163" t="s">
        <v>422</v>
      </c>
      <c r="AN163" t="s">
        <v>422</v>
      </c>
      <c r="AO163">
        <v>0</v>
      </c>
      <c r="AP163">
        <v>0</v>
      </c>
      <c r="AQ163">
        <f>1-AO163/AP163</f>
        <v>0</v>
      </c>
      <c r="AR163">
        <v>0</v>
      </c>
      <c r="AS163" t="s">
        <v>422</v>
      </c>
      <c r="AT163" t="s">
        <v>422</v>
      </c>
      <c r="AU163">
        <v>0</v>
      </c>
      <c r="AV163">
        <v>0</v>
      </c>
      <c r="AW163">
        <f>1-AU163/AV163</f>
        <v>0</v>
      </c>
      <c r="AX163">
        <v>0.5</v>
      </c>
      <c r="AY163">
        <f>CX163</f>
        <v>0</v>
      </c>
      <c r="AZ163">
        <f>M163</f>
        <v>0</v>
      </c>
      <c r="BA163">
        <f>AW163*AX163*AY163</f>
        <v>0</v>
      </c>
      <c r="BB163">
        <f>(AZ163-AR163)/AY163</f>
        <v>0</v>
      </c>
      <c r="BC163">
        <f>(AP163-AV163)/AV163</f>
        <v>0</v>
      </c>
      <c r="BD163">
        <f>AO163/(AQ163+AO163/AV163)</f>
        <v>0</v>
      </c>
      <c r="BE163" t="s">
        <v>422</v>
      </c>
      <c r="BF163">
        <v>0</v>
      </c>
      <c r="BG163">
        <f>IF(BF163&lt;&gt;0, BF163, BD163)</f>
        <v>0</v>
      </c>
      <c r="BH163">
        <f>1-BG163/AV163</f>
        <v>0</v>
      </c>
      <c r="BI163">
        <f>(AV163-AU163)/(AV163-BG163)</f>
        <v>0</v>
      </c>
      <c r="BJ163">
        <f>(AP163-AV163)/(AP163-BG163)</f>
        <v>0</v>
      </c>
      <c r="BK163">
        <f>(AV163-AU163)/(AV163-AO163)</f>
        <v>0</v>
      </c>
      <c r="BL163">
        <f>(AP163-AV163)/(AP163-AO163)</f>
        <v>0</v>
      </c>
      <c r="BM163">
        <f>(BI163*BG163/AU163)</f>
        <v>0</v>
      </c>
      <c r="BN163">
        <f>(1-BM163)</f>
        <v>0</v>
      </c>
      <c r="CW163">
        <f>$B$11*DU163+$C$11*DV163+$F$11*EG163*(1-EJ163)</f>
        <v>0</v>
      </c>
      <c r="CX163">
        <f>CW163*CY163</f>
        <v>0</v>
      </c>
      <c r="CY163">
        <f>($B$11*$D$9+$C$11*$D$9+$F$11*((ET163+EL163)/MAX(ET163+EL163+EU163, 0.1)*$I$9+EU163/MAX(ET163+EL163+EU163, 0.1)*$J$9))/($B$11+$C$11+$F$11)</f>
        <v>0</v>
      </c>
      <c r="CZ163">
        <f>($B$11*$K$9+$C$11*$K$9+$F$11*((ET163+EL163)/MAX(ET163+EL163+EU163, 0.1)*$P$9+EU163/MAX(ET163+EL163+EU163, 0.1)*$Q$9))/($B$11+$C$11+$F$11)</f>
        <v>0</v>
      </c>
      <c r="DA163">
        <v>3.46</v>
      </c>
      <c r="DB163">
        <v>0.5</v>
      </c>
      <c r="DC163" t="s">
        <v>423</v>
      </c>
      <c r="DD163">
        <v>2</v>
      </c>
      <c r="DE163">
        <v>1758505360.1</v>
      </c>
      <c r="DF163">
        <v>420.552666666667</v>
      </c>
      <c r="DG163">
        <v>419.973333333333</v>
      </c>
      <c r="DH163">
        <v>24.2802333333333</v>
      </c>
      <c r="DI163">
        <v>24.0402</v>
      </c>
      <c r="DJ163">
        <v>418.498</v>
      </c>
      <c r="DK163">
        <v>23.9257333333333</v>
      </c>
      <c r="DL163">
        <v>500.023333333333</v>
      </c>
      <c r="DM163">
        <v>89.8039333333333</v>
      </c>
      <c r="DN163">
        <v>0.0365734</v>
      </c>
      <c r="DO163">
        <v>30.4430333333333</v>
      </c>
      <c r="DP163">
        <v>30.0074333333333</v>
      </c>
      <c r="DQ163">
        <v>999.9</v>
      </c>
      <c r="DR163">
        <v>0</v>
      </c>
      <c r="DS163">
        <v>0</v>
      </c>
      <c r="DT163">
        <v>10007.29</v>
      </c>
      <c r="DU163">
        <v>0</v>
      </c>
      <c r="DV163">
        <v>0.330984</v>
      </c>
      <c r="DW163">
        <v>0.579081</v>
      </c>
      <c r="DX163">
        <v>431.017666666667</v>
      </c>
      <c r="DY163">
        <v>430.318333333333</v>
      </c>
      <c r="DZ163">
        <v>0.240009333333333</v>
      </c>
      <c r="EA163">
        <v>419.973333333333</v>
      </c>
      <c r="EB163">
        <v>24.0402</v>
      </c>
      <c r="EC163">
        <v>2.18045666666667</v>
      </c>
      <c r="ED163">
        <v>2.15890333333333</v>
      </c>
      <c r="EE163">
        <v>18.8194333333333</v>
      </c>
      <c r="EF163">
        <v>18.6605666666667</v>
      </c>
      <c r="EG163">
        <v>0.00500059</v>
      </c>
      <c r="EH163">
        <v>0</v>
      </c>
      <c r="EI163">
        <v>0</v>
      </c>
      <c r="EJ163">
        <v>0</v>
      </c>
      <c r="EK163">
        <v>272.933333333333</v>
      </c>
      <c r="EL163">
        <v>0.00500059</v>
      </c>
      <c r="EM163">
        <v>-12.2</v>
      </c>
      <c r="EN163">
        <v>-1.5</v>
      </c>
      <c r="EO163">
        <v>36</v>
      </c>
      <c r="EP163">
        <v>40.812</v>
      </c>
      <c r="EQ163">
        <v>37.854</v>
      </c>
      <c r="ER163">
        <v>41.583</v>
      </c>
      <c r="ES163">
        <v>38.9163333333333</v>
      </c>
      <c r="ET163">
        <v>0</v>
      </c>
      <c r="EU163">
        <v>0</v>
      </c>
      <c r="EV163">
        <v>0</v>
      </c>
      <c r="EW163">
        <v>1758505363.5</v>
      </c>
      <c r="EX163">
        <v>0</v>
      </c>
      <c r="EY163">
        <v>272.704</v>
      </c>
      <c r="EZ163">
        <v>0.715384309365702</v>
      </c>
      <c r="FA163">
        <v>-35.6307688706019</v>
      </c>
      <c r="FB163">
        <v>-7.848</v>
      </c>
      <c r="FC163">
        <v>15</v>
      </c>
      <c r="FD163">
        <v>0</v>
      </c>
      <c r="FE163" t="s">
        <v>424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0.556181333333333</v>
      </c>
      <c r="FR163">
        <v>0.17697974025974</v>
      </c>
      <c r="FS163">
        <v>0.043193416827913</v>
      </c>
      <c r="FT163">
        <v>1</v>
      </c>
      <c r="FU163">
        <v>273.091176470588</v>
      </c>
      <c r="FV163">
        <v>7.95874699726521</v>
      </c>
      <c r="FW163">
        <v>5.51129149202205</v>
      </c>
      <c r="FX163">
        <v>-1</v>
      </c>
      <c r="FY163">
        <v>0.238308857142857</v>
      </c>
      <c r="FZ163">
        <v>0.0073485974025975</v>
      </c>
      <c r="GA163">
        <v>0.000970223944974231</v>
      </c>
      <c r="GB163">
        <v>1</v>
      </c>
      <c r="GC163">
        <v>2</v>
      </c>
      <c r="GD163">
        <v>2</v>
      </c>
      <c r="GE163" t="s">
        <v>425</v>
      </c>
      <c r="GF163">
        <v>3.13292</v>
      </c>
      <c r="GG163">
        <v>2.71466</v>
      </c>
      <c r="GH163">
        <v>0.0887725</v>
      </c>
      <c r="GI163">
        <v>0.0891578</v>
      </c>
      <c r="GJ163">
        <v>0.102993</v>
      </c>
      <c r="GK163">
        <v>0.102916</v>
      </c>
      <c r="GL163">
        <v>34290.6</v>
      </c>
      <c r="GM163">
        <v>36697.6</v>
      </c>
      <c r="GN163">
        <v>34050.8</v>
      </c>
      <c r="GO163">
        <v>36483</v>
      </c>
      <c r="GP163">
        <v>43153.4</v>
      </c>
      <c r="GQ163">
        <v>46989.6</v>
      </c>
      <c r="GR163">
        <v>53138.5</v>
      </c>
      <c r="GS163">
        <v>58317.4</v>
      </c>
      <c r="GT163">
        <v>1.92938</v>
      </c>
      <c r="GU163">
        <v>1.65147</v>
      </c>
      <c r="GV163">
        <v>0.088647</v>
      </c>
      <c r="GW163">
        <v>0</v>
      </c>
      <c r="GX163">
        <v>28.5631</v>
      </c>
      <c r="GY163">
        <v>999.9</v>
      </c>
      <c r="GZ163">
        <v>58.827</v>
      </c>
      <c r="HA163">
        <v>30.454</v>
      </c>
      <c r="HB163">
        <v>28.6424</v>
      </c>
      <c r="HC163">
        <v>54.5046</v>
      </c>
      <c r="HD163">
        <v>47.5321</v>
      </c>
      <c r="HE163">
        <v>1</v>
      </c>
      <c r="HF163">
        <v>0.120325</v>
      </c>
      <c r="HG163">
        <v>-1.41643</v>
      </c>
      <c r="HH163">
        <v>20.1282</v>
      </c>
      <c r="HI163">
        <v>5.19812</v>
      </c>
      <c r="HJ163">
        <v>12.0064</v>
      </c>
      <c r="HK163">
        <v>4.9755</v>
      </c>
      <c r="HL163">
        <v>3.294</v>
      </c>
      <c r="HM163">
        <v>9999</v>
      </c>
      <c r="HN163">
        <v>9999</v>
      </c>
      <c r="HO163">
        <v>9999</v>
      </c>
      <c r="HP163">
        <v>999.9</v>
      </c>
      <c r="HQ163">
        <v>1.86325</v>
      </c>
      <c r="HR163">
        <v>1.86812</v>
      </c>
      <c r="HS163">
        <v>1.86783</v>
      </c>
      <c r="HT163">
        <v>1.86905</v>
      </c>
      <c r="HU163">
        <v>1.86984</v>
      </c>
      <c r="HV163">
        <v>1.86594</v>
      </c>
      <c r="HW163">
        <v>1.867</v>
      </c>
      <c r="HX163">
        <v>1.86844</v>
      </c>
      <c r="HY163">
        <v>5</v>
      </c>
      <c r="HZ163">
        <v>0</v>
      </c>
      <c r="IA163">
        <v>0</v>
      </c>
      <c r="IB163">
        <v>0</v>
      </c>
      <c r="IC163" t="s">
        <v>426</v>
      </c>
      <c r="ID163" t="s">
        <v>427</v>
      </c>
      <c r="IE163" t="s">
        <v>428</v>
      </c>
      <c r="IF163" t="s">
        <v>428</v>
      </c>
      <c r="IG163" t="s">
        <v>428</v>
      </c>
      <c r="IH163" t="s">
        <v>428</v>
      </c>
      <c r="II163">
        <v>0</v>
      </c>
      <c r="IJ163">
        <v>100</v>
      </c>
      <c r="IK163">
        <v>100</v>
      </c>
      <c r="IL163">
        <v>2.054</v>
      </c>
      <c r="IM163">
        <v>0.3545</v>
      </c>
      <c r="IN163">
        <v>0.625846538382723</v>
      </c>
      <c r="IO163">
        <v>0.00365734689822481</v>
      </c>
      <c r="IP163">
        <v>-6.82403095585571e-07</v>
      </c>
      <c r="IQ163">
        <v>2.34579755332527e-10</v>
      </c>
      <c r="IR163">
        <v>-0.0964157226560202</v>
      </c>
      <c r="IS163">
        <v>-0.0183575705514064</v>
      </c>
      <c r="IT163">
        <v>0.00210061426533654</v>
      </c>
      <c r="IU163">
        <v>-2.28055882586626e-05</v>
      </c>
      <c r="IV163">
        <v>4</v>
      </c>
      <c r="IW163">
        <v>2464</v>
      </c>
      <c r="IX163">
        <v>0</v>
      </c>
      <c r="IY163">
        <v>27</v>
      </c>
      <c r="IZ163">
        <v>29308422.7</v>
      </c>
      <c r="JA163">
        <v>29308422.7</v>
      </c>
      <c r="JB163">
        <v>0.955811</v>
      </c>
      <c r="JC163">
        <v>2.63672</v>
      </c>
      <c r="JD163">
        <v>1.54785</v>
      </c>
      <c r="JE163">
        <v>2.31201</v>
      </c>
      <c r="JF163">
        <v>1.64673</v>
      </c>
      <c r="JG163">
        <v>2.30957</v>
      </c>
      <c r="JH163">
        <v>34.3952</v>
      </c>
      <c r="JI163">
        <v>24.2188</v>
      </c>
      <c r="JJ163">
        <v>18</v>
      </c>
      <c r="JK163">
        <v>494.605</v>
      </c>
      <c r="JL163">
        <v>332.589</v>
      </c>
      <c r="JM163">
        <v>31.1992</v>
      </c>
      <c r="JN163">
        <v>28.9394</v>
      </c>
      <c r="JO163">
        <v>29.9999</v>
      </c>
      <c r="JP163">
        <v>28.9311</v>
      </c>
      <c r="JQ163">
        <v>28.8876</v>
      </c>
      <c r="JR163">
        <v>19.1511</v>
      </c>
      <c r="JS163">
        <v>21.6768</v>
      </c>
      <c r="JT163">
        <v>82.8474</v>
      </c>
      <c r="JU163">
        <v>31.1932</v>
      </c>
      <c r="JV163">
        <v>420</v>
      </c>
      <c r="JW163">
        <v>24.0789</v>
      </c>
      <c r="JX163">
        <v>96.5808</v>
      </c>
      <c r="JY163">
        <v>94.481</v>
      </c>
    </row>
    <row r="164" spans="1:285">
      <c r="A164">
        <v>148</v>
      </c>
      <c r="B164">
        <v>1758505365.1</v>
      </c>
      <c r="C164">
        <v>2337.09999990463</v>
      </c>
      <c r="D164" t="s">
        <v>723</v>
      </c>
      <c r="E164" t="s">
        <v>724</v>
      </c>
      <c r="F164">
        <v>5</v>
      </c>
      <c r="G164" t="s">
        <v>419</v>
      </c>
      <c r="H164" t="s">
        <v>548</v>
      </c>
      <c r="I164" t="s">
        <v>421</v>
      </c>
      <c r="J164">
        <v>1758505362.1</v>
      </c>
      <c r="K164">
        <f>(L164)/1000</f>
        <v>0</v>
      </c>
      <c r="L164">
        <f>1000*DL164*AJ164*(DH164-DI164)/(100*DA164*(1000-AJ164*DH164))</f>
        <v>0</v>
      </c>
      <c r="M164">
        <f>DL164*AJ164*(DG164-DF164*(1000-AJ164*DI164)/(1000-AJ164*DH164))/(100*DA164)</f>
        <v>0</v>
      </c>
      <c r="N164">
        <f>DF164 - IF(AJ164&gt;1, M164*DA164*100.0/(AL164), 0)</f>
        <v>0</v>
      </c>
      <c r="O164">
        <f>((U164-K164/2)*N164-M164)/(U164+K164/2)</f>
        <v>0</v>
      </c>
      <c r="P164">
        <f>O164*(DM164+DN164)/1000.0</f>
        <v>0</v>
      </c>
      <c r="Q164">
        <f>(DF164 - IF(AJ164&gt;1, M164*DA164*100.0/(AL164), 0))*(DM164+DN164)/1000.0</f>
        <v>0</v>
      </c>
      <c r="R164">
        <f>2.0/((1/T164-1/S164)+SIGN(T164)*SQRT((1/T164-1/S164)*(1/T164-1/S164) + 4*DB164/((DB164+1)*(DB164+1))*(2*1/T164*1/S164-1/S164*1/S164)))</f>
        <v>0</v>
      </c>
      <c r="S164">
        <f>IF(LEFT(DC164,1)&lt;&gt;"0",IF(LEFT(DC164,1)="1",3.0,DD164),$D$5+$E$5*(DT164*DM164/($K$5*1000))+$F$5*(DT164*DM164/($K$5*1000))*MAX(MIN(DA164,$J$5),$I$5)*MAX(MIN(DA164,$J$5),$I$5)+$G$5*MAX(MIN(DA164,$J$5),$I$5)*(DT164*DM164/($K$5*1000))+$H$5*(DT164*DM164/($K$5*1000))*(DT164*DM164/($K$5*1000)))</f>
        <v>0</v>
      </c>
      <c r="T164">
        <f>K164*(1000-(1000*0.61365*exp(17.502*X164/(240.97+X164))/(DM164+DN164)+DH164)/2)/(1000*0.61365*exp(17.502*X164/(240.97+X164))/(DM164+DN164)-DH164)</f>
        <v>0</v>
      </c>
      <c r="U164">
        <f>1/((DB164+1)/(R164/1.6)+1/(S164/1.37)) + DB164/((DB164+1)/(R164/1.6) + DB164/(S164/1.37))</f>
        <v>0</v>
      </c>
      <c r="V164">
        <f>(CW164*CZ164)</f>
        <v>0</v>
      </c>
      <c r="W164">
        <f>(DO164+(V164+2*0.95*5.67E-8*(((DO164+$B$7)+273)^4-(DO164+273)^4)-44100*K164)/(1.84*29.3*S164+8*0.95*5.67E-8*(DO164+273)^3))</f>
        <v>0</v>
      </c>
      <c r="X164">
        <f>($C$7*DP164+$D$7*DQ164+$E$7*W164)</f>
        <v>0</v>
      </c>
      <c r="Y164">
        <f>0.61365*exp(17.502*X164/(240.97+X164))</f>
        <v>0</v>
      </c>
      <c r="Z164">
        <f>(AA164/AB164*100)</f>
        <v>0</v>
      </c>
      <c r="AA164">
        <f>DH164*(DM164+DN164)/1000</f>
        <v>0</v>
      </c>
      <c r="AB164">
        <f>0.61365*exp(17.502*DO164/(240.97+DO164))</f>
        <v>0</v>
      </c>
      <c r="AC164">
        <f>(Y164-DH164*(DM164+DN164)/1000)</f>
        <v>0</v>
      </c>
      <c r="AD164">
        <f>(-K164*44100)</f>
        <v>0</v>
      </c>
      <c r="AE164">
        <f>2*29.3*S164*0.92*(DO164-X164)</f>
        <v>0</v>
      </c>
      <c r="AF164">
        <f>2*0.95*5.67E-8*(((DO164+$B$7)+273)^4-(X164+273)^4)</f>
        <v>0</v>
      </c>
      <c r="AG164">
        <f>V164+AF164+AD164+AE164</f>
        <v>0</v>
      </c>
      <c r="AH164">
        <v>7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MAX(0,($B$13+$C$13*DT164)/(1+$D$13*DT164)*DM164/(DO164+273)*$E$13)</f>
        <v>0</v>
      </c>
      <c r="AM164" t="s">
        <v>422</v>
      </c>
      <c r="AN164" t="s">
        <v>422</v>
      </c>
      <c r="AO164">
        <v>0</v>
      </c>
      <c r="AP164">
        <v>0</v>
      </c>
      <c r="AQ164">
        <f>1-AO164/AP164</f>
        <v>0</v>
      </c>
      <c r="AR164">
        <v>0</v>
      </c>
      <c r="AS164" t="s">
        <v>422</v>
      </c>
      <c r="AT164" t="s">
        <v>422</v>
      </c>
      <c r="AU164">
        <v>0</v>
      </c>
      <c r="AV164">
        <v>0</v>
      </c>
      <c r="AW164">
        <f>1-AU164/AV164</f>
        <v>0</v>
      </c>
      <c r="AX164">
        <v>0.5</v>
      </c>
      <c r="AY164">
        <f>CX164</f>
        <v>0</v>
      </c>
      <c r="AZ164">
        <f>M164</f>
        <v>0</v>
      </c>
      <c r="BA164">
        <f>AW164*AX164*AY164</f>
        <v>0</v>
      </c>
      <c r="BB164">
        <f>(AZ164-AR164)/AY164</f>
        <v>0</v>
      </c>
      <c r="BC164">
        <f>(AP164-AV164)/AV164</f>
        <v>0</v>
      </c>
      <c r="BD164">
        <f>AO164/(AQ164+AO164/AV164)</f>
        <v>0</v>
      </c>
      <c r="BE164" t="s">
        <v>422</v>
      </c>
      <c r="BF164">
        <v>0</v>
      </c>
      <c r="BG164">
        <f>IF(BF164&lt;&gt;0, BF164, BD164)</f>
        <v>0</v>
      </c>
      <c r="BH164">
        <f>1-BG164/AV164</f>
        <v>0</v>
      </c>
      <c r="BI164">
        <f>(AV164-AU164)/(AV164-BG164)</f>
        <v>0</v>
      </c>
      <c r="BJ164">
        <f>(AP164-AV164)/(AP164-BG164)</f>
        <v>0</v>
      </c>
      <c r="BK164">
        <f>(AV164-AU164)/(AV164-AO164)</f>
        <v>0</v>
      </c>
      <c r="BL164">
        <f>(AP164-AV164)/(AP164-AO164)</f>
        <v>0</v>
      </c>
      <c r="BM164">
        <f>(BI164*BG164/AU164)</f>
        <v>0</v>
      </c>
      <c r="BN164">
        <f>(1-BM164)</f>
        <v>0</v>
      </c>
      <c r="CW164">
        <f>$B$11*DU164+$C$11*DV164+$F$11*EG164*(1-EJ164)</f>
        <v>0</v>
      </c>
      <c r="CX164">
        <f>CW164*CY164</f>
        <v>0</v>
      </c>
      <c r="CY164">
        <f>($B$11*$D$9+$C$11*$D$9+$F$11*((ET164+EL164)/MAX(ET164+EL164+EU164, 0.1)*$I$9+EU164/MAX(ET164+EL164+EU164, 0.1)*$J$9))/($B$11+$C$11+$F$11)</f>
        <v>0</v>
      </c>
      <c r="CZ164">
        <f>($B$11*$K$9+$C$11*$K$9+$F$11*((ET164+EL164)/MAX(ET164+EL164+EU164, 0.1)*$P$9+EU164/MAX(ET164+EL164+EU164, 0.1)*$Q$9))/($B$11+$C$11+$F$11)</f>
        <v>0</v>
      </c>
      <c r="DA164">
        <v>3.46</v>
      </c>
      <c r="DB164">
        <v>0.5</v>
      </c>
      <c r="DC164" t="s">
        <v>423</v>
      </c>
      <c r="DD164">
        <v>2</v>
      </c>
      <c r="DE164">
        <v>1758505362.1</v>
      </c>
      <c r="DF164">
        <v>420.565333333333</v>
      </c>
      <c r="DG164">
        <v>419.999</v>
      </c>
      <c r="DH164">
        <v>24.2794666666667</v>
      </c>
      <c r="DI164">
        <v>24.0394333333333</v>
      </c>
      <c r="DJ164">
        <v>418.510666666667</v>
      </c>
      <c r="DK164">
        <v>23.925</v>
      </c>
      <c r="DL164">
        <v>499.981333333333</v>
      </c>
      <c r="DM164">
        <v>89.8039</v>
      </c>
      <c r="DN164">
        <v>0.0365180666666667</v>
      </c>
      <c r="DO164">
        <v>30.4441666666667</v>
      </c>
      <c r="DP164">
        <v>30.0075666666667</v>
      </c>
      <c r="DQ164">
        <v>999.9</v>
      </c>
      <c r="DR164">
        <v>0</v>
      </c>
      <c r="DS164">
        <v>0</v>
      </c>
      <c r="DT164">
        <v>10004.59</v>
      </c>
      <c r="DU164">
        <v>0</v>
      </c>
      <c r="DV164">
        <v>0.330984</v>
      </c>
      <c r="DW164">
        <v>0.565968666666667</v>
      </c>
      <c r="DX164">
        <v>431.030333333333</v>
      </c>
      <c r="DY164">
        <v>430.344333333333</v>
      </c>
      <c r="DZ164">
        <v>0.240043666666667</v>
      </c>
      <c r="EA164">
        <v>419.999</v>
      </c>
      <c r="EB164">
        <v>24.0394333333333</v>
      </c>
      <c r="EC164">
        <v>2.18039</v>
      </c>
      <c r="ED164">
        <v>2.15883333333333</v>
      </c>
      <c r="EE164">
        <v>18.8189666666667</v>
      </c>
      <c r="EF164">
        <v>18.6600666666667</v>
      </c>
      <c r="EG164">
        <v>0.00500059</v>
      </c>
      <c r="EH164">
        <v>0</v>
      </c>
      <c r="EI164">
        <v>0</v>
      </c>
      <c r="EJ164">
        <v>0</v>
      </c>
      <c r="EK164">
        <v>271.233333333333</v>
      </c>
      <c r="EL164">
        <v>0.00500059</v>
      </c>
      <c r="EM164">
        <v>-8.53333333333333</v>
      </c>
      <c r="EN164">
        <v>-0.9</v>
      </c>
      <c r="EO164">
        <v>36</v>
      </c>
      <c r="EP164">
        <v>40.833</v>
      </c>
      <c r="EQ164">
        <v>37.875</v>
      </c>
      <c r="ER164">
        <v>41.6246666666667</v>
      </c>
      <c r="ES164">
        <v>38.937</v>
      </c>
      <c r="ET164">
        <v>0</v>
      </c>
      <c r="EU164">
        <v>0</v>
      </c>
      <c r="EV164">
        <v>0</v>
      </c>
      <c r="EW164">
        <v>1758505365.3</v>
      </c>
      <c r="EX164">
        <v>0</v>
      </c>
      <c r="EY164">
        <v>273.023076923077</v>
      </c>
      <c r="EZ164">
        <v>-20.2598292991554</v>
      </c>
      <c r="FA164">
        <v>-30.1880340014422</v>
      </c>
      <c r="FB164">
        <v>-7.91538461538462</v>
      </c>
      <c r="FC164">
        <v>15</v>
      </c>
      <c r="FD164">
        <v>0</v>
      </c>
      <c r="FE164" t="s">
        <v>424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0.557689761904762</v>
      </c>
      <c r="FR164">
        <v>0.139673610389611</v>
      </c>
      <c r="FS164">
        <v>0.0429190761316099</v>
      </c>
      <c r="FT164">
        <v>1</v>
      </c>
      <c r="FU164">
        <v>272.75</v>
      </c>
      <c r="FV164">
        <v>0.487394777302985</v>
      </c>
      <c r="FW164">
        <v>5.63550978956077</v>
      </c>
      <c r="FX164">
        <v>-1</v>
      </c>
      <c r="FY164">
        <v>0.238556</v>
      </c>
      <c r="FZ164">
        <v>0.00794664935064995</v>
      </c>
      <c r="GA164">
        <v>0.00101745794343878</v>
      </c>
      <c r="GB164">
        <v>1</v>
      </c>
      <c r="GC164">
        <v>2</v>
      </c>
      <c r="GD164">
        <v>2</v>
      </c>
      <c r="GE164" t="s">
        <v>425</v>
      </c>
      <c r="GF164">
        <v>3.13289</v>
      </c>
      <c r="GG164">
        <v>2.7144</v>
      </c>
      <c r="GH164">
        <v>0.0887754</v>
      </c>
      <c r="GI164">
        <v>0.0891644</v>
      </c>
      <c r="GJ164">
        <v>0.10299</v>
      </c>
      <c r="GK164">
        <v>0.102912</v>
      </c>
      <c r="GL164">
        <v>34290.5</v>
      </c>
      <c r="GM164">
        <v>36697.7</v>
      </c>
      <c r="GN164">
        <v>34050.8</v>
      </c>
      <c r="GO164">
        <v>36483.4</v>
      </c>
      <c r="GP164">
        <v>43153.5</v>
      </c>
      <c r="GQ164">
        <v>46990</v>
      </c>
      <c r="GR164">
        <v>53138.4</v>
      </c>
      <c r="GS164">
        <v>58317.6</v>
      </c>
      <c r="GT164">
        <v>1.92948</v>
      </c>
      <c r="GU164">
        <v>1.65143</v>
      </c>
      <c r="GV164">
        <v>0.0886917</v>
      </c>
      <c r="GW164">
        <v>0</v>
      </c>
      <c r="GX164">
        <v>28.5643</v>
      </c>
      <c r="GY164">
        <v>999.9</v>
      </c>
      <c r="GZ164">
        <v>58.827</v>
      </c>
      <c r="HA164">
        <v>30.454</v>
      </c>
      <c r="HB164">
        <v>28.6447</v>
      </c>
      <c r="HC164">
        <v>54.0646</v>
      </c>
      <c r="HD164">
        <v>47.2676</v>
      </c>
      <c r="HE164">
        <v>1</v>
      </c>
      <c r="HF164">
        <v>0.120155</v>
      </c>
      <c r="HG164">
        <v>-1.40592</v>
      </c>
      <c r="HH164">
        <v>20.1283</v>
      </c>
      <c r="HI164">
        <v>5.19797</v>
      </c>
      <c r="HJ164">
        <v>12.0067</v>
      </c>
      <c r="HK164">
        <v>4.9754</v>
      </c>
      <c r="HL164">
        <v>3.294</v>
      </c>
      <c r="HM164">
        <v>9999</v>
      </c>
      <c r="HN164">
        <v>9999</v>
      </c>
      <c r="HO164">
        <v>9999</v>
      </c>
      <c r="HP164">
        <v>999.9</v>
      </c>
      <c r="HQ164">
        <v>1.86325</v>
      </c>
      <c r="HR164">
        <v>1.86812</v>
      </c>
      <c r="HS164">
        <v>1.86783</v>
      </c>
      <c r="HT164">
        <v>1.86905</v>
      </c>
      <c r="HU164">
        <v>1.86984</v>
      </c>
      <c r="HV164">
        <v>1.86595</v>
      </c>
      <c r="HW164">
        <v>1.867</v>
      </c>
      <c r="HX164">
        <v>1.86844</v>
      </c>
      <c r="HY164">
        <v>5</v>
      </c>
      <c r="HZ164">
        <v>0</v>
      </c>
      <c r="IA164">
        <v>0</v>
      </c>
      <c r="IB164">
        <v>0</v>
      </c>
      <c r="IC164" t="s">
        <v>426</v>
      </c>
      <c r="ID164" t="s">
        <v>427</v>
      </c>
      <c r="IE164" t="s">
        <v>428</v>
      </c>
      <c r="IF164" t="s">
        <v>428</v>
      </c>
      <c r="IG164" t="s">
        <v>428</v>
      </c>
      <c r="IH164" t="s">
        <v>428</v>
      </c>
      <c r="II164">
        <v>0</v>
      </c>
      <c r="IJ164">
        <v>100</v>
      </c>
      <c r="IK164">
        <v>100</v>
      </c>
      <c r="IL164">
        <v>2.054</v>
      </c>
      <c r="IM164">
        <v>0.3544</v>
      </c>
      <c r="IN164">
        <v>0.625846538382723</v>
      </c>
      <c r="IO164">
        <v>0.00365734689822481</v>
      </c>
      <c r="IP164">
        <v>-6.82403095585571e-07</v>
      </c>
      <c r="IQ164">
        <v>2.34579755332527e-10</v>
      </c>
      <c r="IR164">
        <v>-0.0964157226560202</v>
      </c>
      <c r="IS164">
        <v>-0.0183575705514064</v>
      </c>
      <c r="IT164">
        <v>0.00210061426533654</v>
      </c>
      <c r="IU164">
        <v>-2.28055882586626e-05</v>
      </c>
      <c r="IV164">
        <v>4</v>
      </c>
      <c r="IW164">
        <v>2464</v>
      </c>
      <c r="IX164">
        <v>0</v>
      </c>
      <c r="IY164">
        <v>27</v>
      </c>
      <c r="IZ164">
        <v>29308422.8</v>
      </c>
      <c r="JA164">
        <v>29308422.8</v>
      </c>
      <c r="JB164">
        <v>0.955811</v>
      </c>
      <c r="JC164">
        <v>2.63184</v>
      </c>
      <c r="JD164">
        <v>1.54785</v>
      </c>
      <c r="JE164">
        <v>2.31323</v>
      </c>
      <c r="JF164">
        <v>1.64673</v>
      </c>
      <c r="JG164">
        <v>2.34253</v>
      </c>
      <c r="JH164">
        <v>34.3952</v>
      </c>
      <c r="JI164">
        <v>24.2276</v>
      </c>
      <c r="JJ164">
        <v>18</v>
      </c>
      <c r="JK164">
        <v>494.659</v>
      </c>
      <c r="JL164">
        <v>332.559</v>
      </c>
      <c r="JM164">
        <v>31.1966</v>
      </c>
      <c r="JN164">
        <v>28.9394</v>
      </c>
      <c r="JO164">
        <v>29.9999</v>
      </c>
      <c r="JP164">
        <v>28.9298</v>
      </c>
      <c r="JQ164">
        <v>28.8863</v>
      </c>
      <c r="JR164">
        <v>19.1512</v>
      </c>
      <c r="JS164">
        <v>21.6768</v>
      </c>
      <c r="JT164">
        <v>82.8474</v>
      </c>
      <c r="JU164">
        <v>31.1932</v>
      </c>
      <c r="JV164">
        <v>420</v>
      </c>
      <c r="JW164">
        <v>24.0771</v>
      </c>
      <c r="JX164">
        <v>96.5808</v>
      </c>
      <c r="JY164">
        <v>94.4817</v>
      </c>
    </row>
    <row r="165" spans="1:285">
      <c r="A165">
        <v>149</v>
      </c>
      <c r="B165">
        <v>1758505367.1</v>
      </c>
      <c r="C165">
        <v>2339.09999990463</v>
      </c>
      <c r="D165" t="s">
        <v>725</v>
      </c>
      <c r="E165" t="s">
        <v>726</v>
      </c>
      <c r="F165">
        <v>5</v>
      </c>
      <c r="G165" t="s">
        <v>419</v>
      </c>
      <c r="H165" t="s">
        <v>548</v>
      </c>
      <c r="I165" t="s">
        <v>421</v>
      </c>
      <c r="J165">
        <v>1758505364.1</v>
      </c>
      <c r="K165">
        <f>(L165)/1000</f>
        <v>0</v>
      </c>
      <c r="L165">
        <f>1000*DL165*AJ165*(DH165-DI165)/(100*DA165*(1000-AJ165*DH165))</f>
        <v>0</v>
      </c>
      <c r="M165">
        <f>DL165*AJ165*(DG165-DF165*(1000-AJ165*DI165)/(1000-AJ165*DH165))/(100*DA165)</f>
        <v>0</v>
      </c>
      <c r="N165">
        <f>DF165 - IF(AJ165&gt;1, M165*DA165*100.0/(AL165), 0)</f>
        <v>0</v>
      </c>
      <c r="O165">
        <f>((U165-K165/2)*N165-M165)/(U165+K165/2)</f>
        <v>0</v>
      </c>
      <c r="P165">
        <f>O165*(DM165+DN165)/1000.0</f>
        <v>0</v>
      </c>
      <c r="Q165">
        <f>(DF165 - IF(AJ165&gt;1, M165*DA165*100.0/(AL165), 0))*(DM165+DN165)/1000.0</f>
        <v>0</v>
      </c>
      <c r="R165">
        <f>2.0/((1/T165-1/S165)+SIGN(T165)*SQRT((1/T165-1/S165)*(1/T165-1/S165) + 4*DB165/((DB165+1)*(DB165+1))*(2*1/T165*1/S165-1/S165*1/S165)))</f>
        <v>0</v>
      </c>
      <c r="S165">
        <f>IF(LEFT(DC165,1)&lt;&gt;"0",IF(LEFT(DC165,1)="1",3.0,DD165),$D$5+$E$5*(DT165*DM165/($K$5*1000))+$F$5*(DT165*DM165/($K$5*1000))*MAX(MIN(DA165,$J$5),$I$5)*MAX(MIN(DA165,$J$5),$I$5)+$G$5*MAX(MIN(DA165,$J$5),$I$5)*(DT165*DM165/($K$5*1000))+$H$5*(DT165*DM165/($K$5*1000))*(DT165*DM165/($K$5*1000)))</f>
        <v>0</v>
      </c>
      <c r="T165">
        <f>K165*(1000-(1000*0.61365*exp(17.502*X165/(240.97+X165))/(DM165+DN165)+DH165)/2)/(1000*0.61365*exp(17.502*X165/(240.97+X165))/(DM165+DN165)-DH165)</f>
        <v>0</v>
      </c>
      <c r="U165">
        <f>1/((DB165+1)/(R165/1.6)+1/(S165/1.37)) + DB165/((DB165+1)/(R165/1.6) + DB165/(S165/1.37))</f>
        <v>0</v>
      </c>
      <c r="V165">
        <f>(CW165*CZ165)</f>
        <v>0</v>
      </c>
      <c r="W165">
        <f>(DO165+(V165+2*0.95*5.67E-8*(((DO165+$B$7)+273)^4-(DO165+273)^4)-44100*K165)/(1.84*29.3*S165+8*0.95*5.67E-8*(DO165+273)^3))</f>
        <v>0</v>
      </c>
      <c r="X165">
        <f>($C$7*DP165+$D$7*DQ165+$E$7*W165)</f>
        <v>0</v>
      </c>
      <c r="Y165">
        <f>0.61365*exp(17.502*X165/(240.97+X165))</f>
        <v>0</v>
      </c>
      <c r="Z165">
        <f>(AA165/AB165*100)</f>
        <v>0</v>
      </c>
      <c r="AA165">
        <f>DH165*(DM165+DN165)/1000</f>
        <v>0</v>
      </c>
      <c r="AB165">
        <f>0.61365*exp(17.502*DO165/(240.97+DO165))</f>
        <v>0</v>
      </c>
      <c r="AC165">
        <f>(Y165-DH165*(DM165+DN165)/1000)</f>
        <v>0</v>
      </c>
      <c r="AD165">
        <f>(-K165*44100)</f>
        <v>0</v>
      </c>
      <c r="AE165">
        <f>2*29.3*S165*0.92*(DO165-X165)</f>
        <v>0</v>
      </c>
      <c r="AF165">
        <f>2*0.95*5.67E-8*(((DO165+$B$7)+273)^4-(X165+273)^4)</f>
        <v>0</v>
      </c>
      <c r="AG165">
        <f>V165+AF165+AD165+AE165</f>
        <v>0</v>
      </c>
      <c r="AH165">
        <v>7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MAX(0,($B$13+$C$13*DT165)/(1+$D$13*DT165)*DM165/(DO165+273)*$E$13)</f>
        <v>0</v>
      </c>
      <c r="AM165" t="s">
        <v>422</v>
      </c>
      <c r="AN165" t="s">
        <v>422</v>
      </c>
      <c r="AO165">
        <v>0</v>
      </c>
      <c r="AP165">
        <v>0</v>
      </c>
      <c r="AQ165">
        <f>1-AO165/AP165</f>
        <v>0</v>
      </c>
      <c r="AR165">
        <v>0</v>
      </c>
      <c r="AS165" t="s">
        <v>422</v>
      </c>
      <c r="AT165" t="s">
        <v>422</v>
      </c>
      <c r="AU165">
        <v>0</v>
      </c>
      <c r="AV165">
        <v>0</v>
      </c>
      <c r="AW165">
        <f>1-AU165/AV165</f>
        <v>0</v>
      </c>
      <c r="AX165">
        <v>0.5</v>
      </c>
      <c r="AY165">
        <f>CX165</f>
        <v>0</v>
      </c>
      <c r="AZ165">
        <f>M165</f>
        <v>0</v>
      </c>
      <c r="BA165">
        <f>AW165*AX165*AY165</f>
        <v>0</v>
      </c>
      <c r="BB165">
        <f>(AZ165-AR165)/AY165</f>
        <v>0</v>
      </c>
      <c r="BC165">
        <f>(AP165-AV165)/AV165</f>
        <v>0</v>
      </c>
      <c r="BD165">
        <f>AO165/(AQ165+AO165/AV165)</f>
        <v>0</v>
      </c>
      <c r="BE165" t="s">
        <v>422</v>
      </c>
      <c r="BF165">
        <v>0</v>
      </c>
      <c r="BG165">
        <f>IF(BF165&lt;&gt;0, BF165, BD165)</f>
        <v>0</v>
      </c>
      <c r="BH165">
        <f>1-BG165/AV165</f>
        <v>0</v>
      </c>
      <c r="BI165">
        <f>(AV165-AU165)/(AV165-BG165)</f>
        <v>0</v>
      </c>
      <c r="BJ165">
        <f>(AP165-AV165)/(AP165-BG165)</f>
        <v>0</v>
      </c>
      <c r="BK165">
        <f>(AV165-AU165)/(AV165-AO165)</f>
        <v>0</v>
      </c>
      <c r="BL165">
        <f>(AP165-AV165)/(AP165-AO165)</f>
        <v>0</v>
      </c>
      <c r="BM165">
        <f>(BI165*BG165/AU165)</f>
        <v>0</v>
      </c>
      <c r="BN165">
        <f>(1-BM165)</f>
        <v>0</v>
      </c>
      <c r="CW165">
        <f>$B$11*DU165+$C$11*DV165+$F$11*EG165*(1-EJ165)</f>
        <v>0</v>
      </c>
      <c r="CX165">
        <f>CW165*CY165</f>
        <v>0</v>
      </c>
      <c r="CY165">
        <f>($B$11*$D$9+$C$11*$D$9+$F$11*((ET165+EL165)/MAX(ET165+EL165+EU165, 0.1)*$I$9+EU165/MAX(ET165+EL165+EU165, 0.1)*$J$9))/($B$11+$C$11+$F$11)</f>
        <v>0</v>
      </c>
      <c r="CZ165">
        <f>($B$11*$K$9+$C$11*$K$9+$F$11*((ET165+EL165)/MAX(ET165+EL165+EU165, 0.1)*$P$9+EU165/MAX(ET165+EL165+EU165, 0.1)*$Q$9))/($B$11+$C$11+$F$11)</f>
        <v>0</v>
      </c>
      <c r="DA165">
        <v>3.46</v>
      </c>
      <c r="DB165">
        <v>0.5</v>
      </c>
      <c r="DC165" t="s">
        <v>423</v>
      </c>
      <c r="DD165">
        <v>2</v>
      </c>
      <c r="DE165">
        <v>1758505364.1</v>
      </c>
      <c r="DF165">
        <v>420.574666666667</v>
      </c>
      <c r="DG165">
        <v>420.024</v>
      </c>
      <c r="DH165">
        <v>24.2787666666667</v>
      </c>
      <c r="DI165">
        <v>24.0385666666667</v>
      </c>
      <c r="DJ165">
        <v>418.520333333333</v>
      </c>
      <c r="DK165">
        <v>23.9243333333333</v>
      </c>
      <c r="DL165">
        <v>500.002333333333</v>
      </c>
      <c r="DM165">
        <v>89.8039</v>
      </c>
      <c r="DN165">
        <v>0.0364281666666667</v>
      </c>
      <c r="DO165">
        <v>30.4458333333333</v>
      </c>
      <c r="DP165">
        <v>30.0085</v>
      </c>
      <c r="DQ165">
        <v>999.9</v>
      </c>
      <c r="DR165">
        <v>0</v>
      </c>
      <c r="DS165">
        <v>0</v>
      </c>
      <c r="DT165">
        <v>10000.6333333333</v>
      </c>
      <c r="DU165">
        <v>0</v>
      </c>
      <c r="DV165">
        <v>0.330984</v>
      </c>
      <c r="DW165">
        <v>0.550323333333333</v>
      </c>
      <c r="DX165">
        <v>431.039666666667</v>
      </c>
      <c r="DY165">
        <v>430.369666666667</v>
      </c>
      <c r="DZ165">
        <v>0.240193</v>
      </c>
      <c r="EA165">
        <v>420.024</v>
      </c>
      <c r="EB165">
        <v>24.0385666666667</v>
      </c>
      <c r="EC165">
        <v>2.18032666666667</v>
      </c>
      <c r="ED165">
        <v>2.15875666666667</v>
      </c>
      <c r="EE165">
        <v>18.8185</v>
      </c>
      <c r="EF165">
        <v>18.6595</v>
      </c>
      <c r="EG165">
        <v>0.00500059</v>
      </c>
      <c r="EH165">
        <v>0</v>
      </c>
      <c r="EI165">
        <v>0</v>
      </c>
      <c r="EJ165">
        <v>0</v>
      </c>
      <c r="EK165">
        <v>272.3</v>
      </c>
      <c r="EL165">
        <v>0.00500059</v>
      </c>
      <c r="EM165">
        <v>-7.83333333333333</v>
      </c>
      <c r="EN165">
        <v>-0.866666666666667</v>
      </c>
      <c r="EO165">
        <v>36</v>
      </c>
      <c r="EP165">
        <v>40.854</v>
      </c>
      <c r="EQ165">
        <v>37.8956666666667</v>
      </c>
      <c r="ER165">
        <v>41.6663333333333</v>
      </c>
      <c r="ES165">
        <v>38.958</v>
      </c>
      <c r="ET165">
        <v>0</v>
      </c>
      <c r="EU165">
        <v>0</v>
      </c>
      <c r="EV165">
        <v>0</v>
      </c>
      <c r="EW165">
        <v>1758505367.7</v>
      </c>
      <c r="EX165">
        <v>0</v>
      </c>
      <c r="EY165">
        <v>273.065384615385</v>
      </c>
      <c r="EZ165">
        <v>-19.3948720932778</v>
      </c>
      <c r="FA165">
        <v>-15.3811962823405</v>
      </c>
      <c r="FB165">
        <v>-8.84230769230769</v>
      </c>
      <c r="FC165">
        <v>15</v>
      </c>
      <c r="FD165">
        <v>0</v>
      </c>
      <c r="FE165" t="s">
        <v>424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0.552400047619048</v>
      </c>
      <c r="FR165">
        <v>0.122073896103896</v>
      </c>
      <c r="FS165">
        <v>0.0436057044482291</v>
      </c>
      <c r="FT165">
        <v>1</v>
      </c>
      <c r="FU165">
        <v>272.579411764706</v>
      </c>
      <c r="FV165">
        <v>-4.5576778099106</v>
      </c>
      <c r="FW165">
        <v>5.68138236139165</v>
      </c>
      <c r="FX165">
        <v>-1</v>
      </c>
      <c r="FY165">
        <v>0.238744380952381</v>
      </c>
      <c r="FZ165">
        <v>0.0089517662337661</v>
      </c>
      <c r="GA165">
        <v>0.0010704927426275</v>
      </c>
      <c r="GB165">
        <v>1</v>
      </c>
      <c r="GC165">
        <v>2</v>
      </c>
      <c r="GD165">
        <v>2</v>
      </c>
      <c r="GE165" t="s">
        <v>425</v>
      </c>
      <c r="GF165">
        <v>3.13298</v>
      </c>
      <c r="GG165">
        <v>2.71428</v>
      </c>
      <c r="GH165">
        <v>0.0887756</v>
      </c>
      <c r="GI165">
        <v>0.089161</v>
      </c>
      <c r="GJ165">
        <v>0.102989</v>
      </c>
      <c r="GK165">
        <v>0.102909</v>
      </c>
      <c r="GL165">
        <v>34290.5</v>
      </c>
      <c r="GM165">
        <v>36698.1</v>
      </c>
      <c r="GN165">
        <v>34050.9</v>
      </c>
      <c r="GO165">
        <v>36483.6</v>
      </c>
      <c r="GP165">
        <v>43153.8</v>
      </c>
      <c r="GQ165">
        <v>46990.3</v>
      </c>
      <c r="GR165">
        <v>53138.7</v>
      </c>
      <c r="GS165">
        <v>58317.8</v>
      </c>
      <c r="GT165">
        <v>1.9295</v>
      </c>
      <c r="GU165">
        <v>1.65145</v>
      </c>
      <c r="GV165">
        <v>0.0886619</v>
      </c>
      <c r="GW165">
        <v>0</v>
      </c>
      <c r="GX165">
        <v>28.5653</v>
      </c>
      <c r="GY165">
        <v>999.9</v>
      </c>
      <c r="GZ165">
        <v>58.802</v>
      </c>
      <c r="HA165">
        <v>30.454</v>
      </c>
      <c r="HB165">
        <v>28.6312</v>
      </c>
      <c r="HC165">
        <v>54.3746</v>
      </c>
      <c r="HD165">
        <v>47.3237</v>
      </c>
      <c r="HE165">
        <v>1</v>
      </c>
      <c r="HF165">
        <v>0.120196</v>
      </c>
      <c r="HG165">
        <v>-1.40699</v>
      </c>
      <c r="HH165">
        <v>20.1283</v>
      </c>
      <c r="HI165">
        <v>5.19857</v>
      </c>
      <c r="HJ165">
        <v>12.007</v>
      </c>
      <c r="HK165">
        <v>4.97555</v>
      </c>
      <c r="HL165">
        <v>3.294</v>
      </c>
      <c r="HM165">
        <v>9999</v>
      </c>
      <c r="HN165">
        <v>9999</v>
      </c>
      <c r="HO165">
        <v>9999</v>
      </c>
      <c r="HP165">
        <v>999.9</v>
      </c>
      <c r="HQ165">
        <v>1.86325</v>
      </c>
      <c r="HR165">
        <v>1.86812</v>
      </c>
      <c r="HS165">
        <v>1.86783</v>
      </c>
      <c r="HT165">
        <v>1.86905</v>
      </c>
      <c r="HU165">
        <v>1.86984</v>
      </c>
      <c r="HV165">
        <v>1.86595</v>
      </c>
      <c r="HW165">
        <v>1.86701</v>
      </c>
      <c r="HX165">
        <v>1.86844</v>
      </c>
      <c r="HY165">
        <v>5</v>
      </c>
      <c r="HZ165">
        <v>0</v>
      </c>
      <c r="IA165">
        <v>0</v>
      </c>
      <c r="IB165">
        <v>0</v>
      </c>
      <c r="IC165" t="s">
        <v>426</v>
      </c>
      <c r="ID165" t="s">
        <v>427</v>
      </c>
      <c r="IE165" t="s">
        <v>428</v>
      </c>
      <c r="IF165" t="s">
        <v>428</v>
      </c>
      <c r="IG165" t="s">
        <v>428</v>
      </c>
      <c r="IH165" t="s">
        <v>428</v>
      </c>
      <c r="II165">
        <v>0</v>
      </c>
      <c r="IJ165">
        <v>100</v>
      </c>
      <c r="IK165">
        <v>100</v>
      </c>
      <c r="IL165">
        <v>2.054</v>
      </c>
      <c r="IM165">
        <v>0.3544</v>
      </c>
      <c r="IN165">
        <v>0.625846538382723</v>
      </c>
      <c r="IO165">
        <v>0.00365734689822481</v>
      </c>
      <c r="IP165">
        <v>-6.82403095585571e-07</v>
      </c>
      <c r="IQ165">
        <v>2.34579755332527e-10</v>
      </c>
      <c r="IR165">
        <v>-0.0964157226560202</v>
      </c>
      <c r="IS165">
        <v>-0.0183575705514064</v>
      </c>
      <c r="IT165">
        <v>0.00210061426533654</v>
      </c>
      <c r="IU165">
        <v>-2.28055882586626e-05</v>
      </c>
      <c r="IV165">
        <v>4</v>
      </c>
      <c r="IW165">
        <v>2464</v>
      </c>
      <c r="IX165">
        <v>0</v>
      </c>
      <c r="IY165">
        <v>27</v>
      </c>
      <c r="IZ165">
        <v>29308422.8</v>
      </c>
      <c r="JA165">
        <v>29308422.8</v>
      </c>
      <c r="JB165">
        <v>0.955811</v>
      </c>
      <c r="JC165">
        <v>2.64404</v>
      </c>
      <c r="JD165">
        <v>1.54785</v>
      </c>
      <c r="JE165">
        <v>2.31323</v>
      </c>
      <c r="JF165">
        <v>1.64673</v>
      </c>
      <c r="JG165">
        <v>2.27905</v>
      </c>
      <c r="JH165">
        <v>34.3952</v>
      </c>
      <c r="JI165">
        <v>24.2188</v>
      </c>
      <c r="JJ165">
        <v>18</v>
      </c>
      <c r="JK165">
        <v>494.666</v>
      </c>
      <c r="JL165">
        <v>332.564</v>
      </c>
      <c r="JM165">
        <v>31.1933</v>
      </c>
      <c r="JN165">
        <v>28.939</v>
      </c>
      <c r="JO165">
        <v>30</v>
      </c>
      <c r="JP165">
        <v>28.9288</v>
      </c>
      <c r="JQ165">
        <v>28.8852</v>
      </c>
      <c r="JR165">
        <v>19.149</v>
      </c>
      <c r="JS165">
        <v>21.6768</v>
      </c>
      <c r="JT165">
        <v>82.8474</v>
      </c>
      <c r="JU165">
        <v>31.1847</v>
      </c>
      <c r="JV165">
        <v>420</v>
      </c>
      <c r="JW165">
        <v>24.0804</v>
      </c>
      <c r="JX165">
        <v>96.5811</v>
      </c>
      <c r="JY165">
        <v>94.482</v>
      </c>
    </row>
    <row r="166" spans="1:285">
      <c r="A166">
        <v>150</v>
      </c>
      <c r="B166">
        <v>1758505727.1</v>
      </c>
      <c r="C166">
        <v>2699.09999990463</v>
      </c>
      <c r="D166" t="s">
        <v>727</v>
      </c>
      <c r="E166" t="s">
        <v>728</v>
      </c>
      <c r="F166">
        <v>5</v>
      </c>
      <c r="G166" t="s">
        <v>419</v>
      </c>
      <c r="H166" t="s">
        <v>729</v>
      </c>
      <c r="I166" t="s">
        <v>421</v>
      </c>
      <c r="J166">
        <v>1758505724.1</v>
      </c>
      <c r="K166">
        <f>(L166)/1000</f>
        <v>0</v>
      </c>
      <c r="L166">
        <f>1000*DL166*AJ166*(DH166-DI166)/(100*DA166*(1000-AJ166*DH166))</f>
        <v>0</v>
      </c>
      <c r="M166">
        <f>DL166*AJ166*(DG166-DF166*(1000-AJ166*DI166)/(1000-AJ166*DH166))/(100*DA166)</f>
        <v>0</v>
      </c>
      <c r="N166">
        <f>DF166 - IF(AJ166&gt;1, M166*DA166*100.0/(AL166), 0)</f>
        <v>0</v>
      </c>
      <c r="O166">
        <f>((U166-K166/2)*N166-M166)/(U166+K166/2)</f>
        <v>0</v>
      </c>
      <c r="P166">
        <f>O166*(DM166+DN166)/1000.0</f>
        <v>0</v>
      </c>
      <c r="Q166">
        <f>(DF166 - IF(AJ166&gt;1, M166*DA166*100.0/(AL166), 0))*(DM166+DN166)/1000.0</f>
        <v>0</v>
      </c>
      <c r="R166">
        <f>2.0/((1/T166-1/S166)+SIGN(T166)*SQRT((1/T166-1/S166)*(1/T166-1/S166) + 4*DB166/((DB166+1)*(DB166+1))*(2*1/T166*1/S166-1/S166*1/S166)))</f>
        <v>0</v>
      </c>
      <c r="S166">
        <f>IF(LEFT(DC166,1)&lt;&gt;"0",IF(LEFT(DC166,1)="1",3.0,DD166),$D$5+$E$5*(DT166*DM166/($K$5*1000))+$F$5*(DT166*DM166/($K$5*1000))*MAX(MIN(DA166,$J$5),$I$5)*MAX(MIN(DA166,$J$5),$I$5)+$G$5*MAX(MIN(DA166,$J$5),$I$5)*(DT166*DM166/($K$5*1000))+$H$5*(DT166*DM166/($K$5*1000))*(DT166*DM166/($K$5*1000)))</f>
        <v>0</v>
      </c>
      <c r="T166">
        <f>K166*(1000-(1000*0.61365*exp(17.502*X166/(240.97+X166))/(DM166+DN166)+DH166)/2)/(1000*0.61365*exp(17.502*X166/(240.97+X166))/(DM166+DN166)-DH166)</f>
        <v>0</v>
      </c>
      <c r="U166">
        <f>1/((DB166+1)/(R166/1.6)+1/(S166/1.37)) + DB166/((DB166+1)/(R166/1.6) + DB166/(S166/1.37))</f>
        <v>0</v>
      </c>
      <c r="V166">
        <f>(CW166*CZ166)</f>
        <v>0</v>
      </c>
      <c r="W166">
        <f>(DO166+(V166+2*0.95*5.67E-8*(((DO166+$B$7)+273)^4-(DO166+273)^4)-44100*K166)/(1.84*29.3*S166+8*0.95*5.67E-8*(DO166+273)^3))</f>
        <v>0</v>
      </c>
      <c r="X166">
        <f>($C$7*DP166+$D$7*DQ166+$E$7*W166)</f>
        <v>0</v>
      </c>
      <c r="Y166">
        <f>0.61365*exp(17.502*X166/(240.97+X166))</f>
        <v>0</v>
      </c>
      <c r="Z166">
        <f>(AA166/AB166*100)</f>
        <v>0</v>
      </c>
      <c r="AA166">
        <f>DH166*(DM166+DN166)/1000</f>
        <v>0</v>
      </c>
      <c r="AB166">
        <f>0.61365*exp(17.502*DO166/(240.97+DO166))</f>
        <v>0</v>
      </c>
      <c r="AC166">
        <f>(Y166-DH166*(DM166+DN166)/1000)</f>
        <v>0</v>
      </c>
      <c r="AD166">
        <f>(-K166*44100)</f>
        <v>0</v>
      </c>
      <c r="AE166">
        <f>2*29.3*S166*0.92*(DO166-X166)</f>
        <v>0</v>
      </c>
      <c r="AF166">
        <f>2*0.95*5.67E-8*(((DO166+$B$7)+273)^4-(X166+273)^4)</f>
        <v>0</v>
      </c>
      <c r="AG166">
        <f>V166+AF166+AD166+AE166</f>
        <v>0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MAX(0,($B$13+$C$13*DT166)/(1+$D$13*DT166)*DM166/(DO166+273)*$E$13)</f>
        <v>0</v>
      </c>
      <c r="AM166" t="s">
        <v>422</v>
      </c>
      <c r="AN166" t="s">
        <v>422</v>
      </c>
      <c r="AO166">
        <v>0</v>
      </c>
      <c r="AP166">
        <v>0</v>
      </c>
      <c r="AQ166">
        <f>1-AO166/AP166</f>
        <v>0</v>
      </c>
      <c r="AR166">
        <v>0</v>
      </c>
      <c r="AS166" t="s">
        <v>422</v>
      </c>
      <c r="AT166" t="s">
        <v>422</v>
      </c>
      <c r="AU166">
        <v>0</v>
      </c>
      <c r="AV166">
        <v>0</v>
      </c>
      <c r="AW166">
        <f>1-AU166/AV166</f>
        <v>0</v>
      </c>
      <c r="AX166">
        <v>0.5</v>
      </c>
      <c r="AY166">
        <f>CX166</f>
        <v>0</v>
      </c>
      <c r="AZ166">
        <f>M166</f>
        <v>0</v>
      </c>
      <c r="BA166">
        <f>AW166*AX166*AY166</f>
        <v>0</v>
      </c>
      <c r="BB166">
        <f>(AZ166-AR166)/AY166</f>
        <v>0</v>
      </c>
      <c r="BC166">
        <f>(AP166-AV166)/AV166</f>
        <v>0</v>
      </c>
      <c r="BD166">
        <f>AO166/(AQ166+AO166/AV166)</f>
        <v>0</v>
      </c>
      <c r="BE166" t="s">
        <v>422</v>
      </c>
      <c r="BF166">
        <v>0</v>
      </c>
      <c r="BG166">
        <f>IF(BF166&lt;&gt;0, BF166, BD166)</f>
        <v>0</v>
      </c>
      <c r="BH166">
        <f>1-BG166/AV166</f>
        <v>0</v>
      </c>
      <c r="BI166">
        <f>(AV166-AU166)/(AV166-BG166)</f>
        <v>0</v>
      </c>
      <c r="BJ166">
        <f>(AP166-AV166)/(AP166-BG166)</f>
        <v>0</v>
      </c>
      <c r="BK166">
        <f>(AV166-AU166)/(AV166-AO166)</f>
        <v>0</v>
      </c>
      <c r="BL166">
        <f>(AP166-AV166)/(AP166-AO166)</f>
        <v>0</v>
      </c>
      <c r="BM166">
        <f>(BI166*BG166/AU166)</f>
        <v>0</v>
      </c>
      <c r="BN166">
        <f>(1-BM166)</f>
        <v>0</v>
      </c>
      <c r="CW166">
        <f>$B$11*DU166+$C$11*DV166+$F$11*EG166*(1-EJ166)</f>
        <v>0</v>
      </c>
      <c r="CX166">
        <f>CW166*CY166</f>
        <v>0</v>
      </c>
      <c r="CY166">
        <f>($B$11*$D$9+$C$11*$D$9+$F$11*((ET166+EL166)/MAX(ET166+EL166+EU166, 0.1)*$I$9+EU166/MAX(ET166+EL166+EU166, 0.1)*$J$9))/($B$11+$C$11+$F$11)</f>
        <v>0</v>
      </c>
      <c r="CZ166">
        <f>($B$11*$K$9+$C$11*$K$9+$F$11*((ET166+EL166)/MAX(ET166+EL166+EU166, 0.1)*$P$9+EU166/MAX(ET166+EL166+EU166, 0.1)*$Q$9))/($B$11+$C$11+$F$11)</f>
        <v>0</v>
      </c>
      <c r="DA166">
        <v>2.96</v>
      </c>
      <c r="DB166">
        <v>0.5</v>
      </c>
      <c r="DC166" t="s">
        <v>423</v>
      </c>
      <c r="DD166">
        <v>2</v>
      </c>
      <c r="DE166">
        <v>1758505724.1</v>
      </c>
      <c r="DF166">
        <v>420.0666</v>
      </c>
      <c r="DG166">
        <v>420.01</v>
      </c>
      <c r="DH166">
        <v>24.36738</v>
      </c>
      <c r="DI166">
        <v>24.08244</v>
      </c>
      <c r="DJ166">
        <v>418.0144</v>
      </c>
      <c r="DK166">
        <v>24.00932</v>
      </c>
      <c r="DL166">
        <v>499.9706</v>
      </c>
      <c r="DM166">
        <v>89.8152</v>
      </c>
      <c r="DN166">
        <v>0.03723236</v>
      </c>
      <c r="DO166">
        <v>30.49292</v>
      </c>
      <c r="DP166">
        <v>30.01272</v>
      </c>
      <c r="DQ166">
        <v>999.9</v>
      </c>
      <c r="DR166">
        <v>0</v>
      </c>
      <c r="DS166">
        <v>0</v>
      </c>
      <c r="DT166">
        <v>9976.5</v>
      </c>
      <c r="DU166">
        <v>0</v>
      </c>
      <c r="DV166">
        <v>0.330984</v>
      </c>
      <c r="DW166">
        <v>0.056958094</v>
      </c>
      <c r="DX166">
        <v>430.5584</v>
      </c>
      <c r="DY166">
        <v>430.3744</v>
      </c>
      <c r="DZ166">
        <v>0.284968</v>
      </c>
      <c r="EA166">
        <v>420.01</v>
      </c>
      <c r="EB166">
        <v>24.08244</v>
      </c>
      <c r="EC166">
        <v>2.188562</v>
      </c>
      <c r="ED166">
        <v>2.162966</v>
      </c>
      <c r="EE166">
        <v>18.87882</v>
      </c>
      <c r="EF166">
        <v>18.69062</v>
      </c>
      <c r="EG166">
        <v>0.00500059</v>
      </c>
      <c r="EH166">
        <v>0</v>
      </c>
      <c r="EI166">
        <v>0</v>
      </c>
      <c r="EJ166">
        <v>0</v>
      </c>
      <c r="EK166">
        <v>327.2</v>
      </c>
      <c r="EL166">
        <v>0.00500059</v>
      </c>
      <c r="EM166">
        <v>-7.12</v>
      </c>
      <c r="EN166">
        <v>0.14</v>
      </c>
      <c r="EO166">
        <v>35.562</v>
      </c>
      <c r="EP166">
        <v>39.7872</v>
      </c>
      <c r="EQ166">
        <v>37.2748</v>
      </c>
      <c r="ER166">
        <v>39.9872</v>
      </c>
      <c r="ES166">
        <v>38.312</v>
      </c>
      <c r="ET166">
        <v>0</v>
      </c>
      <c r="EU166">
        <v>0</v>
      </c>
      <c r="EV166">
        <v>0</v>
      </c>
      <c r="EW166">
        <v>1758505727.7</v>
      </c>
      <c r="EX166">
        <v>0</v>
      </c>
      <c r="EY166">
        <v>328.196153846154</v>
      </c>
      <c r="EZ166">
        <v>6.47863244343841</v>
      </c>
      <c r="FA166">
        <v>4.08547011432393</v>
      </c>
      <c r="FB166">
        <v>-9.18846153846154</v>
      </c>
      <c r="FC166">
        <v>15</v>
      </c>
      <c r="FD166">
        <v>0</v>
      </c>
      <c r="FE166" t="s">
        <v>424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0.0762313985</v>
      </c>
      <c r="FR166">
        <v>0.0231776314285715</v>
      </c>
      <c r="FS166">
        <v>0.0398558208234424</v>
      </c>
      <c r="FT166">
        <v>1</v>
      </c>
      <c r="FU166">
        <v>327.432352941177</v>
      </c>
      <c r="FV166">
        <v>2.08556147968404</v>
      </c>
      <c r="FW166">
        <v>4.64256018290588</v>
      </c>
      <c r="FX166">
        <v>-1</v>
      </c>
      <c r="FY166">
        <v>0.28540555</v>
      </c>
      <c r="FZ166">
        <v>-0.00737427067669151</v>
      </c>
      <c r="GA166">
        <v>0.00135099768597137</v>
      </c>
      <c r="GB166">
        <v>1</v>
      </c>
      <c r="GC166">
        <v>2</v>
      </c>
      <c r="GD166">
        <v>2</v>
      </c>
      <c r="GE166" t="s">
        <v>425</v>
      </c>
      <c r="GF166">
        <v>3.13295</v>
      </c>
      <c r="GG166">
        <v>2.71514</v>
      </c>
      <c r="GH166">
        <v>0.0887411</v>
      </c>
      <c r="GI166">
        <v>0.0892143</v>
      </c>
      <c r="GJ166">
        <v>0.10331</v>
      </c>
      <c r="GK166">
        <v>0.103101</v>
      </c>
      <c r="GL166">
        <v>34307.1</v>
      </c>
      <c r="GM166">
        <v>36718.1</v>
      </c>
      <c r="GN166">
        <v>34064.9</v>
      </c>
      <c r="GO166">
        <v>36504.4</v>
      </c>
      <c r="GP166">
        <v>43151.8</v>
      </c>
      <c r="GQ166">
        <v>47004.9</v>
      </c>
      <c r="GR166">
        <v>53157.1</v>
      </c>
      <c r="GS166">
        <v>58349.2</v>
      </c>
      <c r="GT166">
        <v>1.94953</v>
      </c>
      <c r="GU166">
        <v>1.65397</v>
      </c>
      <c r="GV166">
        <v>0.0851899</v>
      </c>
      <c r="GW166">
        <v>0</v>
      </c>
      <c r="GX166">
        <v>28.6142</v>
      </c>
      <c r="GY166">
        <v>999.9</v>
      </c>
      <c r="GZ166">
        <v>58.876</v>
      </c>
      <c r="HA166">
        <v>30.504</v>
      </c>
      <c r="HB166">
        <v>28.7465</v>
      </c>
      <c r="HC166">
        <v>54.7946</v>
      </c>
      <c r="HD166">
        <v>47.4399</v>
      </c>
      <c r="HE166">
        <v>1</v>
      </c>
      <c r="HF166">
        <v>0.102093</v>
      </c>
      <c r="HG166">
        <v>-1.50368</v>
      </c>
      <c r="HH166">
        <v>20.1278</v>
      </c>
      <c r="HI166">
        <v>5.19857</v>
      </c>
      <c r="HJ166">
        <v>12.0044</v>
      </c>
      <c r="HK166">
        <v>4.9754</v>
      </c>
      <c r="HL166">
        <v>3.294</v>
      </c>
      <c r="HM166">
        <v>9999</v>
      </c>
      <c r="HN166">
        <v>9999</v>
      </c>
      <c r="HO166">
        <v>9999</v>
      </c>
      <c r="HP166">
        <v>999.9</v>
      </c>
      <c r="HQ166">
        <v>1.86325</v>
      </c>
      <c r="HR166">
        <v>1.86813</v>
      </c>
      <c r="HS166">
        <v>1.86783</v>
      </c>
      <c r="HT166">
        <v>1.86905</v>
      </c>
      <c r="HU166">
        <v>1.86983</v>
      </c>
      <c r="HV166">
        <v>1.86596</v>
      </c>
      <c r="HW166">
        <v>1.86697</v>
      </c>
      <c r="HX166">
        <v>1.86844</v>
      </c>
      <c r="HY166">
        <v>5</v>
      </c>
      <c r="HZ166">
        <v>0</v>
      </c>
      <c r="IA166">
        <v>0</v>
      </c>
      <c r="IB166">
        <v>0</v>
      </c>
      <c r="IC166" t="s">
        <v>426</v>
      </c>
      <c r="ID166" t="s">
        <v>427</v>
      </c>
      <c r="IE166" t="s">
        <v>428</v>
      </c>
      <c r="IF166" t="s">
        <v>428</v>
      </c>
      <c r="IG166" t="s">
        <v>428</v>
      </c>
      <c r="IH166" t="s">
        <v>428</v>
      </c>
      <c r="II166">
        <v>0</v>
      </c>
      <c r="IJ166">
        <v>100</v>
      </c>
      <c r="IK166">
        <v>100</v>
      </c>
      <c r="IL166">
        <v>2.052</v>
      </c>
      <c r="IM166">
        <v>0.3581</v>
      </c>
      <c r="IN166">
        <v>0.625846538382723</v>
      </c>
      <c r="IO166">
        <v>0.00365734689822481</v>
      </c>
      <c r="IP166">
        <v>-6.82403095585571e-07</v>
      </c>
      <c r="IQ166">
        <v>2.34579755332527e-10</v>
      </c>
      <c r="IR166">
        <v>-0.0964157226560202</v>
      </c>
      <c r="IS166">
        <v>-0.0183575705514064</v>
      </c>
      <c r="IT166">
        <v>0.00210061426533654</v>
      </c>
      <c r="IU166">
        <v>-2.28055882586626e-05</v>
      </c>
      <c r="IV166">
        <v>4</v>
      </c>
      <c r="IW166">
        <v>2464</v>
      </c>
      <c r="IX166">
        <v>0</v>
      </c>
      <c r="IY166">
        <v>27</v>
      </c>
      <c r="IZ166">
        <v>29308428.8</v>
      </c>
      <c r="JA166">
        <v>29308428.8</v>
      </c>
      <c r="JB166">
        <v>0.955811</v>
      </c>
      <c r="JC166">
        <v>2.6355</v>
      </c>
      <c r="JD166">
        <v>1.54785</v>
      </c>
      <c r="JE166">
        <v>2.31323</v>
      </c>
      <c r="JF166">
        <v>1.64673</v>
      </c>
      <c r="JG166">
        <v>2.34375</v>
      </c>
      <c r="JH166">
        <v>34.418</v>
      </c>
      <c r="JI166">
        <v>24.2276</v>
      </c>
      <c r="JJ166">
        <v>18</v>
      </c>
      <c r="JK166">
        <v>506.244</v>
      </c>
      <c r="JL166">
        <v>332.775</v>
      </c>
      <c r="JM166">
        <v>31.3766</v>
      </c>
      <c r="JN166">
        <v>28.723</v>
      </c>
      <c r="JO166">
        <v>29.9997</v>
      </c>
      <c r="JP166">
        <v>28.7446</v>
      </c>
      <c r="JQ166">
        <v>28.7018</v>
      </c>
      <c r="JR166">
        <v>19.155</v>
      </c>
      <c r="JS166">
        <v>22.0007</v>
      </c>
      <c r="JT166">
        <v>84.3562</v>
      </c>
      <c r="JU166">
        <v>31.3634</v>
      </c>
      <c r="JV166">
        <v>420</v>
      </c>
      <c r="JW166">
        <v>24.1271</v>
      </c>
      <c r="JX166">
        <v>96.6171</v>
      </c>
      <c r="JY166">
        <v>94.5341</v>
      </c>
    </row>
    <row r="167" spans="1:285">
      <c r="A167">
        <v>151</v>
      </c>
      <c r="B167">
        <v>1758505730.1</v>
      </c>
      <c r="C167">
        <v>2702.09999990463</v>
      </c>
      <c r="D167" t="s">
        <v>730</v>
      </c>
      <c r="E167" t="s">
        <v>731</v>
      </c>
      <c r="F167">
        <v>5</v>
      </c>
      <c r="G167" t="s">
        <v>419</v>
      </c>
      <c r="H167" t="s">
        <v>729</v>
      </c>
      <c r="I167" t="s">
        <v>421</v>
      </c>
      <c r="J167">
        <v>1758505726.5</v>
      </c>
      <c r="K167">
        <f>(L167)/1000</f>
        <v>0</v>
      </c>
      <c r="L167">
        <f>1000*DL167*AJ167*(DH167-DI167)/(100*DA167*(1000-AJ167*DH167))</f>
        <v>0</v>
      </c>
      <c r="M167">
        <f>DL167*AJ167*(DG167-DF167*(1000-AJ167*DI167)/(1000-AJ167*DH167))/(100*DA167)</f>
        <v>0</v>
      </c>
      <c r="N167">
        <f>DF167 - IF(AJ167&gt;1, M167*DA167*100.0/(AL167), 0)</f>
        <v>0</v>
      </c>
      <c r="O167">
        <f>((U167-K167/2)*N167-M167)/(U167+K167/2)</f>
        <v>0</v>
      </c>
      <c r="P167">
        <f>O167*(DM167+DN167)/1000.0</f>
        <v>0</v>
      </c>
      <c r="Q167">
        <f>(DF167 - IF(AJ167&gt;1, M167*DA167*100.0/(AL167), 0))*(DM167+DN167)/1000.0</f>
        <v>0</v>
      </c>
      <c r="R167">
        <f>2.0/((1/T167-1/S167)+SIGN(T167)*SQRT((1/T167-1/S167)*(1/T167-1/S167) + 4*DB167/((DB167+1)*(DB167+1))*(2*1/T167*1/S167-1/S167*1/S167)))</f>
        <v>0</v>
      </c>
      <c r="S167">
        <f>IF(LEFT(DC167,1)&lt;&gt;"0",IF(LEFT(DC167,1)="1",3.0,DD167),$D$5+$E$5*(DT167*DM167/($K$5*1000))+$F$5*(DT167*DM167/($K$5*1000))*MAX(MIN(DA167,$J$5),$I$5)*MAX(MIN(DA167,$J$5),$I$5)+$G$5*MAX(MIN(DA167,$J$5),$I$5)*(DT167*DM167/($K$5*1000))+$H$5*(DT167*DM167/($K$5*1000))*(DT167*DM167/($K$5*1000)))</f>
        <v>0</v>
      </c>
      <c r="T167">
        <f>K167*(1000-(1000*0.61365*exp(17.502*X167/(240.97+X167))/(DM167+DN167)+DH167)/2)/(1000*0.61365*exp(17.502*X167/(240.97+X167))/(DM167+DN167)-DH167)</f>
        <v>0</v>
      </c>
      <c r="U167">
        <f>1/((DB167+1)/(R167/1.6)+1/(S167/1.37)) + DB167/((DB167+1)/(R167/1.6) + DB167/(S167/1.37))</f>
        <v>0</v>
      </c>
      <c r="V167">
        <f>(CW167*CZ167)</f>
        <v>0</v>
      </c>
      <c r="W167">
        <f>(DO167+(V167+2*0.95*5.67E-8*(((DO167+$B$7)+273)^4-(DO167+273)^4)-44100*K167)/(1.84*29.3*S167+8*0.95*5.67E-8*(DO167+273)^3))</f>
        <v>0</v>
      </c>
      <c r="X167">
        <f>($C$7*DP167+$D$7*DQ167+$E$7*W167)</f>
        <v>0</v>
      </c>
      <c r="Y167">
        <f>0.61365*exp(17.502*X167/(240.97+X167))</f>
        <v>0</v>
      </c>
      <c r="Z167">
        <f>(AA167/AB167*100)</f>
        <v>0</v>
      </c>
      <c r="AA167">
        <f>DH167*(DM167+DN167)/1000</f>
        <v>0</v>
      </c>
      <c r="AB167">
        <f>0.61365*exp(17.502*DO167/(240.97+DO167))</f>
        <v>0</v>
      </c>
      <c r="AC167">
        <f>(Y167-DH167*(DM167+DN167)/1000)</f>
        <v>0</v>
      </c>
      <c r="AD167">
        <f>(-K167*44100)</f>
        <v>0</v>
      </c>
      <c r="AE167">
        <f>2*29.3*S167*0.92*(DO167-X167)</f>
        <v>0</v>
      </c>
      <c r="AF167">
        <f>2*0.95*5.67E-8*(((DO167+$B$7)+273)^4-(X167+273)^4)</f>
        <v>0</v>
      </c>
      <c r="AG167">
        <f>V167+AF167+AD167+AE167</f>
        <v>0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MAX(0,($B$13+$C$13*DT167)/(1+$D$13*DT167)*DM167/(DO167+273)*$E$13)</f>
        <v>0</v>
      </c>
      <c r="AM167" t="s">
        <v>422</v>
      </c>
      <c r="AN167" t="s">
        <v>422</v>
      </c>
      <c r="AO167">
        <v>0</v>
      </c>
      <c r="AP167">
        <v>0</v>
      </c>
      <c r="AQ167">
        <f>1-AO167/AP167</f>
        <v>0</v>
      </c>
      <c r="AR167">
        <v>0</v>
      </c>
      <c r="AS167" t="s">
        <v>422</v>
      </c>
      <c r="AT167" t="s">
        <v>422</v>
      </c>
      <c r="AU167">
        <v>0</v>
      </c>
      <c r="AV167">
        <v>0</v>
      </c>
      <c r="AW167">
        <f>1-AU167/AV167</f>
        <v>0</v>
      </c>
      <c r="AX167">
        <v>0.5</v>
      </c>
      <c r="AY167">
        <f>CX167</f>
        <v>0</v>
      </c>
      <c r="AZ167">
        <f>M167</f>
        <v>0</v>
      </c>
      <c r="BA167">
        <f>AW167*AX167*AY167</f>
        <v>0</v>
      </c>
      <c r="BB167">
        <f>(AZ167-AR167)/AY167</f>
        <v>0</v>
      </c>
      <c r="BC167">
        <f>(AP167-AV167)/AV167</f>
        <v>0</v>
      </c>
      <c r="BD167">
        <f>AO167/(AQ167+AO167/AV167)</f>
        <v>0</v>
      </c>
      <c r="BE167" t="s">
        <v>422</v>
      </c>
      <c r="BF167">
        <v>0</v>
      </c>
      <c r="BG167">
        <f>IF(BF167&lt;&gt;0, BF167, BD167)</f>
        <v>0</v>
      </c>
      <c r="BH167">
        <f>1-BG167/AV167</f>
        <v>0</v>
      </c>
      <c r="BI167">
        <f>(AV167-AU167)/(AV167-BG167)</f>
        <v>0</v>
      </c>
      <c r="BJ167">
        <f>(AP167-AV167)/(AP167-BG167)</f>
        <v>0</v>
      </c>
      <c r="BK167">
        <f>(AV167-AU167)/(AV167-AO167)</f>
        <v>0</v>
      </c>
      <c r="BL167">
        <f>(AP167-AV167)/(AP167-AO167)</f>
        <v>0</v>
      </c>
      <c r="BM167">
        <f>(BI167*BG167/AU167)</f>
        <v>0</v>
      </c>
      <c r="BN167">
        <f>(1-BM167)</f>
        <v>0</v>
      </c>
      <c r="CW167">
        <f>$B$11*DU167+$C$11*DV167+$F$11*EG167*(1-EJ167)</f>
        <v>0</v>
      </c>
      <c r="CX167">
        <f>CW167*CY167</f>
        <v>0</v>
      </c>
      <c r="CY167">
        <f>($B$11*$D$9+$C$11*$D$9+$F$11*((ET167+EL167)/MAX(ET167+EL167+EU167, 0.1)*$I$9+EU167/MAX(ET167+EL167+EU167, 0.1)*$J$9))/($B$11+$C$11+$F$11)</f>
        <v>0</v>
      </c>
      <c r="CZ167">
        <f>($B$11*$K$9+$C$11*$K$9+$F$11*((ET167+EL167)/MAX(ET167+EL167+EU167, 0.1)*$P$9+EU167/MAX(ET167+EL167+EU167, 0.1)*$Q$9))/($B$11+$C$11+$F$11)</f>
        <v>0</v>
      </c>
      <c r="DA167">
        <v>2.96</v>
      </c>
      <c r="DB167">
        <v>0.5</v>
      </c>
      <c r="DC167" t="s">
        <v>423</v>
      </c>
      <c r="DD167">
        <v>2</v>
      </c>
      <c r="DE167">
        <v>1758505726.5</v>
      </c>
      <c r="DF167">
        <v>420.0524</v>
      </c>
      <c r="DG167">
        <v>419.9928</v>
      </c>
      <c r="DH167">
        <v>24.36654</v>
      </c>
      <c r="DI167">
        <v>24.08108</v>
      </c>
      <c r="DJ167">
        <v>418.0004</v>
      </c>
      <c r="DK167">
        <v>24.0085</v>
      </c>
      <c r="DL167">
        <v>500.0062</v>
      </c>
      <c r="DM167">
        <v>89.81568</v>
      </c>
      <c r="DN167">
        <v>0.03708578</v>
      </c>
      <c r="DO167">
        <v>30.49272</v>
      </c>
      <c r="DP167">
        <v>30.0052</v>
      </c>
      <c r="DQ167">
        <v>999.9</v>
      </c>
      <c r="DR167">
        <v>0</v>
      </c>
      <c r="DS167">
        <v>0</v>
      </c>
      <c r="DT167">
        <v>10007.13</v>
      </c>
      <c r="DU167">
        <v>0</v>
      </c>
      <c r="DV167">
        <v>0.330984</v>
      </c>
      <c r="DW167">
        <v>0.059918154</v>
      </c>
      <c r="DX167">
        <v>430.5434</v>
      </c>
      <c r="DY167">
        <v>430.3562</v>
      </c>
      <c r="DZ167">
        <v>0.2854736</v>
      </c>
      <c r="EA167">
        <v>419.9928</v>
      </c>
      <c r="EB167">
        <v>24.08108</v>
      </c>
      <c r="EC167">
        <v>2.188496</v>
      </c>
      <c r="ED167">
        <v>2.162856</v>
      </c>
      <c r="EE167">
        <v>18.87838</v>
      </c>
      <c r="EF167">
        <v>18.68982</v>
      </c>
      <c r="EG167">
        <v>0.00500059</v>
      </c>
      <c r="EH167">
        <v>0</v>
      </c>
      <c r="EI167">
        <v>0</v>
      </c>
      <c r="EJ167">
        <v>0</v>
      </c>
      <c r="EK167">
        <v>324.78</v>
      </c>
      <c r="EL167">
        <v>0.00500059</v>
      </c>
      <c r="EM167">
        <v>-8.1</v>
      </c>
      <c r="EN167">
        <v>-0.76</v>
      </c>
      <c r="EO167">
        <v>35.562</v>
      </c>
      <c r="EP167">
        <v>39.8372</v>
      </c>
      <c r="EQ167">
        <v>37.2996</v>
      </c>
      <c r="ER167">
        <v>40.0498</v>
      </c>
      <c r="ES167">
        <v>38.3372</v>
      </c>
      <c r="ET167">
        <v>0</v>
      </c>
      <c r="EU167">
        <v>0</v>
      </c>
      <c r="EV167">
        <v>0</v>
      </c>
      <c r="EW167">
        <v>1758505730.7</v>
      </c>
      <c r="EX167">
        <v>0</v>
      </c>
      <c r="EY167">
        <v>328.252</v>
      </c>
      <c r="EZ167">
        <v>10.8076922771259</v>
      </c>
      <c r="FA167">
        <v>-27.6230767629085</v>
      </c>
      <c r="FB167">
        <v>-9.308</v>
      </c>
      <c r="FC167">
        <v>15</v>
      </c>
      <c r="FD167">
        <v>0</v>
      </c>
      <c r="FE167" t="s">
        <v>424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0.0723077819047619</v>
      </c>
      <c r="FR167">
        <v>-0.0441875898701299</v>
      </c>
      <c r="FS167">
        <v>0.042670125206835</v>
      </c>
      <c r="FT167">
        <v>1</v>
      </c>
      <c r="FU167">
        <v>327.502941176471</v>
      </c>
      <c r="FV167">
        <v>11.8212375624706</v>
      </c>
      <c r="FW167">
        <v>4.67751098304855</v>
      </c>
      <c r="FX167">
        <v>-1</v>
      </c>
      <c r="FY167">
        <v>0.285356238095238</v>
      </c>
      <c r="FZ167">
        <v>-0.00717561038961002</v>
      </c>
      <c r="GA167">
        <v>0.0013367550227808</v>
      </c>
      <c r="GB167">
        <v>1</v>
      </c>
      <c r="GC167">
        <v>2</v>
      </c>
      <c r="GD167">
        <v>2</v>
      </c>
      <c r="GE167" t="s">
        <v>425</v>
      </c>
      <c r="GF167">
        <v>3.13313</v>
      </c>
      <c r="GG167">
        <v>2.7152</v>
      </c>
      <c r="GH167">
        <v>0.0887442</v>
      </c>
      <c r="GI167">
        <v>0.0891971</v>
      </c>
      <c r="GJ167">
        <v>0.103311</v>
      </c>
      <c r="GK167">
        <v>0.103092</v>
      </c>
      <c r="GL167">
        <v>34307.4</v>
      </c>
      <c r="GM167">
        <v>36719.2</v>
      </c>
      <c r="GN167">
        <v>34065.3</v>
      </c>
      <c r="GO167">
        <v>36504.8</v>
      </c>
      <c r="GP167">
        <v>43152.1</v>
      </c>
      <c r="GQ167">
        <v>47005.9</v>
      </c>
      <c r="GR167">
        <v>53157.5</v>
      </c>
      <c r="GS167">
        <v>58349.9</v>
      </c>
      <c r="GT167">
        <v>1.9496</v>
      </c>
      <c r="GU167">
        <v>1.65373</v>
      </c>
      <c r="GV167">
        <v>0.0848174</v>
      </c>
      <c r="GW167">
        <v>0</v>
      </c>
      <c r="GX167">
        <v>28.6142</v>
      </c>
      <c r="GY167">
        <v>999.9</v>
      </c>
      <c r="GZ167">
        <v>58.876</v>
      </c>
      <c r="HA167">
        <v>30.494</v>
      </c>
      <c r="HB167">
        <v>28.732</v>
      </c>
      <c r="HC167">
        <v>54.1946</v>
      </c>
      <c r="HD167">
        <v>47.6362</v>
      </c>
      <c r="HE167">
        <v>1</v>
      </c>
      <c r="HF167">
        <v>0.101634</v>
      </c>
      <c r="HG167">
        <v>-1.51254</v>
      </c>
      <c r="HH167">
        <v>20.1276</v>
      </c>
      <c r="HI167">
        <v>5.19827</v>
      </c>
      <c r="HJ167">
        <v>12.0046</v>
      </c>
      <c r="HK167">
        <v>4.97565</v>
      </c>
      <c r="HL167">
        <v>3.294</v>
      </c>
      <c r="HM167">
        <v>9999</v>
      </c>
      <c r="HN167">
        <v>9999</v>
      </c>
      <c r="HO167">
        <v>9999</v>
      </c>
      <c r="HP167">
        <v>999.9</v>
      </c>
      <c r="HQ167">
        <v>1.86325</v>
      </c>
      <c r="HR167">
        <v>1.86813</v>
      </c>
      <c r="HS167">
        <v>1.86783</v>
      </c>
      <c r="HT167">
        <v>1.86905</v>
      </c>
      <c r="HU167">
        <v>1.86984</v>
      </c>
      <c r="HV167">
        <v>1.86594</v>
      </c>
      <c r="HW167">
        <v>1.86699</v>
      </c>
      <c r="HX167">
        <v>1.86844</v>
      </c>
      <c r="HY167">
        <v>5</v>
      </c>
      <c r="HZ167">
        <v>0</v>
      </c>
      <c r="IA167">
        <v>0</v>
      </c>
      <c r="IB167">
        <v>0</v>
      </c>
      <c r="IC167" t="s">
        <v>426</v>
      </c>
      <c r="ID167" t="s">
        <v>427</v>
      </c>
      <c r="IE167" t="s">
        <v>428</v>
      </c>
      <c r="IF167" t="s">
        <v>428</v>
      </c>
      <c r="IG167" t="s">
        <v>428</v>
      </c>
      <c r="IH167" t="s">
        <v>428</v>
      </c>
      <c r="II167">
        <v>0</v>
      </c>
      <c r="IJ167">
        <v>100</v>
      </c>
      <c r="IK167">
        <v>100</v>
      </c>
      <c r="IL167">
        <v>2.053</v>
      </c>
      <c r="IM167">
        <v>0.358</v>
      </c>
      <c r="IN167">
        <v>0.625846538382723</v>
      </c>
      <c r="IO167">
        <v>0.00365734689822481</v>
      </c>
      <c r="IP167">
        <v>-6.82403095585571e-07</v>
      </c>
      <c r="IQ167">
        <v>2.34579755332527e-10</v>
      </c>
      <c r="IR167">
        <v>-0.0964157226560202</v>
      </c>
      <c r="IS167">
        <v>-0.0183575705514064</v>
      </c>
      <c r="IT167">
        <v>0.00210061426533654</v>
      </c>
      <c r="IU167">
        <v>-2.28055882586626e-05</v>
      </c>
      <c r="IV167">
        <v>4</v>
      </c>
      <c r="IW167">
        <v>2464</v>
      </c>
      <c r="IX167">
        <v>0</v>
      </c>
      <c r="IY167">
        <v>27</v>
      </c>
      <c r="IZ167">
        <v>29308428.8</v>
      </c>
      <c r="JA167">
        <v>29308428.8</v>
      </c>
      <c r="JB167">
        <v>0.955811</v>
      </c>
      <c r="JC167">
        <v>2.64282</v>
      </c>
      <c r="JD167">
        <v>1.54785</v>
      </c>
      <c r="JE167">
        <v>2.31323</v>
      </c>
      <c r="JF167">
        <v>1.64551</v>
      </c>
      <c r="JG167">
        <v>2.26562</v>
      </c>
      <c r="JH167">
        <v>34.418</v>
      </c>
      <c r="JI167">
        <v>24.2188</v>
      </c>
      <c r="JJ167">
        <v>18</v>
      </c>
      <c r="JK167">
        <v>506.273</v>
      </c>
      <c r="JL167">
        <v>332.642</v>
      </c>
      <c r="JM167">
        <v>31.3643</v>
      </c>
      <c r="JN167">
        <v>28.7193</v>
      </c>
      <c r="JO167">
        <v>29.9996</v>
      </c>
      <c r="JP167">
        <v>28.7421</v>
      </c>
      <c r="JQ167">
        <v>28.6994</v>
      </c>
      <c r="JR167">
        <v>19.1555</v>
      </c>
      <c r="JS167">
        <v>22.0007</v>
      </c>
      <c r="JT167">
        <v>84.3562</v>
      </c>
      <c r="JU167">
        <v>31.3905</v>
      </c>
      <c r="JV167">
        <v>420</v>
      </c>
      <c r="JW167">
        <v>24.1271</v>
      </c>
      <c r="JX167">
        <v>96.6179</v>
      </c>
      <c r="JY167">
        <v>94.5352</v>
      </c>
    </row>
    <row r="168" spans="1:285">
      <c r="A168">
        <v>152</v>
      </c>
      <c r="B168">
        <v>1758505732.1</v>
      </c>
      <c r="C168">
        <v>2704.09999990463</v>
      </c>
      <c r="D168" t="s">
        <v>732</v>
      </c>
      <c r="E168" t="s">
        <v>733</v>
      </c>
      <c r="F168">
        <v>5</v>
      </c>
      <c r="G168" t="s">
        <v>419</v>
      </c>
      <c r="H168" t="s">
        <v>729</v>
      </c>
      <c r="I168" t="s">
        <v>421</v>
      </c>
      <c r="J168">
        <v>1758505729.43333</v>
      </c>
      <c r="K168">
        <f>(L168)/1000</f>
        <v>0</v>
      </c>
      <c r="L168">
        <f>1000*DL168*AJ168*(DH168-DI168)/(100*DA168*(1000-AJ168*DH168))</f>
        <v>0</v>
      </c>
      <c r="M168">
        <f>DL168*AJ168*(DG168-DF168*(1000-AJ168*DI168)/(1000-AJ168*DH168))/(100*DA168)</f>
        <v>0</v>
      </c>
      <c r="N168">
        <f>DF168 - IF(AJ168&gt;1, M168*DA168*100.0/(AL168), 0)</f>
        <v>0</v>
      </c>
      <c r="O168">
        <f>((U168-K168/2)*N168-M168)/(U168+K168/2)</f>
        <v>0</v>
      </c>
      <c r="P168">
        <f>O168*(DM168+DN168)/1000.0</f>
        <v>0</v>
      </c>
      <c r="Q168">
        <f>(DF168 - IF(AJ168&gt;1, M168*DA168*100.0/(AL168), 0))*(DM168+DN168)/1000.0</f>
        <v>0</v>
      </c>
      <c r="R168">
        <f>2.0/((1/T168-1/S168)+SIGN(T168)*SQRT((1/T168-1/S168)*(1/T168-1/S168) + 4*DB168/((DB168+1)*(DB168+1))*(2*1/T168*1/S168-1/S168*1/S168)))</f>
        <v>0</v>
      </c>
      <c r="S168">
        <f>IF(LEFT(DC168,1)&lt;&gt;"0",IF(LEFT(DC168,1)="1",3.0,DD168),$D$5+$E$5*(DT168*DM168/($K$5*1000))+$F$5*(DT168*DM168/($K$5*1000))*MAX(MIN(DA168,$J$5),$I$5)*MAX(MIN(DA168,$J$5),$I$5)+$G$5*MAX(MIN(DA168,$J$5),$I$5)*(DT168*DM168/($K$5*1000))+$H$5*(DT168*DM168/($K$5*1000))*(DT168*DM168/($K$5*1000)))</f>
        <v>0</v>
      </c>
      <c r="T168">
        <f>K168*(1000-(1000*0.61365*exp(17.502*X168/(240.97+X168))/(DM168+DN168)+DH168)/2)/(1000*0.61365*exp(17.502*X168/(240.97+X168))/(DM168+DN168)-DH168)</f>
        <v>0</v>
      </c>
      <c r="U168">
        <f>1/((DB168+1)/(R168/1.6)+1/(S168/1.37)) + DB168/((DB168+1)/(R168/1.6) + DB168/(S168/1.37))</f>
        <v>0</v>
      </c>
      <c r="V168">
        <f>(CW168*CZ168)</f>
        <v>0</v>
      </c>
      <c r="W168">
        <f>(DO168+(V168+2*0.95*5.67E-8*(((DO168+$B$7)+273)^4-(DO168+273)^4)-44100*K168)/(1.84*29.3*S168+8*0.95*5.67E-8*(DO168+273)^3))</f>
        <v>0</v>
      </c>
      <c r="X168">
        <f>($C$7*DP168+$D$7*DQ168+$E$7*W168)</f>
        <v>0</v>
      </c>
      <c r="Y168">
        <f>0.61365*exp(17.502*X168/(240.97+X168))</f>
        <v>0</v>
      </c>
      <c r="Z168">
        <f>(AA168/AB168*100)</f>
        <v>0</v>
      </c>
      <c r="AA168">
        <f>DH168*(DM168+DN168)/1000</f>
        <v>0</v>
      </c>
      <c r="AB168">
        <f>0.61365*exp(17.502*DO168/(240.97+DO168))</f>
        <v>0</v>
      </c>
      <c r="AC168">
        <f>(Y168-DH168*(DM168+DN168)/1000)</f>
        <v>0</v>
      </c>
      <c r="AD168">
        <f>(-K168*44100)</f>
        <v>0</v>
      </c>
      <c r="AE168">
        <f>2*29.3*S168*0.92*(DO168-X168)</f>
        <v>0</v>
      </c>
      <c r="AF168">
        <f>2*0.95*5.67E-8*(((DO168+$B$7)+273)^4-(X168+273)^4)</f>
        <v>0</v>
      </c>
      <c r="AG168">
        <f>V168+AF168+AD168+AE168</f>
        <v>0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MAX(0,($B$13+$C$13*DT168)/(1+$D$13*DT168)*DM168/(DO168+273)*$E$13)</f>
        <v>0</v>
      </c>
      <c r="AM168" t="s">
        <v>422</v>
      </c>
      <c r="AN168" t="s">
        <v>422</v>
      </c>
      <c r="AO168">
        <v>0</v>
      </c>
      <c r="AP168">
        <v>0</v>
      </c>
      <c r="AQ168">
        <f>1-AO168/AP168</f>
        <v>0</v>
      </c>
      <c r="AR168">
        <v>0</v>
      </c>
      <c r="AS168" t="s">
        <v>422</v>
      </c>
      <c r="AT168" t="s">
        <v>422</v>
      </c>
      <c r="AU168">
        <v>0</v>
      </c>
      <c r="AV168">
        <v>0</v>
      </c>
      <c r="AW168">
        <f>1-AU168/AV168</f>
        <v>0</v>
      </c>
      <c r="AX168">
        <v>0.5</v>
      </c>
      <c r="AY168">
        <f>CX168</f>
        <v>0</v>
      </c>
      <c r="AZ168">
        <f>M168</f>
        <v>0</v>
      </c>
      <c r="BA168">
        <f>AW168*AX168*AY168</f>
        <v>0</v>
      </c>
      <c r="BB168">
        <f>(AZ168-AR168)/AY168</f>
        <v>0</v>
      </c>
      <c r="BC168">
        <f>(AP168-AV168)/AV168</f>
        <v>0</v>
      </c>
      <c r="BD168">
        <f>AO168/(AQ168+AO168/AV168)</f>
        <v>0</v>
      </c>
      <c r="BE168" t="s">
        <v>422</v>
      </c>
      <c r="BF168">
        <v>0</v>
      </c>
      <c r="BG168">
        <f>IF(BF168&lt;&gt;0, BF168, BD168)</f>
        <v>0</v>
      </c>
      <c r="BH168">
        <f>1-BG168/AV168</f>
        <v>0</v>
      </c>
      <c r="BI168">
        <f>(AV168-AU168)/(AV168-BG168)</f>
        <v>0</v>
      </c>
      <c r="BJ168">
        <f>(AP168-AV168)/(AP168-BG168)</f>
        <v>0</v>
      </c>
      <c r="BK168">
        <f>(AV168-AU168)/(AV168-AO168)</f>
        <v>0</v>
      </c>
      <c r="BL168">
        <f>(AP168-AV168)/(AP168-AO168)</f>
        <v>0</v>
      </c>
      <c r="BM168">
        <f>(BI168*BG168/AU168)</f>
        <v>0</v>
      </c>
      <c r="BN168">
        <f>(1-BM168)</f>
        <v>0</v>
      </c>
      <c r="CW168">
        <f>$B$11*DU168+$C$11*DV168+$F$11*EG168*(1-EJ168)</f>
        <v>0</v>
      </c>
      <c r="CX168">
        <f>CW168*CY168</f>
        <v>0</v>
      </c>
      <c r="CY168">
        <f>($B$11*$D$9+$C$11*$D$9+$F$11*((ET168+EL168)/MAX(ET168+EL168+EU168, 0.1)*$I$9+EU168/MAX(ET168+EL168+EU168, 0.1)*$J$9))/($B$11+$C$11+$F$11)</f>
        <v>0</v>
      </c>
      <c r="CZ168">
        <f>($B$11*$K$9+$C$11*$K$9+$F$11*((ET168+EL168)/MAX(ET168+EL168+EU168, 0.1)*$P$9+EU168/MAX(ET168+EL168+EU168, 0.1)*$Q$9))/($B$11+$C$11+$F$11)</f>
        <v>0</v>
      </c>
      <c r="DA168">
        <v>2.96</v>
      </c>
      <c r="DB168">
        <v>0.5</v>
      </c>
      <c r="DC168" t="s">
        <v>423</v>
      </c>
      <c r="DD168">
        <v>2</v>
      </c>
      <c r="DE168">
        <v>1758505729.43333</v>
      </c>
      <c r="DF168">
        <v>420.055333333333</v>
      </c>
      <c r="DG168">
        <v>419.959666666667</v>
      </c>
      <c r="DH168">
        <v>24.3663</v>
      </c>
      <c r="DI168">
        <v>24.0795666666667</v>
      </c>
      <c r="DJ168">
        <v>418.003</v>
      </c>
      <c r="DK168">
        <v>24.0082666666667</v>
      </c>
      <c r="DL168">
        <v>500.042333333333</v>
      </c>
      <c r="DM168">
        <v>89.8155666666667</v>
      </c>
      <c r="DN168">
        <v>0.0367343</v>
      </c>
      <c r="DO168">
        <v>30.4922</v>
      </c>
      <c r="DP168">
        <v>29.9964333333333</v>
      </c>
      <c r="DQ168">
        <v>999.9</v>
      </c>
      <c r="DR168">
        <v>0</v>
      </c>
      <c r="DS168">
        <v>0</v>
      </c>
      <c r="DT168">
        <v>10042.7</v>
      </c>
      <c r="DU168">
        <v>0</v>
      </c>
      <c r="DV168">
        <v>0.330984</v>
      </c>
      <c r="DW168">
        <v>0.0959471666666667</v>
      </c>
      <c r="DX168">
        <v>430.546333333333</v>
      </c>
      <c r="DY168">
        <v>430.321333333333</v>
      </c>
      <c r="DZ168">
        <v>0.286750333333333</v>
      </c>
      <c r="EA168">
        <v>419.959666666667</v>
      </c>
      <c r="EB168">
        <v>24.0795666666667</v>
      </c>
      <c r="EC168">
        <v>2.18847333333333</v>
      </c>
      <c r="ED168">
        <v>2.16271666666667</v>
      </c>
      <c r="EE168">
        <v>18.8782</v>
      </c>
      <c r="EF168">
        <v>18.6888</v>
      </c>
      <c r="EG168">
        <v>0.00500059</v>
      </c>
      <c r="EH168">
        <v>0</v>
      </c>
      <c r="EI168">
        <v>0</v>
      </c>
      <c r="EJ168">
        <v>0</v>
      </c>
      <c r="EK168">
        <v>324.4</v>
      </c>
      <c r="EL168">
        <v>0.00500059</v>
      </c>
      <c r="EM168">
        <v>-10.2666666666667</v>
      </c>
      <c r="EN168">
        <v>-1.46666666666667</v>
      </c>
      <c r="EO168">
        <v>35.583</v>
      </c>
      <c r="EP168">
        <v>39.8956666666667</v>
      </c>
      <c r="EQ168">
        <v>37.333</v>
      </c>
      <c r="ER168">
        <v>40.1246666666667</v>
      </c>
      <c r="ES168">
        <v>38.375</v>
      </c>
      <c r="ET168">
        <v>0</v>
      </c>
      <c r="EU168">
        <v>0</v>
      </c>
      <c r="EV168">
        <v>0</v>
      </c>
      <c r="EW168">
        <v>1758505732.5</v>
      </c>
      <c r="EX168">
        <v>0</v>
      </c>
      <c r="EY168">
        <v>327.946153846154</v>
      </c>
      <c r="EZ168">
        <v>7.76752118230906</v>
      </c>
      <c r="FA168">
        <v>-0.167521123077753</v>
      </c>
      <c r="FB168">
        <v>-9.41153846153846</v>
      </c>
      <c r="FC168">
        <v>15</v>
      </c>
      <c r="FD168">
        <v>0</v>
      </c>
      <c r="FE168" t="s">
        <v>424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0.084863266</v>
      </c>
      <c r="FR168">
        <v>-0.136955087819549</v>
      </c>
      <c r="FS168">
        <v>0.0412564010987751</v>
      </c>
      <c r="FT168">
        <v>1</v>
      </c>
      <c r="FU168">
        <v>327.741176470588</v>
      </c>
      <c r="FV168">
        <v>12.7883880959467</v>
      </c>
      <c r="FW168">
        <v>5.27815239772062</v>
      </c>
      <c r="FX168">
        <v>-1</v>
      </c>
      <c r="FY168">
        <v>0.2854559</v>
      </c>
      <c r="FZ168">
        <v>-0.00365909774436109</v>
      </c>
      <c r="GA168">
        <v>0.00143952870412506</v>
      </c>
      <c r="GB168">
        <v>1</v>
      </c>
      <c r="GC168">
        <v>2</v>
      </c>
      <c r="GD168">
        <v>2</v>
      </c>
      <c r="GE168" t="s">
        <v>425</v>
      </c>
      <c r="GF168">
        <v>3.1332</v>
      </c>
      <c r="GG168">
        <v>2.71488</v>
      </c>
      <c r="GH168">
        <v>0.0887445</v>
      </c>
      <c r="GI168">
        <v>0.0892092</v>
      </c>
      <c r="GJ168">
        <v>0.103311</v>
      </c>
      <c r="GK168">
        <v>0.103092</v>
      </c>
      <c r="GL168">
        <v>34307.5</v>
      </c>
      <c r="GM168">
        <v>36719.1</v>
      </c>
      <c r="GN168">
        <v>34065.4</v>
      </c>
      <c r="GO168">
        <v>36505.2</v>
      </c>
      <c r="GP168">
        <v>43152.2</v>
      </c>
      <c r="GQ168">
        <v>47006.3</v>
      </c>
      <c r="GR168">
        <v>53157.7</v>
      </c>
      <c r="GS168">
        <v>58350.4</v>
      </c>
      <c r="GT168">
        <v>1.94993</v>
      </c>
      <c r="GU168">
        <v>1.65355</v>
      </c>
      <c r="GV168">
        <v>0.0848547</v>
      </c>
      <c r="GW168">
        <v>0</v>
      </c>
      <c r="GX168">
        <v>28.6142</v>
      </c>
      <c r="GY168">
        <v>999.9</v>
      </c>
      <c r="GZ168">
        <v>58.876</v>
      </c>
      <c r="HA168">
        <v>30.494</v>
      </c>
      <c r="HB168">
        <v>28.7305</v>
      </c>
      <c r="HC168">
        <v>54.5946</v>
      </c>
      <c r="HD168">
        <v>47.3438</v>
      </c>
      <c r="HE168">
        <v>1</v>
      </c>
      <c r="HF168">
        <v>0.101585</v>
      </c>
      <c r="HG168">
        <v>-1.60777</v>
      </c>
      <c r="HH168">
        <v>20.1268</v>
      </c>
      <c r="HI168">
        <v>5.19797</v>
      </c>
      <c r="HJ168">
        <v>12.0055</v>
      </c>
      <c r="HK168">
        <v>4.9754</v>
      </c>
      <c r="HL168">
        <v>3.294</v>
      </c>
      <c r="HM168">
        <v>9999</v>
      </c>
      <c r="HN168">
        <v>9999</v>
      </c>
      <c r="HO168">
        <v>9999</v>
      </c>
      <c r="HP168">
        <v>999.9</v>
      </c>
      <c r="HQ168">
        <v>1.86325</v>
      </c>
      <c r="HR168">
        <v>1.86813</v>
      </c>
      <c r="HS168">
        <v>1.86783</v>
      </c>
      <c r="HT168">
        <v>1.86905</v>
      </c>
      <c r="HU168">
        <v>1.86984</v>
      </c>
      <c r="HV168">
        <v>1.86594</v>
      </c>
      <c r="HW168">
        <v>1.86699</v>
      </c>
      <c r="HX168">
        <v>1.86844</v>
      </c>
      <c r="HY168">
        <v>5</v>
      </c>
      <c r="HZ168">
        <v>0</v>
      </c>
      <c r="IA168">
        <v>0</v>
      </c>
      <c r="IB168">
        <v>0</v>
      </c>
      <c r="IC168" t="s">
        <v>426</v>
      </c>
      <c r="ID168" t="s">
        <v>427</v>
      </c>
      <c r="IE168" t="s">
        <v>428</v>
      </c>
      <c r="IF168" t="s">
        <v>428</v>
      </c>
      <c r="IG168" t="s">
        <v>428</v>
      </c>
      <c r="IH168" t="s">
        <v>428</v>
      </c>
      <c r="II168">
        <v>0</v>
      </c>
      <c r="IJ168">
        <v>100</v>
      </c>
      <c r="IK168">
        <v>100</v>
      </c>
      <c r="IL168">
        <v>2.052</v>
      </c>
      <c r="IM168">
        <v>0.358</v>
      </c>
      <c r="IN168">
        <v>0.625846538382723</v>
      </c>
      <c r="IO168">
        <v>0.00365734689822481</v>
      </c>
      <c r="IP168">
        <v>-6.82403095585571e-07</v>
      </c>
      <c r="IQ168">
        <v>2.34579755332527e-10</v>
      </c>
      <c r="IR168">
        <v>-0.0964157226560202</v>
      </c>
      <c r="IS168">
        <v>-0.0183575705514064</v>
      </c>
      <c r="IT168">
        <v>0.00210061426533654</v>
      </c>
      <c r="IU168">
        <v>-2.28055882586626e-05</v>
      </c>
      <c r="IV168">
        <v>4</v>
      </c>
      <c r="IW168">
        <v>2464</v>
      </c>
      <c r="IX168">
        <v>0</v>
      </c>
      <c r="IY168">
        <v>27</v>
      </c>
      <c r="IZ168">
        <v>29308428.9</v>
      </c>
      <c r="JA168">
        <v>29308428.9</v>
      </c>
      <c r="JB168">
        <v>0.955811</v>
      </c>
      <c r="JC168">
        <v>2.63672</v>
      </c>
      <c r="JD168">
        <v>1.54785</v>
      </c>
      <c r="JE168">
        <v>2.31445</v>
      </c>
      <c r="JF168">
        <v>1.64673</v>
      </c>
      <c r="JG168">
        <v>2.35352</v>
      </c>
      <c r="JH168">
        <v>34.418</v>
      </c>
      <c r="JI168">
        <v>24.2276</v>
      </c>
      <c r="JJ168">
        <v>18</v>
      </c>
      <c r="JK168">
        <v>506.477</v>
      </c>
      <c r="JL168">
        <v>332.549</v>
      </c>
      <c r="JM168">
        <v>31.3599</v>
      </c>
      <c r="JN168">
        <v>28.7174</v>
      </c>
      <c r="JO168">
        <v>29.9997</v>
      </c>
      <c r="JP168">
        <v>28.7408</v>
      </c>
      <c r="JQ168">
        <v>28.6976</v>
      </c>
      <c r="JR168">
        <v>19.1555</v>
      </c>
      <c r="JS168">
        <v>22.0007</v>
      </c>
      <c r="JT168">
        <v>84.3562</v>
      </c>
      <c r="JU168">
        <v>31.3905</v>
      </c>
      <c r="JV168">
        <v>420</v>
      </c>
      <c r="JW168">
        <v>24.1271</v>
      </c>
      <c r="JX168">
        <v>96.6183</v>
      </c>
      <c r="JY168">
        <v>94.536</v>
      </c>
    </row>
    <row r="169" spans="1:285">
      <c r="A169">
        <v>153</v>
      </c>
      <c r="B169">
        <v>1758505735.1</v>
      </c>
      <c r="C169">
        <v>2707.09999990463</v>
      </c>
      <c r="D169" t="s">
        <v>734</v>
      </c>
      <c r="E169" t="s">
        <v>735</v>
      </c>
      <c r="F169">
        <v>5</v>
      </c>
      <c r="G169" t="s">
        <v>419</v>
      </c>
      <c r="H169" t="s">
        <v>729</v>
      </c>
      <c r="I169" t="s">
        <v>421</v>
      </c>
      <c r="J169">
        <v>1758505732.76667</v>
      </c>
      <c r="K169">
        <f>(L169)/1000</f>
        <v>0</v>
      </c>
      <c r="L169">
        <f>1000*DL169*AJ169*(DH169-DI169)/(100*DA169*(1000-AJ169*DH169))</f>
        <v>0</v>
      </c>
      <c r="M169">
        <f>DL169*AJ169*(DG169-DF169*(1000-AJ169*DI169)/(1000-AJ169*DH169))/(100*DA169)</f>
        <v>0</v>
      </c>
      <c r="N169">
        <f>DF169 - IF(AJ169&gt;1, M169*DA169*100.0/(AL169), 0)</f>
        <v>0</v>
      </c>
      <c r="O169">
        <f>((U169-K169/2)*N169-M169)/(U169+K169/2)</f>
        <v>0</v>
      </c>
      <c r="P169">
        <f>O169*(DM169+DN169)/1000.0</f>
        <v>0</v>
      </c>
      <c r="Q169">
        <f>(DF169 - IF(AJ169&gt;1, M169*DA169*100.0/(AL169), 0))*(DM169+DN169)/1000.0</f>
        <v>0</v>
      </c>
      <c r="R169">
        <f>2.0/((1/T169-1/S169)+SIGN(T169)*SQRT((1/T169-1/S169)*(1/T169-1/S169) + 4*DB169/((DB169+1)*(DB169+1))*(2*1/T169*1/S169-1/S169*1/S169)))</f>
        <v>0</v>
      </c>
      <c r="S169">
        <f>IF(LEFT(DC169,1)&lt;&gt;"0",IF(LEFT(DC169,1)="1",3.0,DD169),$D$5+$E$5*(DT169*DM169/($K$5*1000))+$F$5*(DT169*DM169/($K$5*1000))*MAX(MIN(DA169,$J$5),$I$5)*MAX(MIN(DA169,$J$5),$I$5)+$G$5*MAX(MIN(DA169,$J$5),$I$5)*(DT169*DM169/($K$5*1000))+$H$5*(DT169*DM169/($K$5*1000))*(DT169*DM169/($K$5*1000)))</f>
        <v>0</v>
      </c>
      <c r="T169">
        <f>K169*(1000-(1000*0.61365*exp(17.502*X169/(240.97+X169))/(DM169+DN169)+DH169)/2)/(1000*0.61365*exp(17.502*X169/(240.97+X169))/(DM169+DN169)-DH169)</f>
        <v>0</v>
      </c>
      <c r="U169">
        <f>1/((DB169+1)/(R169/1.6)+1/(S169/1.37)) + DB169/((DB169+1)/(R169/1.6) + DB169/(S169/1.37))</f>
        <v>0</v>
      </c>
      <c r="V169">
        <f>(CW169*CZ169)</f>
        <v>0</v>
      </c>
      <c r="W169">
        <f>(DO169+(V169+2*0.95*5.67E-8*(((DO169+$B$7)+273)^4-(DO169+273)^4)-44100*K169)/(1.84*29.3*S169+8*0.95*5.67E-8*(DO169+273)^3))</f>
        <v>0</v>
      </c>
      <c r="X169">
        <f>($C$7*DP169+$D$7*DQ169+$E$7*W169)</f>
        <v>0</v>
      </c>
      <c r="Y169">
        <f>0.61365*exp(17.502*X169/(240.97+X169))</f>
        <v>0</v>
      </c>
      <c r="Z169">
        <f>(AA169/AB169*100)</f>
        <v>0</v>
      </c>
      <c r="AA169">
        <f>DH169*(DM169+DN169)/1000</f>
        <v>0</v>
      </c>
      <c r="AB169">
        <f>0.61365*exp(17.502*DO169/(240.97+DO169))</f>
        <v>0</v>
      </c>
      <c r="AC169">
        <f>(Y169-DH169*(DM169+DN169)/1000)</f>
        <v>0</v>
      </c>
      <c r="AD169">
        <f>(-K169*44100)</f>
        <v>0</v>
      </c>
      <c r="AE169">
        <f>2*29.3*S169*0.92*(DO169-X169)</f>
        <v>0</v>
      </c>
      <c r="AF169">
        <f>2*0.95*5.67E-8*(((DO169+$B$7)+273)^4-(X169+273)^4)</f>
        <v>0</v>
      </c>
      <c r="AG169">
        <f>V169+AF169+AD169+AE169</f>
        <v>0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MAX(0,($B$13+$C$13*DT169)/(1+$D$13*DT169)*DM169/(DO169+273)*$E$13)</f>
        <v>0</v>
      </c>
      <c r="AM169" t="s">
        <v>422</v>
      </c>
      <c r="AN169" t="s">
        <v>422</v>
      </c>
      <c r="AO169">
        <v>0</v>
      </c>
      <c r="AP169">
        <v>0</v>
      </c>
      <c r="AQ169">
        <f>1-AO169/AP169</f>
        <v>0</v>
      </c>
      <c r="AR169">
        <v>0</v>
      </c>
      <c r="AS169" t="s">
        <v>422</v>
      </c>
      <c r="AT169" t="s">
        <v>422</v>
      </c>
      <c r="AU169">
        <v>0</v>
      </c>
      <c r="AV169">
        <v>0</v>
      </c>
      <c r="AW169">
        <f>1-AU169/AV169</f>
        <v>0</v>
      </c>
      <c r="AX169">
        <v>0.5</v>
      </c>
      <c r="AY169">
        <f>CX169</f>
        <v>0</v>
      </c>
      <c r="AZ169">
        <f>M169</f>
        <v>0</v>
      </c>
      <c r="BA169">
        <f>AW169*AX169*AY169</f>
        <v>0</v>
      </c>
      <c r="BB169">
        <f>(AZ169-AR169)/AY169</f>
        <v>0</v>
      </c>
      <c r="BC169">
        <f>(AP169-AV169)/AV169</f>
        <v>0</v>
      </c>
      <c r="BD169">
        <f>AO169/(AQ169+AO169/AV169)</f>
        <v>0</v>
      </c>
      <c r="BE169" t="s">
        <v>422</v>
      </c>
      <c r="BF169">
        <v>0</v>
      </c>
      <c r="BG169">
        <f>IF(BF169&lt;&gt;0, BF169, BD169)</f>
        <v>0</v>
      </c>
      <c r="BH169">
        <f>1-BG169/AV169</f>
        <v>0</v>
      </c>
      <c r="BI169">
        <f>(AV169-AU169)/(AV169-BG169)</f>
        <v>0</v>
      </c>
      <c r="BJ169">
        <f>(AP169-AV169)/(AP169-BG169)</f>
        <v>0</v>
      </c>
      <c r="BK169">
        <f>(AV169-AU169)/(AV169-AO169)</f>
        <v>0</v>
      </c>
      <c r="BL169">
        <f>(AP169-AV169)/(AP169-AO169)</f>
        <v>0</v>
      </c>
      <c r="BM169">
        <f>(BI169*BG169/AU169)</f>
        <v>0</v>
      </c>
      <c r="BN169">
        <f>(1-BM169)</f>
        <v>0</v>
      </c>
      <c r="CW169">
        <f>$B$11*DU169+$C$11*DV169+$F$11*EG169*(1-EJ169)</f>
        <v>0</v>
      </c>
      <c r="CX169">
        <f>CW169*CY169</f>
        <v>0</v>
      </c>
      <c r="CY169">
        <f>($B$11*$D$9+$C$11*$D$9+$F$11*((ET169+EL169)/MAX(ET169+EL169+EU169, 0.1)*$I$9+EU169/MAX(ET169+EL169+EU169, 0.1)*$J$9))/($B$11+$C$11+$F$11)</f>
        <v>0</v>
      </c>
      <c r="CZ169">
        <f>($B$11*$K$9+$C$11*$K$9+$F$11*((ET169+EL169)/MAX(ET169+EL169+EU169, 0.1)*$P$9+EU169/MAX(ET169+EL169+EU169, 0.1)*$Q$9))/($B$11+$C$11+$F$11)</f>
        <v>0</v>
      </c>
      <c r="DA169">
        <v>2.96</v>
      </c>
      <c r="DB169">
        <v>0.5</v>
      </c>
      <c r="DC169" t="s">
        <v>423</v>
      </c>
      <c r="DD169">
        <v>2</v>
      </c>
      <c r="DE169">
        <v>1758505732.76667</v>
      </c>
      <c r="DF169">
        <v>420.071</v>
      </c>
      <c r="DG169">
        <v>420.000666666667</v>
      </c>
      <c r="DH169">
        <v>24.3663666666667</v>
      </c>
      <c r="DI169">
        <v>24.0790666666667</v>
      </c>
      <c r="DJ169">
        <v>418.018666666667</v>
      </c>
      <c r="DK169">
        <v>24.0083333333333</v>
      </c>
      <c r="DL169">
        <v>500.076333333333</v>
      </c>
      <c r="DM169">
        <v>89.8151</v>
      </c>
      <c r="DN169">
        <v>0.0367204333333333</v>
      </c>
      <c r="DO169">
        <v>30.4913333333333</v>
      </c>
      <c r="DP169">
        <v>30.0002666666667</v>
      </c>
      <c r="DQ169">
        <v>999.9</v>
      </c>
      <c r="DR169">
        <v>0</v>
      </c>
      <c r="DS169">
        <v>0</v>
      </c>
      <c r="DT169">
        <v>10014.9833333333</v>
      </c>
      <c r="DU169">
        <v>0</v>
      </c>
      <c r="DV169">
        <v>0.330984</v>
      </c>
      <c r="DW169">
        <v>0.0707194</v>
      </c>
      <c r="DX169">
        <v>430.562333333333</v>
      </c>
      <c r="DY169">
        <v>430.363</v>
      </c>
      <c r="DZ169">
        <v>0.287325333333333</v>
      </c>
      <c r="EA169">
        <v>420.000666666667</v>
      </c>
      <c r="EB169">
        <v>24.0790666666667</v>
      </c>
      <c r="EC169">
        <v>2.18847</v>
      </c>
      <c r="ED169">
        <v>2.16266333333333</v>
      </c>
      <c r="EE169">
        <v>18.8781333333333</v>
      </c>
      <c r="EF169">
        <v>18.6883666666667</v>
      </c>
      <c r="EG169">
        <v>0.00500059</v>
      </c>
      <c r="EH169">
        <v>0</v>
      </c>
      <c r="EI169">
        <v>0</v>
      </c>
      <c r="EJ169">
        <v>0</v>
      </c>
      <c r="EK169">
        <v>330.766666666667</v>
      </c>
      <c r="EL169">
        <v>0.00500059</v>
      </c>
      <c r="EM169">
        <v>-14.3666666666667</v>
      </c>
      <c r="EN169">
        <v>-0.8</v>
      </c>
      <c r="EO169">
        <v>35.625</v>
      </c>
      <c r="EP169">
        <v>39.958</v>
      </c>
      <c r="EQ169">
        <v>37.375</v>
      </c>
      <c r="ER169">
        <v>40.229</v>
      </c>
      <c r="ES169">
        <v>38.4163333333333</v>
      </c>
      <c r="ET169">
        <v>0</v>
      </c>
      <c r="EU169">
        <v>0</v>
      </c>
      <c r="EV169">
        <v>0</v>
      </c>
      <c r="EW169">
        <v>1758505735.5</v>
      </c>
      <c r="EX169">
        <v>0</v>
      </c>
      <c r="EY169">
        <v>328.832</v>
      </c>
      <c r="EZ169">
        <v>4.41538436591368</v>
      </c>
      <c r="FA169">
        <v>-27.9846149769055</v>
      </c>
      <c r="FB169">
        <v>-10.264</v>
      </c>
      <c r="FC169">
        <v>15</v>
      </c>
      <c r="FD169">
        <v>0</v>
      </c>
      <c r="FE169" t="s">
        <v>424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0.080807486</v>
      </c>
      <c r="FR169">
        <v>-0.201041988270677</v>
      </c>
      <c r="FS169">
        <v>0.0423252283986345</v>
      </c>
      <c r="FT169">
        <v>1</v>
      </c>
      <c r="FU169">
        <v>328.626470588235</v>
      </c>
      <c r="FV169">
        <v>2.58976313028512</v>
      </c>
      <c r="FW169">
        <v>5.23429352632456</v>
      </c>
      <c r="FX169">
        <v>-1</v>
      </c>
      <c r="FY169">
        <v>0.28551565</v>
      </c>
      <c r="FZ169">
        <v>0.00943646616541323</v>
      </c>
      <c r="GA169">
        <v>0.0014592174024113</v>
      </c>
      <c r="GB169">
        <v>1</v>
      </c>
      <c r="GC169">
        <v>2</v>
      </c>
      <c r="GD169">
        <v>2</v>
      </c>
      <c r="GE169" t="s">
        <v>425</v>
      </c>
      <c r="GF169">
        <v>3.13297</v>
      </c>
      <c r="GG169">
        <v>2.71493</v>
      </c>
      <c r="GH169">
        <v>0.0887506</v>
      </c>
      <c r="GI169">
        <v>0.0892075</v>
      </c>
      <c r="GJ169">
        <v>0.103312</v>
      </c>
      <c r="GK169">
        <v>0.103099</v>
      </c>
      <c r="GL169">
        <v>34307.7</v>
      </c>
      <c r="GM169">
        <v>36719.4</v>
      </c>
      <c r="GN169">
        <v>34065.8</v>
      </c>
      <c r="GO169">
        <v>36505.4</v>
      </c>
      <c r="GP169">
        <v>43152.7</v>
      </c>
      <c r="GQ169">
        <v>47006.4</v>
      </c>
      <c r="GR169">
        <v>53158.3</v>
      </c>
      <c r="GS169">
        <v>58351</v>
      </c>
      <c r="GT169">
        <v>1.94937</v>
      </c>
      <c r="GU169">
        <v>1.65425</v>
      </c>
      <c r="GV169">
        <v>0.0855699</v>
      </c>
      <c r="GW169">
        <v>0</v>
      </c>
      <c r="GX169">
        <v>28.6142</v>
      </c>
      <c r="GY169">
        <v>999.9</v>
      </c>
      <c r="GZ169">
        <v>58.876</v>
      </c>
      <c r="HA169">
        <v>30.494</v>
      </c>
      <c r="HB169">
        <v>28.7316</v>
      </c>
      <c r="HC169">
        <v>54.4446</v>
      </c>
      <c r="HD169">
        <v>47.6162</v>
      </c>
      <c r="HE169">
        <v>1</v>
      </c>
      <c r="HF169">
        <v>0.101291</v>
      </c>
      <c r="HG169">
        <v>-1.6628</v>
      </c>
      <c r="HH169">
        <v>20.1264</v>
      </c>
      <c r="HI169">
        <v>5.19812</v>
      </c>
      <c r="HJ169">
        <v>12.0055</v>
      </c>
      <c r="HK169">
        <v>4.9755</v>
      </c>
      <c r="HL169">
        <v>3.294</v>
      </c>
      <c r="HM169">
        <v>9999</v>
      </c>
      <c r="HN169">
        <v>9999</v>
      </c>
      <c r="HO169">
        <v>9999</v>
      </c>
      <c r="HP169">
        <v>999.9</v>
      </c>
      <c r="HQ169">
        <v>1.86325</v>
      </c>
      <c r="HR169">
        <v>1.86813</v>
      </c>
      <c r="HS169">
        <v>1.86783</v>
      </c>
      <c r="HT169">
        <v>1.86905</v>
      </c>
      <c r="HU169">
        <v>1.86984</v>
      </c>
      <c r="HV169">
        <v>1.86595</v>
      </c>
      <c r="HW169">
        <v>1.86699</v>
      </c>
      <c r="HX169">
        <v>1.86844</v>
      </c>
      <c r="HY169">
        <v>5</v>
      </c>
      <c r="HZ169">
        <v>0</v>
      </c>
      <c r="IA169">
        <v>0</v>
      </c>
      <c r="IB169">
        <v>0</v>
      </c>
      <c r="IC169" t="s">
        <v>426</v>
      </c>
      <c r="ID169" t="s">
        <v>427</v>
      </c>
      <c r="IE169" t="s">
        <v>428</v>
      </c>
      <c r="IF169" t="s">
        <v>428</v>
      </c>
      <c r="IG169" t="s">
        <v>428</v>
      </c>
      <c r="IH169" t="s">
        <v>428</v>
      </c>
      <c r="II169">
        <v>0</v>
      </c>
      <c r="IJ169">
        <v>100</v>
      </c>
      <c r="IK169">
        <v>100</v>
      </c>
      <c r="IL169">
        <v>2.053</v>
      </c>
      <c r="IM169">
        <v>0.3581</v>
      </c>
      <c r="IN169">
        <v>0.625846538382723</v>
      </c>
      <c r="IO169">
        <v>0.00365734689822481</v>
      </c>
      <c r="IP169">
        <v>-6.82403095585571e-07</v>
      </c>
      <c r="IQ169">
        <v>2.34579755332527e-10</v>
      </c>
      <c r="IR169">
        <v>-0.0964157226560202</v>
      </c>
      <c r="IS169">
        <v>-0.0183575705514064</v>
      </c>
      <c r="IT169">
        <v>0.00210061426533654</v>
      </c>
      <c r="IU169">
        <v>-2.28055882586626e-05</v>
      </c>
      <c r="IV169">
        <v>4</v>
      </c>
      <c r="IW169">
        <v>2464</v>
      </c>
      <c r="IX169">
        <v>0</v>
      </c>
      <c r="IY169">
        <v>27</v>
      </c>
      <c r="IZ169">
        <v>29308428.9</v>
      </c>
      <c r="JA169">
        <v>29308428.9</v>
      </c>
      <c r="JB169">
        <v>0.955811</v>
      </c>
      <c r="JC169">
        <v>2.64526</v>
      </c>
      <c r="JD169">
        <v>1.54785</v>
      </c>
      <c r="JE169">
        <v>2.31445</v>
      </c>
      <c r="JF169">
        <v>1.64551</v>
      </c>
      <c r="JG169">
        <v>2.2522</v>
      </c>
      <c r="JH169">
        <v>34.418</v>
      </c>
      <c r="JI169">
        <v>24.2101</v>
      </c>
      <c r="JJ169">
        <v>18</v>
      </c>
      <c r="JK169">
        <v>506.086</v>
      </c>
      <c r="JL169">
        <v>332.867</v>
      </c>
      <c r="JM169">
        <v>31.3735</v>
      </c>
      <c r="JN169">
        <v>28.7144</v>
      </c>
      <c r="JO169">
        <v>29.9997</v>
      </c>
      <c r="JP169">
        <v>28.7377</v>
      </c>
      <c r="JQ169">
        <v>28.6946</v>
      </c>
      <c r="JR169">
        <v>19.1562</v>
      </c>
      <c r="JS169">
        <v>22.0007</v>
      </c>
      <c r="JT169">
        <v>84.3562</v>
      </c>
      <c r="JU169">
        <v>31.382</v>
      </c>
      <c r="JV169">
        <v>420</v>
      </c>
      <c r="JW169">
        <v>24.1271</v>
      </c>
      <c r="JX169">
        <v>96.6194</v>
      </c>
      <c r="JY169">
        <v>94.5368</v>
      </c>
    </row>
    <row r="170" spans="1:285">
      <c r="A170">
        <v>154</v>
      </c>
      <c r="B170">
        <v>1758505738.1</v>
      </c>
      <c r="C170">
        <v>2710.09999990463</v>
      </c>
      <c r="D170" t="s">
        <v>736</v>
      </c>
      <c r="E170" t="s">
        <v>737</v>
      </c>
      <c r="F170">
        <v>5</v>
      </c>
      <c r="G170" t="s">
        <v>419</v>
      </c>
      <c r="H170" t="s">
        <v>729</v>
      </c>
      <c r="I170" t="s">
        <v>421</v>
      </c>
      <c r="J170">
        <v>1758505735.1</v>
      </c>
      <c r="K170">
        <f>(L170)/1000</f>
        <v>0</v>
      </c>
      <c r="L170">
        <f>1000*DL170*AJ170*(DH170-DI170)/(100*DA170*(1000-AJ170*DH170))</f>
        <v>0</v>
      </c>
      <c r="M170">
        <f>DL170*AJ170*(DG170-DF170*(1000-AJ170*DI170)/(1000-AJ170*DH170))/(100*DA170)</f>
        <v>0</v>
      </c>
      <c r="N170">
        <f>DF170 - IF(AJ170&gt;1, M170*DA170*100.0/(AL170), 0)</f>
        <v>0</v>
      </c>
      <c r="O170">
        <f>((U170-K170/2)*N170-M170)/(U170+K170/2)</f>
        <v>0</v>
      </c>
      <c r="P170">
        <f>O170*(DM170+DN170)/1000.0</f>
        <v>0</v>
      </c>
      <c r="Q170">
        <f>(DF170 - IF(AJ170&gt;1, M170*DA170*100.0/(AL170), 0))*(DM170+DN170)/1000.0</f>
        <v>0</v>
      </c>
      <c r="R170">
        <f>2.0/((1/T170-1/S170)+SIGN(T170)*SQRT((1/T170-1/S170)*(1/T170-1/S170) + 4*DB170/((DB170+1)*(DB170+1))*(2*1/T170*1/S170-1/S170*1/S170)))</f>
        <v>0</v>
      </c>
      <c r="S170">
        <f>IF(LEFT(DC170,1)&lt;&gt;"0",IF(LEFT(DC170,1)="1",3.0,DD170),$D$5+$E$5*(DT170*DM170/($K$5*1000))+$F$5*(DT170*DM170/($K$5*1000))*MAX(MIN(DA170,$J$5),$I$5)*MAX(MIN(DA170,$J$5),$I$5)+$G$5*MAX(MIN(DA170,$J$5),$I$5)*(DT170*DM170/($K$5*1000))+$H$5*(DT170*DM170/($K$5*1000))*(DT170*DM170/($K$5*1000)))</f>
        <v>0</v>
      </c>
      <c r="T170">
        <f>K170*(1000-(1000*0.61365*exp(17.502*X170/(240.97+X170))/(DM170+DN170)+DH170)/2)/(1000*0.61365*exp(17.502*X170/(240.97+X170))/(DM170+DN170)-DH170)</f>
        <v>0</v>
      </c>
      <c r="U170">
        <f>1/((DB170+1)/(R170/1.6)+1/(S170/1.37)) + DB170/((DB170+1)/(R170/1.6) + DB170/(S170/1.37))</f>
        <v>0</v>
      </c>
      <c r="V170">
        <f>(CW170*CZ170)</f>
        <v>0</v>
      </c>
      <c r="W170">
        <f>(DO170+(V170+2*0.95*5.67E-8*(((DO170+$B$7)+273)^4-(DO170+273)^4)-44100*K170)/(1.84*29.3*S170+8*0.95*5.67E-8*(DO170+273)^3))</f>
        <v>0</v>
      </c>
      <c r="X170">
        <f>($C$7*DP170+$D$7*DQ170+$E$7*W170)</f>
        <v>0</v>
      </c>
      <c r="Y170">
        <f>0.61365*exp(17.502*X170/(240.97+X170))</f>
        <v>0</v>
      </c>
      <c r="Z170">
        <f>(AA170/AB170*100)</f>
        <v>0</v>
      </c>
      <c r="AA170">
        <f>DH170*(DM170+DN170)/1000</f>
        <v>0</v>
      </c>
      <c r="AB170">
        <f>0.61365*exp(17.502*DO170/(240.97+DO170))</f>
        <v>0</v>
      </c>
      <c r="AC170">
        <f>(Y170-DH170*(DM170+DN170)/1000)</f>
        <v>0</v>
      </c>
      <c r="AD170">
        <f>(-K170*44100)</f>
        <v>0</v>
      </c>
      <c r="AE170">
        <f>2*29.3*S170*0.92*(DO170-X170)</f>
        <v>0</v>
      </c>
      <c r="AF170">
        <f>2*0.95*5.67E-8*(((DO170+$B$7)+273)^4-(X170+273)^4)</f>
        <v>0</v>
      </c>
      <c r="AG170">
        <f>V170+AF170+AD170+AE170</f>
        <v>0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MAX(0,($B$13+$C$13*DT170)/(1+$D$13*DT170)*DM170/(DO170+273)*$E$13)</f>
        <v>0</v>
      </c>
      <c r="AM170" t="s">
        <v>422</v>
      </c>
      <c r="AN170" t="s">
        <v>422</v>
      </c>
      <c r="AO170">
        <v>0</v>
      </c>
      <c r="AP170">
        <v>0</v>
      </c>
      <c r="AQ170">
        <f>1-AO170/AP170</f>
        <v>0</v>
      </c>
      <c r="AR170">
        <v>0</v>
      </c>
      <c r="AS170" t="s">
        <v>422</v>
      </c>
      <c r="AT170" t="s">
        <v>422</v>
      </c>
      <c r="AU170">
        <v>0</v>
      </c>
      <c r="AV170">
        <v>0</v>
      </c>
      <c r="AW170">
        <f>1-AU170/AV170</f>
        <v>0</v>
      </c>
      <c r="AX170">
        <v>0.5</v>
      </c>
      <c r="AY170">
        <f>CX170</f>
        <v>0</v>
      </c>
      <c r="AZ170">
        <f>M170</f>
        <v>0</v>
      </c>
      <c r="BA170">
        <f>AW170*AX170*AY170</f>
        <v>0</v>
      </c>
      <c r="BB170">
        <f>(AZ170-AR170)/AY170</f>
        <v>0</v>
      </c>
      <c r="BC170">
        <f>(AP170-AV170)/AV170</f>
        <v>0</v>
      </c>
      <c r="BD170">
        <f>AO170/(AQ170+AO170/AV170)</f>
        <v>0</v>
      </c>
      <c r="BE170" t="s">
        <v>422</v>
      </c>
      <c r="BF170">
        <v>0</v>
      </c>
      <c r="BG170">
        <f>IF(BF170&lt;&gt;0, BF170, BD170)</f>
        <v>0</v>
      </c>
      <c r="BH170">
        <f>1-BG170/AV170</f>
        <v>0</v>
      </c>
      <c r="BI170">
        <f>(AV170-AU170)/(AV170-BG170)</f>
        <v>0</v>
      </c>
      <c r="BJ170">
        <f>(AP170-AV170)/(AP170-BG170)</f>
        <v>0</v>
      </c>
      <c r="BK170">
        <f>(AV170-AU170)/(AV170-AO170)</f>
        <v>0</v>
      </c>
      <c r="BL170">
        <f>(AP170-AV170)/(AP170-AO170)</f>
        <v>0</v>
      </c>
      <c r="BM170">
        <f>(BI170*BG170/AU170)</f>
        <v>0</v>
      </c>
      <c r="BN170">
        <f>(1-BM170)</f>
        <v>0</v>
      </c>
      <c r="CW170">
        <f>$B$11*DU170+$C$11*DV170+$F$11*EG170*(1-EJ170)</f>
        <v>0</v>
      </c>
      <c r="CX170">
        <f>CW170*CY170</f>
        <v>0</v>
      </c>
      <c r="CY170">
        <f>($B$11*$D$9+$C$11*$D$9+$F$11*((ET170+EL170)/MAX(ET170+EL170+EU170, 0.1)*$I$9+EU170/MAX(ET170+EL170+EU170, 0.1)*$J$9))/($B$11+$C$11+$F$11)</f>
        <v>0</v>
      </c>
      <c r="CZ170">
        <f>($B$11*$K$9+$C$11*$K$9+$F$11*((ET170+EL170)/MAX(ET170+EL170+EU170, 0.1)*$P$9+EU170/MAX(ET170+EL170+EU170, 0.1)*$Q$9))/($B$11+$C$11+$F$11)</f>
        <v>0</v>
      </c>
      <c r="DA170">
        <v>2.96</v>
      </c>
      <c r="DB170">
        <v>0.5</v>
      </c>
      <c r="DC170" t="s">
        <v>423</v>
      </c>
      <c r="DD170">
        <v>2</v>
      </c>
      <c r="DE170">
        <v>1758505735.1</v>
      </c>
      <c r="DF170">
        <v>420.0795</v>
      </c>
      <c r="DG170">
        <v>419.98975</v>
      </c>
      <c r="DH170">
        <v>24.365925</v>
      </c>
      <c r="DI170">
        <v>24.080075</v>
      </c>
      <c r="DJ170">
        <v>418.02725</v>
      </c>
      <c r="DK170">
        <v>24.0079</v>
      </c>
      <c r="DL170">
        <v>500.0115</v>
      </c>
      <c r="DM170">
        <v>89.81545</v>
      </c>
      <c r="DN170">
        <v>0.036807275</v>
      </c>
      <c r="DO170">
        <v>30.49145</v>
      </c>
      <c r="DP170">
        <v>30.008925</v>
      </c>
      <c r="DQ170">
        <v>999.9</v>
      </c>
      <c r="DR170">
        <v>0</v>
      </c>
      <c r="DS170">
        <v>0</v>
      </c>
      <c r="DT170">
        <v>10004.5375</v>
      </c>
      <c r="DU170">
        <v>0</v>
      </c>
      <c r="DV170">
        <v>0.330984</v>
      </c>
      <c r="DW170">
        <v>0.090080275</v>
      </c>
      <c r="DX170">
        <v>430.57075</v>
      </c>
      <c r="DY170">
        <v>430.3525</v>
      </c>
      <c r="DZ170">
        <v>0.285847</v>
      </c>
      <c r="EA170">
        <v>419.98975</v>
      </c>
      <c r="EB170">
        <v>24.080075</v>
      </c>
      <c r="EC170">
        <v>2.1884375</v>
      </c>
      <c r="ED170">
        <v>2.1627625</v>
      </c>
      <c r="EE170">
        <v>18.877925</v>
      </c>
      <c r="EF170">
        <v>18.689125</v>
      </c>
      <c r="EG170">
        <v>0.00500059</v>
      </c>
      <c r="EH170">
        <v>0</v>
      </c>
      <c r="EI170">
        <v>0</v>
      </c>
      <c r="EJ170">
        <v>0</v>
      </c>
      <c r="EK170">
        <v>331.3</v>
      </c>
      <c r="EL170">
        <v>0.00500059</v>
      </c>
      <c r="EM170">
        <v>-13.35</v>
      </c>
      <c r="EN170">
        <v>-0.725</v>
      </c>
      <c r="EO170">
        <v>35.625</v>
      </c>
      <c r="EP170">
        <v>39.98425</v>
      </c>
      <c r="EQ170">
        <v>37.375</v>
      </c>
      <c r="ER170">
        <v>40.281</v>
      </c>
      <c r="ES170">
        <v>38.437</v>
      </c>
      <c r="ET170">
        <v>0</v>
      </c>
      <c r="EU170">
        <v>0</v>
      </c>
      <c r="EV170">
        <v>0</v>
      </c>
      <c r="EW170">
        <v>1758505738.5</v>
      </c>
      <c r="EX170">
        <v>0</v>
      </c>
      <c r="EY170">
        <v>328.069230769231</v>
      </c>
      <c r="EZ170">
        <v>-1.68205162145568</v>
      </c>
      <c r="FA170">
        <v>-16.6222218281938</v>
      </c>
      <c r="FB170">
        <v>-9.99230769230769</v>
      </c>
      <c r="FC170">
        <v>15</v>
      </c>
      <c r="FD170">
        <v>0</v>
      </c>
      <c r="FE170" t="s">
        <v>424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0.0814906438095238</v>
      </c>
      <c r="FR170">
        <v>-0.162448225714286</v>
      </c>
      <c r="FS170">
        <v>0.0414180286882709</v>
      </c>
      <c r="FT170">
        <v>1</v>
      </c>
      <c r="FU170">
        <v>328.391176470588</v>
      </c>
      <c r="FV170">
        <v>8.28265848035453</v>
      </c>
      <c r="FW170">
        <v>4.88071641601558</v>
      </c>
      <c r="FX170">
        <v>-1</v>
      </c>
      <c r="FY170">
        <v>0.285515333333333</v>
      </c>
      <c r="FZ170">
        <v>0.00814449350649424</v>
      </c>
      <c r="GA170">
        <v>0.00142405107363375</v>
      </c>
      <c r="GB170">
        <v>1</v>
      </c>
      <c r="GC170">
        <v>2</v>
      </c>
      <c r="GD170">
        <v>2</v>
      </c>
      <c r="GE170" t="s">
        <v>425</v>
      </c>
      <c r="GF170">
        <v>3.13316</v>
      </c>
      <c r="GG170">
        <v>2.71474</v>
      </c>
      <c r="GH170">
        <v>0.0887508</v>
      </c>
      <c r="GI170">
        <v>0.0892034</v>
      </c>
      <c r="GJ170">
        <v>0.10331</v>
      </c>
      <c r="GK170">
        <v>0.1031</v>
      </c>
      <c r="GL170">
        <v>34307.8</v>
      </c>
      <c r="GM170">
        <v>36719.8</v>
      </c>
      <c r="GN170">
        <v>34065.9</v>
      </c>
      <c r="GO170">
        <v>36505.6</v>
      </c>
      <c r="GP170">
        <v>43152.8</v>
      </c>
      <c r="GQ170">
        <v>47006.4</v>
      </c>
      <c r="GR170">
        <v>53158.4</v>
      </c>
      <c r="GS170">
        <v>58351</v>
      </c>
      <c r="GT170">
        <v>1.95007</v>
      </c>
      <c r="GU170">
        <v>1.65392</v>
      </c>
      <c r="GV170">
        <v>0.0861436</v>
      </c>
      <c r="GW170">
        <v>0</v>
      </c>
      <c r="GX170">
        <v>28.6142</v>
      </c>
      <c r="GY170">
        <v>999.9</v>
      </c>
      <c r="GZ170">
        <v>58.876</v>
      </c>
      <c r="HA170">
        <v>30.484</v>
      </c>
      <c r="HB170">
        <v>28.715</v>
      </c>
      <c r="HC170">
        <v>54.4446</v>
      </c>
      <c r="HD170">
        <v>47.2356</v>
      </c>
      <c r="HE170">
        <v>1</v>
      </c>
      <c r="HF170">
        <v>0.101136</v>
      </c>
      <c r="HG170">
        <v>-1.60645</v>
      </c>
      <c r="HH170">
        <v>20.1269</v>
      </c>
      <c r="HI170">
        <v>5.19842</v>
      </c>
      <c r="HJ170">
        <v>12.0049</v>
      </c>
      <c r="HK170">
        <v>4.97535</v>
      </c>
      <c r="HL170">
        <v>3.294</v>
      </c>
      <c r="HM170">
        <v>9999</v>
      </c>
      <c r="HN170">
        <v>9999</v>
      </c>
      <c r="HO170">
        <v>9999</v>
      </c>
      <c r="HP170">
        <v>999.9</v>
      </c>
      <c r="HQ170">
        <v>1.86325</v>
      </c>
      <c r="HR170">
        <v>1.86812</v>
      </c>
      <c r="HS170">
        <v>1.86783</v>
      </c>
      <c r="HT170">
        <v>1.86905</v>
      </c>
      <c r="HU170">
        <v>1.86983</v>
      </c>
      <c r="HV170">
        <v>1.86595</v>
      </c>
      <c r="HW170">
        <v>1.86698</v>
      </c>
      <c r="HX170">
        <v>1.86844</v>
      </c>
      <c r="HY170">
        <v>5</v>
      </c>
      <c r="HZ170">
        <v>0</v>
      </c>
      <c r="IA170">
        <v>0</v>
      </c>
      <c r="IB170">
        <v>0</v>
      </c>
      <c r="IC170" t="s">
        <v>426</v>
      </c>
      <c r="ID170" t="s">
        <v>427</v>
      </c>
      <c r="IE170" t="s">
        <v>428</v>
      </c>
      <c r="IF170" t="s">
        <v>428</v>
      </c>
      <c r="IG170" t="s">
        <v>428</v>
      </c>
      <c r="IH170" t="s">
        <v>428</v>
      </c>
      <c r="II170">
        <v>0</v>
      </c>
      <c r="IJ170">
        <v>100</v>
      </c>
      <c r="IK170">
        <v>100</v>
      </c>
      <c r="IL170">
        <v>2.053</v>
      </c>
      <c r="IM170">
        <v>0.358</v>
      </c>
      <c r="IN170">
        <v>0.625846538382723</v>
      </c>
      <c r="IO170">
        <v>0.00365734689822481</v>
      </c>
      <c r="IP170">
        <v>-6.82403095585571e-07</v>
      </c>
      <c r="IQ170">
        <v>2.34579755332527e-10</v>
      </c>
      <c r="IR170">
        <v>-0.0964157226560202</v>
      </c>
      <c r="IS170">
        <v>-0.0183575705514064</v>
      </c>
      <c r="IT170">
        <v>0.00210061426533654</v>
      </c>
      <c r="IU170">
        <v>-2.28055882586626e-05</v>
      </c>
      <c r="IV170">
        <v>4</v>
      </c>
      <c r="IW170">
        <v>2464</v>
      </c>
      <c r="IX170">
        <v>0</v>
      </c>
      <c r="IY170">
        <v>27</v>
      </c>
      <c r="IZ170">
        <v>29308429</v>
      </c>
      <c r="JA170">
        <v>29308429</v>
      </c>
      <c r="JB170">
        <v>0.955811</v>
      </c>
      <c r="JC170">
        <v>2.63306</v>
      </c>
      <c r="JD170">
        <v>1.54785</v>
      </c>
      <c r="JE170">
        <v>2.31445</v>
      </c>
      <c r="JF170">
        <v>1.64551</v>
      </c>
      <c r="JG170">
        <v>2.36328</v>
      </c>
      <c r="JH170">
        <v>34.418</v>
      </c>
      <c r="JI170">
        <v>24.2276</v>
      </c>
      <c r="JJ170">
        <v>18</v>
      </c>
      <c r="JK170">
        <v>506.524</v>
      </c>
      <c r="JL170">
        <v>332.698</v>
      </c>
      <c r="JM170">
        <v>31.3839</v>
      </c>
      <c r="JN170">
        <v>28.7109</v>
      </c>
      <c r="JO170">
        <v>29.9998</v>
      </c>
      <c r="JP170">
        <v>28.7348</v>
      </c>
      <c r="JQ170">
        <v>28.6921</v>
      </c>
      <c r="JR170">
        <v>19.1575</v>
      </c>
      <c r="JS170">
        <v>22.0007</v>
      </c>
      <c r="JT170">
        <v>84.3562</v>
      </c>
      <c r="JU170">
        <v>31.382</v>
      </c>
      <c r="JV170">
        <v>420</v>
      </c>
      <c r="JW170">
        <v>24.1271</v>
      </c>
      <c r="JX170">
        <v>96.6196</v>
      </c>
      <c r="JY170">
        <v>94.5371</v>
      </c>
    </row>
    <row r="171" spans="1:285">
      <c r="A171">
        <v>155</v>
      </c>
      <c r="B171">
        <v>1758505740.1</v>
      </c>
      <c r="C171">
        <v>2712.09999990463</v>
      </c>
      <c r="D171" t="s">
        <v>738</v>
      </c>
      <c r="E171" t="s">
        <v>739</v>
      </c>
      <c r="F171">
        <v>5</v>
      </c>
      <c r="G171" t="s">
        <v>419</v>
      </c>
      <c r="H171" t="s">
        <v>729</v>
      </c>
      <c r="I171" t="s">
        <v>421</v>
      </c>
      <c r="J171">
        <v>1758505737.43333</v>
      </c>
      <c r="K171">
        <f>(L171)/1000</f>
        <v>0</v>
      </c>
      <c r="L171">
        <f>1000*DL171*AJ171*(DH171-DI171)/(100*DA171*(1000-AJ171*DH171))</f>
        <v>0</v>
      </c>
      <c r="M171">
        <f>DL171*AJ171*(DG171-DF171*(1000-AJ171*DI171)/(1000-AJ171*DH171))/(100*DA171)</f>
        <v>0</v>
      </c>
      <c r="N171">
        <f>DF171 - IF(AJ171&gt;1, M171*DA171*100.0/(AL171), 0)</f>
        <v>0</v>
      </c>
      <c r="O171">
        <f>((U171-K171/2)*N171-M171)/(U171+K171/2)</f>
        <v>0</v>
      </c>
      <c r="P171">
        <f>O171*(DM171+DN171)/1000.0</f>
        <v>0</v>
      </c>
      <c r="Q171">
        <f>(DF171 - IF(AJ171&gt;1, M171*DA171*100.0/(AL171), 0))*(DM171+DN171)/1000.0</f>
        <v>0</v>
      </c>
      <c r="R171">
        <f>2.0/((1/T171-1/S171)+SIGN(T171)*SQRT((1/T171-1/S171)*(1/T171-1/S171) + 4*DB171/((DB171+1)*(DB171+1))*(2*1/T171*1/S171-1/S171*1/S171)))</f>
        <v>0</v>
      </c>
      <c r="S171">
        <f>IF(LEFT(DC171,1)&lt;&gt;"0",IF(LEFT(DC171,1)="1",3.0,DD171),$D$5+$E$5*(DT171*DM171/($K$5*1000))+$F$5*(DT171*DM171/($K$5*1000))*MAX(MIN(DA171,$J$5),$I$5)*MAX(MIN(DA171,$J$5),$I$5)+$G$5*MAX(MIN(DA171,$J$5),$I$5)*(DT171*DM171/($K$5*1000))+$H$5*(DT171*DM171/($K$5*1000))*(DT171*DM171/($K$5*1000)))</f>
        <v>0</v>
      </c>
      <c r="T171">
        <f>K171*(1000-(1000*0.61365*exp(17.502*X171/(240.97+X171))/(DM171+DN171)+DH171)/2)/(1000*0.61365*exp(17.502*X171/(240.97+X171))/(DM171+DN171)-DH171)</f>
        <v>0</v>
      </c>
      <c r="U171">
        <f>1/((DB171+1)/(R171/1.6)+1/(S171/1.37)) + DB171/((DB171+1)/(R171/1.6) + DB171/(S171/1.37))</f>
        <v>0</v>
      </c>
      <c r="V171">
        <f>(CW171*CZ171)</f>
        <v>0</v>
      </c>
      <c r="W171">
        <f>(DO171+(V171+2*0.95*5.67E-8*(((DO171+$B$7)+273)^4-(DO171+273)^4)-44100*K171)/(1.84*29.3*S171+8*0.95*5.67E-8*(DO171+273)^3))</f>
        <v>0</v>
      </c>
      <c r="X171">
        <f>($C$7*DP171+$D$7*DQ171+$E$7*W171)</f>
        <v>0</v>
      </c>
      <c r="Y171">
        <f>0.61365*exp(17.502*X171/(240.97+X171))</f>
        <v>0</v>
      </c>
      <c r="Z171">
        <f>(AA171/AB171*100)</f>
        <v>0</v>
      </c>
      <c r="AA171">
        <f>DH171*(DM171+DN171)/1000</f>
        <v>0</v>
      </c>
      <c r="AB171">
        <f>0.61365*exp(17.502*DO171/(240.97+DO171))</f>
        <v>0</v>
      </c>
      <c r="AC171">
        <f>(Y171-DH171*(DM171+DN171)/1000)</f>
        <v>0</v>
      </c>
      <c r="AD171">
        <f>(-K171*44100)</f>
        <v>0</v>
      </c>
      <c r="AE171">
        <f>2*29.3*S171*0.92*(DO171-X171)</f>
        <v>0</v>
      </c>
      <c r="AF171">
        <f>2*0.95*5.67E-8*(((DO171+$B$7)+273)^4-(X171+273)^4)</f>
        <v>0</v>
      </c>
      <c r="AG171">
        <f>V171+AF171+AD171+AE171</f>
        <v>0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MAX(0,($B$13+$C$13*DT171)/(1+$D$13*DT171)*DM171/(DO171+273)*$E$13)</f>
        <v>0</v>
      </c>
      <c r="AM171" t="s">
        <v>422</v>
      </c>
      <c r="AN171" t="s">
        <v>422</v>
      </c>
      <c r="AO171">
        <v>0</v>
      </c>
      <c r="AP171">
        <v>0</v>
      </c>
      <c r="AQ171">
        <f>1-AO171/AP171</f>
        <v>0</v>
      </c>
      <c r="AR171">
        <v>0</v>
      </c>
      <c r="AS171" t="s">
        <v>422</v>
      </c>
      <c r="AT171" t="s">
        <v>422</v>
      </c>
      <c r="AU171">
        <v>0</v>
      </c>
      <c r="AV171">
        <v>0</v>
      </c>
      <c r="AW171">
        <f>1-AU171/AV171</f>
        <v>0</v>
      </c>
      <c r="AX171">
        <v>0.5</v>
      </c>
      <c r="AY171">
        <f>CX171</f>
        <v>0</v>
      </c>
      <c r="AZ171">
        <f>M171</f>
        <v>0</v>
      </c>
      <c r="BA171">
        <f>AW171*AX171*AY171</f>
        <v>0</v>
      </c>
      <c r="BB171">
        <f>(AZ171-AR171)/AY171</f>
        <v>0</v>
      </c>
      <c r="BC171">
        <f>(AP171-AV171)/AV171</f>
        <v>0</v>
      </c>
      <c r="BD171">
        <f>AO171/(AQ171+AO171/AV171)</f>
        <v>0</v>
      </c>
      <c r="BE171" t="s">
        <v>422</v>
      </c>
      <c r="BF171">
        <v>0</v>
      </c>
      <c r="BG171">
        <f>IF(BF171&lt;&gt;0, BF171, BD171)</f>
        <v>0</v>
      </c>
      <c r="BH171">
        <f>1-BG171/AV171</f>
        <v>0</v>
      </c>
      <c r="BI171">
        <f>(AV171-AU171)/(AV171-BG171)</f>
        <v>0</v>
      </c>
      <c r="BJ171">
        <f>(AP171-AV171)/(AP171-BG171)</f>
        <v>0</v>
      </c>
      <c r="BK171">
        <f>(AV171-AU171)/(AV171-AO171)</f>
        <v>0</v>
      </c>
      <c r="BL171">
        <f>(AP171-AV171)/(AP171-AO171)</f>
        <v>0</v>
      </c>
      <c r="BM171">
        <f>(BI171*BG171/AU171)</f>
        <v>0</v>
      </c>
      <c r="BN171">
        <f>(1-BM171)</f>
        <v>0</v>
      </c>
      <c r="CW171">
        <f>$B$11*DU171+$C$11*DV171+$F$11*EG171*(1-EJ171)</f>
        <v>0</v>
      </c>
      <c r="CX171">
        <f>CW171*CY171</f>
        <v>0</v>
      </c>
      <c r="CY171">
        <f>($B$11*$D$9+$C$11*$D$9+$F$11*((ET171+EL171)/MAX(ET171+EL171+EU171, 0.1)*$I$9+EU171/MAX(ET171+EL171+EU171, 0.1)*$J$9))/($B$11+$C$11+$F$11)</f>
        <v>0</v>
      </c>
      <c r="CZ171">
        <f>($B$11*$K$9+$C$11*$K$9+$F$11*((ET171+EL171)/MAX(ET171+EL171+EU171, 0.1)*$P$9+EU171/MAX(ET171+EL171+EU171, 0.1)*$Q$9))/($B$11+$C$11+$F$11)</f>
        <v>0</v>
      </c>
      <c r="DA171">
        <v>2.96</v>
      </c>
      <c r="DB171">
        <v>0.5</v>
      </c>
      <c r="DC171" t="s">
        <v>423</v>
      </c>
      <c r="DD171">
        <v>2</v>
      </c>
      <c r="DE171">
        <v>1758505737.43333</v>
      </c>
      <c r="DF171">
        <v>420.077333333333</v>
      </c>
      <c r="DG171">
        <v>419.968</v>
      </c>
      <c r="DH171">
        <v>24.3652666666667</v>
      </c>
      <c r="DI171">
        <v>24.0801</v>
      </c>
      <c r="DJ171">
        <v>418.024666666667</v>
      </c>
      <c r="DK171">
        <v>24.0072666666667</v>
      </c>
      <c r="DL171">
        <v>500.001</v>
      </c>
      <c r="DM171">
        <v>89.8159</v>
      </c>
      <c r="DN171">
        <v>0.0367548333333333</v>
      </c>
      <c r="DO171">
        <v>30.4920666666667</v>
      </c>
      <c r="DP171">
        <v>30.0151666666667</v>
      </c>
      <c r="DQ171">
        <v>999.9</v>
      </c>
      <c r="DR171">
        <v>0</v>
      </c>
      <c r="DS171">
        <v>0</v>
      </c>
      <c r="DT171">
        <v>10011.26</v>
      </c>
      <c r="DU171">
        <v>0</v>
      </c>
      <c r="DV171">
        <v>0.330984</v>
      </c>
      <c r="DW171">
        <v>0.109507266666667</v>
      </c>
      <c r="DX171">
        <v>430.568</v>
      </c>
      <c r="DY171">
        <v>430.330333333333</v>
      </c>
      <c r="DZ171">
        <v>0.285154333333333</v>
      </c>
      <c r="EA171">
        <v>419.968</v>
      </c>
      <c r="EB171">
        <v>24.0801</v>
      </c>
      <c r="EC171">
        <v>2.18839</v>
      </c>
      <c r="ED171">
        <v>2.16277333333333</v>
      </c>
      <c r="EE171">
        <v>18.8776</v>
      </c>
      <c r="EF171">
        <v>18.6892333333333</v>
      </c>
      <c r="EG171">
        <v>0.00500059</v>
      </c>
      <c r="EH171">
        <v>0</v>
      </c>
      <c r="EI171">
        <v>0</v>
      </c>
      <c r="EJ171">
        <v>0</v>
      </c>
      <c r="EK171">
        <v>330.9</v>
      </c>
      <c r="EL171">
        <v>0.00500059</v>
      </c>
      <c r="EM171">
        <v>-12.1666666666667</v>
      </c>
      <c r="EN171">
        <v>-0.9</v>
      </c>
      <c r="EO171">
        <v>35.625</v>
      </c>
      <c r="EP171">
        <v>40.0206666666667</v>
      </c>
      <c r="EQ171">
        <v>37.3956666666667</v>
      </c>
      <c r="ER171">
        <v>40.333</v>
      </c>
      <c r="ES171">
        <v>38.437</v>
      </c>
      <c r="ET171">
        <v>0</v>
      </c>
      <c r="EU171">
        <v>0</v>
      </c>
      <c r="EV171">
        <v>0</v>
      </c>
      <c r="EW171">
        <v>1758505740.3</v>
      </c>
      <c r="EX171">
        <v>0</v>
      </c>
      <c r="EY171">
        <v>327.924</v>
      </c>
      <c r="EZ171">
        <v>-4.49230796218565</v>
      </c>
      <c r="FA171">
        <v>5.19230787384911</v>
      </c>
      <c r="FB171">
        <v>-10.112</v>
      </c>
      <c r="FC171">
        <v>15</v>
      </c>
      <c r="FD171">
        <v>0</v>
      </c>
      <c r="FE171" t="s">
        <v>424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0.076170326</v>
      </c>
      <c r="FR171">
        <v>0.139026221052632</v>
      </c>
      <c r="FS171">
        <v>0.0370822273395557</v>
      </c>
      <c r="FT171">
        <v>1</v>
      </c>
      <c r="FU171">
        <v>328.367647058824</v>
      </c>
      <c r="FV171">
        <v>-3.87013002296856</v>
      </c>
      <c r="FW171">
        <v>5.08392626110703</v>
      </c>
      <c r="FX171">
        <v>-1</v>
      </c>
      <c r="FY171">
        <v>0.2853849</v>
      </c>
      <c r="FZ171">
        <v>0.00768252631578929</v>
      </c>
      <c r="GA171">
        <v>0.00147236707040058</v>
      </c>
      <c r="GB171">
        <v>1</v>
      </c>
      <c r="GC171">
        <v>2</v>
      </c>
      <c r="GD171">
        <v>2</v>
      </c>
      <c r="GE171" t="s">
        <v>425</v>
      </c>
      <c r="GF171">
        <v>3.13305</v>
      </c>
      <c r="GG171">
        <v>2.71464</v>
      </c>
      <c r="GH171">
        <v>0.0887512</v>
      </c>
      <c r="GI171">
        <v>0.0892125</v>
      </c>
      <c r="GJ171">
        <v>0.103312</v>
      </c>
      <c r="GK171">
        <v>0.103095</v>
      </c>
      <c r="GL171">
        <v>34308</v>
      </c>
      <c r="GM171">
        <v>36719.7</v>
      </c>
      <c r="GN171">
        <v>34066.1</v>
      </c>
      <c r="GO171">
        <v>36505.9</v>
      </c>
      <c r="GP171">
        <v>43152.6</v>
      </c>
      <c r="GQ171">
        <v>47006.9</v>
      </c>
      <c r="GR171">
        <v>53158.3</v>
      </c>
      <c r="GS171">
        <v>58351.3</v>
      </c>
      <c r="GT171">
        <v>1.9499</v>
      </c>
      <c r="GU171">
        <v>1.65405</v>
      </c>
      <c r="GV171">
        <v>0.0857189</v>
      </c>
      <c r="GW171">
        <v>0</v>
      </c>
      <c r="GX171">
        <v>28.6142</v>
      </c>
      <c r="GY171">
        <v>999.9</v>
      </c>
      <c r="GZ171">
        <v>58.876</v>
      </c>
      <c r="HA171">
        <v>30.494</v>
      </c>
      <c r="HB171">
        <v>28.7304</v>
      </c>
      <c r="HC171">
        <v>54.4546</v>
      </c>
      <c r="HD171">
        <v>47.5561</v>
      </c>
      <c r="HE171">
        <v>1</v>
      </c>
      <c r="HF171">
        <v>0.100996</v>
      </c>
      <c r="HG171">
        <v>-1.59524</v>
      </c>
      <c r="HH171">
        <v>20.127</v>
      </c>
      <c r="HI171">
        <v>5.19842</v>
      </c>
      <c r="HJ171">
        <v>12.0049</v>
      </c>
      <c r="HK171">
        <v>4.97535</v>
      </c>
      <c r="HL171">
        <v>3.294</v>
      </c>
      <c r="HM171">
        <v>9999</v>
      </c>
      <c r="HN171">
        <v>9999</v>
      </c>
      <c r="HO171">
        <v>9999</v>
      </c>
      <c r="HP171">
        <v>999.9</v>
      </c>
      <c r="HQ171">
        <v>1.86325</v>
      </c>
      <c r="HR171">
        <v>1.86812</v>
      </c>
      <c r="HS171">
        <v>1.86783</v>
      </c>
      <c r="HT171">
        <v>1.86905</v>
      </c>
      <c r="HU171">
        <v>1.86984</v>
      </c>
      <c r="HV171">
        <v>1.86595</v>
      </c>
      <c r="HW171">
        <v>1.86701</v>
      </c>
      <c r="HX171">
        <v>1.86844</v>
      </c>
      <c r="HY171">
        <v>5</v>
      </c>
      <c r="HZ171">
        <v>0</v>
      </c>
      <c r="IA171">
        <v>0</v>
      </c>
      <c r="IB171">
        <v>0</v>
      </c>
      <c r="IC171" t="s">
        <v>426</v>
      </c>
      <c r="ID171" t="s">
        <v>427</v>
      </c>
      <c r="IE171" t="s">
        <v>428</v>
      </c>
      <c r="IF171" t="s">
        <v>428</v>
      </c>
      <c r="IG171" t="s">
        <v>428</v>
      </c>
      <c r="IH171" t="s">
        <v>428</v>
      </c>
      <c r="II171">
        <v>0</v>
      </c>
      <c r="IJ171">
        <v>100</v>
      </c>
      <c r="IK171">
        <v>100</v>
      </c>
      <c r="IL171">
        <v>2.052</v>
      </c>
      <c r="IM171">
        <v>0.3581</v>
      </c>
      <c r="IN171">
        <v>0.625846538382723</v>
      </c>
      <c r="IO171">
        <v>0.00365734689822481</v>
      </c>
      <c r="IP171">
        <v>-6.82403095585571e-07</v>
      </c>
      <c r="IQ171">
        <v>2.34579755332527e-10</v>
      </c>
      <c r="IR171">
        <v>-0.0964157226560202</v>
      </c>
      <c r="IS171">
        <v>-0.0183575705514064</v>
      </c>
      <c r="IT171">
        <v>0.00210061426533654</v>
      </c>
      <c r="IU171">
        <v>-2.28055882586626e-05</v>
      </c>
      <c r="IV171">
        <v>4</v>
      </c>
      <c r="IW171">
        <v>2464</v>
      </c>
      <c r="IX171">
        <v>0</v>
      </c>
      <c r="IY171">
        <v>27</v>
      </c>
      <c r="IZ171">
        <v>29308429</v>
      </c>
      <c r="JA171">
        <v>29308429</v>
      </c>
      <c r="JB171">
        <v>0.955811</v>
      </c>
      <c r="JC171">
        <v>2.64648</v>
      </c>
      <c r="JD171">
        <v>1.54785</v>
      </c>
      <c r="JE171">
        <v>2.31323</v>
      </c>
      <c r="JF171">
        <v>1.64551</v>
      </c>
      <c r="JG171">
        <v>2.24731</v>
      </c>
      <c r="JH171">
        <v>34.418</v>
      </c>
      <c r="JI171">
        <v>24.2101</v>
      </c>
      <c r="JJ171">
        <v>18</v>
      </c>
      <c r="JK171">
        <v>506.396</v>
      </c>
      <c r="JL171">
        <v>332.748</v>
      </c>
      <c r="JM171">
        <v>31.3837</v>
      </c>
      <c r="JN171">
        <v>28.7091</v>
      </c>
      <c r="JO171">
        <v>29.9997</v>
      </c>
      <c r="JP171">
        <v>28.7335</v>
      </c>
      <c r="JQ171">
        <v>28.6903</v>
      </c>
      <c r="JR171">
        <v>19.1552</v>
      </c>
      <c r="JS171">
        <v>22.0007</v>
      </c>
      <c r="JT171">
        <v>84.3562</v>
      </c>
      <c r="JU171">
        <v>31.3672</v>
      </c>
      <c r="JV171">
        <v>420</v>
      </c>
      <c r="JW171">
        <v>24.1271</v>
      </c>
      <c r="JX171">
        <v>96.6197</v>
      </c>
      <c r="JY171">
        <v>94.5376</v>
      </c>
    </row>
    <row r="172" spans="1:285">
      <c r="A172">
        <v>156</v>
      </c>
      <c r="B172">
        <v>1758505742.1</v>
      </c>
      <c r="C172">
        <v>2714.09999990463</v>
      </c>
      <c r="D172" t="s">
        <v>740</v>
      </c>
      <c r="E172" t="s">
        <v>741</v>
      </c>
      <c r="F172">
        <v>5</v>
      </c>
      <c r="G172" t="s">
        <v>419</v>
      </c>
      <c r="H172" t="s">
        <v>729</v>
      </c>
      <c r="I172" t="s">
        <v>421</v>
      </c>
      <c r="J172">
        <v>1758505738.35</v>
      </c>
      <c r="K172">
        <f>(L172)/1000</f>
        <v>0</v>
      </c>
      <c r="L172">
        <f>1000*DL172*AJ172*(DH172-DI172)/(100*DA172*(1000-AJ172*DH172))</f>
        <v>0</v>
      </c>
      <c r="M172">
        <f>DL172*AJ172*(DG172-DF172*(1000-AJ172*DI172)/(1000-AJ172*DH172))/(100*DA172)</f>
        <v>0</v>
      </c>
      <c r="N172">
        <f>DF172 - IF(AJ172&gt;1, M172*DA172*100.0/(AL172), 0)</f>
        <v>0</v>
      </c>
      <c r="O172">
        <f>((U172-K172/2)*N172-M172)/(U172+K172/2)</f>
        <v>0</v>
      </c>
      <c r="P172">
        <f>O172*(DM172+DN172)/1000.0</f>
        <v>0</v>
      </c>
      <c r="Q172">
        <f>(DF172 - IF(AJ172&gt;1, M172*DA172*100.0/(AL172), 0))*(DM172+DN172)/1000.0</f>
        <v>0</v>
      </c>
      <c r="R172">
        <f>2.0/((1/T172-1/S172)+SIGN(T172)*SQRT((1/T172-1/S172)*(1/T172-1/S172) + 4*DB172/((DB172+1)*(DB172+1))*(2*1/T172*1/S172-1/S172*1/S172)))</f>
        <v>0</v>
      </c>
      <c r="S172">
        <f>IF(LEFT(DC172,1)&lt;&gt;"0",IF(LEFT(DC172,1)="1",3.0,DD172),$D$5+$E$5*(DT172*DM172/($K$5*1000))+$F$5*(DT172*DM172/($K$5*1000))*MAX(MIN(DA172,$J$5),$I$5)*MAX(MIN(DA172,$J$5),$I$5)+$G$5*MAX(MIN(DA172,$J$5),$I$5)*(DT172*DM172/($K$5*1000))+$H$5*(DT172*DM172/($K$5*1000))*(DT172*DM172/($K$5*1000)))</f>
        <v>0</v>
      </c>
      <c r="T172">
        <f>K172*(1000-(1000*0.61365*exp(17.502*X172/(240.97+X172))/(DM172+DN172)+DH172)/2)/(1000*0.61365*exp(17.502*X172/(240.97+X172))/(DM172+DN172)-DH172)</f>
        <v>0</v>
      </c>
      <c r="U172">
        <f>1/((DB172+1)/(R172/1.6)+1/(S172/1.37)) + DB172/((DB172+1)/(R172/1.6) + DB172/(S172/1.37))</f>
        <v>0</v>
      </c>
      <c r="V172">
        <f>(CW172*CZ172)</f>
        <v>0</v>
      </c>
      <c r="W172">
        <f>(DO172+(V172+2*0.95*5.67E-8*(((DO172+$B$7)+273)^4-(DO172+273)^4)-44100*K172)/(1.84*29.3*S172+8*0.95*5.67E-8*(DO172+273)^3))</f>
        <v>0</v>
      </c>
      <c r="X172">
        <f>($C$7*DP172+$D$7*DQ172+$E$7*W172)</f>
        <v>0</v>
      </c>
      <c r="Y172">
        <f>0.61365*exp(17.502*X172/(240.97+X172))</f>
        <v>0</v>
      </c>
      <c r="Z172">
        <f>(AA172/AB172*100)</f>
        <v>0</v>
      </c>
      <c r="AA172">
        <f>DH172*(DM172+DN172)/1000</f>
        <v>0</v>
      </c>
      <c r="AB172">
        <f>0.61365*exp(17.502*DO172/(240.97+DO172))</f>
        <v>0</v>
      </c>
      <c r="AC172">
        <f>(Y172-DH172*(DM172+DN172)/1000)</f>
        <v>0</v>
      </c>
      <c r="AD172">
        <f>(-K172*44100)</f>
        <v>0</v>
      </c>
      <c r="AE172">
        <f>2*29.3*S172*0.92*(DO172-X172)</f>
        <v>0</v>
      </c>
      <c r="AF172">
        <f>2*0.95*5.67E-8*(((DO172+$B$7)+273)^4-(X172+273)^4)</f>
        <v>0</v>
      </c>
      <c r="AG172">
        <f>V172+AF172+AD172+AE172</f>
        <v>0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MAX(0,($B$13+$C$13*DT172)/(1+$D$13*DT172)*DM172/(DO172+273)*$E$13)</f>
        <v>0</v>
      </c>
      <c r="AM172" t="s">
        <v>422</v>
      </c>
      <c r="AN172" t="s">
        <v>422</v>
      </c>
      <c r="AO172">
        <v>0</v>
      </c>
      <c r="AP172">
        <v>0</v>
      </c>
      <c r="AQ172">
        <f>1-AO172/AP172</f>
        <v>0</v>
      </c>
      <c r="AR172">
        <v>0</v>
      </c>
      <c r="AS172" t="s">
        <v>422</v>
      </c>
      <c r="AT172" t="s">
        <v>422</v>
      </c>
      <c r="AU172">
        <v>0</v>
      </c>
      <c r="AV172">
        <v>0</v>
      </c>
      <c r="AW172">
        <f>1-AU172/AV172</f>
        <v>0</v>
      </c>
      <c r="AX172">
        <v>0.5</v>
      </c>
      <c r="AY172">
        <f>CX172</f>
        <v>0</v>
      </c>
      <c r="AZ172">
        <f>M172</f>
        <v>0</v>
      </c>
      <c r="BA172">
        <f>AW172*AX172*AY172</f>
        <v>0</v>
      </c>
      <c r="BB172">
        <f>(AZ172-AR172)/AY172</f>
        <v>0</v>
      </c>
      <c r="BC172">
        <f>(AP172-AV172)/AV172</f>
        <v>0</v>
      </c>
      <c r="BD172">
        <f>AO172/(AQ172+AO172/AV172)</f>
        <v>0</v>
      </c>
      <c r="BE172" t="s">
        <v>422</v>
      </c>
      <c r="BF172">
        <v>0</v>
      </c>
      <c r="BG172">
        <f>IF(BF172&lt;&gt;0, BF172, BD172)</f>
        <v>0</v>
      </c>
      <c r="BH172">
        <f>1-BG172/AV172</f>
        <v>0</v>
      </c>
      <c r="BI172">
        <f>(AV172-AU172)/(AV172-BG172)</f>
        <v>0</v>
      </c>
      <c r="BJ172">
        <f>(AP172-AV172)/(AP172-BG172)</f>
        <v>0</v>
      </c>
      <c r="BK172">
        <f>(AV172-AU172)/(AV172-AO172)</f>
        <v>0</v>
      </c>
      <c r="BL172">
        <f>(AP172-AV172)/(AP172-AO172)</f>
        <v>0</v>
      </c>
      <c r="BM172">
        <f>(BI172*BG172/AU172)</f>
        <v>0</v>
      </c>
      <c r="BN172">
        <f>(1-BM172)</f>
        <v>0</v>
      </c>
      <c r="CW172">
        <f>$B$11*DU172+$C$11*DV172+$F$11*EG172*(1-EJ172)</f>
        <v>0</v>
      </c>
      <c r="CX172">
        <f>CW172*CY172</f>
        <v>0</v>
      </c>
      <c r="CY172">
        <f>($B$11*$D$9+$C$11*$D$9+$F$11*((ET172+EL172)/MAX(ET172+EL172+EU172, 0.1)*$I$9+EU172/MAX(ET172+EL172+EU172, 0.1)*$J$9))/($B$11+$C$11+$F$11)</f>
        <v>0</v>
      </c>
      <c r="CZ172">
        <f>($B$11*$K$9+$C$11*$K$9+$F$11*((ET172+EL172)/MAX(ET172+EL172+EU172, 0.1)*$P$9+EU172/MAX(ET172+EL172+EU172, 0.1)*$Q$9))/($B$11+$C$11+$F$11)</f>
        <v>0</v>
      </c>
      <c r="DA172">
        <v>2.96</v>
      </c>
      <c r="DB172">
        <v>0.5</v>
      </c>
      <c r="DC172" t="s">
        <v>423</v>
      </c>
      <c r="DD172">
        <v>2</v>
      </c>
      <c r="DE172">
        <v>1758505738.35</v>
      </c>
      <c r="DF172">
        <v>420.08025</v>
      </c>
      <c r="DG172">
        <v>419.98775</v>
      </c>
      <c r="DH172">
        <v>24.365275</v>
      </c>
      <c r="DI172">
        <v>24.079875</v>
      </c>
      <c r="DJ172">
        <v>418.0275</v>
      </c>
      <c r="DK172">
        <v>24.007275</v>
      </c>
      <c r="DL172">
        <v>499.974</v>
      </c>
      <c r="DM172">
        <v>89.815725</v>
      </c>
      <c r="DN172">
        <v>0.03677005</v>
      </c>
      <c r="DO172">
        <v>30.492475</v>
      </c>
      <c r="DP172">
        <v>30.01345</v>
      </c>
      <c r="DQ172">
        <v>999.9</v>
      </c>
      <c r="DR172">
        <v>0</v>
      </c>
      <c r="DS172">
        <v>0</v>
      </c>
      <c r="DT172">
        <v>10004.54</v>
      </c>
      <c r="DU172">
        <v>0</v>
      </c>
      <c r="DV172">
        <v>0.330984</v>
      </c>
      <c r="DW172">
        <v>0.092712425</v>
      </c>
      <c r="DX172">
        <v>430.571</v>
      </c>
      <c r="DY172">
        <v>430.3505</v>
      </c>
      <c r="DZ172">
        <v>0.28540175</v>
      </c>
      <c r="EA172">
        <v>419.98775</v>
      </c>
      <c r="EB172">
        <v>24.079875</v>
      </c>
      <c r="EC172">
        <v>2.188385</v>
      </c>
      <c r="ED172">
        <v>2.1627475</v>
      </c>
      <c r="EE172">
        <v>18.877575</v>
      </c>
      <c r="EF172">
        <v>18.68905</v>
      </c>
      <c r="EG172">
        <v>0.00500059</v>
      </c>
      <c r="EH172">
        <v>0</v>
      </c>
      <c r="EI172">
        <v>0</v>
      </c>
      <c r="EJ172">
        <v>0</v>
      </c>
      <c r="EK172">
        <v>330.65</v>
      </c>
      <c r="EL172">
        <v>0.00500059</v>
      </c>
      <c r="EM172">
        <v>-11.775</v>
      </c>
      <c r="EN172">
        <v>-0.75</v>
      </c>
      <c r="EO172">
        <v>35.6405</v>
      </c>
      <c r="EP172">
        <v>40.031</v>
      </c>
      <c r="EQ172">
        <v>37.406</v>
      </c>
      <c r="ER172">
        <v>40.359</v>
      </c>
      <c r="ES172">
        <v>38.45275</v>
      </c>
      <c r="ET172">
        <v>0</v>
      </c>
      <c r="EU172">
        <v>0</v>
      </c>
      <c r="EV172">
        <v>0</v>
      </c>
      <c r="EW172">
        <v>1758505742.7</v>
      </c>
      <c r="EX172">
        <v>0</v>
      </c>
      <c r="EY172">
        <v>327.832</v>
      </c>
      <c r="EZ172">
        <v>-5.71538455669643</v>
      </c>
      <c r="FA172">
        <v>1.11538447477878</v>
      </c>
      <c r="FB172">
        <v>-11.084</v>
      </c>
      <c r="FC172">
        <v>15</v>
      </c>
      <c r="FD172">
        <v>0</v>
      </c>
      <c r="FE172" t="s">
        <v>424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0.076278666</v>
      </c>
      <c r="FR172">
        <v>0.144058259548872</v>
      </c>
      <c r="FS172">
        <v>0.0371933598530869</v>
      </c>
      <c r="FT172">
        <v>1</v>
      </c>
      <c r="FU172">
        <v>328.258823529412</v>
      </c>
      <c r="FV172">
        <v>-6.80825070599642</v>
      </c>
      <c r="FW172">
        <v>5.07021972183471</v>
      </c>
      <c r="FX172">
        <v>-1</v>
      </c>
      <c r="FY172">
        <v>0.2857268</v>
      </c>
      <c r="FZ172">
        <v>0.00522775939849645</v>
      </c>
      <c r="GA172">
        <v>0.00130782818443402</v>
      </c>
      <c r="GB172">
        <v>1</v>
      </c>
      <c r="GC172">
        <v>2</v>
      </c>
      <c r="GD172">
        <v>2</v>
      </c>
      <c r="GE172" t="s">
        <v>425</v>
      </c>
      <c r="GF172">
        <v>3.13296</v>
      </c>
      <c r="GG172">
        <v>2.71476</v>
      </c>
      <c r="GH172">
        <v>0.0887522</v>
      </c>
      <c r="GI172">
        <v>0.0892178</v>
      </c>
      <c r="GJ172">
        <v>0.103313</v>
      </c>
      <c r="GK172">
        <v>0.103095</v>
      </c>
      <c r="GL172">
        <v>34308.1</v>
      </c>
      <c r="GM172">
        <v>36719.7</v>
      </c>
      <c r="GN172">
        <v>34066.3</v>
      </c>
      <c r="GO172">
        <v>36506.1</v>
      </c>
      <c r="GP172">
        <v>43152.8</v>
      </c>
      <c r="GQ172">
        <v>47007.1</v>
      </c>
      <c r="GR172">
        <v>53158.6</v>
      </c>
      <c r="GS172">
        <v>58351.6</v>
      </c>
      <c r="GT172">
        <v>1.95005</v>
      </c>
      <c r="GU172">
        <v>1.65418</v>
      </c>
      <c r="GV172">
        <v>0.0855476</v>
      </c>
      <c r="GW172">
        <v>0</v>
      </c>
      <c r="GX172">
        <v>28.6135</v>
      </c>
      <c r="GY172">
        <v>999.9</v>
      </c>
      <c r="GZ172">
        <v>58.876</v>
      </c>
      <c r="HA172">
        <v>30.484</v>
      </c>
      <c r="HB172">
        <v>28.7134</v>
      </c>
      <c r="HC172">
        <v>54.5846</v>
      </c>
      <c r="HD172">
        <v>47.4279</v>
      </c>
      <c r="HE172">
        <v>1</v>
      </c>
      <c r="HF172">
        <v>0.100749</v>
      </c>
      <c r="HG172">
        <v>-1.562</v>
      </c>
      <c r="HH172">
        <v>20.1273</v>
      </c>
      <c r="HI172">
        <v>5.19827</v>
      </c>
      <c r="HJ172">
        <v>12.0049</v>
      </c>
      <c r="HK172">
        <v>4.9754</v>
      </c>
      <c r="HL172">
        <v>3.294</v>
      </c>
      <c r="HM172">
        <v>9999</v>
      </c>
      <c r="HN172">
        <v>9999</v>
      </c>
      <c r="HO172">
        <v>9999</v>
      </c>
      <c r="HP172">
        <v>999.9</v>
      </c>
      <c r="HQ172">
        <v>1.86325</v>
      </c>
      <c r="HR172">
        <v>1.86813</v>
      </c>
      <c r="HS172">
        <v>1.86783</v>
      </c>
      <c r="HT172">
        <v>1.86905</v>
      </c>
      <c r="HU172">
        <v>1.86984</v>
      </c>
      <c r="HV172">
        <v>1.86596</v>
      </c>
      <c r="HW172">
        <v>1.86703</v>
      </c>
      <c r="HX172">
        <v>1.86844</v>
      </c>
      <c r="HY172">
        <v>5</v>
      </c>
      <c r="HZ172">
        <v>0</v>
      </c>
      <c r="IA172">
        <v>0</v>
      </c>
      <c r="IB172">
        <v>0</v>
      </c>
      <c r="IC172" t="s">
        <v>426</v>
      </c>
      <c r="ID172" t="s">
        <v>427</v>
      </c>
      <c r="IE172" t="s">
        <v>428</v>
      </c>
      <c r="IF172" t="s">
        <v>428</v>
      </c>
      <c r="IG172" t="s">
        <v>428</v>
      </c>
      <c r="IH172" t="s">
        <v>428</v>
      </c>
      <c r="II172">
        <v>0</v>
      </c>
      <c r="IJ172">
        <v>100</v>
      </c>
      <c r="IK172">
        <v>100</v>
      </c>
      <c r="IL172">
        <v>2.053</v>
      </c>
      <c r="IM172">
        <v>0.3581</v>
      </c>
      <c r="IN172">
        <v>0.625846538382723</v>
      </c>
      <c r="IO172">
        <v>0.00365734689822481</v>
      </c>
      <c r="IP172">
        <v>-6.82403095585571e-07</v>
      </c>
      <c r="IQ172">
        <v>2.34579755332527e-10</v>
      </c>
      <c r="IR172">
        <v>-0.0964157226560202</v>
      </c>
      <c r="IS172">
        <v>-0.0183575705514064</v>
      </c>
      <c r="IT172">
        <v>0.00210061426533654</v>
      </c>
      <c r="IU172">
        <v>-2.28055882586626e-05</v>
      </c>
      <c r="IV172">
        <v>4</v>
      </c>
      <c r="IW172">
        <v>2464</v>
      </c>
      <c r="IX172">
        <v>0</v>
      </c>
      <c r="IY172">
        <v>27</v>
      </c>
      <c r="IZ172">
        <v>29308429</v>
      </c>
      <c r="JA172">
        <v>29308429</v>
      </c>
      <c r="JB172">
        <v>0.955811</v>
      </c>
      <c r="JC172">
        <v>2.63672</v>
      </c>
      <c r="JD172">
        <v>1.54785</v>
      </c>
      <c r="JE172">
        <v>2.31323</v>
      </c>
      <c r="JF172">
        <v>1.64673</v>
      </c>
      <c r="JG172">
        <v>2.34863</v>
      </c>
      <c r="JH172">
        <v>34.418</v>
      </c>
      <c r="JI172">
        <v>24.2188</v>
      </c>
      <c r="JJ172">
        <v>18</v>
      </c>
      <c r="JK172">
        <v>506.479</v>
      </c>
      <c r="JL172">
        <v>332.801</v>
      </c>
      <c r="JM172">
        <v>31.3819</v>
      </c>
      <c r="JN172">
        <v>28.707</v>
      </c>
      <c r="JO172">
        <v>29.9997</v>
      </c>
      <c r="JP172">
        <v>28.7316</v>
      </c>
      <c r="JQ172">
        <v>28.6891</v>
      </c>
      <c r="JR172">
        <v>19.1558</v>
      </c>
      <c r="JS172">
        <v>22.0007</v>
      </c>
      <c r="JT172">
        <v>84.3562</v>
      </c>
      <c r="JU172">
        <v>31.3672</v>
      </c>
      <c r="JV172">
        <v>420</v>
      </c>
      <c r="JW172">
        <v>24.1271</v>
      </c>
      <c r="JX172">
        <v>96.6202</v>
      </c>
      <c r="JY172">
        <v>94.5382</v>
      </c>
    </row>
    <row r="173" spans="1:285">
      <c r="A173">
        <v>157</v>
      </c>
      <c r="B173">
        <v>1758505744.1</v>
      </c>
      <c r="C173">
        <v>2716.09999990463</v>
      </c>
      <c r="D173" t="s">
        <v>742</v>
      </c>
      <c r="E173" t="s">
        <v>743</v>
      </c>
      <c r="F173">
        <v>5</v>
      </c>
      <c r="G173" t="s">
        <v>419</v>
      </c>
      <c r="H173" t="s">
        <v>729</v>
      </c>
      <c r="I173" t="s">
        <v>421</v>
      </c>
      <c r="J173">
        <v>1758505741.1</v>
      </c>
      <c r="K173">
        <f>(L173)/1000</f>
        <v>0</v>
      </c>
      <c r="L173">
        <f>1000*DL173*AJ173*(DH173-DI173)/(100*DA173*(1000-AJ173*DH173))</f>
        <v>0</v>
      </c>
      <c r="M173">
        <f>DL173*AJ173*(DG173-DF173*(1000-AJ173*DI173)/(1000-AJ173*DH173))/(100*DA173)</f>
        <v>0</v>
      </c>
      <c r="N173">
        <f>DF173 - IF(AJ173&gt;1, M173*DA173*100.0/(AL173), 0)</f>
        <v>0</v>
      </c>
      <c r="O173">
        <f>((U173-K173/2)*N173-M173)/(U173+K173/2)</f>
        <v>0</v>
      </c>
      <c r="P173">
        <f>O173*(DM173+DN173)/1000.0</f>
        <v>0</v>
      </c>
      <c r="Q173">
        <f>(DF173 - IF(AJ173&gt;1, M173*DA173*100.0/(AL173), 0))*(DM173+DN173)/1000.0</f>
        <v>0</v>
      </c>
      <c r="R173">
        <f>2.0/((1/T173-1/S173)+SIGN(T173)*SQRT((1/T173-1/S173)*(1/T173-1/S173) + 4*DB173/((DB173+1)*(DB173+1))*(2*1/T173*1/S173-1/S173*1/S173)))</f>
        <v>0</v>
      </c>
      <c r="S173">
        <f>IF(LEFT(DC173,1)&lt;&gt;"0",IF(LEFT(DC173,1)="1",3.0,DD173),$D$5+$E$5*(DT173*DM173/($K$5*1000))+$F$5*(DT173*DM173/($K$5*1000))*MAX(MIN(DA173,$J$5),$I$5)*MAX(MIN(DA173,$J$5),$I$5)+$G$5*MAX(MIN(DA173,$J$5),$I$5)*(DT173*DM173/($K$5*1000))+$H$5*(DT173*DM173/($K$5*1000))*(DT173*DM173/($K$5*1000)))</f>
        <v>0</v>
      </c>
      <c r="T173">
        <f>K173*(1000-(1000*0.61365*exp(17.502*X173/(240.97+X173))/(DM173+DN173)+DH173)/2)/(1000*0.61365*exp(17.502*X173/(240.97+X173))/(DM173+DN173)-DH173)</f>
        <v>0</v>
      </c>
      <c r="U173">
        <f>1/((DB173+1)/(R173/1.6)+1/(S173/1.37)) + DB173/((DB173+1)/(R173/1.6) + DB173/(S173/1.37))</f>
        <v>0</v>
      </c>
      <c r="V173">
        <f>(CW173*CZ173)</f>
        <v>0</v>
      </c>
      <c r="W173">
        <f>(DO173+(V173+2*0.95*5.67E-8*(((DO173+$B$7)+273)^4-(DO173+273)^4)-44100*K173)/(1.84*29.3*S173+8*0.95*5.67E-8*(DO173+273)^3))</f>
        <v>0</v>
      </c>
      <c r="X173">
        <f>($C$7*DP173+$D$7*DQ173+$E$7*W173)</f>
        <v>0</v>
      </c>
      <c r="Y173">
        <f>0.61365*exp(17.502*X173/(240.97+X173))</f>
        <v>0</v>
      </c>
      <c r="Z173">
        <f>(AA173/AB173*100)</f>
        <v>0</v>
      </c>
      <c r="AA173">
        <f>DH173*(DM173+DN173)/1000</f>
        <v>0</v>
      </c>
      <c r="AB173">
        <f>0.61365*exp(17.502*DO173/(240.97+DO173))</f>
        <v>0</v>
      </c>
      <c r="AC173">
        <f>(Y173-DH173*(DM173+DN173)/1000)</f>
        <v>0</v>
      </c>
      <c r="AD173">
        <f>(-K173*44100)</f>
        <v>0</v>
      </c>
      <c r="AE173">
        <f>2*29.3*S173*0.92*(DO173-X173)</f>
        <v>0</v>
      </c>
      <c r="AF173">
        <f>2*0.95*5.67E-8*(((DO173+$B$7)+273)^4-(X173+273)^4)</f>
        <v>0</v>
      </c>
      <c r="AG173">
        <f>V173+AF173+AD173+AE173</f>
        <v>0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MAX(0,($B$13+$C$13*DT173)/(1+$D$13*DT173)*DM173/(DO173+273)*$E$13)</f>
        <v>0</v>
      </c>
      <c r="AM173" t="s">
        <v>422</v>
      </c>
      <c r="AN173" t="s">
        <v>422</v>
      </c>
      <c r="AO173">
        <v>0</v>
      </c>
      <c r="AP173">
        <v>0</v>
      </c>
      <c r="AQ173">
        <f>1-AO173/AP173</f>
        <v>0</v>
      </c>
      <c r="AR173">
        <v>0</v>
      </c>
      <c r="AS173" t="s">
        <v>422</v>
      </c>
      <c r="AT173" t="s">
        <v>422</v>
      </c>
      <c r="AU173">
        <v>0</v>
      </c>
      <c r="AV173">
        <v>0</v>
      </c>
      <c r="AW173">
        <f>1-AU173/AV173</f>
        <v>0</v>
      </c>
      <c r="AX173">
        <v>0.5</v>
      </c>
      <c r="AY173">
        <f>CX173</f>
        <v>0</v>
      </c>
      <c r="AZ173">
        <f>M173</f>
        <v>0</v>
      </c>
      <c r="BA173">
        <f>AW173*AX173*AY173</f>
        <v>0</v>
      </c>
      <c r="BB173">
        <f>(AZ173-AR173)/AY173</f>
        <v>0</v>
      </c>
      <c r="BC173">
        <f>(AP173-AV173)/AV173</f>
        <v>0</v>
      </c>
      <c r="BD173">
        <f>AO173/(AQ173+AO173/AV173)</f>
        <v>0</v>
      </c>
      <c r="BE173" t="s">
        <v>422</v>
      </c>
      <c r="BF173">
        <v>0</v>
      </c>
      <c r="BG173">
        <f>IF(BF173&lt;&gt;0, BF173, BD173)</f>
        <v>0</v>
      </c>
      <c r="BH173">
        <f>1-BG173/AV173</f>
        <v>0</v>
      </c>
      <c r="BI173">
        <f>(AV173-AU173)/(AV173-BG173)</f>
        <v>0</v>
      </c>
      <c r="BJ173">
        <f>(AP173-AV173)/(AP173-BG173)</f>
        <v>0</v>
      </c>
      <c r="BK173">
        <f>(AV173-AU173)/(AV173-AO173)</f>
        <v>0</v>
      </c>
      <c r="BL173">
        <f>(AP173-AV173)/(AP173-AO173)</f>
        <v>0</v>
      </c>
      <c r="BM173">
        <f>(BI173*BG173/AU173)</f>
        <v>0</v>
      </c>
      <c r="BN173">
        <f>(1-BM173)</f>
        <v>0</v>
      </c>
      <c r="CW173">
        <f>$B$11*DU173+$C$11*DV173+$F$11*EG173*(1-EJ173)</f>
        <v>0</v>
      </c>
      <c r="CX173">
        <f>CW173*CY173</f>
        <v>0</v>
      </c>
      <c r="CY173">
        <f>($B$11*$D$9+$C$11*$D$9+$F$11*((ET173+EL173)/MAX(ET173+EL173+EU173, 0.1)*$I$9+EU173/MAX(ET173+EL173+EU173, 0.1)*$J$9))/($B$11+$C$11+$F$11)</f>
        <v>0</v>
      </c>
      <c r="CZ173">
        <f>($B$11*$K$9+$C$11*$K$9+$F$11*((ET173+EL173)/MAX(ET173+EL173+EU173, 0.1)*$P$9+EU173/MAX(ET173+EL173+EU173, 0.1)*$Q$9))/($B$11+$C$11+$F$11)</f>
        <v>0</v>
      </c>
      <c r="DA173">
        <v>2.96</v>
      </c>
      <c r="DB173">
        <v>0.5</v>
      </c>
      <c r="DC173" t="s">
        <v>423</v>
      </c>
      <c r="DD173">
        <v>2</v>
      </c>
      <c r="DE173">
        <v>1758505741.1</v>
      </c>
      <c r="DF173">
        <v>420.087</v>
      </c>
      <c r="DG173">
        <v>420.018</v>
      </c>
      <c r="DH173">
        <v>24.3656333333333</v>
      </c>
      <c r="DI173">
        <v>24.0789333333333</v>
      </c>
      <c r="DJ173">
        <v>418.034</v>
      </c>
      <c r="DK173">
        <v>24.0076</v>
      </c>
      <c r="DL173">
        <v>500.02</v>
      </c>
      <c r="DM173">
        <v>89.8155333333333</v>
      </c>
      <c r="DN173">
        <v>0.0367415</v>
      </c>
      <c r="DO173">
        <v>30.4937666666667</v>
      </c>
      <c r="DP173">
        <v>30.0113333333333</v>
      </c>
      <c r="DQ173">
        <v>999.9</v>
      </c>
      <c r="DR173">
        <v>0</v>
      </c>
      <c r="DS173">
        <v>0</v>
      </c>
      <c r="DT173">
        <v>9991.88</v>
      </c>
      <c r="DU173">
        <v>0</v>
      </c>
      <c r="DV173">
        <v>0.330984</v>
      </c>
      <c r="DW173">
        <v>0.0691528333333333</v>
      </c>
      <c r="DX173">
        <v>430.578</v>
      </c>
      <c r="DY173">
        <v>430.381</v>
      </c>
      <c r="DZ173">
        <v>0.286731</v>
      </c>
      <c r="EA173">
        <v>420.018</v>
      </c>
      <c r="EB173">
        <v>24.0789333333333</v>
      </c>
      <c r="EC173">
        <v>2.18841333333333</v>
      </c>
      <c r="ED173">
        <v>2.16265666666667</v>
      </c>
      <c r="EE173">
        <v>18.8777666666667</v>
      </c>
      <c r="EF173">
        <v>18.6883666666667</v>
      </c>
      <c r="EG173">
        <v>0.00500059</v>
      </c>
      <c r="EH173">
        <v>0</v>
      </c>
      <c r="EI173">
        <v>0</v>
      </c>
      <c r="EJ173">
        <v>0</v>
      </c>
      <c r="EK173">
        <v>332.766666666667</v>
      </c>
      <c r="EL173">
        <v>0.00500059</v>
      </c>
      <c r="EM173">
        <v>-10.9</v>
      </c>
      <c r="EN173">
        <v>0.0666666666666667</v>
      </c>
      <c r="EO173">
        <v>35.6663333333333</v>
      </c>
      <c r="EP173">
        <v>40.083</v>
      </c>
      <c r="EQ173">
        <v>37.437</v>
      </c>
      <c r="ER173">
        <v>40.4373333333333</v>
      </c>
      <c r="ES173">
        <v>38.479</v>
      </c>
      <c r="ET173">
        <v>0</v>
      </c>
      <c r="EU173">
        <v>0</v>
      </c>
      <c r="EV173">
        <v>0</v>
      </c>
      <c r="EW173">
        <v>1758505744.5</v>
      </c>
      <c r="EX173">
        <v>0</v>
      </c>
      <c r="EY173">
        <v>328.442307692308</v>
      </c>
      <c r="EZ173">
        <v>-11.3880341945863</v>
      </c>
      <c r="FA173">
        <v>16.335042583066</v>
      </c>
      <c r="FB173">
        <v>-10.3769230769231</v>
      </c>
      <c r="FC173">
        <v>15</v>
      </c>
      <c r="FD173">
        <v>0</v>
      </c>
      <c r="FE173" t="s">
        <v>424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0.073733501</v>
      </c>
      <c r="FR173">
        <v>0.0671595717293233</v>
      </c>
      <c r="FS173">
        <v>0.0385864035363918</v>
      </c>
      <c r="FT173">
        <v>1</v>
      </c>
      <c r="FU173">
        <v>328.014705882353</v>
      </c>
      <c r="FV173">
        <v>-4.71352181524416</v>
      </c>
      <c r="FW173">
        <v>5.43199304518209</v>
      </c>
      <c r="FX173">
        <v>-1</v>
      </c>
      <c r="FY173">
        <v>0.28600315</v>
      </c>
      <c r="FZ173">
        <v>0.00271393984962359</v>
      </c>
      <c r="GA173">
        <v>0.00114392702018091</v>
      </c>
      <c r="GB173">
        <v>1</v>
      </c>
      <c r="GC173">
        <v>2</v>
      </c>
      <c r="GD173">
        <v>2</v>
      </c>
      <c r="GE173" t="s">
        <v>425</v>
      </c>
      <c r="GF173">
        <v>3.13299</v>
      </c>
      <c r="GG173">
        <v>2.71487</v>
      </c>
      <c r="GH173">
        <v>0.0887531</v>
      </c>
      <c r="GI173">
        <v>0.08921</v>
      </c>
      <c r="GJ173">
        <v>0.103317</v>
      </c>
      <c r="GK173">
        <v>0.103094</v>
      </c>
      <c r="GL173">
        <v>34308.2</v>
      </c>
      <c r="GM173">
        <v>36720.2</v>
      </c>
      <c r="GN173">
        <v>34066.3</v>
      </c>
      <c r="GO173">
        <v>36506.3</v>
      </c>
      <c r="GP173">
        <v>43152.9</v>
      </c>
      <c r="GQ173">
        <v>47007.5</v>
      </c>
      <c r="GR173">
        <v>53158.9</v>
      </c>
      <c r="GS173">
        <v>58352</v>
      </c>
      <c r="GT173">
        <v>1.95012</v>
      </c>
      <c r="GU173">
        <v>1.65432</v>
      </c>
      <c r="GV173">
        <v>0.086084</v>
      </c>
      <c r="GW173">
        <v>0</v>
      </c>
      <c r="GX173">
        <v>28.6123</v>
      </c>
      <c r="GY173">
        <v>999.9</v>
      </c>
      <c r="GZ173">
        <v>58.876</v>
      </c>
      <c r="HA173">
        <v>30.494</v>
      </c>
      <c r="HB173">
        <v>28.7316</v>
      </c>
      <c r="HC173">
        <v>53.9946</v>
      </c>
      <c r="HD173">
        <v>47.3317</v>
      </c>
      <c r="HE173">
        <v>1</v>
      </c>
      <c r="HF173">
        <v>0.100556</v>
      </c>
      <c r="HG173">
        <v>-1.53797</v>
      </c>
      <c r="HH173">
        <v>20.1275</v>
      </c>
      <c r="HI173">
        <v>5.19827</v>
      </c>
      <c r="HJ173">
        <v>12.0044</v>
      </c>
      <c r="HK173">
        <v>4.9754</v>
      </c>
      <c r="HL173">
        <v>3.294</v>
      </c>
      <c r="HM173">
        <v>9999</v>
      </c>
      <c r="HN173">
        <v>9999</v>
      </c>
      <c r="HO173">
        <v>9999</v>
      </c>
      <c r="HP173">
        <v>999.9</v>
      </c>
      <c r="HQ173">
        <v>1.86325</v>
      </c>
      <c r="HR173">
        <v>1.86813</v>
      </c>
      <c r="HS173">
        <v>1.86783</v>
      </c>
      <c r="HT173">
        <v>1.86905</v>
      </c>
      <c r="HU173">
        <v>1.86984</v>
      </c>
      <c r="HV173">
        <v>1.86596</v>
      </c>
      <c r="HW173">
        <v>1.867</v>
      </c>
      <c r="HX173">
        <v>1.86844</v>
      </c>
      <c r="HY173">
        <v>5</v>
      </c>
      <c r="HZ173">
        <v>0</v>
      </c>
      <c r="IA173">
        <v>0</v>
      </c>
      <c r="IB173">
        <v>0</v>
      </c>
      <c r="IC173" t="s">
        <v>426</v>
      </c>
      <c r="ID173" t="s">
        <v>427</v>
      </c>
      <c r="IE173" t="s">
        <v>428</v>
      </c>
      <c r="IF173" t="s">
        <v>428</v>
      </c>
      <c r="IG173" t="s">
        <v>428</v>
      </c>
      <c r="IH173" t="s">
        <v>428</v>
      </c>
      <c r="II173">
        <v>0</v>
      </c>
      <c r="IJ173">
        <v>100</v>
      </c>
      <c r="IK173">
        <v>100</v>
      </c>
      <c r="IL173">
        <v>2.053</v>
      </c>
      <c r="IM173">
        <v>0.3581</v>
      </c>
      <c r="IN173">
        <v>0.625846538382723</v>
      </c>
      <c r="IO173">
        <v>0.00365734689822481</v>
      </c>
      <c r="IP173">
        <v>-6.82403095585571e-07</v>
      </c>
      <c r="IQ173">
        <v>2.34579755332527e-10</v>
      </c>
      <c r="IR173">
        <v>-0.0964157226560202</v>
      </c>
      <c r="IS173">
        <v>-0.0183575705514064</v>
      </c>
      <c r="IT173">
        <v>0.00210061426533654</v>
      </c>
      <c r="IU173">
        <v>-2.28055882586626e-05</v>
      </c>
      <c r="IV173">
        <v>4</v>
      </c>
      <c r="IW173">
        <v>2464</v>
      </c>
      <c r="IX173">
        <v>0</v>
      </c>
      <c r="IY173">
        <v>27</v>
      </c>
      <c r="IZ173">
        <v>29308429.1</v>
      </c>
      <c r="JA173">
        <v>29308429.1</v>
      </c>
      <c r="JB173">
        <v>0.955811</v>
      </c>
      <c r="JC173">
        <v>2.63916</v>
      </c>
      <c r="JD173">
        <v>1.54785</v>
      </c>
      <c r="JE173">
        <v>2.31445</v>
      </c>
      <c r="JF173">
        <v>1.64673</v>
      </c>
      <c r="JG173">
        <v>2.33398</v>
      </c>
      <c r="JH173">
        <v>34.418</v>
      </c>
      <c r="JI173">
        <v>24.2188</v>
      </c>
      <c r="JJ173">
        <v>18</v>
      </c>
      <c r="JK173">
        <v>506.509</v>
      </c>
      <c r="JL173">
        <v>332.863</v>
      </c>
      <c r="JM173">
        <v>31.3765</v>
      </c>
      <c r="JN173">
        <v>28.7051</v>
      </c>
      <c r="JO173">
        <v>29.9998</v>
      </c>
      <c r="JP173">
        <v>28.7293</v>
      </c>
      <c r="JQ173">
        <v>28.6873</v>
      </c>
      <c r="JR173">
        <v>19.1558</v>
      </c>
      <c r="JS173">
        <v>22.0007</v>
      </c>
      <c r="JT173">
        <v>84.3562</v>
      </c>
      <c r="JU173">
        <v>31.3672</v>
      </c>
      <c r="JV173">
        <v>420</v>
      </c>
      <c r="JW173">
        <v>24.1271</v>
      </c>
      <c r="JX173">
        <v>96.6206</v>
      </c>
      <c r="JY173">
        <v>94.5388</v>
      </c>
    </row>
    <row r="174" spans="1:285">
      <c r="A174">
        <v>158</v>
      </c>
      <c r="B174">
        <v>1758505746.1</v>
      </c>
      <c r="C174">
        <v>2718.09999990463</v>
      </c>
      <c r="D174" t="s">
        <v>744</v>
      </c>
      <c r="E174" t="s">
        <v>745</v>
      </c>
      <c r="F174">
        <v>5</v>
      </c>
      <c r="G174" t="s">
        <v>419</v>
      </c>
      <c r="H174" t="s">
        <v>729</v>
      </c>
      <c r="I174" t="s">
        <v>421</v>
      </c>
      <c r="J174">
        <v>1758505743.1</v>
      </c>
      <c r="K174">
        <f>(L174)/1000</f>
        <v>0</v>
      </c>
      <c r="L174">
        <f>1000*DL174*AJ174*(DH174-DI174)/(100*DA174*(1000-AJ174*DH174))</f>
        <v>0</v>
      </c>
      <c r="M174">
        <f>DL174*AJ174*(DG174-DF174*(1000-AJ174*DI174)/(1000-AJ174*DH174))/(100*DA174)</f>
        <v>0</v>
      </c>
      <c r="N174">
        <f>DF174 - IF(AJ174&gt;1, M174*DA174*100.0/(AL174), 0)</f>
        <v>0</v>
      </c>
      <c r="O174">
        <f>((U174-K174/2)*N174-M174)/(U174+K174/2)</f>
        <v>0</v>
      </c>
      <c r="P174">
        <f>O174*(DM174+DN174)/1000.0</f>
        <v>0</v>
      </c>
      <c r="Q174">
        <f>(DF174 - IF(AJ174&gt;1, M174*DA174*100.0/(AL174), 0))*(DM174+DN174)/1000.0</f>
        <v>0</v>
      </c>
      <c r="R174">
        <f>2.0/((1/T174-1/S174)+SIGN(T174)*SQRT((1/T174-1/S174)*(1/T174-1/S174) + 4*DB174/((DB174+1)*(DB174+1))*(2*1/T174*1/S174-1/S174*1/S174)))</f>
        <v>0</v>
      </c>
      <c r="S174">
        <f>IF(LEFT(DC174,1)&lt;&gt;"0",IF(LEFT(DC174,1)="1",3.0,DD174),$D$5+$E$5*(DT174*DM174/($K$5*1000))+$F$5*(DT174*DM174/($K$5*1000))*MAX(MIN(DA174,$J$5),$I$5)*MAX(MIN(DA174,$J$5),$I$5)+$G$5*MAX(MIN(DA174,$J$5),$I$5)*(DT174*DM174/($K$5*1000))+$H$5*(DT174*DM174/($K$5*1000))*(DT174*DM174/($K$5*1000)))</f>
        <v>0</v>
      </c>
      <c r="T174">
        <f>K174*(1000-(1000*0.61365*exp(17.502*X174/(240.97+X174))/(DM174+DN174)+DH174)/2)/(1000*0.61365*exp(17.502*X174/(240.97+X174))/(DM174+DN174)-DH174)</f>
        <v>0</v>
      </c>
      <c r="U174">
        <f>1/((DB174+1)/(R174/1.6)+1/(S174/1.37)) + DB174/((DB174+1)/(R174/1.6) + DB174/(S174/1.37))</f>
        <v>0</v>
      </c>
      <c r="V174">
        <f>(CW174*CZ174)</f>
        <v>0</v>
      </c>
      <c r="W174">
        <f>(DO174+(V174+2*0.95*5.67E-8*(((DO174+$B$7)+273)^4-(DO174+273)^4)-44100*K174)/(1.84*29.3*S174+8*0.95*5.67E-8*(DO174+273)^3))</f>
        <v>0</v>
      </c>
      <c r="X174">
        <f>($C$7*DP174+$D$7*DQ174+$E$7*W174)</f>
        <v>0</v>
      </c>
      <c r="Y174">
        <f>0.61365*exp(17.502*X174/(240.97+X174))</f>
        <v>0</v>
      </c>
      <c r="Z174">
        <f>(AA174/AB174*100)</f>
        <v>0</v>
      </c>
      <c r="AA174">
        <f>DH174*(DM174+DN174)/1000</f>
        <v>0</v>
      </c>
      <c r="AB174">
        <f>0.61365*exp(17.502*DO174/(240.97+DO174))</f>
        <v>0</v>
      </c>
      <c r="AC174">
        <f>(Y174-DH174*(DM174+DN174)/1000)</f>
        <v>0</v>
      </c>
      <c r="AD174">
        <f>(-K174*44100)</f>
        <v>0</v>
      </c>
      <c r="AE174">
        <f>2*29.3*S174*0.92*(DO174-X174)</f>
        <v>0</v>
      </c>
      <c r="AF174">
        <f>2*0.95*5.67E-8*(((DO174+$B$7)+273)^4-(X174+273)^4)</f>
        <v>0</v>
      </c>
      <c r="AG174">
        <f>V174+AF174+AD174+AE174</f>
        <v>0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MAX(0,($B$13+$C$13*DT174)/(1+$D$13*DT174)*DM174/(DO174+273)*$E$13)</f>
        <v>0</v>
      </c>
      <c r="AM174" t="s">
        <v>422</v>
      </c>
      <c r="AN174" t="s">
        <v>422</v>
      </c>
      <c r="AO174">
        <v>0</v>
      </c>
      <c r="AP174">
        <v>0</v>
      </c>
      <c r="AQ174">
        <f>1-AO174/AP174</f>
        <v>0</v>
      </c>
      <c r="AR174">
        <v>0</v>
      </c>
      <c r="AS174" t="s">
        <v>422</v>
      </c>
      <c r="AT174" t="s">
        <v>422</v>
      </c>
      <c r="AU174">
        <v>0</v>
      </c>
      <c r="AV174">
        <v>0</v>
      </c>
      <c r="AW174">
        <f>1-AU174/AV174</f>
        <v>0</v>
      </c>
      <c r="AX174">
        <v>0.5</v>
      </c>
      <c r="AY174">
        <f>CX174</f>
        <v>0</v>
      </c>
      <c r="AZ174">
        <f>M174</f>
        <v>0</v>
      </c>
      <c r="BA174">
        <f>AW174*AX174*AY174</f>
        <v>0</v>
      </c>
      <c r="BB174">
        <f>(AZ174-AR174)/AY174</f>
        <v>0</v>
      </c>
      <c r="BC174">
        <f>(AP174-AV174)/AV174</f>
        <v>0</v>
      </c>
      <c r="BD174">
        <f>AO174/(AQ174+AO174/AV174)</f>
        <v>0</v>
      </c>
      <c r="BE174" t="s">
        <v>422</v>
      </c>
      <c r="BF174">
        <v>0</v>
      </c>
      <c r="BG174">
        <f>IF(BF174&lt;&gt;0, BF174, BD174)</f>
        <v>0</v>
      </c>
      <c r="BH174">
        <f>1-BG174/AV174</f>
        <v>0</v>
      </c>
      <c r="BI174">
        <f>(AV174-AU174)/(AV174-BG174)</f>
        <v>0</v>
      </c>
      <c r="BJ174">
        <f>(AP174-AV174)/(AP174-BG174)</f>
        <v>0</v>
      </c>
      <c r="BK174">
        <f>(AV174-AU174)/(AV174-AO174)</f>
        <v>0</v>
      </c>
      <c r="BL174">
        <f>(AP174-AV174)/(AP174-AO174)</f>
        <v>0</v>
      </c>
      <c r="BM174">
        <f>(BI174*BG174/AU174)</f>
        <v>0</v>
      </c>
      <c r="BN174">
        <f>(1-BM174)</f>
        <v>0</v>
      </c>
      <c r="CW174">
        <f>$B$11*DU174+$C$11*DV174+$F$11*EG174*(1-EJ174)</f>
        <v>0</v>
      </c>
      <c r="CX174">
        <f>CW174*CY174</f>
        <v>0</v>
      </c>
      <c r="CY174">
        <f>($B$11*$D$9+$C$11*$D$9+$F$11*((ET174+EL174)/MAX(ET174+EL174+EU174, 0.1)*$I$9+EU174/MAX(ET174+EL174+EU174, 0.1)*$J$9))/($B$11+$C$11+$F$11)</f>
        <v>0</v>
      </c>
      <c r="CZ174">
        <f>($B$11*$K$9+$C$11*$K$9+$F$11*((ET174+EL174)/MAX(ET174+EL174+EU174, 0.1)*$P$9+EU174/MAX(ET174+EL174+EU174, 0.1)*$Q$9))/($B$11+$C$11+$F$11)</f>
        <v>0</v>
      </c>
      <c r="DA174">
        <v>2.96</v>
      </c>
      <c r="DB174">
        <v>0.5</v>
      </c>
      <c r="DC174" t="s">
        <v>423</v>
      </c>
      <c r="DD174">
        <v>2</v>
      </c>
      <c r="DE174">
        <v>1758505743.1</v>
      </c>
      <c r="DF174">
        <v>420.091</v>
      </c>
      <c r="DG174">
        <v>420.023333333333</v>
      </c>
      <c r="DH174">
        <v>24.3661333333333</v>
      </c>
      <c r="DI174">
        <v>24.0785</v>
      </c>
      <c r="DJ174">
        <v>418.038</v>
      </c>
      <c r="DK174">
        <v>24.0080666666667</v>
      </c>
      <c r="DL174">
        <v>499.985</v>
      </c>
      <c r="DM174">
        <v>89.8155</v>
      </c>
      <c r="DN174">
        <v>0.0368648666666667</v>
      </c>
      <c r="DO174">
        <v>30.4947666666667</v>
      </c>
      <c r="DP174">
        <v>30.0107333333333</v>
      </c>
      <c r="DQ174">
        <v>999.9</v>
      </c>
      <c r="DR174">
        <v>0</v>
      </c>
      <c r="DS174">
        <v>0</v>
      </c>
      <c r="DT174">
        <v>9987.50333333333</v>
      </c>
      <c r="DU174">
        <v>0</v>
      </c>
      <c r="DV174">
        <v>0.330984</v>
      </c>
      <c r="DW174">
        <v>0.0677185</v>
      </c>
      <c r="DX174">
        <v>430.582333333333</v>
      </c>
      <c r="DY174">
        <v>430.386333333333</v>
      </c>
      <c r="DZ174">
        <v>0.28766</v>
      </c>
      <c r="EA174">
        <v>420.023333333333</v>
      </c>
      <c r="EB174">
        <v>24.0785</v>
      </c>
      <c r="EC174">
        <v>2.18845666666667</v>
      </c>
      <c r="ED174">
        <v>2.16261666666667</v>
      </c>
      <c r="EE174">
        <v>18.8780666666667</v>
      </c>
      <c r="EF174">
        <v>18.6880666666667</v>
      </c>
      <c r="EG174">
        <v>0.00500059</v>
      </c>
      <c r="EH174">
        <v>0</v>
      </c>
      <c r="EI174">
        <v>0</v>
      </c>
      <c r="EJ174">
        <v>0</v>
      </c>
      <c r="EK174">
        <v>332.833333333333</v>
      </c>
      <c r="EL174">
        <v>0.00500059</v>
      </c>
      <c r="EM174">
        <v>-6.56666666666667</v>
      </c>
      <c r="EN174">
        <v>0.8</v>
      </c>
      <c r="EO174">
        <v>35.687</v>
      </c>
      <c r="EP174">
        <v>40.1246666666667</v>
      </c>
      <c r="EQ174">
        <v>37.458</v>
      </c>
      <c r="ER174">
        <v>40.4996666666667</v>
      </c>
      <c r="ES174">
        <v>38.5</v>
      </c>
      <c r="ET174">
        <v>0</v>
      </c>
      <c r="EU174">
        <v>0</v>
      </c>
      <c r="EV174">
        <v>0</v>
      </c>
      <c r="EW174">
        <v>1758505746.3</v>
      </c>
      <c r="EX174">
        <v>0</v>
      </c>
      <c r="EY174">
        <v>327.868</v>
      </c>
      <c r="EZ174">
        <v>-5.12307690327882</v>
      </c>
      <c r="FA174">
        <v>18.3307691889872</v>
      </c>
      <c r="FB174">
        <v>-9.372</v>
      </c>
      <c r="FC174">
        <v>15</v>
      </c>
      <c r="FD174">
        <v>0</v>
      </c>
      <c r="FE174" t="s">
        <v>424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0.073431356</v>
      </c>
      <c r="FR174">
        <v>0.114191957593985</v>
      </c>
      <c r="FS174">
        <v>0.0378829681631209</v>
      </c>
      <c r="FT174">
        <v>1</v>
      </c>
      <c r="FU174">
        <v>327.932352941176</v>
      </c>
      <c r="FV174">
        <v>1.70970197603164</v>
      </c>
      <c r="FW174">
        <v>5.61650511953701</v>
      </c>
      <c r="FX174">
        <v>-1</v>
      </c>
      <c r="FY174">
        <v>0.2862681</v>
      </c>
      <c r="FZ174">
        <v>0.0055528421052631</v>
      </c>
      <c r="GA174">
        <v>0.00131776598453594</v>
      </c>
      <c r="GB174">
        <v>1</v>
      </c>
      <c r="GC174">
        <v>2</v>
      </c>
      <c r="GD174">
        <v>2</v>
      </c>
      <c r="GE174" t="s">
        <v>425</v>
      </c>
      <c r="GF174">
        <v>3.13294</v>
      </c>
      <c r="GG174">
        <v>2.71522</v>
      </c>
      <c r="GH174">
        <v>0.0887537</v>
      </c>
      <c r="GI174">
        <v>0.0892108</v>
      </c>
      <c r="GJ174">
        <v>0.103314</v>
      </c>
      <c r="GK174">
        <v>0.103092</v>
      </c>
      <c r="GL174">
        <v>34308.3</v>
      </c>
      <c r="GM174">
        <v>36720.4</v>
      </c>
      <c r="GN174">
        <v>34066.5</v>
      </c>
      <c r="GO174">
        <v>36506.5</v>
      </c>
      <c r="GP174">
        <v>43153.1</v>
      </c>
      <c r="GQ174">
        <v>47007.8</v>
      </c>
      <c r="GR174">
        <v>53159.1</v>
      </c>
      <c r="GS174">
        <v>58352.3</v>
      </c>
      <c r="GT174">
        <v>1.9502</v>
      </c>
      <c r="GU174">
        <v>1.65415</v>
      </c>
      <c r="GV174">
        <v>0.0859424</v>
      </c>
      <c r="GW174">
        <v>0</v>
      </c>
      <c r="GX174">
        <v>28.6118</v>
      </c>
      <c r="GY174">
        <v>999.9</v>
      </c>
      <c r="GZ174">
        <v>58.876</v>
      </c>
      <c r="HA174">
        <v>30.494</v>
      </c>
      <c r="HB174">
        <v>28.73</v>
      </c>
      <c r="HC174">
        <v>54.5746</v>
      </c>
      <c r="HD174">
        <v>47.6643</v>
      </c>
      <c r="HE174">
        <v>1</v>
      </c>
      <c r="HF174">
        <v>0.100467</v>
      </c>
      <c r="HG174">
        <v>-1.54468</v>
      </c>
      <c r="HH174">
        <v>20.1274</v>
      </c>
      <c r="HI174">
        <v>5.19812</v>
      </c>
      <c r="HJ174">
        <v>12.0043</v>
      </c>
      <c r="HK174">
        <v>4.9753</v>
      </c>
      <c r="HL174">
        <v>3.294</v>
      </c>
      <c r="HM174">
        <v>9999</v>
      </c>
      <c r="HN174">
        <v>9999</v>
      </c>
      <c r="HO174">
        <v>9999</v>
      </c>
      <c r="HP174">
        <v>999.9</v>
      </c>
      <c r="HQ174">
        <v>1.86325</v>
      </c>
      <c r="HR174">
        <v>1.86813</v>
      </c>
      <c r="HS174">
        <v>1.86783</v>
      </c>
      <c r="HT174">
        <v>1.86905</v>
      </c>
      <c r="HU174">
        <v>1.86983</v>
      </c>
      <c r="HV174">
        <v>1.86597</v>
      </c>
      <c r="HW174">
        <v>1.86695</v>
      </c>
      <c r="HX174">
        <v>1.86843</v>
      </c>
      <c r="HY174">
        <v>5</v>
      </c>
      <c r="HZ174">
        <v>0</v>
      </c>
      <c r="IA174">
        <v>0</v>
      </c>
      <c r="IB174">
        <v>0</v>
      </c>
      <c r="IC174" t="s">
        <v>426</v>
      </c>
      <c r="ID174" t="s">
        <v>427</v>
      </c>
      <c r="IE174" t="s">
        <v>428</v>
      </c>
      <c r="IF174" t="s">
        <v>428</v>
      </c>
      <c r="IG174" t="s">
        <v>428</v>
      </c>
      <c r="IH174" t="s">
        <v>428</v>
      </c>
      <c r="II174">
        <v>0</v>
      </c>
      <c r="IJ174">
        <v>100</v>
      </c>
      <c r="IK174">
        <v>100</v>
      </c>
      <c r="IL174">
        <v>2.053</v>
      </c>
      <c r="IM174">
        <v>0.358</v>
      </c>
      <c r="IN174">
        <v>0.625846538382723</v>
      </c>
      <c r="IO174">
        <v>0.00365734689822481</v>
      </c>
      <c r="IP174">
        <v>-6.82403095585571e-07</v>
      </c>
      <c r="IQ174">
        <v>2.34579755332527e-10</v>
      </c>
      <c r="IR174">
        <v>-0.0964157226560202</v>
      </c>
      <c r="IS174">
        <v>-0.0183575705514064</v>
      </c>
      <c r="IT174">
        <v>0.00210061426533654</v>
      </c>
      <c r="IU174">
        <v>-2.28055882586626e-05</v>
      </c>
      <c r="IV174">
        <v>4</v>
      </c>
      <c r="IW174">
        <v>2464</v>
      </c>
      <c r="IX174">
        <v>0</v>
      </c>
      <c r="IY174">
        <v>27</v>
      </c>
      <c r="IZ174">
        <v>29308429.1</v>
      </c>
      <c r="JA174">
        <v>29308429.1</v>
      </c>
      <c r="JB174">
        <v>0.955811</v>
      </c>
      <c r="JC174">
        <v>2.64648</v>
      </c>
      <c r="JD174">
        <v>1.54785</v>
      </c>
      <c r="JE174">
        <v>2.31323</v>
      </c>
      <c r="JF174">
        <v>1.64551</v>
      </c>
      <c r="JG174">
        <v>2.27905</v>
      </c>
      <c r="JH174">
        <v>34.4408</v>
      </c>
      <c r="JI174">
        <v>24.2188</v>
      </c>
      <c r="JJ174">
        <v>18</v>
      </c>
      <c r="JK174">
        <v>506.542</v>
      </c>
      <c r="JL174">
        <v>332.766</v>
      </c>
      <c r="JM174">
        <v>31.3697</v>
      </c>
      <c r="JN174">
        <v>28.7033</v>
      </c>
      <c r="JO174">
        <v>29.9997</v>
      </c>
      <c r="JP174">
        <v>28.7275</v>
      </c>
      <c r="JQ174">
        <v>28.6849</v>
      </c>
      <c r="JR174">
        <v>19.1557</v>
      </c>
      <c r="JS174">
        <v>22.0007</v>
      </c>
      <c r="JT174">
        <v>84.3562</v>
      </c>
      <c r="JU174">
        <v>31.3564</v>
      </c>
      <c r="JV174">
        <v>420</v>
      </c>
      <c r="JW174">
        <v>24.1271</v>
      </c>
      <c r="JX174">
        <v>96.6209</v>
      </c>
      <c r="JY174">
        <v>94.5392</v>
      </c>
    </row>
    <row r="175" spans="1:285">
      <c r="A175">
        <v>159</v>
      </c>
      <c r="B175">
        <v>1758505748.1</v>
      </c>
      <c r="C175">
        <v>2720.09999990463</v>
      </c>
      <c r="D175" t="s">
        <v>746</v>
      </c>
      <c r="E175" t="s">
        <v>747</v>
      </c>
      <c r="F175">
        <v>5</v>
      </c>
      <c r="G175" t="s">
        <v>419</v>
      </c>
      <c r="H175" t="s">
        <v>729</v>
      </c>
      <c r="I175" t="s">
        <v>421</v>
      </c>
      <c r="J175">
        <v>1758505745.1</v>
      </c>
      <c r="K175">
        <f>(L175)/1000</f>
        <v>0</v>
      </c>
      <c r="L175">
        <f>1000*DL175*AJ175*(DH175-DI175)/(100*DA175*(1000-AJ175*DH175))</f>
        <v>0</v>
      </c>
      <c r="M175">
        <f>DL175*AJ175*(DG175-DF175*(1000-AJ175*DI175)/(1000-AJ175*DH175))/(100*DA175)</f>
        <v>0</v>
      </c>
      <c r="N175">
        <f>DF175 - IF(AJ175&gt;1, M175*DA175*100.0/(AL175), 0)</f>
        <v>0</v>
      </c>
      <c r="O175">
        <f>((U175-K175/2)*N175-M175)/(U175+K175/2)</f>
        <v>0</v>
      </c>
      <c r="P175">
        <f>O175*(DM175+DN175)/1000.0</f>
        <v>0</v>
      </c>
      <c r="Q175">
        <f>(DF175 - IF(AJ175&gt;1, M175*DA175*100.0/(AL175), 0))*(DM175+DN175)/1000.0</f>
        <v>0</v>
      </c>
      <c r="R175">
        <f>2.0/((1/T175-1/S175)+SIGN(T175)*SQRT((1/T175-1/S175)*(1/T175-1/S175) + 4*DB175/((DB175+1)*(DB175+1))*(2*1/T175*1/S175-1/S175*1/S175)))</f>
        <v>0</v>
      </c>
      <c r="S175">
        <f>IF(LEFT(DC175,1)&lt;&gt;"0",IF(LEFT(DC175,1)="1",3.0,DD175),$D$5+$E$5*(DT175*DM175/($K$5*1000))+$F$5*(DT175*DM175/($K$5*1000))*MAX(MIN(DA175,$J$5),$I$5)*MAX(MIN(DA175,$J$5),$I$5)+$G$5*MAX(MIN(DA175,$J$5),$I$5)*(DT175*DM175/($K$5*1000))+$H$5*(DT175*DM175/($K$5*1000))*(DT175*DM175/($K$5*1000)))</f>
        <v>0</v>
      </c>
      <c r="T175">
        <f>K175*(1000-(1000*0.61365*exp(17.502*X175/(240.97+X175))/(DM175+DN175)+DH175)/2)/(1000*0.61365*exp(17.502*X175/(240.97+X175))/(DM175+DN175)-DH175)</f>
        <v>0</v>
      </c>
      <c r="U175">
        <f>1/((DB175+1)/(R175/1.6)+1/(S175/1.37)) + DB175/((DB175+1)/(R175/1.6) + DB175/(S175/1.37))</f>
        <v>0</v>
      </c>
      <c r="V175">
        <f>(CW175*CZ175)</f>
        <v>0</v>
      </c>
      <c r="W175">
        <f>(DO175+(V175+2*0.95*5.67E-8*(((DO175+$B$7)+273)^4-(DO175+273)^4)-44100*K175)/(1.84*29.3*S175+8*0.95*5.67E-8*(DO175+273)^3))</f>
        <v>0</v>
      </c>
      <c r="X175">
        <f>($C$7*DP175+$D$7*DQ175+$E$7*W175)</f>
        <v>0</v>
      </c>
      <c r="Y175">
        <f>0.61365*exp(17.502*X175/(240.97+X175))</f>
        <v>0</v>
      </c>
      <c r="Z175">
        <f>(AA175/AB175*100)</f>
        <v>0</v>
      </c>
      <c r="AA175">
        <f>DH175*(DM175+DN175)/1000</f>
        <v>0</v>
      </c>
      <c r="AB175">
        <f>0.61365*exp(17.502*DO175/(240.97+DO175))</f>
        <v>0</v>
      </c>
      <c r="AC175">
        <f>(Y175-DH175*(DM175+DN175)/1000)</f>
        <v>0</v>
      </c>
      <c r="AD175">
        <f>(-K175*44100)</f>
        <v>0</v>
      </c>
      <c r="AE175">
        <f>2*29.3*S175*0.92*(DO175-X175)</f>
        <v>0</v>
      </c>
      <c r="AF175">
        <f>2*0.95*5.67E-8*(((DO175+$B$7)+273)^4-(X175+273)^4)</f>
        <v>0</v>
      </c>
      <c r="AG175">
        <f>V175+AF175+AD175+AE175</f>
        <v>0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MAX(0,($B$13+$C$13*DT175)/(1+$D$13*DT175)*DM175/(DO175+273)*$E$13)</f>
        <v>0</v>
      </c>
      <c r="AM175" t="s">
        <v>422</v>
      </c>
      <c r="AN175" t="s">
        <v>422</v>
      </c>
      <c r="AO175">
        <v>0</v>
      </c>
      <c r="AP175">
        <v>0</v>
      </c>
      <c r="AQ175">
        <f>1-AO175/AP175</f>
        <v>0</v>
      </c>
      <c r="AR175">
        <v>0</v>
      </c>
      <c r="AS175" t="s">
        <v>422</v>
      </c>
      <c r="AT175" t="s">
        <v>422</v>
      </c>
      <c r="AU175">
        <v>0</v>
      </c>
      <c r="AV175">
        <v>0</v>
      </c>
      <c r="AW175">
        <f>1-AU175/AV175</f>
        <v>0</v>
      </c>
      <c r="AX175">
        <v>0.5</v>
      </c>
      <c r="AY175">
        <f>CX175</f>
        <v>0</v>
      </c>
      <c r="AZ175">
        <f>M175</f>
        <v>0</v>
      </c>
      <c r="BA175">
        <f>AW175*AX175*AY175</f>
        <v>0</v>
      </c>
      <c r="BB175">
        <f>(AZ175-AR175)/AY175</f>
        <v>0</v>
      </c>
      <c r="BC175">
        <f>(AP175-AV175)/AV175</f>
        <v>0</v>
      </c>
      <c r="BD175">
        <f>AO175/(AQ175+AO175/AV175)</f>
        <v>0</v>
      </c>
      <c r="BE175" t="s">
        <v>422</v>
      </c>
      <c r="BF175">
        <v>0</v>
      </c>
      <c r="BG175">
        <f>IF(BF175&lt;&gt;0, BF175, BD175)</f>
        <v>0</v>
      </c>
      <c r="BH175">
        <f>1-BG175/AV175</f>
        <v>0</v>
      </c>
      <c r="BI175">
        <f>(AV175-AU175)/(AV175-BG175)</f>
        <v>0</v>
      </c>
      <c r="BJ175">
        <f>(AP175-AV175)/(AP175-BG175)</f>
        <v>0</v>
      </c>
      <c r="BK175">
        <f>(AV175-AU175)/(AV175-AO175)</f>
        <v>0</v>
      </c>
      <c r="BL175">
        <f>(AP175-AV175)/(AP175-AO175)</f>
        <v>0</v>
      </c>
      <c r="BM175">
        <f>(BI175*BG175/AU175)</f>
        <v>0</v>
      </c>
      <c r="BN175">
        <f>(1-BM175)</f>
        <v>0</v>
      </c>
      <c r="CW175">
        <f>$B$11*DU175+$C$11*DV175+$F$11*EG175*(1-EJ175)</f>
        <v>0</v>
      </c>
      <c r="CX175">
        <f>CW175*CY175</f>
        <v>0</v>
      </c>
      <c r="CY175">
        <f>($B$11*$D$9+$C$11*$D$9+$F$11*((ET175+EL175)/MAX(ET175+EL175+EU175, 0.1)*$I$9+EU175/MAX(ET175+EL175+EU175, 0.1)*$J$9))/($B$11+$C$11+$F$11)</f>
        <v>0</v>
      </c>
      <c r="CZ175">
        <f>($B$11*$K$9+$C$11*$K$9+$F$11*((ET175+EL175)/MAX(ET175+EL175+EU175, 0.1)*$P$9+EU175/MAX(ET175+EL175+EU175, 0.1)*$Q$9))/($B$11+$C$11+$F$11)</f>
        <v>0</v>
      </c>
      <c r="DA175">
        <v>2.96</v>
      </c>
      <c r="DB175">
        <v>0.5</v>
      </c>
      <c r="DC175" t="s">
        <v>423</v>
      </c>
      <c r="DD175">
        <v>2</v>
      </c>
      <c r="DE175">
        <v>1758505745.1</v>
      </c>
      <c r="DF175">
        <v>420.086333333333</v>
      </c>
      <c r="DG175">
        <v>420.010666666667</v>
      </c>
      <c r="DH175">
        <v>24.3658</v>
      </c>
      <c r="DI175">
        <v>24.0777333333333</v>
      </c>
      <c r="DJ175">
        <v>418.033333333333</v>
      </c>
      <c r="DK175">
        <v>24.0077333333333</v>
      </c>
      <c r="DL175">
        <v>499.989666666667</v>
      </c>
      <c r="DM175">
        <v>89.8157</v>
      </c>
      <c r="DN175">
        <v>0.0370834333333333</v>
      </c>
      <c r="DO175">
        <v>30.4958</v>
      </c>
      <c r="DP175">
        <v>30.0124333333333</v>
      </c>
      <c r="DQ175">
        <v>999.9</v>
      </c>
      <c r="DR175">
        <v>0</v>
      </c>
      <c r="DS175">
        <v>0</v>
      </c>
      <c r="DT175">
        <v>9988.96</v>
      </c>
      <c r="DU175">
        <v>0</v>
      </c>
      <c r="DV175">
        <v>0.330984</v>
      </c>
      <c r="DW175">
        <v>0.0753682333333333</v>
      </c>
      <c r="DX175">
        <v>430.577333333333</v>
      </c>
      <c r="DY175">
        <v>430.373</v>
      </c>
      <c r="DZ175">
        <v>0.288081</v>
      </c>
      <c r="EA175">
        <v>420.010666666667</v>
      </c>
      <c r="EB175">
        <v>24.0777333333333</v>
      </c>
      <c r="EC175">
        <v>2.18843333333333</v>
      </c>
      <c r="ED175">
        <v>2.16255333333333</v>
      </c>
      <c r="EE175">
        <v>18.8778666666667</v>
      </c>
      <c r="EF175">
        <v>18.6876</v>
      </c>
      <c r="EG175">
        <v>0.00500059</v>
      </c>
      <c r="EH175">
        <v>0</v>
      </c>
      <c r="EI175">
        <v>0</v>
      </c>
      <c r="EJ175">
        <v>0</v>
      </c>
      <c r="EK175">
        <v>335.666666666667</v>
      </c>
      <c r="EL175">
        <v>0.00500059</v>
      </c>
      <c r="EM175">
        <v>-6.5</v>
      </c>
      <c r="EN175">
        <v>1.2</v>
      </c>
      <c r="EO175">
        <v>35.687</v>
      </c>
      <c r="EP175">
        <v>40.1663333333333</v>
      </c>
      <c r="EQ175">
        <v>37.479</v>
      </c>
      <c r="ER175">
        <v>40.5413333333333</v>
      </c>
      <c r="ES175">
        <v>38.5206666666667</v>
      </c>
      <c r="ET175">
        <v>0</v>
      </c>
      <c r="EU175">
        <v>0</v>
      </c>
      <c r="EV175">
        <v>0</v>
      </c>
      <c r="EW175">
        <v>1758505748.7</v>
      </c>
      <c r="EX175">
        <v>0</v>
      </c>
      <c r="EY175">
        <v>328.384</v>
      </c>
      <c r="EZ175">
        <v>2.81538490760032</v>
      </c>
      <c r="FA175">
        <v>24.1076919298905</v>
      </c>
      <c r="FB175">
        <v>-9.284</v>
      </c>
      <c r="FC175">
        <v>15</v>
      </c>
      <c r="FD175">
        <v>0</v>
      </c>
      <c r="FE175" t="s">
        <v>424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0.0803542625</v>
      </c>
      <c r="FR175">
        <v>0.0334425766917294</v>
      </c>
      <c r="FS175">
        <v>0.0330151868275983</v>
      </c>
      <c r="FT175">
        <v>1</v>
      </c>
      <c r="FU175">
        <v>328.114705882353</v>
      </c>
      <c r="FV175">
        <v>-4.31932772446526</v>
      </c>
      <c r="FW175">
        <v>5.88013266921865</v>
      </c>
      <c r="FX175">
        <v>-1</v>
      </c>
      <c r="FY175">
        <v>0.28667595</v>
      </c>
      <c r="FZ175">
        <v>0.00625818045112787</v>
      </c>
      <c r="GA175">
        <v>0.00138069755830159</v>
      </c>
      <c r="GB175">
        <v>1</v>
      </c>
      <c r="GC175">
        <v>2</v>
      </c>
      <c r="GD175">
        <v>2</v>
      </c>
      <c r="GE175" t="s">
        <v>425</v>
      </c>
      <c r="GF175">
        <v>3.13312</v>
      </c>
      <c r="GG175">
        <v>2.71531</v>
      </c>
      <c r="GH175">
        <v>0.0887524</v>
      </c>
      <c r="GI175">
        <v>0.0892157</v>
      </c>
      <c r="GJ175">
        <v>0.103306</v>
      </c>
      <c r="GK175">
        <v>0.10309</v>
      </c>
      <c r="GL175">
        <v>34308.6</v>
      </c>
      <c r="GM175">
        <v>36720.3</v>
      </c>
      <c r="GN175">
        <v>34066.7</v>
      </c>
      <c r="GO175">
        <v>36506.6</v>
      </c>
      <c r="GP175">
        <v>43153.5</v>
      </c>
      <c r="GQ175">
        <v>47008</v>
      </c>
      <c r="GR175">
        <v>53159.1</v>
      </c>
      <c r="GS175">
        <v>58352.3</v>
      </c>
      <c r="GT175">
        <v>1.95035</v>
      </c>
      <c r="GU175">
        <v>1.65387</v>
      </c>
      <c r="GV175">
        <v>0.0862554</v>
      </c>
      <c r="GW175">
        <v>0</v>
      </c>
      <c r="GX175">
        <v>28.6118</v>
      </c>
      <c r="GY175">
        <v>999.9</v>
      </c>
      <c r="GZ175">
        <v>58.876</v>
      </c>
      <c r="HA175">
        <v>30.494</v>
      </c>
      <c r="HB175">
        <v>28.7325</v>
      </c>
      <c r="HC175">
        <v>54.4347</v>
      </c>
      <c r="HD175">
        <v>47.3918</v>
      </c>
      <c r="HE175">
        <v>1</v>
      </c>
      <c r="HF175">
        <v>0.100351</v>
      </c>
      <c r="HG175">
        <v>-1.53558</v>
      </c>
      <c r="HH175">
        <v>20.1276</v>
      </c>
      <c r="HI175">
        <v>5.19812</v>
      </c>
      <c r="HJ175">
        <v>12.0043</v>
      </c>
      <c r="HK175">
        <v>4.97535</v>
      </c>
      <c r="HL175">
        <v>3.294</v>
      </c>
      <c r="HM175">
        <v>9999</v>
      </c>
      <c r="HN175">
        <v>9999</v>
      </c>
      <c r="HO175">
        <v>9999</v>
      </c>
      <c r="HP175">
        <v>999.9</v>
      </c>
      <c r="HQ175">
        <v>1.86325</v>
      </c>
      <c r="HR175">
        <v>1.86812</v>
      </c>
      <c r="HS175">
        <v>1.86783</v>
      </c>
      <c r="HT175">
        <v>1.86905</v>
      </c>
      <c r="HU175">
        <v>1.86982</v>
      </c>
      <c r="HV175">
        <v>1.86598</v>
      </c>
      <c r="HW175">
        <v>1.86698</v>
      </c>
      <c r="HX175">
        <v>1.86843</v>
      </c>
      <c r="HY175">
        <v>5</v>
      </c>
      <c r="HZ175">
        <v>0</v>
      </c>
      <c r="IA175">
        <v>0</v>
      </c>
      <c r="IB175">
        <v>0</v>
      </c>
      <c r="IC175" t="s">
        <v>426</v>
      </c>
      <c r="ID175" t="s">
        <v>427</v>
      </c>
      <c r="IE175" t="s">
        <v>428</v>
      </c>
      <c r="IF175" t="s">
        <v>428</v>
      </c>
      <c r="IG175" t="s">
        <v>428</v>
      </c>
      <c r="IH175" t="s">
        <v>428</v>
      </c>
      <c r="II175">
        <v>0</v>
      </c>
      <c r="IJ175">
        <v>100</v>
      </c>
      <c r="IK175">
        <v>100</v>
      </c>
      <c r="IL175">
        <v>2.053</v>
      </c>
      <c r="IM175">
        <v>0.3579</v>
      </c>
      <c r="IN175">
        <v>0.625846538382723</v>
      </c>
      <c r="IO175">
        <v>0.00365734689822481</v>
      </c>
      <c r="IP175">
        <v>-6.82403095585571e-07</v>
      </c>
      <c r="IQ175">
        <v>2.34579755332527e-10</v>
      </c>
      <c r="IR175">
        <v>-0.0964157226560202</v>
      </c>
      <c r="IS175">
        <v>-0.0183575705514064</v>
      </c>
      <c r="IT175">
        <v>0.00210061426533654</v>
      </c>
      <c r="IU175">
        <v>-2.28055882586626e-05</v>
      </c>
      <c r="IV175">
        <v>4</v>
      </c>
      <c r="IW175">
        <v>2464</v>
      </c>
      <c r="IX175">
        <v>0</v>
      </c>
      <c r="IY175">
        <v>27</v>
      </c>
      <c r="IZ175">
        <v>29308429.1</v>
      </c>
      <c r="JA175">
        <v>29308429.1</v>
      </c>
      <c r="JB175">
        <v>0.955811</v>
      </c>
      <c r="JC175">
        <v>2.63184</v>
      </c>
      <c r="JD175">
        <v>1.54785</v>
      </c>
      <c r="JE175">
        <v>2.31323</v>
      </c>
      <c r="JF175">
        <v>1.64673</v>
      </c>
      <c r="JG175">
        <v>2.35229</v>
      </c>
      <c r="JH175">
        <v>34.418</v>
      </c>
      <c r="JI175">
        <v>24.2188</v>
      </c>
      <c r="JJ175">
        <v>18</v>
      </c>
      <c r="JK175">
        <v>506.63</v>
      </c>
      <c r="JL175">
        <v>332.625</v>
      </c>
      <c r="JM175">
        <v>31.3643</v>
      </c>
      <c r="JN175">
        <v>28.7009</v>
      </c>
      <c r="JO175">
        <v>29.9997</v>
      </c>
      <c r="JP175">
        <v>28.7262</v>
      </c>
      <c r="JQ175">
        <v>28.6831</v>
      </c>
      <c r="JR175">
        <v>19.1557</v>
      </c>
      <c r="JS175">
        <v>22.0007</v>
      </c>
      <c r="JT175">
        <v>84.3562</v>
      </c>
      <c r="JU175">
        <v>31.3564</v>
      </c>
      <c r="JV175">
        <v>420</v>
      </c>
      <c r="JW175">
        <v>24.1271</v>
      </c>
      <c r="JX175">
        <v>96.6213</v>
      </c>
      <c r="JY175">
        <v>94.5394</v>
      </c>
    </row>
    <row r="176" spans="1:285">
      <c r="A176">
        <v>160</v>
      </c>
      <c r="B176">
        <v>1758505751.1</v>
      </c>
      <c r="C176">
        <v>2723.09999990463</v>
      </c>
      <c r="D176" t="s">
        <v>748</v>
      </c>
      <c r="E176" t="s">
        <v>749</v>
      </c>
      <c r="F176">
        <v>5</v>
      </c>
      <c r="G176" t="s">
        <v>419</v>
      </c>
      <c r="H176" t="s">
        <v>729</v>
      </c>
      <c r="I176" t="s">
        <v>421</v>
      </c>
      <c r="J176">
        <v>1758505747.85</v>
      </c>
      <c r="K176">
        <f>(L176)/1000</f>
        <v>0</v>
      </c>
      <c r="L176">
        <f>1000*DL176*AJ176*(DH176-DI176)/(100*DA176*(1000-AJ176*DH176))</f>
        <v>0</v>
      </c>
      <c r="M176">
        <f>DL176*AJ176*(DG176-DF176*(1000-AJ176*DI176)/(1000-AJ176*DH176))/(100*DA176)</f>
        <v>0</v>
      </c>
      <c r="N176">
        <f>DF176 - IF(AJ176&gt;1, M176*DA176*100.0/(AL176), 0)</f>
        <v>0</v>
      </c>
      <c r="O176">
        <f>((U176-K176/2)*N176-M176)/(U176+K176/2)</f>
        <v>0</v>
      </c>
      <c r="P176">
        <f>O176*(DM176+DN176)/1000.0</f>
        <v>0</v>
      </c>
      <c r="Q176">
        <f>(DF176 - IF(AJ176&gt;1, M176*DA176*100.0/(AL176), 0))*(DM176+DN176)/1000.0</f>
        <v>0</v>
      </c>
      <c r="R176">
        <f>2.0/((1/T176-1/S176)+SIGN(T176)*SQRT((1/T176-1/S176)*(1/T176-1/S176) + 4*DB176/((DB176+1)*(DB176+1))*(2*1/T176*1/S176-1/S176*1/S176)))</f>
        <v>0</v>
      </c>
      <c r="S176">
        <f>IF(LEFT(DC176,1)&lt;&gt;"0",IF(LEFT(DC176,1)="1",3.0,DD176),$D$5+$E$5*(DT176*DM176/($K$5*1000))+$F$5*(DT176*DM176/($K$5*1000))*MAX(MIN(DA176,$J$5),$I$5)*MAX(MIN(DA176,$J$5),$I$5)+$G$5*MAX(MIN(DA176,$J$5),$I$5)*(DT176*DM176/($K$5*1000))+$H$5*(DT176*DM176/($K$5*1000))*(DT176*DM176/($K$5*1000)))</f>
        <v>0</v>
      </c>
      <c r="T176">
        <f>K176*(1000-(1000*0.61365*exp(17.502*X176/(240.97+X176))/(DM176+DN176)+DH176)/2)/(1000*0.61365*exp(17.502*X176/(240.97+X176))/(DM176+DN176)-DH176)</f>
        <v>0</v>
      </c>
      <c r="U176">
        <f>1/((DB176+1)/(R176/1.6)+1/(S176/1.37)) + DB176/((DB176+1)/(R176/1.6) + DB176/(S176/1.37))</f>
        <v>0</v>
      </c>
      <c r="V176">
        <f>(CW176*CZ176)</f>
        <v>0</v>
      </c>
      <c r="W176">
        <f>(DO176+(V176+2*0.95*5.67E-8*(((DO176+$B$7)+273)^4-(DO176+273)^4)-44100*K176)/(1.84*29.3*S176+8*0.95*5.67E-8*(DO176+273)^3))</f>
        <v>0</v>
      </c>
      <c r="X176">
        <f>($C$7*DP176+$D$7*DQ176+$E$7*W176)</f>
        <v>0</v>
      </c>
      <c r="Y176">
        <f>0.61365*exp(17.502*X176/(240.97+X176))</f>
        <v>0</v>
      </c>
      <c r="Z176">
        <f>(AA176/AB176*100)</f>
        <v>0</v>
      </c>
      <c r="AA176">
        <f>DH176*(DM176+DN176)/1000</f>
        <v>0</v>
      </c>
      <c r="AB176">
        <f>0.61365*exp(17.502*DO176/(240.97+DO176))</f>
        <v>0</v>
      </c>
      <c r="AC176">
        <f>(Y176-DH176*(DM176+DN176)/1000)</f>
        <v>0</v>
      </c>
      <c r="AD176">
        <f>(-K176*44100)</f>
        <v>0</v>
      </c>
      <c r="AE176">
        <f>2*29.3*S176*0.92*(DO176-X176)</f>
        <v>0</v>
      </c>
      <c r="AF176">
        <f>2*0.95*5.67E-8*(((DO176+$B$7)+273)^4-(X176+273)^4)</f>
        <v>0</v>
      </c>
      <c r="AG176">
        <f>V176+AF176+AD176+AE176</f>
        <v>0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MAX(0,($B$13+$C$13*DT176)/(1+$D$13*DT176)*DM176/(DO176+273)*$E$13)</f>
        <v>0</v>
      </c>
      <c r="AM176" t="s">
        <v>422</v>
      </c>
      <c r="AN176" t="s">
        <v>422</v>
      </c>
      <c r="AO176">
        <v>0</v>
      </c>
      <c r="AP176">
        <v>0</v>
      </c>
      <c r="AQ176">
        <f>1-AO176/AP176</f>
        <v>0</v>
      </c>
      <c r="AR176">
        <v>0</v>
      </c>
      <c r="AS176" t="s">
        <v>422</v>
      </c>
      <c r="AT176" t="s">
        <v>422</v>
      </c>
      <c r="AU176">
        <v>0</v>
      </c>
      <c r="AV176">
        <v>0</v>
      </c>
      <c r="AW176">
        <f>1-AU176/AV176</f>
        <v>0</v>
      </c>
      <c r="AX176">
        <v>0.5</v>
      </c>
      <c r="AY176">
        <f>CX176</f>
        <v>0</v>
      </c>
      <c r="AZ176">
        <f>M176</f>
        <v>0</v>
      </c>
      <c r="BA176">
        <f>AW176*AX176*AY176</f>
        <v>0</v>
      </c>
      <c r="BB176">
        <f>(AZ176-AR176)/AY176</f>
        <v>0</v>
      </c>
      <c r="BC176">
        <f>(AP176-AV176)/AV176</f>
        <v>0</v>
      </c>
      <c r="BD176">
        <f>AO176/(AQ176+AO176/AV176)</f>
        <v>0</v>
      </c>
      <c r="BE176" t="s">
        <v>422</v>
      </c>
      <c r="BF176">
        <v>0</v>
      </c>
      <c r="BG176">
        <f>IF(BF176&lt;&gt;0, BF176, BD176)</f>
        <v>0</v>
      </c>
      <c r="BH176">
        <f>1-BG176/AV176</f>
        <v>0</v>
      </c>
      <c r="BI176">
        <f>(AV176-AU176)/(AV176-BG176)</f>
        <v>0</v>
      </c>
      <c r="BJ176">
        <f>(AP176-AV176)/(AP176-BG176)</f>
        <v>0</v>
      </c>
      <c r="BK176">
        <f>(AV176-AU176)/(AV176-AO176)</f>
        <v>0</v>
      </c>
      <c r="BL176">
        <f>(AP176-AV176)/(AP176-AO176)</f>
        <v>0</v>
      </c>
      <c r="BM176">
        <f>(BI176*BG176/AU176)</f>
        <v>0</v>
      </c>
      <c r="BN176">
        <f>(1-BM176)</f>
        <v>0</v>
      </c>
      <c r="CW176">
        <f>$B$11*DU176+$C$11*DV176+$F$11*EG176*(1-EJ176)</f>
        <v>0</v>
      </c>
      <c r="CX176">
        <f>CW176*CY176</f>
        <v>0</v>
      </c>
      <c r="CY176">
        <f>($B$11*$D$9+$C$11*$D$9+$F$11*((ET176+EL176)/MAX(ET176+EL176+EU176, 0.1)*$I$9+EU176/MAX(ET176+EL176+EU176, 0.1)*$J$9))/($B$11+$C$11+$F$11)</f>
        <v>0</v>
      </c>
      <c r="CZ176">
        <f>($B$11*$K$9+$C$11*$K$9+$F$11*((ET176+EL176)/MAX(ET176+EL176+EU176, 0.1)*$P$9+EU176/MAX(ET176+EL176+EU176, 0.1)*$Q$9))/($B$11+$C$11+$F$11)</f>
        <v>0</v>
      </c>
      <c r="DA176">
        <v>2.96</v>
      </c>
      <c r="DB176">
        <v>0.5</v>
      </c>
      <c r="DC176" t="s">
        <v>423</v>
      </c>
      <c r="DD176">
        <v>2</v>
      </c>
      <c r="DE176">
        <v>1758505747.85</v>
      </c>
      <c r="DF176">
        <v>420.0745</v>
      </c>
      <c r="DG176">
        <v>420.00675</v>
      </c>
      <c r="DH176">
        <v>24.364175</v>
      </c>
      <c r="DI176">
        <v>24.076775</v>
      </c>
      <c r="DJ176">
        <v>418.0215</v>
      </c>
      <c r="DK176">
        <v>24.0062</v>
      </c>
      <c r="DL176">
        <v>499.992</v>
      </c>
      <c r="DM176">
        <v>89.815775</v>
      </c>
      <c r="DN176">
        <v>0.037153</v>
      </c>
      <c r="DO176">
        <v>30.4973</v>
      </c>
      <c r="DP176">
        <v>30.0177</v>
      </c>
      <c r="DQ176">
        <v>999.9</v>
      </c>
      <c r="DR176">
        <v>0</v>
      </c>
      <c r="DS176">
        <v>0</v>
      </c>
      <c r="DT176">
        <v>10001.55</v>
      </c>
      <c r="DU176">
        <v>0</v>
      </c>
      <c r="DV176">
        <v>0.330984</v>
      </c>
      <c r="DW176">
        <v>0.06719205</v>
      </c>
      <c r="DX176">
        <v>430.56425</v>
      </c>
      <c r="DY176">
        <v>430.36875</v>
      </c>
      <c r="DZ176">
        <v>0.2874</v>
      </c>
      <c r="EA176">
        <v>420.00675</v>
      </c>
      <c r="EB176">
        <v>24.076775</v>
      </c>
      <c r="EC176">
        <v>2.1882875</v>
      </c>
      <c r="ED176">
        <v>2.1624725</v>
      </c>
      <c r="EE176">
        <v>18.876825</v>
      </c>
      <c r="EF176">
        <v>18.687</v>
      </c>
      <c r="EG176">
        <v>0.00500059</v>
      </c>
      <c r="EH176">
        <v>0</v>
      </c>
      <c r="EI176">
        <v>0</v>
      </c>
      <c r="EJ176">
        <v>0</v>
      </c>
      <c r="EK176">
        <v>330.275</v>
      </c>
      <c r="EL176">
        <v>0.00500059</v>
      </c>
      <c r="EM176">
        <v>-10.125</v>
      </c>
      <c r="EN176">
        <v>0.1</v>
      </c>
      <c r="EO176">
        <v>35.7185</v>
      </c>
      <c r="EP176">
        <v>40.2185</v>
      </c>
      <c r="EQ176">
        <v>37.5</v>
      </c>
      <c r="ER176">
        <v>40.5935</v>
      </c>
      <c r="ES176">
        <v>38.5465</v>
      </c>
      <c r="ET176">
        <v>0</v>
      </c>
      <c r="EU176">
        <v>0</v>
      </c>
      <c r="EV176">
        <v>0</v>
      </c>
      <c r="EW176">
        <v>1758505751.7</v>
      </c>
      <c r="EX176">
        <v>0</v>
      </c>
      <c r="EY176">
        <v>327.180769230769</v>
      </c>
      <c r="EZ176">
        <v>4.57777800200612</v>
      </c>
      <c r="FA176">
        <v>-4.16068400466062</v>
      </c>
      <c r="FB176">
        <v>-8.74230769230769</v>
      </c>
      <c r="FC176">
        <v>15</v>
      </c>
      <c r="FD176">
        <v>0</v>
      </c>
      <c r="FE176" t="s">
        <v>424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0.08304744</v>
      </c>
      <c r="FR176">
        <v>-0.0967286796992479</v>
      </c>
      <c r="FS176">
        <v>0.0273624421102796</v>
      </c>
      <c r="FT176">
        <v>1</v>
      </c>
      <c r="FU176">
        <v>328.470588235294</v>
      </c>
      <c r="FV176">
        <v>0.470588327320159</v>
      </c>
      <c r="FW176">
        <v>6.0981448197148</v>
      </c>
      <c r="FX176">
        <v>-1</v>
      </c>
      <c r="FY176">
        <v>0.2868814</v>
      </c>
      <c r="FZ176">
        <v>0.00321221052631538</v>
      </c>
      <c r="GA176">
        <v>0.00124728570904985</v>
      </c>
      <c r="GB176">
        <v>1</v>
      </c>
      <c r="GC176">
        <v>2</v>
      </c>
      <c r="GD176">
        <v>2</v>
      </c>
      <c r="GE176" t="s">
        <v>425</v>
      </c>
      <c r="GF176">
        <v>3.133</v>
      </c>
      <c r="GG176">
        <v>2.71493</v>
      </c>
      <c r="GH176">
        <v>0.08875</v>
      </c>
      <c r="GI176">
        <v>0.0892101</v>
      </c>
      <c r="GJ176">
        <v>0.103308</v>
      </c>
      <c r="GK176">
        <v>0.10309</v>
      </c>
      <c r="GL176">
        <v>34308.8</v>
      </c>
      <c r="GM176">
        <v>36720.6</v>
      </c>
      <c r="GN176">
        <v>34066.8</v>
      </c>
      <c r="GO176">
        <v>36506.6</v>
      </c>
      <c r="GP176">
        <v>43153.6</v>
      </c>
      <c r="GQ176">
        <v>47008</v>
      </c>
      <c r="GR176">
        <v>53159.3</v>
      </c>
      <c r="GS176">
        <v>58352.4</v>
      </c>
      <c r="GT176">
        <v>1.9501</v>
      </c>
      <c r="GU176">
        <v>1.65403</v>
      </c>
      <c r="GV176">
        <v>0.0865236</v>
      </c>
      <c r="GW176">
        <v>0</v>
      </c>
      <c r="GX176">
        <v>28.6118</v>
      </c>
      <c r="GY176">
        <v>999.9</v>
      </c>
      <c r="GZ176">
        <v>58.876</v>
      </c>
      <c r="HA176">
        <v>30.504</v>
      </c>
      <c r="HB176">
        <v>28.7503</v>
      </c>
      <c r="HC176">
        <v>54.3447</v>
      </c>
      <c r="HD176">
        <v>47.6603</v>
      </c>
      <c r="HE176">
        <v>1</v>
      </c>
      <c r="HF176">
        <v>0.0999339</v>
      </c>
      <c r="HG176">
        <v>-1.53084</v>
      </c>
      <c r="HH176">
        <v>20.1277</v>
      </c>
      <c r="HI176">
        <v>5.19827</v>
      </c>
      <c r="HJ176">
        <v>12.0044</v>
      </c>
      <c r="HK176">
        <v>4.9754</v>
      </c>
      <c r="HL176">
        <v>3.294</v>
      </c>
      <c r="HM176">
        <v>9999</v>
      </c>
      <c r="HN176">
        <v>9999</v>
      </c>
      <c r="HO176">
        <v>9999</v>
      </c>
      <c r="HP176">
        <v>999.9</v>
      </c>
      <c r="HQ176">
        <v>1.86325</v>
      </c>
      <c r="HR176">
        <v>1.86812</v>
      </c>
      <c r="HS176">
        <v>1.86783</v>
      </c>
      <c r="HT176">
        <v>1.86905</v>
      </c>
      <c r="HU176">
        <v>1.86983</v>
      </c>
      <c r="HV176">
        <v>1.86594</v>
      </c>
      <c r="HW176">
        <v>1.86697</v>
      </c>
      <c r="HX176">
        <v>1.86843</v>
      </c>
      <c r="HY176">
        <v>5</v>
      </c>
      <c r="HZ176">
        <v>0</v>
      </c>
      <c r="IA176">
        <v>0</v>
      </c>
      <c r="IB176">
        <v>0</v>
      </c>
      <c r="IC176" t="s">
        <v>426</v>
      </c>
      <c r="ID176" t="s">
        <v>427</v>
      </c>
      <c r="IE176" t="s">
        <v>428</v>
      </c>
      <c r="IF176" t="s">
        <v>428</v>
      </c>
      <c r="IG176" t="s">
        <v>428</v>
      </c>
      <c r="IH176" t="s">
        <v>428</v>
      </c>
      <c r="II176">
        <v>0</v>
      </c>
      <c r="IJ176">
        <v>100</v>
      </c>
      <c r="IK176">
        <v>100</v>
      </c>
      <c r="IL176">
        <v>2.052</v>
      </c>
      <c r="IM176">
        <v>0.358</v>
      </c>
      <c r="IN176">
        <v>0.625846538382723</v>
      </c>
      <c r="IO176">
        <v>0.00365734689822481</v>
      </c>
      <c r="IP176">
        <v>-6.82403095585571e-07</v>
      </c>
      <c r="IQ176">
        <v>2.34579755332527e-10</v>
      </c>
      <c r="IR176">
        <v>-0.0964157226560202</v>
      </c>
      <c r="IS176">
        <v>-0.0183575705514064</v>
      </c>
      <c r="IT176">
        <v>0.00210061426533654</v>
      </c>
      <c r="IU176">
        <v>-2.28055882586626e-05</v>
      </c>
      <c r="IV176">
        <v>4</v>
      </c>
      <c r="IW176">
        <v>2464</v>
      </c>
      <c r="IX176">
        <v>0</v>
      </c>
      <c r="IY176">
        <v>27</v>
      </c>
      <c r="IZ176">
        <v>29308429.2</v>
      </c>
      <c r="JA176">
        <v>29308429.2</v>
      </c>
      <c r="JB176">
        <v>0.955811</v>
      </c>
      <c r="JC176">
        <v>2.6416</v>
      </c>
      <c r="JD176">
        <v>1.54785</v>
      </c>
      <c r="JE176">
        <v>2.31445</v>
      </c>
      <c r="JF176">
        <v>1.64673</v>
      </c>
      <c r="JG176">
        <v>2.30103</v>
      </c>
      <c r="JH176">
        <v>34.418</v>
      </c>
      <c r="JI176">
        <v>24.2188</v>
      </c>
      <c r="JJ176">
        <v>18</v>
      </c>
      <c r="JK176">
        <v>506.438</v>
      </c>
      <c r="JL176">
        <v>332.684</v>
      </c>
      <c r="JM176">
        <v>31.356</v>
      </c>
      <c r="JN176">
        <v>28.6978</v>
      </c>
      <c r="JO176">
        <v>29.9995</v>
      </c>
      <c r="JP176">
        <v>28.7231</v>
      </c>
      <c r="JQ176">
        <v>28.6807</v>
      </c>
      <c r="JR176">
        <v>19.1565</v>
      </c>
      <c r="JS176">
        <v>22.0007</v>
      </c>
      <c r="JT176">
        <v>84.3562</v>
      </c>
      <c r="JU176">
        <v>31.3392</v>
      </c>
      <c r="JV176">
        <v>420</v>
      </c>
      <c r="JW176">
        <v>24.1271</v>
      </c>
      <c r="JX176">
        <v>96.6216</v>
      </c>
      <c r="JY176">
        <v>94.5394</v>
      </c>
    </row>
    <row r="177" spans="1:285">
      <c r="A177">
        <v>161</v>
      </c>
      <c r="B177">
        <v>1758505753.1</v>
      </c>
      <c r="C177">
        <v>2725.09999990463</v>
      </c>
      <c r="D177" t="s">
        <v>750</v>
      </c>
      <c r="E177" t="s">
        <v>751</v>
      </c>
      <c r="F177">
        <v>5</v>
      </c>
      <c r="G177" t="s">
        <v>419</v>
      </c>
      <c r="H177" t="s">
        <v>729</v>
      </c>
      <c r="I177" t="s">
        <v>421</v>
      </c>
      <c r="J177">
        <v>1758505750.43333</v>
      </c>
      <c r="K177">
        <f>(L177)/1000</f>
        <v>0</v>
      </c>
      <c r="L177">
        <f>1000*DL177*AJ177*(DH177-DI177)/(100*DA177*(1000-AJ177*DH177))</f>
        <v>0</v>
      </c>
      <c r="M177">
        <f>DL177*AJ177*(DG177-DF177*(1000-AJ177*DI177)/(1000-AJ177*DH177))/(100*DA177)</f>
        <v>0</v>
      </c>
      <c r="N177">
        <f>DF177 - IF(AJ177&gt;1, M177*DA177*100.0/(AL177), 0)</f>
        <v>0</v>
      </c>
      <c r="O177">
        <f>((U177-K177/2)*N177-M177)/(U177+K177/2)</f>
        <v>0</v>
      </c>
      <c r="P177">
        <f>O177*(DM177+DN177)/1000.0</f>
        <v>0</v>
      </c>
      <c r="Q177">
        <f>(DF177 - IF(AJ177&gt;1, M177*DA177*100.0/(AL177), 0))*(DM177+DN177)/1000.0</f>
        <v>0</v>
      </c>
      <c r="R177">
        <f>2.0/((1/T177-1/S177)+SIGN(T177)*SQRT((1/T177-1/S177)*(1/T177-1/S177) + 4*DB177/((DB177+1)*(DB177+1))*(2*1/T177*1/S177-1/S177*1/S177)))</f>
        <v>0</v>
      </c>
      <c r="S177">
        <f>IF(LEFT(DC177,1)&lt;&gt;"0",IF(LEFT(DC177,1)="1",3.0,DD177),$D$5+$E$5*(DT177*DM177/($K$5*1000))+$F$5*(DT177*DM177/($K$5*1000))*MAX(MIN(DA177,$J$5),$I$5)*MAX(MIN(DA177,$J$5),$I$5)+$G$5*MAX(MIN(DA177,$J$5),$I$5)*(DT177*DM177/($K$5*1000))+$H$5*(DT177*DM177/($K$5*1000))*(DT177*DM177/($K$5*1000)))</f>
        <v>0</v>
      </c>
      <c r="T177">
        <f>K177*(1000-(1000*0.61365*exp(17.502*X177/(240.97+X177))/(DM177+DN177)+DH177)/2)/(1000*0.61365*exp(17.502*X177/(240.97+X177))/(DM177+DN177)-DH177)</f>
        <v>0</v>
      </c>
      <c r="U177">
        <f>1/((DB177+1)/(R177/1.6)+1/(S177/1.37)) + DB177/((DB177+1)/(R177/1.6) + DB177/(S177/1.37))</f>
        <v>0</v>
      </c>
      <c r="V177">
        <f>(CW177*CZ177)</f>
        <v>0</v>
      </c>
      <c r="W177">
        <f>(DO177+(V177+2*0.95*5.67E-8*(((DO177+$B$7)+273)^4-(DO177+273)^4)-44100*K177)/(1.84*29.3*S177+8*0.95*5.67E-8*(DO177+273)^3))</f>
        <v>0</v>
      </c>
      <c r="X177">
        <f>($C$7*DP177+$D$7*DQ177+$E$7*W177)</f>
        <v>0</v>
      </c>
      <c r="Y177">
        <f>0.61365*exp(17.502*X177/(240.97+X177))</f>
        <v>0</v>
      </c>
      <c r="Z177">
        <f>(AA177/AB177*100)</f>
        <v>0</v>
      </c>
      <c r="AA177">
        <f>DH177*(DM177+DN177)/1000</f>
        <v>0</v>
      </c>
      <c r="AB177">
        <f>0.61365*exp(17.502*DO177/(240.97+DO177))</f>
        <v>0</v>
      </c>
      <c r="AC177">
        <f>(Y177-DH177*(DM177+DN177)/1000)</f>
        <v>0</v>
      </c>
      <c r="AD177">
        <f>(-K177*44100)</f>
        <v>0</v>
      </c>
      <c r="AE177">
        <f>2*29.3*S177*0.92*(DO177-X177)</f>
        <v>0</v>
      </c>
      <c r="AF177">
        <f>2*0.95*5.67E-8*(((DO177+$B$7)+273)^4-(X177+273)^4)</f>
        <v>0</v>
      </c>
      <c r="AG177">
        <f>V177+AF177+AD177+AE177</f>
        <v>0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MAX(0,($B$13+$C$13*DT177)/(1+$D$13*DT177)*DM177/(DO177+273)*$E$13)</f>
        <v>0</v>
      </c>
      <c r="AM177" t="s">
        <v>422</v>
      </c>
      <c r="AN177" t="s">
        <v>422</v>
      </c>
      <c r="AO177">
        <v>0</v>
      </c>
      <c r="AP177">
        <v>0</v>
      </c>
      <c r="AQ177">
        <f>1-AO177/AP177</f>
        <v>0</v>
      </c>
      <c r="AR177">
        <v>0</v>
      </c>
      <c r="AS177" t="s">
        <v>422</v>
      </c>
      <c r="AT177" t="s">
        <v>422</v>
      </c>
      <c r="AU177">
        <v>0</v>
      </c>
      <c r="AV177">
        <v>0</v>
      </c>
      <c r="AW177">
        <f>1-AU177/AV177</f>
        <v>0</v>
      </c>
      <c r="AX177">
        <v>0.5</v>
      </c>
      <c r="AY177">
        <f>CX177</f>
        <v>0</v>
      </c>
      <c r="AZ177">
        <f>M177</f>
        <v>0</v>
      </c>
      <c r="BA177">
        <f>AW177*AX177*AY177</f>
        <v>0</v>
      </c>
      <c r="BB177">
        <f>(AZ177-AR177)/AY177</f>
        <v>0</v>
      </c>
      <c r="BC177">
        <f>(AP177-AV177)/AV177</f>
        <v>0</v>
      </c>
      <c r="BD177">
        <f>AO177/(AQ177+AO177/AV177)</f>
        <v>0</v>
      </c>
      <c r="BE177" t="s">
        <v>422</v>
      </c>
      <c r="BF177">
        <v>0</v>
      </c>
      <c r="BG177">
        <f>IF(BF177&lt;&gt;0, BF177, BD177)</f>
        <v>0</v>
      </c>
      <c r="BH177">
        <f>1-BG177/AV177</f>
        <v>0</v>
      </c>
      <c r="BI177">
        <f>(AV177-AU177)/(AV177-BG177)</f>
        <v>0</v>
      </c>
      <c r="BJ177">
        <f>(AP177-AV177)/(AP177-BG177)</f>
        <v>0</v>
      </c>
      <c r="BK177">
        <f>(AV177-AU177)/(AV177-AO177)</f>
        <v>0</v>
      </c>
      <c r="BL177">
        <f>(AP177-AV177)/(AP177-AO177)</f>
        <v>0</v>
      </c>
      <c r="BM177">
        <f>(BI177*BG177/AU177)</f>
        <v>0</v>
      </c>
      <c r="BN177">
        <f>(1-BM177)</f>
        <v>0</v>
      </c>
      <c r="CW177">
        <f>$B$11*DU177+$C$11*DV177+$F$11*EG177*(1-EJ177)</f>
        <v>0</v>
      </c>
      <c r="CX177">
        <f>CW177*CY177</f>
        <v>0</v>
      </c>
      <c r="CY177">
        <f>($B$11*$D$9+$C$11*$D$9+$F$11*((ET177+EL177)/MAX(ET177+EL177+EU177, 0.1)*$I$9+EU177/MAX(ET177+EL177+EU177, 0.1)*$J$9))/($B$11+$C$11+$F$11)</f>
        <v>0</v>
      </c>
      <c r="CZ177">
        <f>($B$11*$K$9+$C$11*$K$9+$F$11*((ET177+EL177)/MAX(ET177+EL177+EU177, 0.1)*$P$9+EU177/MAX(ET177+EL177+EU177, 0.1)*$Q$9))/($B$11+$C$11+$F$11)</f>
        <v>0</v>
      </c>
      <c r="DA177">
        <v>2.96</v>
      </c>
      <c r="DB177">
        <v>0.5</v>
      </c>
      <c r="DC177" t="s">
        <v>423</v>
      </c>
      <c r="DD177">
        <v>2</v>
      </c>
      <c r="DE177">
        <v>1758505750.43333</v>
      </c>
      <c r="DF177">
        <v>420.064333333333</v>
      </c>
      <c r="DG177">
        <v>420.002333333333</v>
      </c>
      <c r="DH177">
        <v>24.3634</v>
      </c>
      <c r="DI177">
        <v>24.0766</v>
      </c>
      <c r="DJ177">
        <v>418.011666666667</v>
      </c>
      <c r="DK177">
        <v>24.0054666666667</v>
      </c>
      <c r="DL177">
        <v>499.994666666667</v>
      </c>
      <c r="DM177">
        <v>89.8154</v>
      </c>
      <c r="DN177">
        <v>0.0369136</v>
      </c>
      <c r="DO177">
        <v>30.4982666666667</v>
      </c>
      <c r="DP177">
        <v>30.0207666666667</v>
      </c>
      <c r="DQ177">
        <v>999.9</v>
      </c>
      <c r="DR177">
        <v>0</v>
      </c>
      <c r="DS177">
        <v>0</v>
      </c>
      <c r="DT177">
        <v>10020.2</v>
      </c>
      <c r="DU177">
        <v>0</v>
      </c>
      <c r="DV177">
        <v>0.330984</v>
      </c>
      <c r="DW177">
        <v>0.0617167</v>
      </c>
      <c r="DX177">
        <v>430.553666666667</v>
      </c>
      <c r="DY177">
        <v>430.364</v>
      </c>
      <c r="DZ177">
        <v>0.286801666666667</v>
      </c>
      <c r="EA177">
        <v>420.002333333333</v>
      </c>
      <c r="EB177">
        <v>24.0766</v>
      </c>
      <c r="EC177">
        <v>2.18820666666667</v>
      </c>
      <c r="ED177">
        <v>2.16245</v>
      </c>
      <c r="EE177">
        <v>18.8762333333333</v>
      </c>
      <c r="EF177">
        <v>18.6868</v>
      </c>
      <c r="EG177">
        <v>0.00500059</v>
      </c>
      <c r="EH177">
        <v>0</v>
      </c>
      <c r="EI177">
        <v>0</v>
      </c>
      <c r="EJ177">
        <v>0</v>
      </c>
      <c r="EK177">
        <v>326.7</v>
      </c>
      <c r="EL177">
        <v>0.00500059</v>
      </c>
      <c r="EM177">
        <v>-14.1666666666667</v>
      </c>
      <c r="EN177">
        <v>-1.3</v>
      </c>
      <c r="EO177">
        <v>35.75</v>
      </c>
      <c r="EP177">
        <v>40.25</v>
      </c>
      <c r="EQ177">
        <v>37.5206666666667</v>
      </c>
      <c r="ER177">
        <v>40.6456666666667</v>
      </c>
      <c r="ES177">
        <v>38.562</v>
      </c>
      <c r="ET177">
        <v>0</v>
      </c>
      <c r="EU177">
        <v>0</v>
      </c>
      <c r="EV177">
        <v>0</v>
      </c>
      <c r="EW177">
        <v>1758505753.5</v>
      </c>
      <c r="EX177">
        <v>0</v>
      </c>
      <c r="EY177">
        <v>327.476</v>
      </c>
      <c r="EZ177">
        <v>-7.97692271631189</v>
      </c>
      <c r="FA177">
        <v>-6.66923100743773</v>
      </c>
      <c r="FB177">
        <v>-9.232</v>
      </c>
      <c r="FC177">
        <v>15</v>
      </c>
      <c r="FD177">
        <v>0</v>
      </c>
      <c r="FE177" t="s">
        <v>424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0.076745880952381</v>
      </c>
      <c r="FR177">
        <v>-0.0529936285714285</v>
      </c>
      <c r="FS177">
        <v>0.0243076761043487</v>
      </c>
      <c r="FT177">
        <v>1</v>
      </c>
      <c r="FU177">
        <v>327.767647058824</v>
      </c>
      <c r="FV177">
        <v>-4.90909086121438</v>
      </c>
      <c r="FW177">
        <v>5.82816289228106</v>
      </c>
      <c r="FX177">
        <v>-1</v>
      </c>
      <c r="FY177">
        <v>0.286846047619048</v>
      </c>
      <c r="FZ177">
        <v>0.00313340259740274</v>
      </c>
      <c r="GA177">
        <v>0.00121843140675646</v>
      </c>
      <c r="GB177">
        <v>1</v>
      </c>
      <c r="GC177">
        <v>2</v>
      </c>
      <c r="GD177">
        <v>2</v>
      </c>
      <c r="GE177" t="s">
        <v>425</v>
      </c>
      <c r="GF177">
        <v>3.13309</v>
      </c>
      <c r="GG177">
        <v>2.71494</v>
      </c>
      <c r="GH177">
        <v>0.0887465</v>
      </c>
      <c r="GI177">
        <v>0.0892138</v>
      </c>
      <c r="GJ177">
        <v>0.10331</v>
      </c>
      <c r="GK177">
        <v>0.103089</v>
      </c>
      <c r="GL177">
        <v>34309.1</v>
      </c>
      <c r="GM177">
        <v>36720.6</v>
      </c>
      <c r="GN177">
        <v>34066.9</v>
      </c>
      <c r="GO177">
        <v>36506.8</v>
      </c>
      <c r="GP177">
        <v>43153.8</v>
      </c>
      <c r="GQ177">
        <v>47008.1</v>
      </c>
      <c r="GR177">
        <v>53159.7</v>
      </c>
      <c r="GS177">
        <v>58352.5</v>
      </c>
      <c r="GT177">
        <v>1.95017</v>
      </c>
      <c r="GU177">
        <v>1.65415</v>
      </c>
      <c r="GV177">
        <v>0.086166</v>
      </c>
      <c r="GW177">
        <v>0</v>
      </c>
      <c r="GX177">
        <v>28.6117</v>
      </c>
      <c r="GY177">
        <v>999.9</v>
      </c>
      <c r="GZ177">
        <v>58.876</v>
      </c>
      <c r="HA177">
        <v>30.504</v>
      </c>
      <c r="HB177">
        <v>28.7461</v>
      </c>
      <c r="HC177">
        <v>54.5647</v>
      </c>
      <c r="HD177">
        <v>47.3117</v>
      </c>
      <c r="HE177">
        <v>1</v>
      </c>
      <c r="HF177">
        <v>0.0997231</v>
      </c>
      <c r="HG177">
        <v>-1.50744</v>
      </c>
      <c r="HH177">
        <v>20.1279</v>
      </c>
      <c r="HI177">
        <v>5.19827</v>
      </c>
      <c r="HJ177">
        <v>12.0049</v>
      </c>
      <c r="HK177">
        <v>4.97535</v>
      </c>
      <c r="HL177">
        <v>3.294</v>
      </c>
      <c r="HM177">
        <v>9999</v>
      </c>
      <c r="HN177">
        <v>9999</v>
      </c>
      <c r="HO177">
        <v>9999</v>
      </c>
      <c r="HP177">
        <v>999.9</v>
      </c>
      <c r="HQ177">
        <v>1.86325</v>
      </c>
      <c r="HR177">
        <v>1.86813</v>
      </c>
      <c r="HS177">
        <v>1.86783</v>
      </c>
      <c r="HT177">
        <v>1.86905</v>
      </c>
      <c r="HU177">
        <v>1.86985</v>
      </c>
      <c r="HV177">
        <v>1.86595</v>
      </c>
      <c r="HW177">
        <v>1.86697</v>
      </c>
      <c r="HX177">
        <v>1.86842</v>
      </c>
      <c r="HY177">
        <v>5</v>
      </c>
      <c r="HZ177">
        <v>0</v>
      </c>
      <c r="IA177">
        <v>0</v>
      </c>
      <c r="IB177">
        <v>0</v>
      </c>
      <c r="IC177" t="s">
        <v>426</v>
      </c>
      <c r="ID177" t="s">
        <v>427</v>
      </c>
      <c r="IE177" t="s">
        <v>428</v>
      </c>
      <c r="IF177" t="s">
        <v>428</v>
      </c>
      <c r="IG177" t="s">
        <v>428</v>
      </c>
      <c r="IH177" t="s">
        <v>428</v>
      </c>
      <c r="II177">
        <v>0</v>
      </c>
      <c r="IJ177">
        <v>100</v>
      </c>
      <c r="IK177">
        <v>100</v>
      </c>
      <c r="IL177">
        <v>2.053</v>
      </c>
      <c r="IM177">
        <v>0.3579</v>
      </c>
      <c r="IN177">
        <v>0.625846538382723</v>
      </c>
      <c r="IO177">
        <v>0.00365734689822481</v>
      </c>
      <c r="IP177">
        <v>-6.82403095585571e-07</v>
      </c>
      <c r="IQ177">
        <v>2.34579755332527e-10</v>
      </c>
      <c r="IR177">
        <v>-0.0964157226560202</v>
      </c>
      <c r="IS177">
        <v>-0.0183575705514064</v>
      </c>
      <c r="IT177">
        <v>0.00210061426533654</v>
      </c>
      <c r="IU177">
        <v>-2.28055882586626e-05</v>
      </c>
      <c r="IV177">
        <v>4</v>
      </c>
      <c r="IW177">
        <v>2464</v>
      </c>
      <c r="IX177">
        <v>0</v>
      </c>
      <c r="IY177">
        <v>27</v>
      </c>
      <c r="IZ177">
        <v>29308429.2</v>
      </c>
      <c r="JA177">
        <v>29308429.2</v>
      </c>
      <c r="JB177">
        <v>0.955811</v>
      </c>
      <c r="JC177">
        <v>2.63306</v>
      </c>
      <c r="JD177">
        <v>1.54785</v>
      </c>
      <c r="JE177">
        <v>2.31445</v>
      </c>
      <c r="JF177">
        <v>1.64551</v>
      </c>
      <c r="JG177">
        <v>2.35352</v>
      </c>
      <c r="JH177">
        <v>34.418</v>
      </c>
      <c r="JI177">
        <v>24.2276</v>
      </c>
      <c r="JJ177">
        <v>18</v>
      </c>
      <c r="JK177">
        <v>506.471</v>
      </c>
      <c r="JL177">
        <v>332.737</v>
      </c>
      <c r="JM177">
        <v>31.3504</v>
      </c>
      <c r="JN177">
        <v>28.696</v>
      </c>
      <c r="JO177">
        <v>29.9996</v>
      </c>
      <c r="JP177">
        <v>28.7213</v>
      </c>
      <c r="JQ177">
        <v>28.6795</v>
      </c>
      <c r="JR177">
        <v>19.1535</v>
      </c>
      <c r="JS177">
        <v>22.0007</v>
      </c>
      <c r="JT177">
        <v>84.3562</v>
      </c>
      <c r="JU177">
        <v>31.3392</v>
      </c>
      <c r="JV177">
        <v>420</v>
      </c>
      <c r="JW177">
        <v>24.1271</v>
      </c>
      <c r="JX177">
        <v>96.6221</v>
      </c>
      <c r="JY177">
        <v>94.5397</v>
      </c>
    </row>
    <row r="178" spans="1:285">
      <c r="A178">
        <v>162</v>
      </c>
      <c r="B178">
        <v>1758505755.1</v>
      </c>
      <c r="C178">
        <v>2727.09999990463</v>
      </c>
      <c r="D178" t="s">
        <v>752</v>
      </c>
      <c r="E178" t="s">
        <v>753</v>
      </c>
      <c r="F178">
        <v>5</v>
      </c>
      <c r="G178" t="s">
        <v>419</v>
      </c>
      <c r="H178" t="s">
        <v>729</v>
      </c>
      <c r="I178" t="s">
        <v>421</v>
      </c>
      <c r="J178">
        <v>1758505751.35</v>
      </c>
      <c r="K178">
        <f>(L178)/1000</f>
        <v>0</v>
      </c>
      <c r="L178">
        <f>1000*DL178*AJ178*(DH178-DI178)/(100*DA178*(1000-AJ178*DH178))</f>
        <v>0</v>
      </c>
      <c r="M178">
        <f>DL178*AJ178*(DG178-DF178*(1000-AJ178*DI178)/(1000-AJ178*DH178))/(100*DA178)</f>
        <v>0</v>
      </c>
      <c r="N178">
        <f>DF178 - IF(AJ178&gt;1, M178*DA178*100.0/(AL178), 0)</f>
        <v>0</v>
      </c>
      <c r="O178">
        <f>((U178-K178/2)*N178-M178)/(U178+K178/2)</f>
        <v>0</v>
      </c>
      <c r="P178">
        <f>O178*(DM178+DN178)/1000.0</f>
        <v>0</v>
      </c>
      <c r="Q178">
        <f>(DF178 - IF(AJ178&gt;1, M178*DA178*100.0/(AL178), 0))*(DM178+DN178)/1000.0</f>
        <v>0</v>
      </c>
      <c r="R178">
        <f>2.0/((1/T178-1/S178)+SIGN(T178)*SQRT((1/T178-1/S178)*(1/T178-1/S178) + 4*DB178/((DB178+1)*(DB178+1))*(2*1/T178*1/S178-1/S178*1/S178)))</f>
        <v>0</v>
      </c>
      <c r="S178">
        <f>IF(LEFT(DC178,1)&lt;&gt;"0",IF(LEFT(DC178,1)="1",3.0,DD178),$D$5+$E$5*(DT178*DM178/($K$5*1000))+$F$5*(DT178*DM178/($K$5*1000))*MAX(MIN(DA178,$J$5),$I$5)*MAX(MIN(DA178,$J$5),$I$5)+$G$5*MAX(MIN(DA178,$J$5),$I$5)*(DT178*DM178/($K$5*1000))+$H$5*(DT178*DM178/($K$5*1000))*(DT178*DM178/($K$5*1000)))</f>
        <v>0</v>
      </c>
      <c r="T178">
        <f>K178*(1000-(1000*0.61365*exp(17.502*X178/(240.97+X178))/(DM178+DN178)+DH178)/2)/(1000*0.61365*exp(17.502*X178/(240.97+X178))/(DM178+DN178)-DH178)</f>
        <v>0</v>
      </c>
      <c r="U178">
        <f>1/((DB178+1)/(R178/1.6)+1/(S178/1.37)) + DB178/((DB178+1)/(R178/1.6) + DB178/(S178/1.37))</f>
        <v>0</v>
      </c>
      <c r="V178">
        <f>(CW178*CZ178)</f>
        <v>0</v>
      </c>
      <c r="W178">
        <f>(DO178+(V178+2*0.95*5.67E-8*(((DO178+$B$7)+273)^4-(DO178+273)^4)-44100*K178)/(1.84*29.3*S178+8*0.95*5.67E-8*(DO178+273)^3))</f>
        <v>0</v>
      </c>
      <c r="X178">
        <f>($C$7*DP178+$D$7*DQ178+$E$7*W178)</f>
        <v>0</v>
      </c>
      <c r="Y178">
        <f>0.61365*exp(17.502*X178/(240.97+X178))</f>
        <v>0</v>
      </c>
      <c r="Z178">
        <f>(AA178/AB178*100)</f>
        <v>0</v>
      </c>
      <c r="AA178">
        <f>DH178*(DM178+DN178)/1000</f>
        <v>0</v>
      </c>
      <c r="AB178">
        <f>0.61365*exp(17.502*DO178/(240.97+DO178))</f>
        <v>0</v>
      </c>
      <c r="AC178">
        <f>(Y178-DH178*(DM178+DN178)/1000)</f>
        <v>0</v>
      </c>
      <c r="AD178">
        <f>(-K178*44100)</f>
        <v>0</v>
      </c>
      <c r="AE178">
        <f>2*29.3*S178*0.92*(DO178-X178)</f>
        <v>0</v>
      </c>
      <c r="AF178">
        <f>2*0.95*5.67E-8*(((DO178+$B$7)+273)^4-(X178+273)^4)</f>
        <v>0</v>
      </c>
      <c r="AG178">
        <f>V178+AF178+AD178+AE178</f>
        <v>0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MAX(0,($B$13+$C$13*DT178)/(1+$D$13*DT178)*DM178/(DO178+273)*$E$13)</f>
        <v>0</v>
      </c>
      <c r="AM178" t="s">
        <v>422</v>
      </c>
      <c r="AN178" t="s">
        <v>422</v>
      </c>
      <c r="AO178">
        <v>0</v>
      </c>
      <c r="AP178">
        <v>0</v>
      </c>
      <c r="AQ178">
        <f>1-AO178/AP178</f>
        <v>0</v>
      </c>
      <c r="AR178">
        <v>0</v>
      </c>
      <c r="AS178" t="s">
        <v>422</v>
      </c>
      <c r="AT178" t="s">
        <v>422</v>
      </c>
      <c r="AU178">
        <v>0</v>
      </c>
      <c r="AV178">
        <v>0</v>
      </c>
      <c r="AW178">
        <f>1-AU178/AV178</f>
        <v>0</v>
      </c>
      <c r="AX178">
        <v>0.5</v>
      </c>
      <c r="AY178">
        <f>CX178</f>
        <v>0</v>
      </c>
      <c r="AZ178">
        <f>M178</f>
        <v>0</v>
      </c>
      <c r="BA178">
        <f>AW178*AX178*AY178</f>
        <v>0</v>
      </c>
      <c r="BB178">
        <f>(AZ178-AR178)/AY178</f>
        <v>0</v>
      </c>
      <c r="BC178">
        <f>(AP178-AV178)/AV178</f>
        <v>0</v>
      </c>
      <c r="BD178">
        <f>AO178/(AQ178+AO178/AV178)</f>
        <v>0</v>
      </c>
      <c r="BE178" t="s">
        <v>422</v>
      </c>
      <c r="BF178">
        <v>0</v>
      </c>
      <c r="BG178">
        <f>IF(BF178&lt;&gt;0, BF178, BD178)</f>
        <v>0</v>
      </c>
      <c r="BH178">
        <f>1-BG178/AV178</f>
        <v>0</v>
      </c>
      <c r="BI178">
        <f>(AV178-AU178)/(AV178-BG178)</f>
        <v>0</v>
      </c>
      <c r="BJ178">
        <f>(AP178-AV178)/(AP178-BG178)</f>
        <v>0</v>
      </c>
      <c r="BK178">
        <f>(AV178-AU178)/(AV178-AO178)</f>
        <v>0</v>
      </c>
      <c r="BL178">
        <f>(AP178-AV178)/(AP178-AO178)</f>
        <v>0</v>
      </c>
      <c r="BM178">
        <f>(BI178*BG178/AU178)</f>
        <v>0</v>
      </c>
      <c r="BN178">
        <f>(1-BM178)</f>
        <v>0</v>
      </c>
      <c r="CW178">
        <f>$B$11*DU178+$C$11*DV178+$F$11*EG178*(1-EJ178)</f>
        <v>0</v>
      </c>
      <c r="CX178">
        <f>CW178*CY178</f>
        <v>0</v>
      </c>
      <c r="CY178">
        <f>($B$11*$D$9+$C$11*$D$9+$F$11*((ET178+EL178)/MAX(ET178+EL178+EU178, 0.1)*$I$9+EU178/MAX(ET178+EL178+EU178, 0.1)*$J$9))/($B$11+$C$11+$F$11)</f>
        <v>0</v>
      </c>
      <c r="CZ178">
        <f>($B$11*$K$9+$C$11*$K$9+$F$11*((ET178+EL178)/MAX(ET178+EL178+EU178, 0.1)*$P$9+EU178/MAX(ET178+EL178+EU178, 0.1)*$Q$9))/($B$11+$C$11+$F$11)</f>
        <v>0</v>
      </c>
      <c r="DA178">
        <v>2.96</v>
      </c>
      <c r="DB178">
        <v>0.5</v>
      </c>
      <c r="DC178" t="s">
        <v>423</v>
      </c>
      <c r="DD178">
        <v>2</v>
      </c>
      <c r="DE178">
        <v>1758505751.35</v>
      </c>
      <c r="DF178">
        <v>420.056</v>
      </c>
      <c r="DG178">
        <v>420.00875</v>
      </c>
      <c r="DH178">
        <v>24.3634</v>
      </c>
      <c r="DI178">
        <v>24.0763</v>
      </c>
      <c r="DJ178">
        <v>418.00325</v>
      </c>
      <c r="DK178">
        <v>24.005475</v>
      </c>
      <c r="DL178">
        <v>500.02575</v>
      </c>
      <c r="DM178">
        <v>89.815275</v>
      </c>
      <c r="DN178">
        <v>0.036907275</v>
      </c>
      <c r="DO178">
        <v>30.4983</v>
      </c>
      <c r="DP178">
        <v>30.01825</v>
      </c>
      <c r="DQ178">
        <v>999.9</v>
      </c>
      <c r="DR178">
        <v>0</v>
      </c>
      <c r="DS178">
        <v>0</v>
      </c>
      <c r="DT178">
        <v>10016.4</v>
      </c>
      <c r="DU178">
        <v>0</v>
      </c>
      <c r="DV178">
        <v>0.330984</v>
      </c>
      <c r="DW178">
        <v>0.04710387</v>
      </c>
      <c r="DX178">
        <v>430.54525</v>
      </c>
      <c r="DY178">
        <v>430.37025</v>
      </c>
      <c r="DZ178">
        <v>0.2870955</v>
      </c>
      <c r="EA178">
        <v>420.00875</v>
      </c>
      <c r="EB178">
        <v>24.0763</v>
      </c>
      <c r="EC178">
        <v>2.188205</v>
      </c>
      <c r="ED178">
        <v>2.16242</v>
      </c>
      <c r="EE178">
        <v>18.876225</v>
      </c>
      <c r="EF178">
        <v>18.686575</v>
      </c>
      <c r="EG178">
        <v>0.00500059</v>
      </c>
      <c r="EH178">
        <v>0</v>
      </c>
      <c r="EI178">
        <v>0</v>
      </c>
      <c r="EJ178">
        <v>0</v>
      </c>
      <c r="EK178">
        <v>330.7</v>
      </c>
      <c r="EL178">
        <v>0.00500059</v>
      </c>
      <c r="EM178">
        <v>-15.5</v>
      </c>
      <c r="EN178">
        <v>-1.5</v>
      </c>
      <c r="EO178">
        <v>35.75</v>
      </c>
      <c r="EP178">
        <v>40.2655</v>
      </c>
      <c r="EQ178">
        <v>37.531</v>
      </c>
      <c r="ER178">
        <v>40.67175</v>
      </c>
      <c r="ES178">
        <v>38.57775</v>
      </c>
      <c r="ET178">
        <v>0</v>
      </c>
      <c r="EU178">
        <v>0</v>
      </c>
      <c r="EV178">
        <v>0</v>
      </c>
      <c r="EW178">
        <v>1758505755.3</v>
      </c>
      <c r="EX178">
        <v>0</v>
      </c>
      <c r="EY178">
        <v>327.869230769231</v>
      </c>
      <c r="EZ178">
        <v>11.6581200422168</v>
      </c>
      <c r="FA178">
        <v>-2.39658140380163</v>
      </c>
      <c r="FB178">
        <v>-9.43461538461538</v>
      </c>
      <c r="FC178">
        <v>15</v>
      </c>
      <c r="FD178">
        <v>0</v>
      </c>
      <c r="FE178" t="s">
        <v>424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0.0747404380952381</v>
      </c>
      <c r="FR178">
        <v>-0.109872763636364</v>
      </c>
      <c r="FS178">
        <v>0.0254184143104107</v>
      </c>
      <c r="FT178">
        <v>1</v>
      </c>
      <c r="FU178">
        <v>327.691176470588</v>
      </c>
      <c r="FV178">
        <v>-8.71657746817977</v>
      </c>
      <c r="FW178">
        <v>5.80498607421235</v>
      </c>
      <c r="FX178">
        <v>-1</v>
      </c>
      <c r="FY178">
        <v>0.286843857142857</v>
      </c>
      <c r="FZ178">
        <v>0.00615249350649323</v>
      </c>
      <c r="GA178">
        <v>0.00122758222634941</v>
      </c>
      <c r="GB178">
        <v>1</v>
      </c>
      <c r="GC178">
        <v>2</v>
      </c>
      <c r="GD178">
        <v>2</v>
      </c>
      <c r="GE178" t="s">
        <v>425</v>
      </c>
      <c r="GF178">
        <v>3.1331</v>
      </c>
      <c r="GG178">
        <v>2.71508</v>
      </c>
      <c r="GH178">
        <v>0.0887457</v>
      </c>
      <c r="GI178">
        <v>0.0892187</v>
      </c>
      <c r="GJ178">
        <v>0.103306</v>
      </c>
      <c r="GK178">
        <v>0.103087</v>
      </c>
      <c r="GL178">
        <v>34309.1</v>
      </c>
      <c r="GM178">
        <v>36720.6</v>
      </c>
      <c r="GN178">
        <v>34066.9</v>
      </c>
      <c r="GO178">
        <v>36507</v>
      </c>
      <c r="GP178">
        <v>43153.8</v>
      </c>
      <c r="GQ178">
        <v>47008.6</v>
      </c>
      <c r="GR178">
        <v>53159.6</v>
      </c>
      <c r="GS178">
        <v>58352.9</v>
      </c>
      <c r="GT178">
        <v>1.95002</v>
      </c>
      <c r="GU178">
        <v>1.65415</v>
      </c>
      <c r="GV178">
        <v>0.0858232</v>
      </c>
      <c r="GW178">
        <v>0</v>
      </c>
      <c r="GX178">
        <v>28.6104</v>
      </c>
      <c r="GY178">
        <v>999.9</v>
      </c>
      <c r="GZ178">
        <v>58.876</v>
      </c>
      <c r="HA178">
        <v>30.504</v>
      </c>
      <c r="HB178">
        <v>28.7446</v>
      </c>
      <c r="HC178">
        <v>54.3347</v>
      </c>
      <c r="HD178">
        <v>47.488</v>
      </c>
      <c r="HE178">
        <v>1</v>
      </c>
      <c r="HF178">
        <v>0.0997688</v>
      </c>
      <c r="HG178">
        <v>-1.51219</v>
      </c>
      <c r="HH178">
        <v>20.1277</v>
      </c>
      <c r="HI178">
        <v>5.19842</v>
      </c>
      <c r="HJ178">
        <v>12.0046</v>
      </c>
      <c r="HK178">
        <v>4.97545</v>
      </c>
      <c r="HL178">
        <v>3.294</v>
      </c>
      <c r="HM178">
        <v>9999</v>
      </c>
      <c r="HN178">
        <v>9999</v>
      </c>
      <c r="HO178">
        <v>9999</v>
      </c>
      <c r="HP178">
        <v>999.9</v>
      </c>
      <c r="HQ178">
        <v>1.86325</v>
      </c>
      <c r="HR178">
        <v>1.86813</v>
      </c>
      <c r="HS178">
        <v>1.86783</v>
      </c>
      <c r="HT178">
        <v>1.86905</v>
      </c>
      <c r="HU178">
        <v>1.86987</v>
      </c>
      <c r="HV178">
        <v>1.86596</v>
      </c>
      <c r="HW178">
        <v>1.86697</v>
      </c>
      <c r="HX178">
        <v>1.86841</v>
      </c>
      <c r="HY178">
        <v>5</v>
      </c>
      <c r="HZ178">
        <v>0</v>
      </c>
      <c r="IA178">
        <v>0</v>
      </c>
      <c r="IB178">
        <v>0</v>
      </c>
      <c r="IC178" t="s">
        <v>426</v>
      </c>
      <c r="ID178" t="s">
        <v>427</v>
      </c>
      <c r="IE178" t="s">
        <v>428</v>
      </c>
      <c r="IF178" t="s">
        <v>428</v>
      </c>
      <c r="IG178" t="s">
        <v>428</v>
      </c>
      <c r="IH178" t="s">
        <v>428</v>
      </c>
      <c r="II178">
        <v>0</v>
      </c>
      <c r="IJ178">
        <v>100</v>
      </c>
      <c r="IK178">
        <v>100</v>
      </c>
      <c r="IL178">
        <v>2.052</v>
      </c>
      <c r="IM178">
        <v>0.3579</v>
      </c>
      <c r="IN178">
        <v>0.625846538382723</v>
      </c>
      <c r="IO178">
        <v>0.00365734689822481</v>
      </c>
      <c r="IP178">
        <v>-6.82403095585571e-07</v>
      </c>
      <c r="IQ178">
        <v>2.34579755332527e-10</v>
      </c>
      <c r="IR178">
        <v>-0.0964157226560202</v>
      </c>
      <c r="IS178">
        <v>-0.0183575705514064</v>
      </c>
      <c r="IT178">
        <v>0.00210061426533654</v>
      </c>
      <c r="IU178">
        <v>-2.28055882586626e-05</v>
      </c>
      <c r="IV178">
        <v>4</v>
      </c>
      <c r="IW178">
        <v>2464</v>
      </c>
      <c r="IX178">
        <v>0</v>
      </c>
      <c r="IY178">
        <v>27</v>
      </c>
      <c r="IZ178">
        <v>29308429.3</v>
      </c>
      <c r="JA178">
        <v>29308429.3</v>
      </c>
      <c r="JB178">
        <v>0.955811</v>
      </c>
      <c r="JC178">
        <v>2.64648</v>
      </c>
      <c r="JD178">
        <v>1.54785</v>
      </c>
      <c r="JE178">
        <v>2.31445</v>
      </c>
      <c r="JF178">
        <v>1.64673</v>
      </c>
      <c r="JG178">
        <v>2.23267</v>
      </c>
      <c r="JH178">
        <v>34.418</v>
      </c>
      <c r="JI178">
        <v>24.2101</v>
      </c>
      <c r="JJ178">
        <v>18</v>
      </c>
      <c r="JK178">
        <v>506.356</v>
      </c>
      <c r="JL178">
        <v>332.726</v>
      </c>
      <c r="JM178">
        <v>31.3425</v>
      </c>
      <c r="JN178">
        <v>28.6938</v>
      </c>
      <c r="JO178">
        <v>29.9997</v>
      </c>
      <c r="JP178">
        <v>28.7196</v>
      </c>
      <c r="JQ178">
        <v>28.6776</v>
      </c>
      <c r="JR178">
        <v>19.1536</v>
      </c>
      <c r="JS178">
        <v>22.0007</v>
      </c>
      <c r="JT178">
        <v>84.3562</v>
      </c>
      <c r="JU178">
        <v>31.3242</v>
      </c>
      <c r="JV178">
        <v>420</v>
      </c>
      <c r="JW178">
        <v>24.1271</v>
      </c>
      <c r="JX178">
        <v>96.622</v>
      </c>
      <c r="JY178">
        <v>94.5403</v>
      </c>
    </row>
    <row r="179" spans="1:285">
      <c r="A179">
        <v>163</v>
      </c>
      <c r="B179">
        <v>1758505757.1</v>
      </c>
      <c r="C179">
        <v>2729.09999990463</v>
      </c>
      <c r="D179" t="s">
        <v>754</v>
      </c>
      <c r="E179" t="s">
        <v>755</v>
      </c>
      <c r="F179">
        <v>5</v>
      </c>
      <c r="G179" t="s">
        <v>419</v>
      </c>
      <c r="H179" t="s">
        <v>729</v>
      </c>
      <c r="I179" t="s">
        <v>421</v>
      </c>
      <c r="J179">
        <v>1758505754.1</v>
      </c>
      <c r="K179">
        <f>(L179)/1000</f>
        <v>0</v>
      </c>
      <c r="L179">
        <f>1000*DL179*AJ179*(DH179-DI179)/(100*DA179*(1000-AJ179*DH179))</f>
        <v>0</v>
      </c>
      <c r="M179">
        <f>DL179*AJ179*(DG179-DF179*(1000-AJ179*DI179)/(1000-AJ179*DH179))/(100*DA179)</f>
        <v>0</v>
      </c>
      <c r="N179">
        <f>DF179 - IF(AJ179&gt;1, M179*DA179*100.0/(AL179), 0)</f>
        <v>0</v>
      </c>
      <c r="O179">
        <f>((U179-K179/2)*N179-M179)/(U179+K179/2)</f>
        <v>0</v>
      </c>
      <c r="P179">
        <f>O179*(DM179+DN179)/1000.0</f>
        <v>0</v>
      </c>
      <c r="Q179">
        <f>(DF179 - IF(AJ179&gt;1, M179*DA179*100.0/(AL179), 0))*(DM179+DN179)/1000.0</f>
        <v>0</v>
      </c>
      <c r="R179">
        <f>2.0/((1/T179-1/S179)+SIGN(T179)*SQRT((1/T179-1/S179)*(1/T179-1/S179) + 4*DB179/((DB179+1)*(DB179+1))*(2*1/T179*1/S179-1/S179*1/S179)))</f>
        <v>0</v>
      </c>
      <c r="S179">
        <f>IF(LEFT(DC179,1)&lt;&gt;"0",IF(LEFT(DC179,1)="1",3.0,DD179),$D$5+$E$5*(DT179*DM179/($K$5*1000))+$F$5*(DT179*DM179/($K$5*1000))*MAX(MIN(DA179,$J$5),$I$5)*MAX(MIN(DA179,$J$5),$I$5)+$G$5*MAX(MIN(DA179,$J$5),$I$5)*(DT179*DM179/($K$5*1000))+$H$5*(DT179*DM179/($K$5*1000))*(DT179*DM179/($K$5*1000)))</f>
        <v>0</v>
      </c>
      <c r="T179">
        <f>K179*(1000-(1000*0.61365*exp(17.502*X179/(240.97+X179))/(DM179+DN179)+DH179)/2)/(1000*0.61365*exp(17.502*X179/(240.97+X179))/(DM179+DN179)-DH179)</f>
        <v>0</v>
      </c>
      <c r="U179">
        <f>1/((DB179+1)/(R179/1.6)+1/(S179/1.37)) + DB179/((DB179+1)/(R179/1.6) + DB179/(S179/1.37))</f>
        <v>0</v>
      </c>
      <c r="V179">
        <f>(CW179*CZ179)</f>
        <v>0</v>
      </c>
      <c r="W179">
        <f>(DO179+(V179+2*0.95*5.67E-8*(((DO179+$B$7)+273)^4-(DO179+273)^4)-44100*K179)/(1.84*29.3*S179+8*0.95*5.67E-8*(DO179+273)^3))</f>
        <v>0</v>
      </c>
      <c r="X179">
        <f>($C$7*DP179+$D$7*DQ179+$E$7*W179)</f>
        <v>0</v>
      </c>
      <c r="Y179">
        <f>0.61365*exp(17.502*X179/(240.97+X179))</f>
        <v>0</v>
      </c>
      <c r="Z179">
        <f>(AA179/AB179*100)</f>
        <v>0</v>
      </c>
      <c r="AA179">
        <f>DH179*(DM179+DN179)/1000</f>
        <v>0</v>
      </c>
      <c r="AB179">
        <f>0.61365*exp(17.502*DO179/(240.97+DO179))</f>
        <v>0</v>
      </c>
      <c r="AC179">
        <f>(Y179-DH179*(DM179+DN179)/1000)</f>
        <v>0</v>
      </c>
      <c r="AD179">
        <f>(-K179*44100)</f>
        <v>0</v>
      </c>
      <c r="AE179">
        <f>2*29.3*S179*0.92*(DO179-X179)</f>
        <v>0</v>
      </c>
      <c r="AF179">
        <f>2*0.95*5.67E-8*(((DO179+$B$7)+273)^4-(X179+273)^4)</f>
        <v>0</v>
      </c>
      <c r="AG179">
        <f>V179+AF179+AD179+AE179</f>
        <v>0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MAX(0,($B$13+$C$13*DT179)/(1+$D$13*DT179)*DM179/(DO179+273)*$E$13)</f>
        <v>0</v>
      </c>
      <c r="AM179" t="s">
        <v>422</v>
      </c>
      <c r="AN179" t="s">
        <v>422</v>
      </c>
      <c r="AO179">
        <v>0</v>
      </c>
      <c r="AP179">
        <v>0</v>
      </c>
      <c r="AQ179">
        <f>1-AO179/AP179</f>
        <v>0</v>
      </c>
      <c r="AR179">
        <v>0</v>
      </c>
      <c r="AS179" t="s">
        <v>422</v>
      </c>
      <c r="AT179" t="s">
        <v>422</v>
      </c>
      <c r="AU179">
        <v>0</v>
      </c>
      <c r="AV179">
        <v>0</v>
      </c>
      <c r="AW179">
        <f>1-AU179/AV179</f>
        <v>0</v>
      </c>
      <c r="AX179">
        <v>0.5</v>
      </c>
      <c r="AY179">
        <f>CX179</f>
        <v>0</v>
      </c>
      <c r="AZ179">
        <f>M179</f>
        <v>0</v>
      </c>
      <c r="BA179">
        <f>AW179*AX179*AY179</f>
        <v>0</v>
      </c>
      <c r="BB179">
        <f>(AZ179-AR179)/AY179</f>
        <v>0</v>
      </c>
      <c r="BC179">
        <f>(AP179-AV179)/AV179</f>
        <v>0</v>
      </c>
      <c r="BD179">
        <f>AO179/(AQ179+AO179/AV179)</f>
        <v>0</v>
      </c>
      <c r="BE179" t="s">
        <v>422</v>
      </c>
      <c r="BF179">
        <v>0</v>
      </c>
      <c r="BG179">
        <f>IF(BF179&lt;&gt;0, BF179, BD179)</f>
        <v>0</v>
      </c>
      <c r="BH179">
        <f>1-BG179/AV179</f>
        <v>0</v>
      </c>
      <c r="BI179">
        <f>(AV179-AU179)/(AV179-BG179)</f>
        <v>0</v>
      </c>
      <c r="BJ179">
        <f>(AP179-AV179)/(AP179-BG179)</f>
        <v>0</v>
      </c>
      <c r="BK179">
        <f>(AV179-AU179)/(AV179-AO179)</f>
        <v>0</v>
      </c>
      <c r="BL179">
        <f>(AP179-AV179)/(AP179-AO179)</f>
        <v>0</v>
      </c>
      <c r="BM179">
        <f>(BI179*BG179/AU179)</f>
        <v>0</v>
      </c>
      <c r="BN179">
        <f>(1-BM179)</f>
        <v>0</v>
      </c>
      <c r="CW179">
        <f>$B$11*DU179+$C$11*DV179+$F$11*EG179*(1-EJ179)</f>
        <v>0</v>
      </c>
      <c r="CX179">
        <f>CW179*CY179</f>
        <v>0</v>
      </c>
      <c r="CY179">
        <f>($B$11*$D$9+$C$11*$D$9+$F$11*((ET179+EL179)/MAX(ET179+EL179+EU179, 0.1)*$I$9+EU179/MAX(ET179+EL179+EU179, 0.1)*$J$9))/($B$11+$C$11+$F$11)</f>
        <v>0</v>
      </c>
      <c r="CZ179">
        <f>($B$11*$K$9+$C$11*$K$9+$F$11*((ET179+EL179)/MAX(ET179+EL179+EU179, 0.1)*$P$9+EU179/MAX(ET179+EL179+EU179, 0.1)*$Q$9))/($B$11+$C$11+$F$11)</f>
        <v>0</v>
      </c>
      <c r="DA179">
        <v>2.96</v>
      </c>
      <c r="DB179">
        <v>0.5</v>
      </c>
      <c r="DC179" t="s">
        <v>423</v>
      </c>
      <c r="DD179">
        <v>2</v>
      </c>
      <c r="DE179">
        <v>1758505754.1</v>
      </c>
      <c r="DF179">
        <v>420.043</v>
      </c>
      <c r="DG179">
        <v>420.018</v>
      </c>
      <c r="DH179">
        <v>24.3631</v>
      </c>
      <c r="DI179">
        <v>24.0755</v>
      </c>
      <c r="DJ179">
        <v>417.990333333333</v>
      </c>
      <c r="DK179">
        <v>24.0052</v>
      </c>
      <c r="DL179">
        <v>500.002</v>
      </c>
      <c r="DM179">
        <v>89.8149333333333</v>
      </c>
      <c r="DN179">
        <v>0.0368276333333333</v>
      </c>
      <c r="DO179">
        <v>30.4986</v>
      </c>
      <c r="DP179">
        <v>30.0114</v>
      </c>
      <c r="DQ179">
        <v>999.9</v>
      </c>
      <c r="DR179">
        <v>0</v>
      </c>
      <c r="DS179">
        <v>0</v>
      </c>
      <c r="DT179">
        <v>10008.1333333333</v>
      </c>
      <c r="DU179">
        <v>0</v>
      </c>
      <c r="DV179">
        <v>0.330984</v>
      </c>
      <c r="DW179">
        <v>0.02524822</v>
      </c>
      <c r="DX179">
        <v>430.532</v>
      </c>
      <c r="DY179">
        <v>430.379</v>
      </c>
      <c r="DZ179">
        <v>0.287595666666667</v>
      </c>
      <c r="EA179">
        <v>420.018</v>
      </c>
      <c r="EB179">
        <v>24.0755</v>
      </c>
      <c r="EC179">
        <v>2.18817</v>
      </c>
      <c r="ED179">
        <v>2.16234</v>
      </c>
      <c r="EE179">
        <v>18.8759666666667</v>
      </c>
      <c r="EF179">
        <v>18.6859666666667</v>
      </c>
      <c r="EG179">
        <v>0.00500059</v>
      </c>
      <c r="EH179">
        <v>0</v>
      </c>
      <c r="EI179">
        <v>0</v>
      </c>
      <c r="EJ179">
        <v>0</v>
      </c>
      <c r="EK179">
        <v>336.633333333333</v>
      </c>
      <c r="EL179">
        <v>0.00500059</v>
      </c>
      <c r="EM179">
        <v>-16.0666666666667</v>
      </c>
      <c r="EN179">
        <v>-2</v>
      </c>
      <c r="EO179">
        <v>35.75</v>
      </c>
      <c r="EP179">
        <v>40.2913333333333</v>
      </c>
      <c r="EQ179">
        <v>37.562</v>
      </c>
      <c r="ER179">
        <v>40.7496666666667</v>
      </c>
      <c r="ES179">
        <v>38.604</v>
      </c>
      <c r="ET179">
        <v>0</v>
      </c>
      <c r="EU179">
        <v>0</v>
      </c>
      <c r="EV179">
        <v>0</v>
      </c>
      <c r="EW179">
        <v>1758505757.7</v>
      </c>
      <c r="EX179">
        <v>0</v>
      </c>
      <c r="EY179">
        <v>328.580769230769</v>
      </c>
      <c r="EZ179">
        <v>-4.14700837973561</v>
      </c>
      <c r="FA179">
        <v>6.16068359491294</v>
      </c>
      <c r="FB179">
        <v>-8.35384615384615</v>
      </c>
      <c r="FC179">
        <v>15</v>
      </c>
      <c r="FD179">
        <v>0</v>
      </c>
      <c r="FE179" t="s">
        <v>424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0.0688360147619048</v>
      </c>
      <c r="FR179">
        <v>-0.249712993246753</v>
      </c>
      <c r="FS179">
        <v>0.0337094599678733</v>
      </c>
      <c r="FT179">
        <v>1</v>
      </c>
      <c r="FU179">
        <v>327.673529411765</v>
      </c>
      <c r="FV179">
        <v>7.87012997345526</v>
      </c>
      <c r="FW179">
        <v>6.1660030348359</v>
      </c>
      <c r="FX179">
        <v>-1</v>
      </c>
      <c r="FY179">
        <v>0.28690819047619</v>
      </c>
      <c r="FZ179">
        <v>0.00784722077922099</v>
      </c>
      <c r="GA179">
        <v>0.00125442024624725</v>
      </c>
      <c r="GB179">
        <v>1</v>
      </c>
      <c r="GC179">
        <v>2</v>
      </c>
      <c r="GD179">
        <v>2</v>
      </c>
      <c r="GE179" t="s">
        <v>425</v>
      </c>
      <c r="GF179">
        <v>3.13294</v>
      </c>
      <c r="GG179">
        <v>2.71476</v>
      </c>
      <c r="GH179">
        <v>0.0887507</v>
      </c>
      <c r="GI179">
        <v>0.0892098</v>
      </c>
      <c r="GJ179">
        <v>0.103303</v>
      </c>
      <c r="GK179">
        <v>0.103086</v>
      </c>
      <c r="GL179">
        <v>34309.1</v>
      </c>
      <c r="GM179">
        <v>36721</v>
      </c>
      <c r="GN179">
        <v>34067.1</v>
      </c>
      <c r="GO179">
        <v>36507</v>
      </c>
      <c r="GP179">
        <v>43154</v>
      </c>
      <c r="GQ179">
        <v>47008.8</v>
      </c>
      <c r="GR179">
        <v>53159.6</v>
      </c>
      <c r="GS179">
        <v>58353.1</v>
      </c>
      <c r="GT179">
        <v>1.9501</v>
      </c>
      <c r="GU179">
        <v>1.65412</v>
      </c>
      <c r="GV179">
        <v>0.0854656</v>
      </c>
      <c r="GW179">
        <v>0</v>
      </c>
      <c r="GX179">
        <v>28.6093</v>
      </c>
      <c r="GY179">
        <v>999.9</v>
      </c>
      <c r="GZ179">
        <v>58.876</v>
      </c>
      <c r="HA179">
        <v>30.494</v>
      </c>
      <c r="HB179">
        <v>28.7299</v>
      </c>
      <c r="HC179">
        <v>54.1947</v>
      </c>
      <c r="HD179">
        <v>47.5441</v>
      </c>
      <c r="HE179">
        <v>1</v>
      </c>
      <c r="HF179">
        <v>0.0994614</v>
      </c>
      <c r="HG179">
        <v>-1.49982</v>
      </c>
      <c r="HH179">
        <v>20.1278</v>
      </c>
      <c r="HI179">
        <v>5.19827</v>
      </c>
      <c r="HJ179">
        <v>12.0052</v>
      </c>
      <c r="HK179">
        <v>4.9754</v>
      </c>
      <c r="HL179">
        <v>3.294</v>
      </c>
      <c r="HM179">
        <v>9999</v>
      </c>
      <c r="HN179">
        <v>9999</v>
      </c>
      <c r="HO179">
        <v>9999</v>
      </c>
      <c r="HP179">
        <v>999.9</v>
      </c>
      <c r="HQ179">
        <v>1.86325</v>
      </c>
      <c r="HR179">
        <v>1.86813</v>
      </c>
      <c r="HS179">
        <v>1.86783</v>
      </c>
      <c r="HT179">
        <v>1.86905</v>
      </c>
      <c r="HU179">
        <v>1.86985</v>
      </c>
      <c r="HV179">
        <v>1.86594</v>
      </c>
      <c r="HW179">
        <v>1.86697</v>
      </c>
      <c r="HX179">
        <v>1.86843</v>
      </c>
      <c r="HY179">
        <v>5</v>
      </c>
      <c r="HZ179">
        <v>0</v>
      </c>
      <c r="IA179">
        <v>0</v>
      </c>
      <c r="IB179">
        <v>0</v>
      </c>
      <c r="IC179" t="s">
        <v>426</v>
      </c>
      <c r="ID179" t="s">
        <v>427</v>
      </c>
      <c r="IE179" t="s">
        <v>428</v>
      </c>
      <c r="IF179" t="s">
        <v>428</v>
      </c>
      <c r="IG179" t="s">
        <v>428</v>
      </c>
      <c r="IH179" t="s">
        <v>428</v>
      </c>
      <c r="II179">
        <v>0</v>
      </c>
      <c r="IJ179">
        <v>100</v>
      </c>
      <c r="IK179">
        <v>100</v>
      </c>
      <c r="IL179">
        <v>2.053</v>
      </c>
      <c r="IM179">
        <v>0.3578</v>
      </c>
      <c r="IN179">
        <v>0.625846538382723</v>
      </c>
      <c r="IO179">
        <v>0.00365734689822481</v>
      </c>
      <c r="IP179">
        <v>-6.82403095585571e-07</v>
      </c>
      <c r="IQ179">
        <v>2.34579755332527e-10</v>
      </c>
      <c r="IR179">
        <v>-0.0964157226560202</v>
      </c>
      <c r="IS179">
        <v>-0.0183575705514064</v>
      </c>
      <c r="IT179">
        <v>0.00210061426533654</v>
      </c>
      <c r="IU179">
        <v>-2.28055882586626e-05</v>
      </c>
      <c r="IV179">
        <v>4</v>
      </c>
      <c r="IW179">
        <v>2464</v>
      </c>
      <c r="IX179">
        <v>0</v>
      </c>
      <c r="IY179">
        <v>27</v>
      </c>
      <c r="IZ179">
        <v>29308429.3</v>
      </c>
      <c r="JA179">
        <v>29308429.3</v>
      </c>
      <c r="JB179">
        <v>0.955811</v>
      </c>
      <c r="JC179">
        <v>2.64038</v>
      </c>
      <c r="JD179">
        <v>1.54785</v>
      </c>
      <c r="JE179">
        <v>2.31445</v>
      </c>
      <c r="JF179">
        <v>1.64673</v>
      </c>
      <c r="JG179">
        <v>2.35352</v>
      </c>
      <c r="JH179">
        <v>34.418</v>
      </c>
      <c r="JI179">
        <v>24.2276</v>
      </c>
      <c r="JJ179">
        <v>18</v>
      </c>
      <c r="JK179">
        <v>506.391</v>
      </c>
      <c r="JL179">
        <v>332.705</v>
      </c>
      <c r="JM179">
        <v>31.3362</v>
      </c>
      <c r="JN179">
        <v>28.6919</v>
      </c>
      <c r="JO179">
        <v>29.9997</v>
      </c>
      <c r="JP179">
        <v>28.7178</v>
      </c>
      <c r="JQ179">
        <v>28.6758</v>
      </c>
      <c r="JR179">
        <v>19.1563</v>
      </c>
      <c r="JS179">
        <v>22.0007</v>
      </c>
      <c r="JT179">
        <v>84.3562</v>
      </c>
      <c r="JU179">
        <v>31.3242</v>
      </c>
      <c r="JV179">
        <v>420</v>
      </c>
      <c r="JW179">
        <v>24.1271</v>
      </c>
      <c r="JX179">
        <v>96.6223</v>
      </c>
      <c r="JY179">
        <v>94.5405</v>
      </c>
    </row>
    <row r="180" spans="1:285">
      <c r="A180">
        <v>164</v>
      </c>
      <c r="B180">
        <v>1758505760.1</v>
      </c>
      <c r="C180">
        <v>2732.09999990463</v>
      </c>
      <c r="D180" t="s">
        <v>756</v>
      </c>
      <c r="E180" t="s">
        <v>757</v>
      </c>
      <c r="F180">
        <v>5</v>
      </c>
      <c r="G180" t="s">
        <v>419</v>
      </c>
      <c r="H180" t="s">
        <v>729</v>
      </c>
      <c r="I180" t="s">
        <v>421</v>
      </c>
      <c r="J180">
        <v>1758505756.85</v>
      </c>
      <c r="K180">
        <f>(L180)/1000</f>
        <v>0</v>
      </c>
      <c r="L180">
        <f>1000*DL180*AJ180*(DH180-DI180)/(100*DA180*(1000-AJ180*DH180))</f>
        <v>0</v>
      </c>
      <c r="M180">
        <f>DL180*AJ180*(DG180-DF180*(1000-AJ180*DI180)/(1000-AJ180*DH180))/(100*DA180)</f>
        <v>0</v>
      </c>
      <c r="N180">
        <f>DF180 - IF(AJ180&gt;1, M180*DA180*100.0/(AL180), 0)</f>
        <v>0</v>
      </c>
      <c r="O180">
        <f>((U180-K180/2)*N180-M180)/(U180+K180/2)</f>
        <v>0</v>
      </c>
      <c r="P180">
        <f>O180*(DM180+DN180)/1000.0</f>
        <v>0</v>
      </c>
      <c r="Q180">
        <f>(DF180 - IF(AJ180&gt;1, M180*DA180*100.0/(AL180), 0))*(DM180+DN180)/1000.0</f>
        <v>0</v>
      </c>
      <c r="R180">
        <f>2.0/((1/T180-1/S180)+SIGN(T180)*SQRT((1/T180-1/S180)*(1/T180-1/S180) + 4*DB180/((DB180+1)*(DB180+1))*(2*1/T180*1/S180-1/S180*1/S180)))</f>
        <v>0</v>
      </c>
      <c r="S180">
        <f>IF(LEFT(DC180,1)&lt;&gt;"0",IF(LEFT(DC180,1)="1",3.0,DD180),$D$5+$E$5*(DT180*DM180/($K$5*1000))+$F$5*(DT180*DM180/($K$5*1000))*MAX(MIN(DA180,$J$5),$I$5)*MAX(MIN(DA180,$J$5),$I$5)+$G$5*MAX(MIN(DA180,$J$5),$I$5)*(DT180*DM180/($K$5*1000))+$H$5*(DT180*DM180/($K$5*1000))*(DT180*DM180/($K$5*1000)))</f>
        <v>0</v>
      </c>
      <c r="T180">
        <f>K180*(1000-(1000*0.61365*exp(17.502*X180/(240.97+X180))/(DM180+DN180)+DH180)/2)/(1000*0.61365*exp(17.502*X180/(240.97+X180))/(DM180+DN180)-DH180)</f>
        <v>0</v>
      </c>
      <c r="U180">
        <f>1/((DB180+1)/(R180/1.6)+1/(S180/1.37)) + DB180/((DB180+1)/(R180/1.6) + DB180/(S180/1.37))</f>
        <v>0</v>
      </c>
      <c r="V180">
        <f>(CW180*CZ180)</f>
        <v>0</v>
      </c>
      <c r="W180">
        <f>(DO180+(V180+2*0.95*5.67E-8*(((DO180+$B$7)+273)^4-(DO180+273)^4)-44100*K180)/(1.84*29.3*S180+8*0.95*5.67E-8*(DO180+273)^3))</f>
        <v>0</v>
      </c>
      <c r="X180">
        <f>($C$7*DP180+$D$7*DQ180+$E$7*W180)</f>
        <v>0</v>
      </c>
      <c r="Y180">
        <f>0.61365*exp(17.502*X180/(240.97+X180))</f>
        <v>0</v>
      </c>
      <c r="Z180">
        <f>(AA180/AB180*100)</f>
        <v>0</v>
      </c>
      <c r="AA180">
        <f>DH180*(DM180+DN180)/1000</f>
        <v>0</v>
      </c>
      <c r="AB180">
        <f>0.61365*exp(17.502*DO180/(240.97+DO180))</f>
        <v>0</v>
      </c>
      <c r="AC180">
        <f>(Y180-DH180*(DM180+DN180)/1000)</f>
        <v>0</v>
      </c>
      <c r="AD180">
        <f>(-K180*44100)</f>
        <v>0</v>
      </c>
      <c r="AE180">
        <f>2*29.3*S180*0.92*(DO180-X180)</f>
        <v>0</v>
      </c>
      <c r="AF180">
        <f>2*0.95*5.67E-8*(((DO180+$B$7)+273)^4-(X180+273)^4)</f>
        <v>0</v>
      </c>
      <c r="AG180">
        <f>V180+AF180+AD180+AE180</f>
        <v>0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MAX(0,($B$13+$C$13*DT180)/(1+$D$13*DT180)*DM180/(DO180+273)*$E$13)</f>
        <v>0</v>
      </c>
      <c r="AM180" t="s">
        <v>422</v>
      </c>
      <c r="AN180" t="s">
        <v>422</v>
      </c>
      <c r="AO180">
        <v>0</v>
      </c>
      <c r="AP180">
        <v>0</v>
      </c>
      <c r="AQ180">
        <f>1-AO180/AP180</f>
        <v>0</v>
      </c>
      <c r="AR180">
        <v>0</v>
      </c>
      <c r="AS180" t="s">
        <v>422</v>
      </c>
      <c r="AT180" t="s">
        <v>422</v>
      </c>
      <c r="AU180">
        <v>0</v>
      </c>
      <c r="AV180">
        <v>0</v>
      </c>
      <c r="AW180">
        <f>1-AU180/AV180</f>
        <v>0</v>
      </c>
      <c r="AX180">
        <v>0.5</v>
      </c>
      <c r="AY180">
        <f>CX180</f>
        <v>0</v>
      </c>
      <c r="AZ180">
        <f>M180</f>
        <v>0</v>
      </c>
      <c r="BA180">
        <f>AW180*AX180*AY180</f>
        <v>0</v>
      </c>
      <c r="BB180">
        <f>(AZ180-AR180)/AY180</f>
        <v>0</v>
      </c>
      <c r="BC180">
        <f>(AP180-AV180)/AV180</f>
        <v>0</v>
      </c>
      <c r="BD180">
        <f>AO180/(AQ180+AO180/AV180)</f>
        <v>0</v>
      </c>
      <c r="BE180" t="s">
        <v>422</v>
      </c>
      <c r="BF180">
        <v>0</v>
      </c>
      <c r="BG180">
        <f>IF(BF180&lt;&gt;0, BF180, BD180)</f>
        <v>0</v>
      </c>
      <c r="BH180">
        <f>1-BG180/AV180</f>
        <v>0</v>
      </c>
      <c r="BI180">
        <f>(AV180-AU180)/(AV180-BG180)</f>
        <v>0</v>
      </c>
      <c r="BJ180">
        <f>(AP180-AV180)/(AP180-BG180)</f>
        <v>0</v>
      </c>
      <c r="BK180">
        <f>(AV180-AU180)/(AV180-AO180)</f>
        <v>0</v>
      </c>
      <c r="BL180">
        <f>(AP180-AV180)/(AP180-AO180)</f>
        <v>0</v>
      </c>
      <c r="BM180">
        <f>(BI180*BG180/AU180)</f>
        <v>0</v>
      </c>
      <c r="BN180">
        <f>(1-BM180)</f>
        <v>0</v>
      </c>
      <c r="CW180">
        <f>$B$11*DU180+$C$11*DV180+$F$11*EG180*(1-EJ180)</f>
        <v>0</v>
      </c>
      <c r="CX180">
        <f>CW180*CY180</f>
        <v>0</v>
      </c>
      <c r="CY180">
        <f>($B$11*$D$9+$C$11*$D$9+$F$11*((ET180+EL180)/MAX(ET180+EL180+EU180, 0.1)*$I$9+EU180/MAX(ET180+EL180+EU180, 0.1)*$J$9))/($B$11+$C$11+$F$11)</f>
        <v>0</v>
      </c>
      <c r="CZ180">
        <f>($B$11*$K$9+$C$11*$K$9+$F$11*((ET180+EL180)/MAX(ET180+EL180+EU180, 0.1)*$P$9+EU180/MAX(ET180+EL180+EU180, 0.1)*$Q$9))/($B$11+$C$11+$F$11)</f>
        <v>0</v>
      </c>
      <c r="DA180">
        <v>2.96</v>
      </c>
      <c r="DB180">
        <v>0.5</v>
      </c>
      <c r="DC180" t="s">
        <v>423</v>
      </c>
      <c r="DD180">
        <v>2</v>
      </c>
      <c r="DE180">
        <v>1758505756.85</v>
      </c>
      <c r="DF180">
        <v>420.05875</v>
      </c>
      <c r="DG180">
        <v>419.9925</v>
      </c>
      <c r="DH180">
        <v>24.361925</v>
      </c>
      <c r="DI180">
        <v>24.074325</v>
      </c>
      <c r="DJ180">
        <v>418.00625</v>
      </c>
      <c r="DK180">
        <v>24.0041</v>
      </c>
      <c r="DL180">
        <v>500.03825</v>
      </c>
      <c r="DM180">
        <v>89.81545</v>
      </c>
      <c r="DN180">
        <v>0.036719275</v>
      </c>
      <c r="DO180">
        <v>30.498825</v>
      </c>
      <c r="DP180">
        <v>30.004375</v>
      </c>
      <c r="DQ180">
        <v>999.9</v>
      </c>
      <c r="DR180">
        <v>0</v>
      </c>
      <c r="DS180">
        <v>0</v>
      </c>
      <c r="DT180">
        <v>10002.67</v>
      </c>
      <c r="DU180">
        <v>0</v>
      </c>
      <c r="DV180">
        <v>0.330984</v>
      </c>
      <c r="DW180">
        <v>0.066528465</v>
      </c>
      <c r="DX180">
        <v>430.54775</v>
      </c>
      <c r="DY180">
        <v>430.35275</v>
      </c>
      <c r="DZ180">
        <v>0.2876025</v>
      </c>
      <c r="EA180">
        <v>419.9925</v>
      </c>
      <c r="EB180">
        <v>24.074325</v>
      </c>
      <c r="EC180">
        <v>2.18808</v>
      </c>
      <c r="ED180">
        <v>2.162245</v>
      </c>
      <c r="EE180">
        <v>18.875325</v>
      </c>
      <c r="EF180">
        <v>18.685275</v>
      </c>
      <c r="EG180">
        <v>0.00500059</v>
      </c>
      <c r="EH180">
        <v>0</v>
      </c>
      <c r="EI180">
        <v>0</v>
      </c>
      <c r="EJ180">
        <v>0</v>
      </c>
      <c r="EK180">
        <v>330.025</v>
      </c>
      <c r="EL180">
        <v>0.00500059</v>
      </c>
      <c r="EM180">
        <v>-14.675</v>
      </c>
      <c r="EN180">
        <v>-1.8</v>
      </c>
      <c r="EO180">
        <v>35.781</v>
      </c>
      <c r="EP180">
        <v>40.3435</v>
      </c>
      <c r="EQ180">
        <v>37.5935</v>
      </c>
      <c r="ER180">
        <v>40.81225</v>
      </c>
      <c r="ES180">
        <v>38.6405</v>
      </c>
      <c r="ET180">
        <v>0</v>
      </c>
      <c r="EU180">
        <v>0</v>
      </c>
      <c r="EV180">
        <v>0</v>
      </c>
      <c r="EW180">
        <v>1758505760.7</v>
      </c>
      <c r="EX180">
        <v>0</v>
      </c>
      <c r="EY180">
        <v>327.092</v>
      </c>
      <c r="EZ180">
        <v>-25.0999997151201</v>
      </c>
      <c r="FA180">
        <v>34.1230767812484</v>
      </c>
      <c r="FB180">
        <v>-8.248</v>
      </c>
      <c r="FC180">
        <v>15</v>
      </c>
      <c r="FD180">
        <v>0</v>
      </c>
      <c r="FE180" t="s">
        <v>424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0.0626177090476191</v>
      </c>
      <c r="FR180">
        <v>-0.215795904935065</v>
      </c>
      <c r="FS180">
        <v>0.0335794285701585</v>
      </c>
      <c r="FT180">
        <v>1</v>
      </c>
      <c r="FU180">
        <v>327.591176470588</v>
      </c>
      <c r="FV180">
        <v>11.9190222815225</v>
      </c>
      <c r="FW180">
        <v>6.30445069898377</v>
      </c>
      <c r="FX180">
        <v>-1</v>
      </c>
      <c r="FY180">
        <v>0.287136</v>
      </c>
      <c r="FZ180">
        <v>0.00477272727272759</v>
      </c>
      <c r="GA180">
        <v>0.00105585068388796</v>
      </c>
      <c r="GB180">
        <v>1</v>
      </c>
      <c r="GC180">
        <v>2</v>
      </c>
      <c r="GD180">
        <v>2</v>
      </c>
      <c r="GE180" t="s">
        <v>425</v>
      </c>
      <c r="GF180">
        <v>3.13316</v>
      </c>
      <c r="GG180">
        <v>2.71465</v>
      </c>
      <c r="GH180">
        <v>0.0887574</v>
      </c>
      <c r="GI180">
        <v>0.089205</v>
      </c>
      <c r="GJ180">
        <v>0.103307</v>
      </c>
      <c r="GK180">
        <v>0.103086</v>
      </c>
      <c r="GL180">
        <v>34309.5</v>
      </c>
      <c r="GM180">
        <v>36721.4</v>
      </c>
      <c r="GN180">
        <v>34067.7</v>
      </c>
      <c r="GO180">
        <v>36507.1</v>
      </c>
      <c r="GP180">
        <v>43154.6</v>
      </c>
      <c r="GQ180">
        <v>47008.9</v>
      </c>
      <c r="GR180">
        <v>53160.6</v>
      </c>
      <c r="GS180">
        <v>58353.3</v>
      </c>
      <c r="GT180">
        <v>1.95037</v>
      </c>
      <c r="GU180">
        <v>1.6539</v>
      </c>
      <c r="GV180">
        <v>0.0851452</v>
      </c>
      <c r="GW180">
        <v>0</v>
      </c>
      <c r="GX180">
        <v>28.6093</v>
      </c>
      <c r="GY180">
        <v>999.9</v>
      </c>
      <c r="GZ180">
        <v>58.876</v>
      </c>
      <c r="HA180">
        <v>30.494</v>
      </c>
      <c r="HB180">
        <v>28.7327</v>
      </c>
      <c r="HC180">
        <v>54.4947</v>
      </c>
      <c r="HD180">
        <v>47.6362</v>
      </c>
      <c r="HE180">
        <v>1</v>
      </c>
      <c r="HF180">
        <v>0.0992022</v>
      </c>
      <c r="HG180">
        <v>-1.50098</v>
      </c>
      <c r="HH180">
        <v>20.1276</v>
      </c>
      <c r="HI180">
        <v>5.19842</v>
      </c>
      <c r="HJ180">
        <v>12.0047</v>
      </c>
      <c r="HK180">
        <v>4.9755</v>
      </c>
      <c r="HL180">
        <v>3.294</v>
      </c>
      <c r="HM180">
        <v>9999</v>
      </c>
      <c r="HN180">
        <v>9999</v>
      </c>
      <c r="HO180">
        <v>9999</v>
      </c>
      <c r="HP180">
        <v>999.9</v>
      </c>
      <c r="HQ180">
        <v>1.86325</v>
      </c>
      <c r="HR180">
        <v>1.86812</v>
      </c>
      <c r="HS180">
        <v>1.86783</v>
      </c>
      <c r="HT180">
        <v>1.86905</v>
      </c>
      <c r="HU180">
        <v>1.86986</v>
      </c>
      <c r="HV180">
        <v>1.86598</v>
      </c>
      <c r="HW180">
        <v>1.86697</v>
      </c>
      <c r="HX180">
        <v>1.86841</v>
      </c>
      <c r="HY180">
        <v>5</v>
      </c>
      <c r="HZ180">
        <v>0</v>
      </c>
      <c r="IA180">
        <v>0</v>
      </c>
      <c r="IB180">
        <v>0</v>
      </c>
      <c r="IC180" t="s">
        <v>426</v>
      </c>
      <c r="ID180" t="s">
        <v>427</v>
      </c>
      <c r="IE180" t="s">
        <v>428</v>
      </c>
      <c r="IF180" t="s">
        <v>428</v>
      </c>
      <c r="IG180" t="s">
        <v>428</v>
      </c>
      <c r="IH180" t="s">
        <v>428</v>
      </c>
      <c r="II180">
        <v>0</v>
      </c>
      <c r="IJ180">
        <v>100</v>
      </c>
      <c r="IK180">
        <v>100</v>
      </c>
      <c r="IL180">
        <v>2.052</v>
      </c>
      <c r="IM180">
        <v>0.3579</v>
      </c>
      <c r="IN180">
        <v>0.625846538382723</v>
      </c>
      <c r="IO180">
        <v>0.00365734689822481</v>
      </c>
      <c r="IP180">
        <v>-6.82403095585571e-07</v>
      </c>
      <c r="IQ180">
        <v>2.34579755332527e-10</v>
      </c>
      <c r="IR180">
        <v>-0.0964157226560202</v>
      </c>
      <c r="IS180">
        <v>-0.0183575705514064</v>
      </c>
      <c r="IT180">
        <v>0.00210061426533654</v>
      </c>
      <c r="IU180">
        <v>-2.28055882586626e-05</v>
      </c>
      <c r="IV180">
        <v>4</v>
      </c>
      <c r="IW180">
        <v>2464</v>
      </c>
      <c r="IX180">
        <v>0</v>
      </c>
      <c r="IY180">
        <v>27</v>
      </c>
      <c r="IZ180">
        <v>29308429.3</v>
      </c>
      <c r="JA180">
        <v>29308429.3</v>
      </c>
      <c r="JB180">
        <v>0.955811</v>
      </c>
      <c r="JC180">
        <v>2.64404</v>
      </c>
      <c r="JD180">
        <v>1.54785</v>
      </c>
      <c r="JE180">
        <v>2.31201</v>
      </c>
      <c r="JF180">
        <v>1.64673</v>
      </c>
      <c r="JG180">
        <v>2.27295</v>
      </c>
      <c r="JH180">
        <v>34.418</v>
      </c>
      <c r="JI180">
        <v>24.2188</v>
      </c>
      <c r="JJ180">
        <v>18</v>
      </c>
      <c r="JK180">
        <v>506.552</v>
      </c>
      <c r="JL180">
        <v>332.581</v>
      </c>
      <c r="JM180">
        <v>31.3256</v>
      </c>
      <c r="JN180">
        <v>28.6886</v>
      </c>
      <c r="JO180">
        <v>29.9997</v>
      </c>
      <c r="JP180">
        <v>28.7153</v>
      </c>
      <c r="JQ180">
        <v>28.6728</v>
      </c>
      <c r="JR180">
        <v>19.1572</v>
      </c>
      <c r="JS180">
        <v>22.0007</v>
      </c>
      <c r="JT180">
        <v>84.3562</v>
      </c>
      <c r="JU180">
        <v>31.3232</v>
      </c>
      <c r="JV180">
        <v>420</v>
      </c>
      <c r="JW180">
        <v>24.1271</v>
      </c>
      <c r="JX180">
        <v>96.6239</v>
      </c>
      <c r="JY180">
        <v>94.5408</v>
      </c>
    </row>
    <row r="181" spans="1:285">
      <c r="A181">
        <v>165</v>
      </c>
      <c r="B181">
        <v>1758505762.1</v>
      </c>
      <c r="C181">
        <v>2734.09999990463</v>
      </c>
      <c r="D181" t="s">
        <v>758</v>
      </c>
      <c r="E181" t="s">
        <v>759</v>
      </c>
      <c r="F181">
        <v>5</v>
      </c>
      <c r="G181" t="s">
        <v>419</v>
      </c>
      <c r="H181" t="s">
        <v>729</v>
      </c>
      <c r="I181" t="s">
        <v>421</v>
      </c>
      <c r="J181">
        <v>1758505759.43333</v>
      </c>
      <c r="K181">
        <f>(L181)/1000</f>
        <v>0</v>
      </c>
      <c r="L181">
        <f>1000*DL181*AJ181*(DH181-DI181)/(100*DA181*(1000-AJ181*DH181))</f>
        <v>0</v>
      </c>
      <c r="M181">
        <f>DL181*AJ181*(DG181-DF181*(1000-AJ181*DI181)/(1000-AJ181*DH181))/(100*DA181)</f>
        <v>0</v>
      </c>
      <c r="N181">
        <f>DF181 - IF(AJ181&gt;1, M181*DA181*100.0/(AL181), 0)</f>
        <v>0</v>
      </c>
      <c r="O181">
        <f>((U181-K181/2)*N181-M181)/(U181+K181/2)</f>
        <v>0</v>
      </c>
      <c r="P181">
        <f>O181*(DM181+DN181)/1000.0</f>
        <v>0</v>
      </c>
      <c r="Q181">
        <f>(DF181 - IF(AJ181&gt;1, M181*DA181*100.0/(AL181), 0))*(DM181+DN181)/1000.0</f>
        <v>0</v>
      </c>
      <c r="R181">
        <f>2.0/((1/T181-1/S181)+SIGN(T181)*SQRT((1/T181-1/S181)*(1/T181-1/S181) + 4*DB181/((DB181+1)*(DB181+1))*(2*1/T181*1/S181-1/S181*1/S181)))</f>
        <v>0</v>
      </c>
      <c r="S181">
        <f>IF(LEFT(DC181,1)&lt;&gt;"0",IF(LEFT(DC181,1)="1",3.0,DD181),$D$5+$E$5*(DT181*DM181/($K$5*1000))+$F$5*(DT181*DM181/($K$5*1000))*MAX(MIN(DA181,$J$5),$I$5)*MAX(MIN(DA181,$J$5),$I$5)+$G$5*MAX(MIN(DA181,$J$5),$I$5)*(DT181*DM181/($K$5*1000))+$H$5*(DT181*DM181/($K$5*1000))*(DT181*DM181/($K$5*1000)))</f>
        <v>0</v>
      </c>
      <c r="T181">
        <f>K181*(1000-(1000*0.61365*exp(17.502*X181/(240.97+X181))/(DM181+DN181)+DH181)/2)/(1000*0.61365*exp(17.502*X181/(240.97+X181))/(DM181+DN181)-DH181)</f>
        <v>0</v>
      </c>
      <c r="U181">
        <f>1/((DB181+1)/(R181/1.6)+1/(S181/1.37)) + DB181/((DB181+1)/(R181/1.6) + DB181/(S181/1.37))</f>
        <v>0</v>
      </c>
      <c r="V181">
        <f>(CW181*CZ181)</f>
        <v>0</v>
      </c>
      <c r="W181">
        <f>(DO181+(V181+2*0.95*5.67E-8*(((DO181+$B$7)+273)^4-(DO181+273)^4)-44100*K181)/(1.84*29.3*S181+8*0.95*5.67E-8*(DO181+273)^3))</f>
        <v>0</v>
      </c>
      <c r="X181">
        <f>($C$7*DP181+$D$7*DQ181+$E$7*W181)</f>
        <v>0</v>
      </c>
      <c r="Y181">
        <f>0.61365*exp(17.502*X181/(240.97+X181))</f>
        <v>0</v>
      </c>
      <c r="Z181">
        <f>(AA181/AB181*100)</f>
        <v>0</v>
      </c>
      <c r="AA181">
        <f>DH181*(DM181+DN181)/1000</f>
        <v>0</v>
      </c>
      <c r="AB181">
        <f>0.61365*exp(17.502*DO181/(240.97+DO181))</f>
        <v>0</v>
      </c>
      <c r="AC181">
        <f>(Y181-DH181*(DM181+DN181)/1000)</f>
        <v>0</v>
      </c>
      <c r="AD181">
        <f>(-K181*44100)</f>
        <v>0</v>
      </c>
      <c r="AE181">
        <f>2*29.3*S181*0.92*(DO181-X181)</f>
        <v>0</v>
      </c>
      <c r="AF181">
        <f>2*0.95*5.67E-8*(((DO181+$B$7)+273)^4-(X181+273)^4)</f>
        <v>0</v>
      </c>
      <c r="AG181">
        <f>V181+AF181+AD181+AE181</f>
        <v>0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MAX(0,($B$13+$C$13*DT181)/(1+$D$13*DT181)*DM181/(DO181+273)*$E$13)</f>
        <v>0</v>
      </c>
      <c r="AM181" t="s">
        <v>422</v>
      </c>
      <c r="AN181" t="s">
        <v>422</v>
      </c>
      <c r="AO181">
        <v>0</v>
      </c>
      <c r="AP181">
        <v>0</v>
      </c>
      <c r="AQ181">
        <f>1-AO181/AP181</f>
        <v>0</v>
      </c>
      <c r="AR181">
        <v>0</v>
      </c>
      <c r="AS181" t="s">
        <v>422</v>
      </c>
      <c r="AT181" t="s">
        <v>422</v>
      </c>
      <c r="AU181">
        <v>0</v>
      </c>
      <c r="AV181">
        <v>0</v>
      </c>
      <c r="AW181">
        <f>1-AU181/AV181</f>
        <v>0</v>
      </c>
      <c r="AX181">
        <v>0.5</v>
      </c>
      <c r="AY181">
        <f>CX181</f>
        <v>0</v>
      </c>
      <c r="AZ181">
        <f>M181</f>
        <v>0</v>
      </c>
      <c r="BA181">
        <f>AW181*AX181*AY181</f>
        <v>0</v>
      </c>
      <c r="BB181">
        <f>(AZ181-AR181)/AY181</f>
        <v>0</v>
      </c>
      <c r="BC181">
        <f>(AP181-AV181)/AV181</f>
        <v>0</v>
      </c>
      <c r="BD181">
        <f>AO181/(AQ181+AO181/AV181)</f>
        <v>0</v>
      </c>
      <c r="BE181" t="s">
        <v>422</v>
      </c>
      <c r="BF181">
        <v>0</v>
      </c>
      <c r="BG181">
        <f>IF(BF181&lt;&gt;0, BF181, BD181)</f>
        <v>0</v>
      </c>
      <c r="BH181">
        <f>1-BG181/AV181</f>
        <v>0</v>
      </c>
      <c r="BI181">
        <f>(AV181-AU181)/(AV181-BG181)</f>
        <v>0</v>
      </c>
      <c r="BJ181">
        <f>(AP181-AV181)/(AP181-BG181)</f>
        <v>0</v>
      </c>
      <c r="BK181">
        <f>(AV181-AU181)/(AV181-AO181)</f>
        <v>0</v>
      </c>
      <c r="BL181">
        <f>(AP181-AV181)/(AP181-AO181)</f>
        <v>0</v>
      </c>
      <c r="BM181">
        <f>(BI181*BG181/AU181)</f>
        <v>0</v>
      </c>
      <c r="BN181">
        <f>(1-BM181)</f>
        <v>0</v>
      </c>
      <c r="CW181">
        <f>$B$11*DU181+$C$11*DV181+$F$11*EG181*(1-EJ181)</f>
        <v>0</v>
      </c>
      <c r="CX181">
        <f>CW181*CY181</f>
        <v>0</v>
      </c>
      <c r="CY181">
        <f>($B$11*$D$9+$C$11*$D$9+$F$11*((ET181+EL181)/MAX(ET181+EL181+EU181, 0.1)*$I$9+EU181/MAX(ET181+EL181+EU181, 0.1)*$J$9))/($B$11+$C$11+$F$11)</f>
        <v>0</v>
      </c>
      <c r="CZ181">
        <f>($B$11*$K$9+$C$11*$K$9+$F$11*((ET181+EL181)/MAX(ET181+EL181+EU181, 0.1)*$P$9+EU181/MAX(ET181+EL181+EU181, 0.1)*$Q$9))/($B$11+$C$11+$F$11)</f>
        <v>0</v>
      </c>
      <c r="DA181">
        <v>2.96</v>
      </c>
      <c r="DB181">
        <v>0.5</v>
      </c>
      <c r="DC181" t="s">
        <v>423</v>
      </c>
      <c r="DD181">
        <v>2</v>
      </c>
      <c r="DE181">
        <v>1758505759.43333</v>
      </c>
      <c r="DF181">
        <v>420.083</v>
      </c>
      <c r="DG181">
        <v>419.95</v>
      </c>
      <c r="DH181">
        <v>24.3615</v>
      </c>
      <c r="DI181">
        <v>24.074</v>
      </c>
      <c r="DJ181">
        <v>418.031</v>
      </c>
      <c r="DK181">
        <v>24.0036666666667</v>
      </c>
      <c r="DL181">
        <v>500.038666666667</v>
      </c>
      <c r="DM181">
        <v>89.8158333333333</v>
      </c>
      <c r="DN181">
        <v>0.0365813333333333</v>
      </c>
      <c r="DO181">
        <v>30.4991666666667</v>
      </c>
      <c r="DP181">
        <v>29.9995</v>
      </c>
      <c r="DQ181">
        <v>999.9</v>
      </c>
      <c r="DR181">
        <v>0</v>
      </c>
      <c r="DS181">
        <v>0</v>
      </c>
      <c r="DT181">
        <v>10001.8933333333</v>
      </c>
      <c r="DU181">
        <v>0</v>
      </c>
      <c r="DV181">
        <v>0.330984</v>
      </c>
      <c r="DW181">
        <v>0.13325</v>
      </c>
      <c r="DX181">
        <v>430.572666666667</v>
      </c>
      <c r="DY181">
        <v>430.309666666667</v>
      </c>
      <c r="DZ181">
        <v>0.287519</v>
      </c>
      <c r="EA181">
        <v>419.95</v>
      </c>
      <c r="EB181">
        <v>24.074</v>
      </c>
      <c r="EC181">
        <v>2.18805</v>
      </c>
      <c r="ED181">
        <v>2.16222333333333</v>
      </c>
      <c r="EE181">
        <v>18.8751</v>
      </c>
      <c r="EF181">
        <v>18.6851</v>
      </c>
      <c r="EG181">
        <v>0.00500059</v>
      </c>
      <c r="EH181">
        <v>0</v>
      </c>
      <c r="EI181">
        <v>0</v>
      </c>
      <c r="EJ181">
        <v>0</v>
      </c>
      <c r="EK181">
        <v>327.2</v>
      </c>
      <c r="EL181">
        <v>0.00500059</v>
      </c>
      <c r="EM181">
        <v>-10.3333333333333</v>
      </c>
      <c r="EN181">
        <v>-0.933333333333333</v>
      </c>
      <c r="EO181">
        <v>35.812</v>
      </c>
      <c r="EP181">
        <v>40.3956666666667</v>
      </c>
      <c r="EQ181">
        <v>37.625</v>
      </c>
      <c r="ER181">
        <v>40.8746666666667</v>
      </c>
      <c r="ES181">
        <v>38.6663333333333</v>
      </c>
      <c r="ET181">
        <v>0</v>
      </c>
      <c r="EU181">
        <v>0</v>
      </c>
      <c r="EV181">
        <v>0</v>
      </c>
      <c r="EW181">
        <v>1758505762.5</v>
      </c>
      <c r="EX181">
        <v>0</v>
      </c>
      <c r="EY181">
        <v>326.865384615385</v>
      </c>
      <c r="EZ181">
        <v>-14.6974357765345</v>
      </c>
      <c r="FA181">
        <v>21.7572647872955</v>
      </c>
      <c r="FB181">
        <v>-8.10769230769231</v>
      </c>
      <c r="FC181">
        <v>15</v>
      </c>
      <c r="FD181">
        <v>0</v>
      </c>
      <c r="FE181" t="s">
        <v>424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0.0663894845</v>
      </c>
      <c r="FR181">
        <v>0.0861439854135339</v>
      </c>
      <c r="FS181">
        <v>0.0404821062374285</v>
      </c>
      <c r="FT181">
        <v>1</v>
      </c>
      <c r="FU181">
        <v>327.267647058824</v>
      </c>
      <c r="FV181">
        <v>-12.2368218127134</v>
      </c>
      <c r="FW181">
        <v>6.59133658623799</v>
      </c>
      <c r="FX181">
        <v>-1</v>
      </c>
      <c r="FY181">
        <v>0.28750205</v>
      </c>
      <c r="FZ181">
        <v>0.000506842105262788</v>
      </c>
      <c r="GA181">
        <v>0.000748569333796141</v>
      </c>
      <c r="GB181">
        <v>1</v>
      </c>
      <c r="GC181">
        <v>2</v>
      </c>
      <c r="GD181">
        <v>2</v>
      </c>
      <c r="GE181" t="s">
        <v>425</v>
      </c>
      <c r="GF181">
        <v>3.13313</v>
      </c>
      <c r="GG181">
        <v>2.71446</v>
      </c>
      <c r="GH181">
        <v>0.0887545</v>
      </c>
      <c r="GI181">
        <v>0.0892115</v>
      </c>
      <c r="GJ181">
        <v>0.103305</v>
      </c>
      <c r="GK181">
        <v>0.103085</v>
      </c>
      <c r="GL181">
        <v>34309.7</v>
      </c>
      <c r="GM181">
        <v>36721.6</v>
      </c>
      <c r="GN181">
        <v>34067.7</v>
      </c>
      <c r="GO181">
        <v>36507.6</v>
      </c>
      <c r="GP181">
        <v>43154.7</v>
      </c>
      <c r="GQ181">
        <v>47009.4</v>
      </c>
      <c r="GR181">
        <v>53160.7</v>
      </c>
      <c r="GS181">
        <v>58353.8</v>
      </c>
      <c r="GT181">
        <v>1.95047</v>
      </c>
      <c r="GU181">
        <v>1.65375</v>
      </c>
      <c r="GV181">
        <v>0.0853613</v>
      </c>
      <c r="GW181">
        <v>0</v>
      </c>
      <c r="GX181">
        <v>28.6086</v>
      </c>
      <c r="GY181">
        <v>999.9</v>
      </c>
      <c r="GZ181">
        <v>58.876</v>
      </c>
      <c r="HA181">
        <v>30.504</v>
      </c>
      <c r="HB181">
        <v>28.7468</v>
      </c>
      <c r="HC181">
        <v>54.3247</v>
      </c>
      <c r="HD181">
        <v>47.3558</v>
      </c>
      <c r="HE181">
        <v>1</v>
      </c>
      <c r="HF181">
        <v>0.0991997</v>
      </c>
      <c r="HG181">
        <v>-1.52834</v>
      </c>
      <c r="HH181">
        <v>20.1273</v>
      </c>
      <c r="HI181">
        <v>5.19827</v>
      </c>
      <c r="HJ181">
        <v>12.0043</v>
      </c>
      <c r="HK181">
        <v>4.9754</v>
      </c>
      <c r="HL181">
        <v>3.294</v>
      </c>
      <c r="HM181">
        <v>9999</v>
      </c>
      <c r="HN181">
        <v>9999</v>
      </c>
      <c r="HO181">
        <v>9999</v>
      </c>
      <c r="HP181">
        <v>999.9</v>
      </c>
      <c r="HQ181">
        <v>1.86325</v>
      </c>
      <c r="HR181">
        <v>1.86812</v>
      </c>
      <c r="HS181">
        <v>1.86783</v>
      </c>
      <c r="HT181">
        <v>1.86905</v>
      </c>
      <c r="HU181">
        <v>1.86985</v>
      </c>
      <c r="HV181">
        <v>1.86598</v>
      </c>
      <c r="HW181">
        <v>1.86697</v>
      </c>
      <c r="HX181">
        <v>1.86841</v>
      </c>
      <c r="HY181">
        <v>5</v>
      </c>
      <c r="HZ181">
        <v>0</v>
      </c>
      <c r="IA181">
        <v>0</v>
      </c>
      <c r="IB181">
        <v>0</v>
      </c>
      <c r="IC181" t="s">
        <v>426</v>
      </c>
      <c r="ID181" t="s">
        <v>427</v>
      </c>
      <c r="IE181" t="s">
        <v>428</v>
      </c>
      <c r="IF181" t="s">
        <v>428</v>
      </c>
      <c r="IG181" t="s">
        <v>428</v>
      </c>
      <c r="IH181" t="s">
        <v>428</v>
      </c>
      <c r="II181">
        <v>0</v>
      </c>
      <c r="IJ181">
        <v>100</v>
      </c>
      <c r="IK181">
        <v>100</v>
      </c>
      <c r="IL181">
        <v>2.053</v>
      </c>
      <c r="IM181">
        <v>0.3579</v>
      </c>
      <c r="IN181">
        <v>0.625846538382723</v>
      </c>
      <c r="IO181">
        <v>0.00365734689822481</v>
      </c>
      <c r="IP181">
        <v>-6.82403095585571e-07</v>
      </c>
      <c r="IQ181">
        <v>2.34579755332527e-10</v>
      </c>
      <c r="IR181">
        <v>-0.0964157226560202</v>
      </c>
      <c r="IS181">
        <v>-0.0183575705514064</v>
      </c>
      <c r="IT181">
        <v>0.00210061426533654</v>
      </c>
      <c r="IU181">
        <v>-2.28055882586626e-05</v>
      </c>
      <c r="IV181">
        <v>4</v>
      </c>
      <c r="IW181">
        <v>2464</v>
      </c>
      <c r="IX181">
        <v>0</v>
      </c>
      <c r="IY181">
        <v>27</v>
      </c>
      <c r="IZ181">
        <v>29308429.4</v>
      </c>
      <c r="JA181">
        <v>29308429.4</v>
      </c>
      <c r="JB181">
        <v>0.955811</v>
      </c>
      <c r="JC181">
        <v>2.63794</v>
      </c>
      <c r="JD181">
        <v>1.54785</v>
      </c>
      <c r="JE181">
        <v>2.31323</v>
      </c>
      <c r="JF181">
        <v>1.64673</v>
      </c>
      <c r="JG181">
        <v>2.34741</v>
      </c>
      <c r="JH181">
        <v>34.418</v>
      </c>
      <c r="JI181">
        <v>24.2276</v>
      </c>
      <c r="JJ181">
        <v>18</v>
      </c>
      <c r="JK181">
        <v>506.601</v>
      </c>
      <c r="JL181">
        <v>332.5</v>
      </c>
      <c r="JM181">
        <v>31.3196</v>
      </c>
      <c r="JN181">
        <v>28.6864</v>
      </c>
      <c r="JO181">
        <v>29.9998</v>
      </c>
      <c r="JP181">
        <v>28.7134</v>
      </c>
      <c r="JQ181">
        <v>28.671</v>
      </c>
      <c r="JR181">
        <v>19.1551</v>
      </c>
      <c r="JS181">
        <v>22.0007</v>
      </c>
      <c r="JT181">
        <v>84.3562</v>
      </c>
      <c r="JU181">
        <v>31.3232</v>
      </c>
      <c r="JV181">
        <v>420</v>
      </c>
      <c r="JW181">
        <v>24.1271</v>
      </c>
      <c r="JX181">
        <v>96.6242</v>
      </c>
      <c r="JY181">
        <v>94.5419</v>
      </c>
    </row>
    <row r="182" spans="1:285">
      <c r="A182">
        <v>166</v>
      </c>
      <c r="B182">
        <v>1758505764.1</v>
      </c>
      <c r="C182">
        <v>2736.09999990463</v>
      </c>
      <c r="D182" t="s">
        <v>760</v>
      </c>
      <c r="E182" t="s">
        <v>761</v>
      </c>
      <c r="F182">
        <v>5</v>
      </c>
      <c r="G182" t="s">
        <v>419</v>
      </c>
      <c r="H182" t="s">
        <v>729</v>
      </c>
      <c r="I182" t="s">
        <v>421</v>
      </c>
      <c r="J182">
        <v>1758505760.35</v>
      </c>
      <c r="K182">
        <f>(L182)/1000</f>
        <v>0</v>
      </c>
      <c r="L182">
        <f>1000*DL182*AJ182*(DH182-DI182)/(100*DA182*(1000-AJ182*DH182))</f>
        <v>0</v>
      </c>
      <c r="M182">
        <f>DL182*AJ182*(DG182-DF182*(1000-AJ182*DI182)/(1000-AJ182*DH182))/(100*DA182)</f>
        <v>0</v>
      </c>
      <c r="N182">
        <f>DF182 - IF(AJ182&gt;1, M182*DA182*100.0/(AL182), 0)</f>
        <v>0</v>
      </c>
      <c r="O182">
        <f>((U182-K182/2)*N182-M182)/(U182+K182/2)</f>
        <v>0</v>
      </c>
      <c r="P182">
        <f>O182*(DM182+DN182)/1000.0</f>
        <v>0</v>
      </c>
      <c r="Q182">
        <f>(DF182 - IF(AJ182&gt;1, M182*DA182*100.0/(AL182), 0))*(DM182+DN182)/1000.0</f>
        <v>0</v>
      </c>
      <c r="R182">
        <f>2.0/((1/T182-1/S182)+SIGN(T182)*SQRT((1/T182-1/S182)*(1/T182-1/S182) + 4*DB182/((DB182+1)*(DB182+1))*(2*1/T182*1/S182-1/S182*1/S182)))</f>
        <v>0</v>
      </c>
      <c r="S182">
        <f>IF(LEFT(DC182,1)&lt;&gt;"0",IF(LEFT(DC182,1)="1",3.0,DD182),$D$5+$E$5*(DT182*DM182/($K$5*1000))+$F$5*(DT182*DM182/($K$5*1000))*MAX(MIN(DA182,$J$5),$I$5)*MAX(MIN(DA182,$J$5),$I$5)+$G$5*MAX(MIN(DA182,$J$5),$I$5)*(DT182*DM182/($K$5*1000))+$H$5*(DT182*DM182/($K$5*1000))*(DT182*DM182/($K$5*1000)))</f>
        <v>0</v>
      </c>
      <c r="T182">
        <f>K182*(1000-(1000*0.61365*exp(17.502*X182/(240.97+X182))/(DM182+DN182)+DH182)/2)/(1000*0.61365*exp(17.502*X182/(240.97+X182))/(DM182+DN182)-DH182)</f>
        <v>0</v>
      </c>
      <c r="U182">
        <f>1/((DB182+1)/(R182/1.6)+1/(S182/1.37)) + DB182/((DB182+1)/(R182/1.6) + DB182/(S182/1.37))</f>
        <v>0</v>
      </c>
      <c r="V182">
        <f>(CW182*CZ182)</f>
        <v>0</v>
      </c>
      <c r="W182">
        <f>(DO182+(V182+2*0.95*5.67E-8*(((DO182+$B$7)+273)^4-(DO182+273)^4)-44100*K182)/(1.84*29.3*S182+8*0.95*5.67E-8*(DO182+273)^3))</f>
        <v>0</v>
      </c>
      <c r="X182">
        <f>($C$7*DP182+$D$7*DQ182+$E$7*W182)</f>
        <v>0</v>
      </c>
      <c r="Y182">
        <f>0.61365*exp(17.502*X182/(240.97+X182))</f>
        <v>0</v>
      </c>
      <c r="Z182">
        <f>(AA182/AB182*100)</f>
        <v>0</v>
      </c>
      <c r="AA182">
        <f>DH182*(DM182+DN182)/1000</f>
        <v>0</v>
      </c>
      <c r="AB182">
        <f>0.61365*exp(17.502*DO182/(240.97+DO182))</f>
        <v>0</v>
      </c>
      <c r="AC182">
        <f>(Y182-DH182*(DM182+DN182)/1000)</f>
        <v>0</v>
      </c>
      <c r="AD182">
        <f>(-K182*44100)</f>
        <v>0</v>
      </c>
      <c r="AE182">
        <f>2*29.3*S182*0.92*(DO182-X182)</f>
        <v>0</v>
      </c>
      <c r="AF182">
        <f>2*0.95*5.67E-8*(((DO182+$B$7)+273)^4-(X182+273)^4)</f>
        <v>0</v>
      </c>
      <c r="AG182">
        <f>V182+AF182+AD182+AE182</f>
        <v>0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MAX(0,($B$13+$C$13*DT182)/(1+$D$13*DT182)*DM182/(DO182+273)*$E$13)</f>
        <v>0</v>
      </c>
      <c r="AM182" t="s">
        <v>422</v>
      </c>
      <c r="AN182" t="s">
        <v>422</v>
      </c>
      <c r="AO182">
        <v>0</v>
      </c>
      <c r="AP182">
        <v>0</v>
      </c>
      <c r="AQ182">
        <f>1-AO182/AP182</f>
        <v>0</v>
      </c>
      <c r="AR182">
        <v>0</v>
      </c>
      <c r="AS182" t="s">
        <v>422</v>
      </c>
      <c r="AT182" t="s">
        <v>422</v>
      </c>
      <c r="AU182">
        <v>0</v>
      </c>
      <c r="AV182">
        <v>0</v>
      </c>
      <c r="AW182">
        <f>1-AU182/AV182</f>
        <v>0</v>
      </c>
      <c r="AX182">
        <v>0.5</v>
      </c>
      <c r="AY182">
        <f>CX182</f>
        <v>0</v>
      </c>
      <c r="AZ182">
        <f>M182</f>
        <v>0</v>
      </c>
      <c r="BA182">
        <f>AW182*AX182*AY182</f>
        <v>0</v>
      </c>
      <c r="BB182">
        <f>(AZ182-AR182)/AY182</f>
        <v>0</v>
      </c>
      <c r="BC182">
        <f>(AP182-AV182)/AV182</f>
        <v>0</v>
      </c>
      <c r="BD182">
        <f>AO182/(AQ182+AO182/AV182)</f>
        <v>0</v>
      </c>
      <c r="BE182" t="s">
        <v>422</v>
      </c>
      <c r="BF182">
        <v>0</v>
      </c>
      <c r="BG182">
        <f>IF(BF182&lt;&gt;0, BF182, BD182)</f>
        <v>0</v>
      </c>
      <c r="BH182">
        <f>1-BG182/AV182</f>
        <v>0</v>
      </c>
      <c r="BI182">
        <f>(AV182-AU182)/(AV182-BG182)</f>
        <v>0</v>
      </c>
      <c r="BJ182">
        <f>(AP182-AV182)/(AP182-BG182)</f>
        <v>0</v>
      </c>
      <c r="BK182">
        <f>(AV182-AU182)/(AV182-AO182)</f>
        <v>0</v>
      </c>
      <c r="BL182">
        <f>(AP182-AV182)/(AP182-AO182)</f>
        <v>0</v>
      </c>
      <c r="BM182">
        <f>(BI182*BG182/AU182)</f>
        <v>0</v>
      </c>
      <c r="BN182">
        <f>(1-BM182)</f>
        <v>0</v>
      </c>
      <c r="CW182">
        <f>$B$11*DU182+$C$11*DV182+$F$11*EG182*(1-EJ182)</f>
        <v>0</v>
      </c>
      <c r="CX182">
        <f>CW182*CY182</f>
        <v>0</v>
      </c>
      <c r="CY182">
        <f>($B$11*$D$9+$C$11*$D$9+$F$11*((ET182+EL182)/MAX(ET182+EL182+EU182, 0.1)*$I$9+EU182/MAX(ET182+EL182+EU182, 0.1)*$J$9))/($B$11+$C$11+$F$11)</f>
        <v>0</v>
      </c>
      <c r="CZ182">
        <f>($B$11*$K$9+$C$11*$K$9+$F$11*((ET182+EL182)/MAX(ET182+EL182+EU182, 0.1)*$P$9+EU182/MAX(ET182+EL182+EU182, 0.1)*$Q$9))/($B$11+$C$11+$F$11)</f>
        <v>0</v>
      </c>
      <c r="DA182">
        <v>2.96</v>
      </c>
      <c r="DB182">
        <v>0.5</v>
      </c>
      <c r="DC182" t="s">
        <v>423</v>
      </c>
      <c r="DD182">
        <v>2</v>
      </c>
      <c r="DE182">
        <v>1758505760.35</v>
      </c>
      <c r="DF182">
        <v>420.0785</v>
      </c>
      <c r="DG182">
        <v>419.96475</v>
      </c>
      <c r="DH182">
        <v>24.361425</v>
      </c>
      <c r="DI182">
        <v>24.07395</v>
      </c>
      <c r="DJ182">
        <v>418.02625</v>
      </c>
      <c r="DK182">
        <v>24.0036</v>
      </c>
      <c r="DL182">
        <v>500.01425</v>
      </c>
      <c r="DM182">
        <v>89.81575</v>
      </c>
      <c r="DN182">
        <v>0.036486075</v>
      </c>
      <c r="DO182">
        <v>30.499425</v>
      </c>
      <c r="DP182">
        <v>30.0008</v>
      </c>
      <c r="DQ182">
        <v>999.9</v>
      </c>
      <c r="DR182">
        <v>0</v>
      </c>
      <c r="DS182">
        <v>0</v>
      </c>
      <c r="DT182">
        <v>10010.17</v>
      </c>
      <c r="DU182">
        <v>0</v>
      </c>
      <c r="DV182">
        <v>0.330984</v>
      </c>
      <c r="DW182">
        <v>0.113906925</v>
      </c>
      <c r="DX182">
        <v>430.56775</v>
      </c>
      <c r="DY182">
        <v>430.3245</v>
      </c>
      <c r="DZ182">
        <v>0.2874915</v>
      </c>
      <c r="EA182">
        <v>419.96475</v>
      </c>
      <c r="EB182">
        <v>24.07395</v>
      </c>
      <c r="EC182">
        <v>2.1880425</v>
      </c>
      <c r="ED182">
        <v>2.1622175</v>
      </c>
      <c r="EE182">
        <v>18.875025</v>
      </c>
      <c r="EF182">
        <v>18.685075</v>
      </c>
      <c r="EG182">
        <v>0.00500059</v>
      </c>
      <c r="EH182">
        <v>0</v>
      </c>
      <c r="EI182">
        <v>0</v>
      </c>
      <c r="EJ182">
        <v>0</v>
      </c>
      <c r="EK182">
        <v>328.775</v>
      </c>
      <c r="EL182">
        <v>0.00500059</v>
      </c>
      <c r="EM182">
        <v>-9.325</v>
      </c>
      <c r="EN182">
        <v>-0.675</v>
      </c>
      <c r="EO182">
        <v>35.812</v>
      </c>
      <c r="EP182">
        <v>40.406</v>
      </c>
      <c r="EQ182">
        <v>37.6405</v>
      </c>
      <c r="ER182">
        <v>40.89025</v>
      </c>
      <c r="ES182">
        <v>38.6715</v>
      </c>
      <c r="ET182">
        <v>0</v>
      </c>
      <c r="EU182">
        <v>0</v>
      </c>
      <c r="EV182">
        <v>0</v>
      </c>
      <c r="EW182">
        <v>1758505764.3</v>
      </c>
      <c r="EX182">
        <v>0</v>
      </c>
      <c r="EY182">
        <v>326.332</v>
      </c>
      <c r="EZ182">
        <v>-13.2153845518529</v>
      </c>
      <c r="FA182">
        <v>28.392307658661</v>
      </c>
      <c r="FB182">
        <v>-7.38</v>
      </c>
      <c r="FC182">
        <v>15</v>
      </c>
      <c r="FD182">
        <v>0</v>
      </c>
      <c r="FE182" t="s">
        <v>424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0.0740814195</v>
      </c>
      <c r="FR182">
        <v>0.117738286466165</v>
      </c>
      <c r="FS182">
        <v>0.042947125320523</v>
      </c>
      <c r="FT182">
        <v>1</v>
      </c>
      <c r="FU182">
        <v>327.505882352941</v>
      </c>
      <c r="FV182">
        <v>-15.660809688387</v>
      </c>
      <c r="FW182">
        <v>6.91889744601783</v>
      </c>
      <c r="FX182">
        <v>-1</v>
      </c>
      <c r="FY182">
        <v>0.2876336</v>
      </c>
      <c r="FZ182">
        <v>-0.000798496240601666</v>
      </c>
      <c r="GA182">
        <v>0.00067245069707749</v>
      </c>
      <c r="GB182">
        <v>1</v>
      </c>
      <c r="GC182">
        <v>2</v>
      </c>
      <c r="GD182">
        <v>2</v>
      </c>
      <c r="GE182" t="s">
        <v>425</v>
      </c>
      <c r="GF182">
        <v>3.13303</v>
      </c>
      <c r="GG182">
        <v>2.71435</v>
      </c>
      <c r="GH182">
        <v>0.0887533</v>
      </c>
      <c r="GI182">
        <v>0.08922</v>
      </c>
      <c r="GJ182">
        <v>0.103301</v>
      </c>
      <c r="GK182">
        <v>0.103086</v>
      </c>
      <c r="GL182">
        <v>34309.6</v>
      </c>
      <c r="GM182">
        <v>36721.6</v>
      </c>
      <c r="GN182">
        <v>34067.7</v>
      </c>
      <c r="GO182">
        <v>36507.9</v>
      </c>
      <c r="GP182">
        <v>43154.8</v>
      </c>
      <c r="GQ182">
        <v>47009.6</v>
      </c>
      <c r="GR182">
        <v>53160.6</v>
      </c>
      <c r="GS182">
        <v>58354.1</v>
      </c>
      <c r="GT182">
        <v>1.95015</v>
      </c>
      <c r="GU182">
        <v>1.654</v>
      </c>
      <c r="GV182">
        <v>0.0859052</v>
      </c>
      <c r="GW182">
        <v>0</v>
      </c>
      <c r="GX182">
        <v>28.6074</v>
      </c>
      <c r="GY182">
        <v>999.9</v>
      </c>
      <c r="GZ182">
        <v>58.876</v>
      </c>
      <c r="HA182">
        <v>30.504</v>
      </c>
      <c r="HB182">
        <v>28.7475</v>
      </c>
      <c r="HC182">
        <v>54.7547</v>
      </c>
      <c r="HD182">
        <v>47.4639</v>
      </c>
      <c r="HE182">
        <v>1</v>
      </c>
      <c r="HF182">
        <v>0.0989456</v>
      </c>
      <c r="HG182">
        <v>-1.54394</v>
      </c>
      <c r="HH182">
        <v>20.1271</v>
      </c>
      <c r="HI182">
        <v>5.19812</v>
      </c>
      <c r="HJ182">
        <v>12.0046</v>
      </c>
      <c r="HK182">
        <v>4.9755</v>
      </c>
      <c r="HL182">
        <v>3.294</v>
      </c>
      <c r="HM182">
        <v>9999</v>
      </c>
      <c r="HN182">
        <v>9999</v>
      </c>
      <c r="HO182">
        <v>9999</v>
      </c>
      <c r="HP182">
        <v>999.9</v>
      </c>
      <c r="HQ182">
        <v>1.86325</v>
      </c>
      <c r="HR182">
        <v>1.86813</v>
      </c>
      <c r="HS182">
        <v>1.86783</v>
      </c>
      <c r="HT182">
        <v>1.86905</v>
      </c>
      <c r="HU182">
        <v>1.86987</v>
      </c>
      <c r="HV182">
        <v>1.86598</v>
      </c>
      <c r="HW182">
        <v>1.86697</v>
      </c>
      <c r="HX182">
        <v>1.86843</v>
      </c>
      <c r="HY182">
        <v>5</v>
      </c>
      <c r="HZ182">
        <v>0</v>
      </c>
      <c r="IA182">
        <v>0</v>
      </c>
      <c r="IB182">
        <v>0</v>
      </c>
      <c r="IC182" t="s">
        <v>426</v>
      </c>
      <c r="ID182" t="s">
        <v>427</v>
      </c>
      <c r="IE182" t="s">
        <v>428</v>
      </c>
      <c r="IF182" t="s">
        <v>428</v>
      </c>
      <c r="IG182" t="s">
        <v>428</v>
      </c>
      <c r="IH182" t="s">
        <v>428</v>
      </c>
      <c r="II182">
        <v>0</v>
      </c>
      <c r="IJ182">
        <v>100</v>
      </c>
      <c r="IK182">
        <v>100</v>
      </c>
      <c r="IL182">
        <v>2.053</v>
      </c>
      <c r="IM182">
        <v>0.3578</v>
      </c>
      <c r="IN182">
        <v>0.625846538382723</v>
      </c>
      <c r="IO182">
        <v>0.00365734689822481</v>
      </c>
      <c r="IP182">
        <v>-6.82403095585571e-07</v>
      </c>
      <c r="IQ182">
        <v>2.34579755332527e-10</v>
      </c>
      <c r="IR182">
        <v>-0.0964157226560202</v>
      </c>
      <c r="IS182">
        <v>-0.0183575705514064</v>
      </c>
      <c r="IT182">
        <v>0.00210061426533654</v>
      </c>
      <c r="IU182">
        <v>-2.28055882586626e-05</v>
      </c>
      <c r="IV182">
        <v>4</v>
      </c>
      <c r="IW182">
        <v>2464</v>
      </c>
      <c r="IX182">
        <v>0</v>
      </c>
      <c r="IY182">
        <v>27</v>
      </c>
      <c r="IZ182">
        <v>29308429.4</v>
      </c>
      <c r="JA182">
        <v>29308429.4</v>
      </c>
      <c r="JB182">
        <v>0.955811</v>
      </c>
      <c r="JC182">
        <v>2.64404</v>
      </c>
      <c r="JD182">
        <v>1.54785</v>
      </c>
      <c r="JE182">
        <v>2.31323</v>
      </c>
      <c r="JF182">
        <v>1.64673</v>
      </c>
      <c r="JG182">
        <v>2.23877</v>
      </c>
      <c r="JH182">
        <v>34.418</v>
      </c>
      <c r="JI182">
        <v>24.2101</v>
      </c>
      <c r="JJ182">
        <v>18</v>
      </c>
      <c r="JK182">
        <v>506.369</v>
      </c>
      <c r="JL182">
        <v>332.612</v>
      </c>
      <c r="JM182">
        <v>31.3176</v>
      </c>
      <c r="JN182">
        <v>28.6846</v>
      </c>
      <c r="JO182">
        <v>29.9996</v>
      </c>
      <c r="JP182">
        <v>28.7116</v>
      </c>
      <c r="JQ182">
        <v>28.6698</v>
      </c>
      <c r="JR182">
        <v>19.1555</v>
      </c>
      <c r="JS182">
        <v>22.0007</v>
      </c>
      <c r="JT182">
        <v>84.3562</v>
      </c>
      <c r="JU182">
        <v>31.3232</v>
      </c>
      <c r="JV182">
        <v>420</v>
      </c>
      <c r="JW182">
        <v>24.1271</v>
      </c>
      <c r="JX182">
        <v>96.6239</v>
      </c>
      <c r="JY182">
        <v>94.5425</v>
      </c>
    </row>
    <row r="183" spans="1:285">
      <c r="A183">
        <v>167</v>
      </c>
      <c r="B183">
        <v>1758505766.1</v>
      </c>
      <c r="C183">
        <v>2738.09999990463</v>
      </c>
      <c r="D183" t="s">
        <v>762</v>
      </c>
      <c r="E183" t="s">
        <v>763</v>
      </c>
      <c r="F183">
        <v>5</v>
      </c>
      <c r="G183" t="s">
        <v>419</v>
      </c>
      <c r="H183" t="s">
        <v>729</v>
      </c>
      <c r="I183" t="s">
        <v>421</v>
      </c>
      <c r="J183">
        <v>1758505763.1</v>
      </c>
      <c r="K183">
        <f>(L183)/1000</f>
        <v>0</v>
      </c>
      <c r="L183">
        <f>1000*DL183*AJ183*(DH183-DI183)/(100*DA183*(1000-AJ183*DH183))</f>
        <v>0</v>
      </c>
      <c r="M183">
        <f>DL183*AJ183*(DG183-DF183*(1000-AJ183*DI183)/(1000-AJ183*DH183))/(100*DA183)</f>
        <v>0</v>
      </c>
      <c r="N183">
        <f>DF183 - IF(AJ183&gt;1, M183*DA183*100.0/(AL183), 0)</f>
        <v>0</v>
      </c>
      <c r="O183">
        <f>((U183-K183/2)*N183-M183)/(U183+K183/2)</f>
        <v>0</v>
      </c>
      <c r="P183">
        <f>O183*(DM183+DN183)/1000.0</f>
        <v>0</v>
      </c>
      <c r="Q183">
        <f>(DF183 - IF(AJ183&gt;1, M183*DA183*100.0/(AL183), 0))*(DM183+DN183)/1000.0</f>
        <v>0</v>
      </c>
      <c r="R183">
        <f>2.0/((1/T183-1/S183)+SIGN(T183)*SQRT((1/T183-1/S183)*(1/T183-1/S183) + 4*DB183/((DB183+1)*(DB183+1))*(2*1/T183*1/S183-1/S183*1/S183)))</f>
        <v>0</v>
      </c>
      <c r="S183">
        <f>IF(LEFT(DC183,1)&lt;&gt;"0",IF(LEFT(DC183,1)="1",3.0,DD183),$D$5+$E$5*(DT183*DM183/($K$5*1000))+$F$5*(DT183*DM183/($K$5*1000))*MAX(MIN(DA183,$J$5),$I$5)*MAX(MIN(DA183,$J$5),$I$5)+$G$5*MAX(MIN(DA183,$J$5),$I$5)*(DT183*DM183/($K$5*1000))+$H$5*(DT183*DM183/($K$5*1000))*(DT183*DM183/($K$5*1000)))</f>
        <v>0</v>
      </c>
      <c r="T183">
        <f>K183*(1000-(1000*0.61365*exp(17.502*X183/(240.97+X183))/(DM183+DN183)+DH183)/2)/(1000*0.61365*exp(17.502*X183/(240.97+X183))/(DM183+DN183)-DH183)</f>
        <v>0</v>
      </c>
      <c r="U183">
        <f>1/((DB183+1)/(R183/1.6)+1/(S183/1.37)) + DB183/((DB183+1)/(R183/1.6) + DB183/(S183/1.37))</f>
        <v>0</v>
      </c>
      <c r="V183">
        <f>(CW183*CZ183)</f>
        <v>0</v>
      </c>
      <c r="W183">
        <f>(DO183+(V183+2*0.95*5.67E-8*(((DO183+$B$7)+273)^4-(DO183+273)^4)-44100*K183)/(1.84*29.3*S183+8*0.95*5.67E-8*(DO183+273)^3))</f>
        <v>0</v>
      </c>
      <c r="X183">
        <f>($C$7*DP183+$D$7*DQ183+$E$7*W183)</f>
        <v>0</v>
      </c>
      <c r="Y183">
        <f>0.61365*exp(17.502*X183/(240.97+X183))</f>
        <v>0</v>
      </c>
      <c r="Z183">
        <f>(AA183/AB183*100)</f>
        <v>0</v>
      </c>
      <c r="AA183">
        <f>DH183*(DM183+DN183)/1000</f>
        <v>0</v>
      </c>
      <c r="AB183">
        <f>0.61365*exp(17.502*DO183/(240.97+DO183))</f>
        <v>0</v>
      </c>
      <c r="AC183">
        <f>(Y183-DH183*(DM183+DN183)/1000)</f>
        <v>0</v>
      </c>
      <c r="AD183">
        <f>(-K183*44100)</f>
        <v>0</v>
      </c>
      <c r="AE183">
        <f>2*29.3*S183*0.92*(DO183-X183)</f>
        <v>0</v>
      </c>
      <c r="AF183">
        <f>2*0.95*5.67E-8*(((DO183+$B$7)+273)^4-(X183+273)^4)</f>
        <v>0</v>
      </c>
      <c r="AG183">
        <f>V183+AF183+AD183+AE183</f>
        <v>0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MAX(0,($B$13+$C$13*DT183)/(1+$D$13*DT183)*DM183/(DO183+273)*$E$13)</f>
        <v>0</v>
      </c>
      <c r="AM183" t="s">
        <v>422</v>
      </c>
      <c r="AN183" t="s">
        <v>422</v>
      </c>
      <c r="AO183">
        <v>0</v>
      </c>
      <c r="AP183">
        <v>0</v>
      </c>
      <c r="AQ183">
        <f>1-AO183/AP183</f>
        <v>0</v>
      </c>
      <c r="AR183">
        <v>0</v>
      </c>
      <c r="AS183" t="s">
        <v>422</v>
      </c>
      <c r="AT183" t="s">
        <v>422</v>
      </c>
      <c r="AU183">
        <v>0</v>
      </c>
      <c r="AV183">
        <v>0</v>
      </c>
      <c r="AW183">
        <f>1-AU183/AV183</f>
        <v>0</v>
      </c>
      <c r="AX183">
        <v>0.5</v>
      </c>
      <c r="AY183">
        <f>CX183</f>
        <v>0</v>
      </c>
      <c r="AZ183">
        <f>M183</f>
        <v>0</v>
      </c>
      <c r="BA183">
        <f>AW183*AX183*AY183</f>
        <v>0</v>
      </c>
      <c r="BB183">
        <f>(AZ183-AR183)/AY183</f>
        <v>0</v>
      </c>
      <c r="BC183">
        <f>(AP183-AV183)/AV183</f>
        <v>0</v>
      </c>
      <c r="BD183">
        <f>AO183/(AQ183+AO183/AV183)</f>
        <v>0</v>
      </c>
      <c r="BE183" t="s">
        <v>422</v>
      </c>
      <c r="BF183">
        <v>0</v>
      </c>
      <c r="BG183">
        <f>IF(BF183&lt;&gt;0, BF183, BD183)</f>
        <v>0</v>
      </c>
      <c r="BH183">
        <f>1-BG183/AV183</f>
        <v>0</v>
      </c>
      <c r="BI183">
        <f>(AV183-AU183)/(AV183-BG183)</f>
        <v>0</v>
      </c>
      <c r="BJ183">
        <f>(AP183-AV183)/(AP183-BG183)</f>
        <v>0</v>
      </c>
      <c r="BK183">
        <f>(AV183-AU183)/(AV183-AO183)</f>
        <v>0</v>
      </c>
      <c r="BL183">
        <f>(AP183-AV183)/(AP183-AO183)</f>
        <v>0</v>
      </c>
      <c r="BM183">
        <f>(BI183*BG183/AU183)</f>
        <v>0</v>
      </c>
      <c r="BN183">
        <f>(1-BM183)</f>
        <v>0</v>
      </c>
      <c r="CW183">
        <f>$B$11*DU183+$C$11*DV183+$F$11*EG183*(1-EJ183)</f>
        <v>0</v>
      </c>
      <c r="CX183">
        <f>CW183*CY183</f>
        <v>0</v>
      </c>
      <c r="CY183">
        <f>($B$11*$D$9+$C$11*$D$9+$F$11*((ET183+EL183)/MAX(ET183+EL183+EU183, 0.1)*$I$9+EU183/MAX(ET183+EL183+EU183, 0.1)*$J$9))/($B$11+$C$11+$F$11)</f>
        <v>0</v>
      </c>
      <c r="CZ183">
        <f>($B$11*$K$9+$C$11*$K$9+$F$11*((ET183+EL183)/MAX(ET183+EL183+EU183, 0.1)*$P$9+EU183/MAX(ET183+EL183+EU183, 0.1)*$Q$9))/($B$11+$C$11+$F$11)</f>
        <v>0</v>
      </c>
      <c r="DA183">
        <v>2.96</v>
      </c>
      <c r="DB183">
        <v>0.5</v>
      </c>
      <c r="DC183" t="s">
        <v>423</v>
      </c>
      <c r="DD183">
        <v>2</v>
      </c>
      <c r="DE183">
        <v>1758505763.1</v>
      </c>
      <c r="DF183">
        <v>420.081</v>
      </c>
      <c r="DG183">
        <v>420.006</v>
      </c>
      <c r="DH183">
        <v>24.361</v>
      </c>
      <c r="DI183">
        <v>24.0740333333333</v>
      </c>
      <c r="DJ183">
        <v>418.028666666667</v>
      </c>
      <c r="DK183">
        <v>24.0031666666667</v>
      </c>
      <c r="DL183">
        <v>499.977666666667</v>
      </c>
      <c r="DM183">
        <v>89.8156333333333</v>
      </c>
      <c r="DN183">
        <v>0.0364386</v>
      </c>
      <c r="DO183">
        <v>30.5001666666667</v>
      </c>
      <c r="DP183">
        <v>30.0033</v>
      </c>
      <c r="DQ183">
        <v>999.9</v>
      </c>
      <c r="DR183">
        <v>0</v>
      </c>
      <c r="DS183">
        <v>0</v>
      </c>
      <c r="DT183">
        <v>10000.6266666667</v>
      </c>
      <c r="DU183">
        <v>0</v>
      </c>
      <c r="DV183">
        <v>0.330984</v>
      </c>
      <c r="DW183">
        <v>0.0748900333333333</v>
      </c>
      <c r="DX183">
        <v>430.57</v>
      </c>
      <c r="DY183">
        <v>430.366666666667</v>
      </c>
      <c r="DZ183">
        <v>0.286994</v>
      </c>
      <c r="EA183">
        <v>420.006</v>
      </c>
      <c r="EB183">
        <v>24.0740333333333</v>
      </c>
      <c r="EC183">
        <v>2.188</v>
      </c>
      <c r="ED183">
        <v>2.16222333333333</v>
      </c>
      <c r="EE183">
        <v>18.8747</v>
      </c>
      <c r="EF183">
        <v>18.6851333333333</v>
      </c>
      <c r="EG183">
        <v>0.00500059</v>
      </c>
      <c r="EH183">
        <v>0</v>
      </c>
      <c r="EI183">
        <v>0</v>
      </c>
      <c r="EJ183">
        <v>0</v>
      </c>
      <c r="EK183">
        <v>333.466666666667</v>
      </c>
      <c r="EL183">
        <v>0.00500059</v>
      </c>
      <c r="EM183">
        <v>-7.6</v>
      </c>
      <c r="EN183">
        <v>-0.0333333333333333</v>
      </c>
      <c r="EO183">
        <v>35.812</v>
      </c>
      <c r="EP183">
        <v>40.458</v>
      </c>
      <c r="EQ183">
        <v>37.6663333333333</v>
      </c>
      <c r="ER183">
        <v>40.958</v>
      </c>
      <c r="ES183">
        <v>38.687</v>
      </c>
      <c r="ET183">
        <v>0</v>
      </c>
      <c r="EU183">
        <v>0</v>
      </c>
      <c r="EV183">
        <v>0</v>
      </c>
      <c r="EW183">
        <v>1758505766.7</v>
      </c>
      <c r="EX183">
        <v>0</v>
      </c>
      <c r="EY183">
        <v>326.112</v>
      </c>
      <c r="EZ183">
        <v>-26.8999997958161</v>
      </c>
      <c r="FA183">
        <v>13.4923073389592</v>
      </c>
      <c r="FB183">
        <v>-7.152</v>
      </c>
      <c r="FC183">
        <v>15</v>
      </c>
      <c r="FD183">
        <v>0</v>
      </c>
      <c r="FE183" t="s">
        <v>424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0.0700439445</v>
      </c>
      <c r="FR183">
        <v>0.0872959168421053</v>
      </c>
      <c r="FS183">
        <v>0.0437708635600339</v>
      </c>
      <c r="FT183">
        <v>1</v>
      </c>
      <c r="FU183">
        <v>326.952941176471</v>
      </c>
      <c r="FV183">
        <v>-13.482047184434</v>
      </c>
      <c r="FW183">
        <v>6.89553288023646</v>
      </c>
      <c r="FX183">
        <v>-1</v>
      </c>
      <c r="FY183">
        <v>0.2874895</v>
      </c>
      <c r="FZ183">
        <v>-0.00104336842105335</v>
      </c>
      <c r="GA183">
        <v>0.000696852674530279</v>
      </c>
      <c r="GB183">
        <v>1</v>
      </c>
      <c r="GC183">
        <v>2</v>
      </c>
      <c r="GD183">
        <v>2</v>
      </c>
      <c r="GE183" t="s">
        <v>425</v>
      </c>
      <c r="GF183">
        <v>3.13292</v>
      </c>
      <c r="GG183">
        <v>2.71432</v>
      </c>
      <c r="GH183">
        <v>0.0887584</v>
      </c>
      <c r="GI183">
        <v>0.0892259</v>
      </c>
      <c r="GJ183">
        <v>0.103301</v>
      </c>
      <c r="GK183">
        <v>0.10309</v>
      </c>
      <c r="GL183">
        <v>34309.5</v>
      </c>
      <c r="GM183">
        <v>36721.6</v>
      </c>
      <c r="GN183">
        <v>34067.7</v>
      </c>
      <c r="GO183">
        <v>36508.2</v>
      </c>
      <c r="GP183">
        <v>43154.9</v>
      </c>
      <c r="GQ183">
        <v>47009.6</v>
      </c>
      <c r="GR183">
        <v>53160.6</v>
      </c>
      <c r="GS183">
        <v>58354.5</v>
      </c>
      <c r="GT183">
        <v>1.9501</v>
      </c>
      <c r="GU183">
        <v>1.65422</v>
      </c>
      <c r="GV183">
        <v>0.0861064</v>
      </c>
      <c r="GW183">
        <v>0</v>
      </c>
      <c r="GX183">
        <v>28.6069</v>
      </c>
      <c r="GY183">
        <v>999.9</v>
      </c>
      <c r="GZ183">
        <v>58.851</v>
      </c>
      <c r="HA183">
        <v>30.494</v>
      </c>
      <c r="HB183">
        <v>28.7176</v>
      </c>
      <c r="HC183">
        <v>54.6147</v>
      </c>
      <c r="HD183">
        <v>47.5481</v>
      </c>
      <c r="HE183">
        <v>1</v>
      </c>
      <c r="HF183">
        <v>0.0986636</v>
      </c>
      <c r="HG183">
        <v>-1.55166</v>
      </c>
      <c r="HH183">
        <v>20.1271</v>
      </c>
      <c r="HI183">
        <v>5.19782</v>
      </c>
      <c r="HJ183">
        <v>12.0047</v>
      </c>
      <c r="HK183">
        <v>4.97555</v>
      </c>
      <c r="HL183">
        <v>3.294</v>
      </c>
      <c r="HM183">
        <v>9999</v>
      </c>
      <c r="HN183">
        <v>9999</v>
      </c>
      <c r="HO183">
        <v>9999</v>
      </c>
      <c r="HP183">
        <v>999.9</v>
      </c>
      <c r="HQ183">
        <v>1.86325</v>
      </c>
      <c r="HR183">
        <v>1.86813</v>
      </c>
      <c r="HS183">
        <v>1.86783</v>
      </c>
      <c r="HT183">
        <v>1.86905</v>
      </c>
      <c r="HU183">
        <v>1.8699</v>
      </c>
      <c r="HV183">
        <v>1.86597</v>
      </c>
      <c r="HW183">
        <v>1.86699</v>
      </c>
      <c r="HX183">
        <v>1.86843</v>
      </c>
      <c r="HY183">
        <v>5</v>
      </c>
      <c r="HZ183">
        <v>0</v>
      </c>
      <c r="IA183">
        <v>0</v>
      </c>
      <c r="IB183">
        <v>0</v>
      </c>
      <c r="IC183" t="s">
        <v>426</v>
      </c>
      <c r="ID183" t="s">
        <v>427</v>
      </c>
      <c r="IE183" t="s">
        <v>428</v>
      </c>
      <c r="IF183" t="s">
        <v>428</v>
      </c>
      <c r="IG183" t="s">
        <v>428</v>
      </c>
      <c r="IH183" t="s">
        <v>428</v>
      </c>
      <c r="II183">
        <v>0</v>
      </c>
      <c r="IJ183">
        <v>100</v>
      </c>
      <c r="IK183">
        <v>100</v>
      </c>
      <c r="IL183">
        <v>2.053</v>
      </c>
      <c r="IM183">
        <v>0.3578</v>
      </c>
      <c r="IN183">
        <v>0.625846538382723</v>
      </c>
      <c r="IO183">
        <v>0.00365734689822481</v>
      </c>
      <c r="IP183">
        <v>-6.82403095585571e-07</v>
      </c>
      <c r="IQ183">
        <v>2.34579755332527e-10</v>
      </c>
      <c r="IR183">
        <v>-0.0964157226560202</v>
      </c>
      <c r="IS183">
        <v>-0.0183575705514064</v>
      </c>
      <c r="IT183">
        <v>0.00210061426533654</v>
      </c>
      <c r="IU183">
        <v>-2.28055882586626e-05</v>
      </c>
      <c r="IV183">
        <v>4</v>
      </c>
      <c r="IW183">
        <v>2464</v>
      </c>
      <c r="IX183">
        <v>0</v>
      </c>
      <c r="IY183">
        <v>27</v>
      </c>
      <c r="IZ183">
        <v>29308429.4</v>
      </c>
      <c r="JA183">
        <v>29308429.4</v>
      </c>
      <c r="JB183">
        <v>0.955811</v>
      </c>
      <c r="JC183">
        <v>2.6355</v>
      </c>
      <c r="JD183">
        <v>1.54785</v>
      </c>
      <c r="JE183">
        <v>2.31323</v>
      </c>
      <c r="JF183">
        <v>1.64673</v>
      </c>
      <c r="JG183">
        <v>2.33521</v>
      </c>
      <c r="JH183">
        <v>34.4408</v>
      </c>
      <c r="JI183">
        <v>24.2188</v>
      </c>
      <c r="JJ183">
        <v>18</v>
      </c>
      <c r="JK183">
        <v>506.321</v>
      </c>
      <c r="JL183">
        <v>332.709</v>
      </c>
      <c r="JM183">
        <v>31.3173</v>
      </c>
      <c r="JN183">
        <v>28.6825</v>
      </c>
      <c r="JO183">
        <v>29.9996</v>
      </c>
      <c r="JP183">
        <v>28.7099</v>
      </c>
      <c r="JQ183">
        <v>28.668</v>
      </c>
      <c r="JR183">
        <v>19.1544</v>
      </c>
      <c r="JS183">
        <v>22.0007</v>
      </c>
      <c r="JT183">
        <v>84.3562</v>
      </c>
      <c r="JU183">
        <v>31.3199</v>
      </c>
      <c r="JV183">
        <v>420</v>
      </c>
      <c r="JW183">
        <v>24.1271</v>
      </c>
      <c r="JX183">
        <v>96.6241</v>
      </c>
      <c r="JY183">
        <v>94.5431</v>
      </c>
    </row>
    <row r="184" spans="1:285">
      <c r="A184">
        <v>168</v>
      </c>
      <c r="B184">
        <v>1758505768.1</v>
      </c>
      <c r="C184">
        <v>2740.09999990463</v>
      </c>
      <c r="D184" t="s">
        <v>764</v>
      </c>
      <c r="E184" t="s">
        <v>765</v>
      </c>
      <c r="F184">
        <v>5</v>
      </c>
      <c r="G184" t="s">
        <v>419</v>
      </c>
      <c r="H184" t="s">
        <v>729</v>
      </c>
      <c r="I184" t="s">
        <v>421</v>
      </c>
      <c r="J184">
        <v>1758505765.1</v>
      </c>
      <c r="K184">
        <f>(L184)/1000</f>
        <v>0</v>
      </c>
      <c r="L184">
        <f>1000*DL184*AJ184*(DH184-DI184)/(100*DA184*(1000-AJ184*DH184))</f>
        <v>0</v>
      </c>
      <c r="M184">
        <f>DL184*AJ184*(DG184-DF184*(1000-AJ184*DI184)/(1000-AJ184*DH184))/(100*DA184)</f>
        <v>0</v>
      </c>
      <c r="N184">
        <f>DF184 - IF(AJ184&gt;1, M184*DA184*100.0/(AL184), 0)</f>
        <v>0</v>
      </c>
      <c r="O184">
        <f>((U184-K184/2)*N184-M184)/(U184+K184/2)</f>
        <v>0</v>
      </c>
      <c r="P184">
        <f>O184*(DM184+DN184)/1000.0</f>
        <v>0</v>
      </c>
      <c r="Q184">
        <f>(DF184 - IF(AJ184&gt;1, M184*DA184*100.0/(AL184), 0))*(DM184+DN184)/1000.0</f>
        <v>0</v>
      </c>
      <c r="R184">
        <f>2.0/((1/T184-1/S184)+SIGN(T184)*SQRT((1/T184-1/S184)*(1/T184-1/S184) + 4*DB184/((DB184+1)*(DB184+1))*(2*1/T184*1/S184-1/S184*1/S184)))</f>
        <v>0</v>
      </c>
      <c r="S184">
        <f>IF(LEFT(DC184,1)&lt;&gt;"0",IF(LEFT(DC184,1)="1",3.0,DD184),$D$5+$E$5*(DT184*DM184/($K$5*1000))+$F$5*(DT184*DM184/($K$5*1000))*MAX(MIN(DA184,$J$5),$I$5)*MAX(MIN(DA184,$J$5),$I$5)+$G$5*MAX(MIN(DA184,$J$5),$I$5)*(DT184*DM184/($K$5*1000))+$H$5*(DT184*DM184/($K$5*1000))*(DT184*DM184/($K$5*1000)))</f>
        <v>0</v>
      </c>
      <c r="T184">
        <f>K184*(1000-(1000*0.61365*exp(17.502*X184/(240.97+X184))/(DM184+DN184)+DH184)/2)/(1000*0.61365*exp(17.502*X184/(240.97+X184))/(DM184+DN184)-DH184)</f>
        <v>0</v>
      </c>
      <c r="U184">
        <f>1/((DB184+1)/(R184/1.6)+1/(S184/1.37)) + DB184/((DB184+1)/(R184/1.6) + DB184/(S184/1.37))</f>
        <v>0</v>
      </c>
      <c r="V184">
        <f>(CW184*CZ184)</f>
        <v>0</v>
      </c>
      <c r="W184">
        <f>(DO184+(V184+2*0.95*5.67E-8*(((DO184+$B$7)+273)^4-(DO184+273)^4)-44100*K184)/(1.84*29.3*S184+8*0.95*5.67E-8*(DO184+273)^3))</f>
        <v>0</v>
      </c>
      <c r="X184">
        <f>($C$7*DP184+$D$7*DQ184+$E$7*W184)</f>
        <v>0</v>
      </c>
      <c r="Y184">
        <f>0.61365*exp(17.502*X184/(240.97+X184))</f>
        <v>0</v>
      </c>
      <c r="Z184">
        <f>(AA184/AB184*100)</f>
        <v>0</v>
      </c>
      <c r="AA184">
        <f>DH184*(DM184+DN184)/1000</f>
        <v>0</v>
      </c>
      <c r="AB184">
        <f>0.61365*exp(17.502*DO184/(240.97+DO184))</f>
        <v>0</v>
      </c>
      <c r="AC184">
        <f>(Y184-DH184*(DM184+DN184)/1000)</f>
        <v>0</v>
      </c>
      <c r="AD184">
        <f>(-K184*44100)</f>
        <v>0</v>
      </c>
      <c r="AE184">
        <f>2*29.3*S184*0.92*(DO184-X184)</f>
        <v>0</v>
      </c>
      <c r="AF184">
        <f>2*0.95*5.67E-8*(((DO184+$B$7)+273)^4-(X184+273)^4)</f>
        <v>0</v>
      </c>
      <c r="AG184">
        <f>V184+AF184+AD184+AE184</f>
        <v>0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MAX(0,($B$13+$C$13*DT184)/(1+$D$13*DT184)*DM184/(DO184+273)*$E$13)</f>
        <v>0</v>
      </c>
      <c r="AM184" t="s">
        <v>422</v>
      </c>
      <c r="AN184" t="s">
        <v>422</v>
      </c>
      <c r="AO184">
        <v>0</v>
      </c>
      <c r="AP184">
        <v>0</v>
      </c>
      <c r="AQ184">
        <f>1-AO184/AP184</f>
        <v>0</v>
      </c>
      <c r="AR184">
        <v>0</v>
      </c>
      <c r="AS184" t="s">
        <v>422</v>
      </c>
      <c r="AT184" t="s">
        <v>422</v>
      </c>
      <c r="AU184">
        <v>0</v>
      </c>
      <c r="AV184">
        <v>0</v>
      </c>
      <c r="AW184">
        <f>1-AU184/AV184</f>
        <v>0</v>
      </c>
      <c r="AX184">
        <v>0.5</v>
      </c>
      <c r="AY184">
        <f>CX184</f>
        <v>0</v>
      </c>
      <c r="AZ184">
        <f>M184</f>
        <v>0</v>
      </c>
      <c r="BA184">
        <f>AW184*AX184*AY184</f>
        <v>0</v>
      </c>
      <c r="BB184">
        <f>(AZ184-AR184)/AY184</f>
        <v>0</v>
      </c>
      <c r="BC184">
        <f>(AP184-AV184)/AV184</f>
        <v>0</v>
      </c>
      <c r="BD184">
        <f>AO184/(AQ184+AO184/AV184)</f>
        <v>0</v>
      </c>
      <c r="BE184" t="s">
        <v>422</v>
      </c>
      <c r="BF184">
        <v>0</v>
      </c>
      <c r="BG184">
        <f>IF(BF184&lt;&gt;0, BF184, BD184)</f>
        <v>0</v>
      </c>
      <c r="BH184">
        <f>1-BG184/AV184</f>
        <v>0</v>
      </c>
      <c r="BI184">
        <f>(AV184-AU184)/(AV184-BG184)</f>
        <v>0</v>
      </c>
      <c r="BJ184">
        <f>(AP184-AV184)/(AP184-BG184)</f>
        <v>0</v>
      </c>
      <c r="BK184">
        <f>(AV184-AU184)/(AV184-AO184)</f>
        <v>0</v>
      </c>
      <c r="BL184">
        <f>(AP184-AV184)/(AP184-AO184)</f>
        <v>0</v>
      </c>
      <c r="BM184">
        <f>(BI184*BG184/AU184)</f>
        <v>0</v>
      </c>
      <c r="BN184">
        <f>(1-BM184)</f>
        <v>0</v>
      </c>
      <c r="CW184">
        <f>$B$11*DU184+$C$11*DV184+$F$11*EG184*(1-EJ184)</f>
        <v>0</v>
      </c>
      <c r="CX184">
        <f>CW184*CY184</f>
        <v>0</v>
      </c>
      <c r="CY184">
        <f>($B$11*$D$9+$C$11*$D$9+$F$11*((ET184+EL184)/MAX(ET184+EL184+EU184, 0.1)*$I$9+EU184/MAX(ET184+EL184+EU184, 0.1)*$J$9))/($B$11+$C$11+$F$11)</f>
        <v>0</v>
      </c>
      <c r="CZ184">
        <f>($B$11*$K$9+$C$11*$K$9+$F$11*((ET184+EL184)/MAX(ET184+EL184+EU184, 0.1)*$P$9+EU184/MAX(ET184+EL184+EU184, 0.1)*$Q$9))/($B$11+$C$11+$F$11)</f>
        <v>0</v>
      </c>
      <c r="DA184">
        <v>2.96</v>
      </c>
      <c r="DB184">
        <v>0.5</v>
      </c>
      <c r="DC184" t="s">
        <v>423</v>
      </c>
      <c r="DD184">
        <v>2</v>
      </c>
      <c r="DE184">
        <v>1758505765.1</v>
      </c>
      <c r="DF184">
        <v>420.082</v>
      </c>
      <c r="DG184">
        <v>420.031</v>
      </c>
      <c r="DH184">
        <v>24.3603</v>
      </c>
      <c r="DI184">
        <v>24.0740666666667</v>
      </c>
      <c r="DJ184">
        <v>418.029333333333</v>
      </c>
      <c r="DK184">
        <v>24.0025333333333</v>
      </c>
      <c r="DL184">
        <v>499.942333333333</v>
      </c>
      <c r="DM184">
        <v>89.8159666666667</v>
      </c>
      <c r="DN184">
        <v>0.0364489333333333</v>
      </c>
      <c r="DO184">
        <v>30.5001666666667</v>
      </c>
      <c r="DP184">
        <v>30.0064</v>
      </c>
      <c r="DQ184">
        <v>999.9</v>
      </c>
      <c r="DR184">
        <v>0</v>
      </c>
      <c r="DS184">
        <v>0</v>
      </c>
      <c r="DT184">
        <v>9985</v>
      </c>
      <c r="DU184">
        <v>0</v>
      </c>
      <c r="DV184">
        <v>0.330984</v>
      </c>
      <c r="DW184">
        <v>0.0508016</v>
      </c>
      <c r="DX184">
        <v>430.570666666667</v>
      </c>
      <c r="DY184">
        <v>430.392333333333</v>
      </c>
      <c r="DZ184">
        <v>0.286266</v>
      </c>
      <c r="EA184">
        <v>420.031</v>
      </c>
      <c r="EB184">
        <v>24.0740666666667</v>
      </c>
      <c r="EC184">
        <v>2.18794666666667</v>
      </c>
      <c r="ED184">
        <v>2.16223666666667</v>
      </c>
      <c r="EE184">
        <v>18.8743</v>
      </c>
      <c r="EF184">
        <v>18.6852333333333</v>
      </c>
      <c r="EG184">
        <v>0.00500059</v>
      </c>
      <c r="EH184">
        <v>0</v>
      </c>
      <c r="EI184">
        <v>0</v>
      </c>
      <c r="EJ184">
        <v>0</v>
      </c>
      <c r="EK184">
        <v>330.166666666667</v>
      </c>
      <c r="EL184">
        <v>0.00500059</v>
      </c>
      <c r="EM184">
        <v>-6.33333333333333</v>
      </c>
      <c r="EN184">
        <v>0.433333333333333</v>
      </c>
      <c r="EO184">
        <v>35.833</v>
      </c>
      <c r="EP184">
        <v>40.479</v>
      </c>
      <c r="EQ184">
        <v>37.687</v>
      </c>
      <c r="ER184">
        <v>40.9996666666667</v>
      </c>
      <c r="ES184">
        <v>38.708</v>
      </c>
      <c r="ET184">
        <v>0</v>
      </c>
      <c r="EU184">
        <v>0</v>
      </c>
      <c r="EV184">
        <v>0</v>
      </c>
      <c r="EW184">
        <v>1758505768.5</v>
      </c>
      <c r="EX184">
        <v>0</v>
      </c>
      <c r="EY184">
        <v>325.957692307692</v>
      </c>
      <c r="EZ184">
        <v>-19.3606835488622</v>
      </c>
      <c r="FA184">
        <v>1.36410230010566</v>
      </c>
      <c r="FB184">
        <v>-6.48846153846154</v>
      </c>
      <c r="FC184">
        <v>15</v>
      </c>
      <c r="FD184">
        <v>0</v>
      </c>
      <c r="FE184" t="s">
        <v>424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0.0638839745</v>
      </c>
      <c r="FR184">
        <v>0.0540105622556391</v>
      </c>
      <c r="FS184">
        <v>0.0450261949045168</v>
      </c>
      <c r="FT184">
        <v>1</v>
      </c>
      <c r="FU184">
        <v>326.476470588235</v>
      </c>
      <c r="FV184">
        <v>-16.990068647005</v>
      </c>
      <c r="FW184">
        <v>6.64397377653258</v>
      </c>
      <c r="FX184">
        <v>-1</v>
      </c>
      <c r="FY184">
        <v>0.2871469</v>
      </c>
      <c r="FZ184">
        <v>-0.00222396992481265</v>
      </c>
      <c r="GA184">
        <v>0.000853567449004471</v>
      </c>
      <c r="GB184">
        <v>1</v>
      </c>
      <c r="GC184">
        <v>2</v>
      </c>
      <c r="GD184">
        <v>2</v>
      </c>
      <c r="GE184" t="s">
        <v>425</v>
      </c>
      <c r="GF184">
        <v>3.13299</v>
      </c>
      <c r="GG184">
        <v>2.71447</v>
      </c>
      <c r="GH184">
        <v>0.0887573</v>
      </c>
      <c r="GI184">
        <v>0.0892201</v>
      </c>
      <c r="GJ184">
        <v>0.103303</v>
      </c>
      <c r="GK184">
        <v>0.103089</v>
      </c>
      <c r="GL184">
        <v>34309.6</v>
      </c>
      <c r="GM184">
        <v>36721.9</v>
      </c>
      <c r="GN184">
        <v>34067.7</v>
      </c>
      <c r="GO184">
        <v>36508.2</v>
      </c>
      <c r="GP184">
        <v>43155</v>
      </c>
      <c r="GQ184">
        <v>47009.8</v>
      </c>
      <c r="GR184">
        <v>53160.9</v>
      </c>
      <c r="GS184">
        <v>58354.7</v>
      </c>
      <c r="GT184">
        <v>1.94993</v>
      </c>
      <c r="GU184">
        <v>1.65443</v>
      </c>
      <c r="GV184">
        <v>0.0858232</v>
      </c>
      <c r="GW184">
        <v>0</v>
      </c>
      <c r="GX184">
        <v>28.6069</v>
      </c>
      <c r="GY184">
        <v>999.9</v>
      </c>
      <c r="GZ184">
        <v>58.851</v>
      </c>
      <c r="HA184">
        <v>30.494</v>
      </c>
      <c r="HB184">
        <v>28.7162</v>
      </c>
      <c r="HC184">
        <v>54.6547</v>
      </c>
      <c r="HD184">
        <v>47.3277</v>
      </c>
      <c r="HE184">
        <v>1</v>
      </c>
      <c r="HF184">
        <v>0.0985645</v>
      </c>
      <c r="HG184">
        <v>-1.55288</v>
      </c>
      <c r="HH184">
        <v>20.1271</v>
      </c>
      <c r="HI184">
        <v>5.19812</v>
      </c>
      <c r="HJ184">
        <v>12.0049</v>
      </c>
      <c r="HK184">
        <v>4.97555</v>
      </c>
      <c r="HL184">
        <v>3.294</v>
      </c>
      <c r="HM184">
        <v>9999</v>
      </c>
      <c r="HN184">
        <v>9999</v>
      </c>
      <c r="HO184">
        <v>9999</v>
      </c>
      <c r="HP184">
        <v>999.9</v>
      </c>
      <c r="HQ184">
        <v>1.86325</v>
      </c>
      <c r="HR184">
        <v>1.86813</v>
      </c>
      <c r="HS184">
        <v>1.86783</v>
      </c>
      <c r="HT184">
        <v>1.86905</v>
      </c>
      <c r="HU184">
        <v>1.86989</v>
      </c>
      <c r="HV184">
        <v>1.86598</v>
      </c>
      <c r="HW184">
        <v>1.86699</v>
      </c>
      <c r="HX184">
        <v>1.86843</v>
      </c>
      <c r="HY184">
        <v>5</v>
      </c>
      <c r="HZ184">
        <v>0</v>
      </c>
      <c r="IA184">
        <v>0</v>
      </c>
      <c r="IB184">
        <v>0</v>
      </c>
      <c r="IC184" t="s">
        <v>426</v>
      </c>
      <c r="ID184" t="s">
        <v>427</v>
      </c>
      <c r="IE184" t="s">
        <v>428</v>
      </c>
      <c r="IF184" t="s">
        <v>428</v>
      </c>
      <c r="IG184" t="s">
        <v>428</v>
      </c>
      <c r="IH184" t="s">
        <v>428</v>
      </c>
      <c r="II184">
        <v>0</v>
      </c>
      <c r="IJ184">
        <v>100</v>
      </c>
      <c r="IK184">
        <v>100</v>
      </c>
      <c r="IL184">
        <v>2.053</v>
      </c>
      <c r="IM184">
        <v>0.3578</v>
      </c>
      <c r="IN184">
        <v>0.625846538382723</v>
      </c>
      <c r="IO184">
        <v>0.00365734689822481</v>
      </c>
      <c r="IP184">
        <v>-6.82403095585571e-07</v>
      </c>
      <c r="IQ184">
        <v>2.34579755332527e-10</v>
      </c>
      <c r="IR184">
        <v>-0.0964157226560202</v>
      </c>
      <c r="IS184">
        <v>-0.0183575705514064</v>
      </c>
      <c r="IT184">
        <v>0.00210061426533654</v>
      </c>
      <c r="IU184">
        <v>-2.28055882586626e-05</v>
      </c>
      <c r="IV184">
        <v>4</v>
      </c>
      <c r="IW184">
        <v>2464</v>
      </c>
      <c r="IX184">
        <v>0</v>
      </c>
      <c r="IY184">
        <v>27</v>
      </c>
      <c r="IZ184">
        <v>29308429.5</v>
      </c>
      <c r="JA184">
        <v>29308429.5</v>
      </c>
      <c r="JB184">
        <v>0.955811</v>
      </c>
      <c r="JC184">
        <v>2.63794</v>
      </c>
      <c r="JD184">
        <v>1.54785</v>
      </c>
      <c r="JE184">
        <v>2.31323</v>
      </c>
      <c r="JF184">
        <v>1.64673</v>
      </c>
      <c r="JG184">
        <v>2.30713</v>
      </c>
      <c r="JH184">
        <v>34.4408</v>
      </c>
      <c r="JI184">
        <v>24.2188</v>
      </c>
      <c r="JJ184">
        <v>18</v>
      </c>
      <c r="JK184">
        <v>506.189</v>
      </c>
      <c r="JL184">
        <v>332.792</v>
      </c>
      <c r="JM184">
        <v>31.3171</v>
      </c>
      <c r="JN184">
        <v>28.68</v>
      </c>
      <c r="JO184">
        <v>29.9997</v>
      </c>
      <c r="JP184">
        <v>28.708</v>
      </c>
      <c r="JQ184">
        <v>28.6656</v>
      </c>
      <c r="JR184">
        <v>19.1542</v>
      </c>
      <c r="JS184">
        <v>22.0007</v>
      </c>
      <c r="JT184">
        <v>84.3562</v>
      </c>
      <c r="JU184">
        <v>31.3199</v>
      </c>
      <c r="JV184">
        <v>420</v>
      </c>
      <c r="JW184">
        <v>24.1271</v>
      </c>
      <c r="JX184">
        <v>96.6244</v>
      </c>
      <c r="JY184">
        <v>94.5434</v>
      </c>
    </row>
    <row r="185" spans="1:285">
      <c r="A185">
        <v>169</v>
      </c>
      <c r="B185">
        <v>1758505770.1</v>
      </c>
      <c r="C185">
        <v>2742.09999990463</v>
      </c>
      <c r="D185" t="s">
        <v>766</v>
      </c>
      <c r="E185" t="s">
        <v>767</v>
      </c>
      <c r="F185">
        <v>5</v>
      </c>
      <c r="G185" t="s">
        <v>419</v>
      </c>
      <c r="H185" t="s">
        <v>729</v>
      </c>
      <c r="I185" t="s">
        <v>421</v>
      </c>
      <c r="J185">
        <v>1758505767.1</v>
      </c>
      <c r="K185">
        <f>(L185)/1000</f>
        <v>0</v>
      </c>
      <c r="L185">
        <f>1000*DL185*AJ185*(DH185-DI185)/(100*DA185*(1000-AJ185*DH185))</f>
        <v>0</v>
      </c>
      <c r="M185">
        <f>DL185*AJ185*(DG185-DF185*(1000-AJ185*DI185)/(1000-AJ185*DH185))/(100*DA185)</f>
        <v>0</v>
      </c>
      <c r="N185">
        <f>DF185 - IF(AJ185&gt;1, M185*DA185*100.0/(AL185), 0)</f>
        <v>0</v>
      </c>
      <c r="O185">
        <f>((U185-K185/2)*N185-M185)/(U185+K185/2)</f>
        <v>0</v>
      </c>
      <c r="P185">
        <f>O185*(DM185+DN185)/1000.0</f>
        <v>0</v>
      </c>
      <c r="Q185">
        <f>(DF185 - IF(AJ185&gt;1, M185*DA185*100.0/(AL185), 0))*(DM185+DN185)/1000.0</f>
        <v>0</v>
      </c>
      <c r="R185">
        <f>2.0/((1/T185-1/S185)+SIGN(T185)*SQRT((1/T185-1/S185)*(1/T185-1/S185) + 4*DB185/((DB185+1)*(DB185+1))*(2*1/T185*1/S185-1/S185*1/S185)))</f>
        <v>0</v>
      </c>
      <c r="S185">
        <f>IF(LEFT(DC185,1)&lt;&gt;"0",IF(LEFT(DC185,1)="1",3.0,DD185),$D$5+$E$5*(DT185*DM185/($K$5*1000))+$F$5*(DT185*DM185/($K$5*1000))*MAX(MIN(DA185,$J$5),$I$5)*MAX(MIN(DA185,$J$5),$I$5)+$G$5*MAX(MIN(DA185,$J$5),$I$5)*(DT185*DM185/($K$5*1000))+$H$5*(DT185*DM185/($K$5*1000))*(DT185*DM185/($K$5*1000)))</f>
        <v>0</v>
      </c>
      <c r="T185">
        <f>K185*(1000-(1000*0.61365*exp(17.502*X185/(240.97+X185))/(DM185+DN185)+DH185)/2)/(1000*0.61365*exp(17.502*X185/(240.97+X185))/(DM185+DN185)-DH185)</f>
        <v>0</v>
      </c>
      <c r="U185">
        <f>1/((DB185+1)/(R185/1.6)+1/(S185/1.37)) + DB185/((DB185+1)/(R185/1.6) + DB185/(S185/1.37))</f>
        <v>0</v>
      </c>
      <c r="V185">
        <f>(CW185*CZ185)</f>
        <v>0</v>
      </c>
      <c r="W185">
        <f>(DO185+(V185+2*0.95*5.67E-8*(((DO185+$B$7)+273)^4-(DO185+273)^4)-44100*K185)/(1.84*29.3*S185+8*0.95*5.67E-8*(DO185+273)^3))</f>
        <v>0</v>
      </c>
      <c r="X185">
        <f>($C$7*DP185+$D$7*DQ185+$E$7*W185)</f>
        <v>0</v>
      </c>
      <c r="Y185">
        <f>0.61365*exp(17.502*X185/(240.97+X185))</f>
        <v>0</v>
      </c>
      <c r="Z185">
        <f>(AA185/AB185*100)</f>
        <v>0</v>
      </c>
      <c r="AA185">
        <f>DH185*(DM185+DN185)/1000</f>
        <v>0</v>
      </c>
      <c r="AB185">
        <f>0.61365*exp(17.502*DO185/(240.97+DO185))</f>
        <v>0</v>
      </c>
      <c r="AC185">
        <f>(Y185-DH185*(DM185+DN185)/1000)</f>
        <v>0</v>
      </c>
      <c r="AD185">
        <f>(-K185*44100)</f>
        <v>0</v>
      </c>
      <c r="AE185">
        <f>2*29.3*S185*0.92*(DO185-X185)</f>
        <v>0</v>
      </c>
      <c r="AF185">
        <f>2*0.95*5.67E-8*(((DO185+$B$7)+273)^4-(X185+273)^4)</f>
        <v>0</v>
      </c>
      <c r="AG185">
        <f>V185+AF185+AD185+AE185</f>
        <v>0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MAX(0,($B$13+$C$13*DT185)/(1+$D$13*DT185)*DM185/(DO185+273)*$E$13)</f>
        <v>0</v>
      </c>
      <c r="AM185" t="s">
        <v>422</v>
      </c>
      <c r="AN185" t="s">
        <v>422</v>
      </c>
      <c r="AO185">
        <v>0</v>
      </c>
      <c r="AP185">
        <v>0</v>
      </c>
      <c r="AQ185">
        <f>1-AO185/AP185</f>
        <v>0</v>
      </c>
      <c r="AR185">
        <v>0</v>
      </c>
      <c r="AS185" t="s">
        <v>422</v>
      </c>
      <c r="AT185" t="s">
        <v>422</v>
      </c>
      <c r="AU185">
        <v>0</v>
      </c>
      <c r="AV185">
        <v>0</v>
      </c>
      <c r="AW185">
        <f>1-AU185/AV185</f>
        <v>0</v>
      </c>
      <c r="AX185">
        <v>0.5</v>
      </c>
      <c r="AY185">
        <f>CX185</f>
        <v>0</v>
      </c>
      <c r="AZ185">
        <f>M185</f>
        <v>0</v>
      </c>
      <c r="BA185">
        <f>AW185*AX185*AY185</f>
        <v>0</v>
      </c>
      <c r="BB185">
        <f>(AZ185-AR185)/AY185</f>
        <v>0</v>
      </c>
      <c r="BC185">
        <f>(AP185-AV185)/AV185</f>
        <v>0</v>
      </c>
      <c r="BD185">
        <f>AO185/(AQ185+AO185/AV185)</f>
        <v>0</v>
      </c>
      <c r="BE185" t="s">
        <v>422</v>
      </c>
      <c r="BF185">
        <v>0</v>
      </c>
      <c r="BG185">
        <f>IF(BF185&lt;&gt;0, BF185, BD185)</f>
        <v>0</v>
      </c>
      <c r="BH185">
        <f>1-BG185/AV185</f>
        <v>0</v>
      </c>
      <c r="BI185">
        <f>(AV185-AU185)/(AV185-BG185)</f>
        <v>0</v>
      </c>
      <c r="BJ185">
        <f>(AP185-AV185)/(AP185-BG185)</f>
        <v>0</v>
      </c>
      <c r="BK185">
        <f>(AV185-AU185)/(AV185-AO185)</f>
        <v>0</v>
      </c>
      <c r="BL185">
        <f>(AP185-AV185)/(AP185-AO185)</f>
        <v>0</v>
      </c>
      <c r="BM185">
        <f>(BI185*BG185/AU185)</f>
        <v>0</v>
      </c>
      <c r="BN185">
        <f>(1-BM185)</f>
        <v>0</v>
      </c>
      <c r="CW185">
        <f>$B$11*DU185+$C$11*DV185+$F$11*EG185*(1-EJ185)</f>
        <v>0</v>
      </c>
      <c r="CX185">
        <f>CW185*CY185</f>
        <v>0</v>
      </c>
      <c r="CY185">
        <f>($B$11*$D$9+$C$11*$D$9+$F$11*((ET185+EL185)/MAX(ET185+EL185+EU185, 0.1)*$I$9+EU185/MAX(ET185+EL185+EU185, 0.1)*$J$9))/($B$11+$C$11+$F$11)</f>
        <v>0</v>
      </c>
      <c r="CZ185">
        <f>($B$11*$K$9+$C$11*$K$9+$F$11*((ET185+EL185)/MAX(ET185+EL185+EU185, 0.1)*$P$9+EU185/MAX(ET185+EL185+EU185, 0.1)*$Q$9))/($B$11+$C$11+$F$11)</f>
        <v>0</v>
      </c>
      <c r="DA185">
        <v>2.96</v>
      </c>
      <c r="DB185">
        <v>0.5</v>
      </c>
      <c r="DC185" t="s">
        <v>423</v>
      </c>
      <c r="DD185">
        <v>2</v>
      </c>
      <c r="DE185">
        <v>1758505767.1</v>
      </c>
      <c r="DF185">
        <v>420.082333333333</v>
      </c>
      <c r="DG185">
        <v>420.029</v>
      </c>
      <c r="DH185">
        <v>24.3597666666667</v>
      </c>
      <c r="DI185">
        <v>24.0741</v>
      </c>
      <c r="DJ185">
        <v>418.029666666667</v>
      </c>
      <c r="DK185">
        <v>24.0020333333333</v>
      </c>
      <c r="DL185">
        <v>499.958</v>
      </c>
      <c r="DM185">
        <v>89.8164666666667</v>
      </c>
      <c r="DN185">
        <v>0.0365366666666667</v>
      </c>
      <c r="DO185">
        <v>30.4998333333333</v>
      </c>
      <c r="DP185">
        <v>30.0059</v>
      </c>
      <c r="DQ185">
        <v>999.9</v>
      </c>
      <c r="DR185">
        <v>0</v>
      </c>
      <c r="DS185">
        <v>0</v>
      </c>
      <c r="DT185">
        <v>9976.86666666667</v>
      </c>
      <c r="DU185">
        <v>0</v>
      </c>
      <c r="DV185">
        <v>0.330984</v>
      </c>
      <c r="DW185">
        <v>0.0529988666666667</v>
      </c>
      <c r="DX185">
        <v>430.571</v>
      </c>
      <c r="DY185">
        <v>430.390666666667</v>
      </c>
      <c r="DZ185">
        <v>0.285721666666667</v>
      </c>
      <c r="EA185">
        <v>420.029</v>
      </c>
      <c r="EB185">
        <v>24.0741</v>
      </c>
      <c r="EC185">
        <v>2.18791</v>
      </c>
      <c r="ED185">
        <v>2.16225</v>
      </c>
      <c r="EE185">
        <v>18.8740666666667</v>
      </c>
      <c r="EF185">
        <v>18.6853333333333</v>
      </c>
      <c r="EG185">
        <v>0.00500059</v>
      </c>
      <c r="EH185">
        <v>0</v>
      </c>
      <c r="EI185">
        <v>0</v>
      </c>
      <c r="EJ185">
        <v>0</v>
      </c>
      <c r="EK185">
        <v>326.066666666667</v>
      </c>
      <c r="EL185">
        <v>0.00500059</v>
      </c>
      <c r="EM185">
        <v>-9.36666666666667</v>
      </c>
      <c r="EN185">
        <v>0.233333333333333</v>
      </c>
      <c r="EO185">
        <v>35.854</v>
      </c>
      <c r="EP185">
        <v>40.5206666666667</v>
      </c>
      <c r="EQ185">
        <v>37.687</v>
      </c>
      <c r="ER185">
        <v>41.0413333333333</v>
      </c>
      <c r="ES185">
        <v>38.729</v>
      </c>
      <c r="ET185">
        <v>0</v>
      </c>
      <c r="EU185">
        <v>0</v>
      </c>
      <c r="EV185">
        <v>0</v>
      </c>
      <c r="EW185">
        <v>1758505770.3</v>
      </c>
      <c r="EX185">
        <v>0</v>
      </c>
      <c r="EY185">
        <v>324.868</v>
      </c>
      <c r="EZ185">
        <v>-13.2923075911093</v>
      </c>
      <c r="FA185">
        <v>-12.6615387826747</v>
      </c>
      <c r="FB185">
        <v>-6.312</v>
      </c>
      <c r="FC185">
        <v>15</v>
      </c>
      <c r="FD185">
        <v>0</v>
      </c>
      <c r="FE185" t="s">
        <v>424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0.0642654395</v>
      </c>
      <c r="FR185">
        <v>0.0468074738345865</v>
      </c>
      <c r="FS185">
        <v>0.0450302732023416</v>
      </c>
      <c r="FT185">
        <v>1</v>
      </c>
      <c r="FU185">
        <v>326.138235294118</v>
      </c>
      <c r="FV185">
        <v>-10.8739495360609</v>
      </c>
      <c r="FW185">
        <v>6.21648731462326</v>
      </c>
      <c r="FX185">
        <v>-1</v>
      </c>
      <c r="FY185">
        <v>0.28700165</v>
      </c>
      <c r="FZ185">
        <v>-0.00512440601503741</v>
      </c>
      <c r="GA185">
        <v>0.000973330995859064</v>
      </c>
      <c r="GB185">
        <v>1</v>
      </c>
      <c r="GC185">
        <v>2</v>
      </c>
      <c r="GD185">
        <v>2</v>
      </c>
      <c r="GE185" t="s">
        <v>425</v>
      </c>
      <c r="GF185">
        <v>3.13293</v>
      </c>
      <c r="GG185">
        <v>2.7147</v>
      </c>
      <c r="GH185">
        <v>0.0887581</v>
      </c>
      <c r="GI185">
        <v>0.0892133</v>
      </c>
      <c r="GJ185">
        <v>0.103304</v>
      </c>
      <c r="GK185">
        <v>0.103085</v>
      </c>
      <c r="GL185">
        <v>34309.7</v>
      </c>
      <c r="GM185">
        <v>36722.2</v>
      </c>
      <c r="GN185">
        <v>34067.8</v>
      </c>
      <c r="GO185">
        <v>36508.2</v>
      </c>
      <c r="GP185">
        <v>43155.1</v>
      </c>
      <c r="GQ185">
        <v>47010.1</v>
      </c>
      <c r="GR185">
        <v>53161.1</v>
      </c>
      <c r="GS185">
        <v>58354.8</v>
      </c>
      <c r="GT185">
        <v>1.95012</v>
      </c>
      <c r="GU185">
        <v>1.6544</v>
      </c>
      <c r="GV185">
        <v>0.0855029</v>
      </c>
      <c r="GW185">
        <v>0</v>
      </c>
      <c r="GX185">
        <v>28.6069</v>
      </c>
      <c r="GY185">
        <v>999.9</v>
      </c>
      <c r="GZ185">
        <v>58.851</v>
      </c>
      <c r="HA185">
        <v>30.504</v>
      </c>
      <c r="HB185">
        <v>28.7358</v>
      </c>
      <c r="HC185">
        <v>54.4547</v>
      </c>
      <c r="HD185">
        <v>47.6963</v>
      </c>
      <c r="HE185">
        <v>1</v>
      </c>
      <c r="HF185">
        <v>0.0984604</v>
      </c>
      <c r="HG185">
        <v>-1.55703</v>
      </c>
      <c r="HH185">
        <v>20.1272</v>
      </c>
      <c r="HI185">
        <v>5.19782</v>
      </c>
      <c r="HJ185">
        <v>12.0049</v>
      </c>
      <c r="HK185">
        <v>4.9755</v>
      </c>
      <c r="HL185">
        <v>3.294</v>
      </c>
      <c r="HM185">
        <v>9999</v>
      </c>
      <c r="HN185">
        <v>9999</v>
      </c>
      <c r="HO185">
        <v>9999</v>
      </c>
      <c r="HP185">
        <v>999.9</v>
      </c>
      <c r="HQ185">
        <v>1.86325</v>
      </c>
      <c r="HR185">
        <v>1.86813</v>
      </c>
      <c r="HS185">
        <v>1.86783</v>
      </c>
      <c r="HT185">
        <v>1.86905</v>
      </c>
      <c r="HU185">
        <v>1.86987</v>
      </c>
      <c r="HV185">
        <v>1.86599</v>
      </c>
      <c r="HW185">
        <v>1.86699</v>
      </c>
      <c r="HX185">
        <v>1.86842</v>
      </c>
      <c r="HY185">
        <v>5</v>
      </c>
      <c r="HZ185">
        <v>0</v>
      </c>
      <c r="IA185">
        <v>0</v>
      </c>
      <c r="IB185">
        <v>0</v>
      </c>
      <c r="IC185" t="s">
        <v>426</v>
      </c>
      <c r="ID185" t="s">
        <v>427</v>
      </c>
      <c r="IE185" t="s">
        <v>428</v>
      </c>
      <c r="IF185" t="s">
        <v>428</v>
      </c>
      <c r="IG185" t="s">
        <v>428</v>
      </c>
      <c r="IH185" t="s">
        <v>428</v>
      </c>
      <c r="II185">
        <v>0</v>
      </c>
      <c r="IJ185">
        <v>100</v>
      </c>
      <c r="IK185">
        <v>100</v>
      </c>
      <c r="IL185">
        <v>2.053</v>
      </c>
      <c r="IM185">
        <v>0.3578</v>
      </c>
      <c r="IN185">
        <v>0.625846538382723</v>
      </c>
      <c r="IO185">
        <v>0.00365734689822481</v>
      </c>
      <c r="IP185">
        <v>-6.82403095585571e-07</v>
      </c>
      <c r="IQ185">
        <v>2.34579755332527e-10</v>
      </c>
      <c r="IR185">
        <v>-0.0964157226560202</v>
      </c>
      <c r="IS185">
        <v>-0.0183575705514064</v>
      </c>
      <c r="IT185">
        <v>0.00210061426533654</v>
      </c>
      <c r="IU185">
        <v>-2.28055882586626e-05</v>
      </c>
      <c r="IV185">
        <v>4</v>
      </c>
      <c r="IW185">
        <v>2464</v>
      </c>
      <c r="IX185">
        <v>0</v>
      </c>
      <c r="IY185">
        <v>27</v>
      </c>
      <c r="IZ185">
        <v>29308429.5</v>
      </c>
      <c r="JA185">
        <v>29308429.5</v>
      </c>
      <c r="JB185">
        <v>0.955811</v>
      </c>
      <c r="JC185">
        <v>2.64038</v>
      </c>
      <c r="JD185">
        <v>1.54785</v>
      </c>
      <c r="JE185">
        <v>2.31445</v>
      </c>
      <c r="JF185">
        <v>1.64673</v>
      </c>
      <c r="JG185">
        <v>2.29858</v>
      </c>
      <c r="JH185">
        <v>34.418</v>
      </c>
      <c r="JI185">
        <v>24.2188</v>
      </c>
      <c r="JJ185">
        <v>18</v>
      </c>
      <c r="JK185">
        <v>506.305</v>
      </c>
      <c r="JL185">
        <v>332.77</v>
      </c>
      <c r="JM185">
        <v>31.3167</v>
      </c>
      <c r="JN185">
        <v>28.6781</v>
      </c>
      <c r="JO185">
        <v>29.9997</v>
      </c>
      <c r="JP185">
        <v>28.7061</v>
      </c>
      <c r="JQ185">
        <v>28.6637</v>
      </c>
      <c r="JR185">
        <v>19.1558</v>
      </c>
      <c r="JS185">
        <v>22.0007</v>
      </c>
      <c r="JT185">
        <v>84.3562</v>
      </c>
      <c r="JU185">
        <v>31.3152</v>
      </c>
      <c r="JV185">
        <v>420</v>
      </c>
      <c r="JW185">
        <v>24.1271</v>
      </c>
      <c r="JX185">
        <v>96.6247</v>
      </c>
      <c r="JY185">
        <v>94.5435</v>
      </c>
    </row>
    <row r="186" spans="1:285">
      <c r="A186">
        <v>170</v>
      </c>
      <c r="B186">
        <v>1758505772.1</v>
      </c>
      <c r="C186">
        <v>2744.09999990463</v>
      </c>
      <c r="D186" t="s">
        <v>768</v>
      </c>
      <c r="E186" t="s">
        <v>769</v>
      </c>
      <c r="F186">
        <v>5</v>
      </c>
      <c r="G186" t="s">
        <v>419</v>
      </c>
      <c r="H186" t="s">
        <v>729</v>
      </c>
      <c r="I186" t="s">
        <v>421</v>
      </c>
      <c r="J186">
        <v>1758505769.1</v>
      </c>
      <c r="K186">
        <f>(L186)/1000</f>
        <v>0</v>
      </c>
      <c r="L186">
        <f>1000*DL186*AJ186*(DH186-DI186)/(100*DA186*(1000-AJ186*DH186))</f>
        <v>0</v>
      </c>
      <c r="M186">
        <f>DL186*AJ186*(DG186-DF186*(1000-AJ186*DI186)/(1000-AJ186*DH186))/(100*DA186)</f>
        <v>0</v>
      </c>
      <c r="N186">
        <f>DF186 - IF(AJ186&gt;1, M186*DA186*100.0/(AL186), 0)</f>
        <v>0</v>
      </c>
      <c r="O186">
        <f>((U186-K186/2)*N186-M186)/(U186+K186/2)</f>
        <v>0</v>
      </c>
      <c r="P186">
        <f>O186*(DM186+DN186)/1000.0</f>
        <v>0</v>
      </c>
      <c r="Q186">
        <f>(DF186 - IF(AJ186&gt;1, M186*DA186*100.0/(AL186), 0))*(DM186+DN186)/1000.0</f>
        <v>0</v>
      </c>
      <c r="R186">
        <f>2.0/((1/T186-1/S186)+SIGN(T186)*SQRT((1/T186-1/S186)*(1/T186-1/S186) + 4*DB186/((DB186+1)*(DB186+1))*(2*1/T186*1/S186-1/S186*1/S186)))</f>
        <v>0</v>
      </c>
      <c r="S186">
        <f>IF(LEFT(DC186,1)&lt;&gt;"0",IF(LEFT(DC186,1)="1",3.0,DD186),$D$5+$E$5*(DT186*DM186/($K$5*1000))+$F$5*(DT186*DM186/($K$5*1000))*MAX(MIN(DA186,$J$5),$I$5)*MAX(MIN(DA186,$J$5),$I$5)+$G$5*MAX(MIN(DA186,$J$5),$I$5)*(DT186*DM186/($K$5*1000))+$H$5*(DT186*DM186/($K$5*1000))*(DT186*DM186/($K$5*1000)))</f>
        <v>0</v>
      </c>
      <c r="T186">
        <f>K186*(1000-(1000*0.61365*exp(17.502*X186/(240.97+X186))/(DM186+DN186)+DH186)/2)/(1000*0.61365*exp(17.502*X186/(240.97+X186))/(DM186+DN186)-DH186)</f>
        <v>0</v>
      </c>
      <c r="U186">
        <f>1/((DB186+1)/(R186/1.6)+1/(S186/1.37)) + DB186/((DB186+1)/(R186/1.6) + DB186/(S186/1.37))</f>
        <v>0</v>
      </c>
      <c r="V186">
        <f>(CW186*CZ186)</f>
        <v>0</v>
      </c>
      <c r="W186">
        <f>(DO186+(V186+2*0.95*5.67E-8*(((DO186+$B$7)+273)^4-(DO186+273)^4)-44100*K186)/(1.84*29.3*S186+8*0.95*5.67E-8*(DO186+273)^3))</f>
        <v>0</v>
      </c>
      <c r="X186">
        <f>($C$7*DP186+$D$7*DQ186+$E$7*W186)</f>
        <v>0</v>
      </c>
      <c r="Y186">
        <f>0.61365*exp(17.502*X186/(240.97+X186))</f>
        <v>0</v>
      </c>
      <c r="Z186">
        <f>(AA186/AB186*100)</f>
        <v>0</v>
      </c>
      <c r="AA186">
        <f>DH186*(DM186+DN186)/1000</f>
        <v>0</v>
      </c>
      <c r="AB186">
        <f>0.61365*exp(17.502*DO186/(240.97+DO186))</f>
        <v>0</v>
      </c>
      <c r="AC186">
        <f>(Y186-DH186*(DM186+DN186)/1000)</f>
        <v>0</v>
      </c>
      <c r="AD186">
        <f>(-K186*44100)</f>
        <v>0</v>
      </c>
      <c r="AE186">
        <f>2*29.3*S186*0.92*(DO186-X186)</f>
        <v>0</v>
      </c>
      <c r="AF186">
        <f>2*0.95*5.67E-8*(((DO186+$B$7)+273)^4-(X186+273)^4)</f>
        <v>0</v>
      </c>
      <c r="AG186">
        <f>V186+AF186+AD186+AE186</f>
        <v>0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MAX(0,($B$13+$C$13*DT186)/(1+$D$13*DT186)*DM186/(DO186+273)*$E$13)</f>
        <v>0</v>
      </c>
      <c r="AM186" t="s">
        <v>422</v>
      </c>
      <c r="AN186" t="s">
        <v>422</v>
      </c>
      <c r="AO186">
        <v>0</v>
      </c>
      <c r="AP186">
        <v>0</v>
      </c>
      <c r="AQ186">
        <f>1-AO186/AP186</f>
        <v>0</v>
      </c>
      <c r="AR186">
        <v>0</v>
      </c>
      <c r="AS186" t="s">
        <v>422</v>
      </c>
      <c r="AT186" t="s">
        <v>422</v>
      </c>
      <c r="AU186">
        <v>0</v>
      </c>
      <c r="AV186">
        <v>0</v>
      </c>
      <c r="AW186">
        <f>1-AU186/AV186</f>
        <v>0</v>
      </c>
      <c r="AX186">
        <v>0.5</v>
      </c>
      <c r="AY186">
        <f>CX186</f>
        <v>0</v>
      </c>
      <c r="AZ186">
        <f>M186</f>
        <v>0</v>
      </c>
      <c r="BA186">
        <f>AW186*AX186*AY186</f>
        <v>0</v>
      </c>
      <c r="BB186">
        <f>(AZ186-AR186)/AY186</f>
        <v>0</v>
      </c>
      <c r="BC186">
        <f>(AP186-AV186)/AV186</f>
        <v>0</v>
      </c>
      <c r="BD186">
        <f>AO186/(AQ186+AO186/AV186)</f>
        <v>0</v>
      </c>
      <c r="BE186" t="s">
        <v>422</v>
      </c>
      <c r="BF186">
        <v>0</v>
      </c>
      <c r="BG186">
        <f>IF(BF186&lt;&gt;0, BF186, BD186)</f>
        <v>0</v>
      </c>
      <c r="BH186">
        <f>1-BG186/AV186</f>
        <v>0</v>
      </c>
      <c r="BI186">
        <f>(AV186-AU186)/(AV186-BG186)</f>
        <v>0</v>
      </c>
      <c r="BJ186">
        <f>(AP186-AV186)/(AP186-BG186)</f>
        <v>0</v>
      </c>
      <c r="BK186">
        <f>(AV186-AU186)/(AV186-AO186)</f>
        <v>0</v>
      </c>
      <c r="BL186">
        <f>(AP186-AV186)/(AP186-AO186)</f>
        <v>0</v>
      </c>
      <c r="BM186">
        <f>(BI186*BG186/AU186)</f>
        <v>0</v>
      </c>
      <c r="BN186">
        <f>(1-BM186)</f>
        <v>0</v>
      </c>
      <c r="CW186">
        <f>$B$11*DU186+$C$11*DV186+$F$11*EG186*(1-EJ186)</f>
        <v>0</v>
      </c>
      <c r="CX186">
        <f>CW186*CY186</f>
        <v>0</v>
      </c>
      <c r="CY186">
        <f>($B$11*$D$9+$C$11*$D$9+$F$11*((ET186+EL186)/MAX(ET186+EL186+EU186, 0.1)*$I$9+EU186/MAX(ET186+EL186+EU186, 0.1)*$J$9))/($B$11+$C$11+$F$11)</f>
        <v>0</v>
      </c>
      <c r="CZ186">
        <f>($B$11*$K$9+$C$11*$K$9+$F$11*((ET186+EL186)/MAX(ET186+EL186+EU186, 0.1)*$P$9+EU186/MAX(ET186+EL186+EU186, 0.1)*$Q$9))/($B$11+$C$11+$F$11)</f>
        <v>0</v>
      </c>
      <c r="DA186">
        <v>2.96</v>
      </c>
      <c r="DB186">
        <v>0.5</v>
      </c>
      <c r="DC186" t="s">
        <v>423</v>
      </c>
      <c r="DD186">
        <v>2</v>
      </c>
      <c r="DE186">
        <v>1758505769.1</v>
      </c>
      <c r="DF186">
        <v>420.082666666667</v>
      </c>
      <c r="DG186">
        <v>420.018</v>
      </c>
      <c r="DH186">
        <v>24.3597666666667</v>
      </c>
      <c r="DI186">
        <v>24.0737666666667</v>
      </c>
      <c r="DJ186">
        <v>418.029666666667</v>
      </c>
      <c r="DK186">
        <v>24.0020333333333</v>
      </c>
      <c r="DL186">
        <v>499.980333333333</v>
      </c>
      <c r="DM186">
        <v>89.8165</v>
      </c>
      <c r="DN186">
        <v>0.036536</v>
      </c>
      <c r="DO186">
        <v>30.4994</v>
      </c>
      <c r="DP186">
        <v>30.0034333333333</v>
      </c>
      <c r="DQ186">
        <v>999.9</v>
      </c>
      <c r="DR186">
        <v>0</v>
      </c>
      <c r="DS186">
        <v>0</v>
      </c>
      <c r="DT186">
        <v>9993.10666666667</v>
      </c>
      <c r="DU186">
        <v>0</v>
      </c>
      <c r="DV186">
        <v>0.330984</v>
      </c>
      <c r="DW186">
        <v>0.0641784666666667</v>
      </c>
      <c r="DX186">
        <v>430.571333333333</v>
      </c>
      <c r="DY186">
        <v>430.379333333333</v>
      </c>
      <c r="DZ186">
        <v>0.286061</v>
      </c>
      <c r="EA186">
        <v>420.018</v>
      </c>
      <c r="EB186">
        <v>24.0737666666667</v>
      </c>
      <c r="EC186">
        <v>2.18791333333333</v>
      </c>
      <c r="ED186">
        <v>2.16222</v>
      </c>
      <c r="EE186">
        <v>18.8740666666667</v>
      </c>
      <c r="EF186">
        <v>18.6851</v>
      </c>
      <c r="EG186">
        <v>0.00500059</v>
      </c>
      <c r="EH186">
        <v>0</v>
      </c>
      <c r="EI186">
        <v>0</v>
      </c>
      <c r="EJ186">
        <v>0</v>
      </c>
      <c r="EK186">
        <v>323.5</v>
      </c>
      <c r="EL186">
        <v>0.00500059</v>
      </c>
      <c r="EM186">
        <v>-8.46666666666667</v>
      </c>
      <c r="EN186">
        <v>0.0666666666666667</v>
      </c>
      <c r="EO186">
        <v>35.875</v>
      </c>
      <c r="EP186">
        <v>40.5413333333333</v>
      </c>
      <c r="EQ186">
        <v>37.708</v>
      </c>
      <c r="ER186">
        <v>41.083</v>
      </c>
      <c r="ES186">
        <v>38.75</v>
      </c>
      <c r="ET186">
        <v>0</v>
      </c>
      <c r="EU186">
        <v>0</v>
      </c>
      <c r="EV186">
        <v>0</v>
      </c>
      <c r="EW186">
        <v>1758505772.7</v>
      </c>
      <c r="EX186">
        <v>0</v>
      </c>
      <c r="EY186">
        <v>324.992</v>
      </c>
      <c r="EZ186">
        <v>17.5000004095905</v>
      </c>
      <c r="FA186">
        <v>-6.50769260907784</v>
      </c>
      <c r="FB186">
        <v>-6.776</v>
      </c>
      <c r="FC186">
        <v>15</v>
      </c>
      <c r="FD186">
        <v>0</v>
      </c>
      <c r="FE186" t="s">
        <v>424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0.0666564995</v>
      </c>
      <c r="FR186">
        <v>0.0699957793984961</v>
      </c>
      <c r="FS186">
        <v>0.0458092867822256</v>
      </c>
      <c r="FT186">
        <v>1</v>
      </c>
      <c r="FU186">
        <v>325.911764705882</v>
      </c>
      <c r="FV186">
        <v>-17.3598165834511</v>
      </c>
      <c r="FW186">
        <v>6.14246380467118</v>
      </c>
      <c r="FX186">
        <v>-1</v>
      </c>
      <c r="FY186">
        <v>0.28699485</v>
      </c>
      <c r="FZ186">
        <v>-0.00661141353383444</v>
      </c>
      <c r="GA186">
        <v>0.00100381473763837</v>
      </c>
      <c r="GB186">
        <v>1</v>
      </c>
      <c r="GC186">
        <v>2</v>
      </c>
      <c r="GD186">
        <v>2</v>
      </c>
      <c r="GE186" t="s">
        <v>425</v>
      </c>
      <c r="GF186">
        <v>3.13315</v>
      </c>
      <c r="GG186">
        <v>2.71465</v>
      </c>
      <c r="GH186">
        <v>0.0887597</v>
      </c>
      <c r="GI186">
        <v>0.0892227</v>
      </c>
      <c r="GJ186">
        <v>0.103303</v>
      </c>
      <c r="GK186">
        <v>0.103084</v>
      </c>
      <c r="GL186">
        <v>34309.8</v>
      </c>
      <c r="GM186">
        <v>36722.1</v>
      </c>
      <c r="GN186">
        <v>34068</v>
      </c>
      <c r="GO186">
        <v>36508.5</v>
      </c>
      <c r="GP186">
        <v>43155.1</v>
      </c>
      <c r="GQ186">
        <v>47010.4</v>
      </c>
      <c r="GR186">
        <v>53161.1</v>
      </c>
      <c r="GS186">
        <v>58355.1</v>
      </c>
      <c r="GT186">
        <v>1.95058</v>
      </c>
      <c r="GU186">
        <v>1.65392</v>
      </c>
      <c r="GV186">
        <v>0.0856519</v>
      </c>
      <c r="GW186">
        <v>0</v>
      </c>
      <c r="GX186">
        <v>28.6068</v>
      </c>
      <c r="GY186">
        <v>999.9</v>
      </c>
      <c r="GZ186">
        <v>58.851</v>
      </c>
      <c r="HA186">
        <v>30.494</v>
      </c>
      <c r="HB186">
        <v>28.718</v>
      </c>
      <c r="HC186">
        <v>54.7947</v>
      </c>
      <c r="HD186">
        <v>47.2837</v>
      </c>
      <c r="HE186">
        <v>1</v>
      </c>
      <c r="HF186">
        <v>0.0981834</v>
      </c>
      <c r="HG186">
        <v>-1.55259</v>
      </c>
      <c r="HH186">
        <v>20.1273</v>
      </c>
      <c r="HI186">
        <v>5.19767</v>
      </c>
      <c r="HJ186">
        <v>12.0052</v>
      </c>
      <c r="HK186">
        <v>4.97545</v>
      </c>
      <c r="HL186">
        <v>3.294</v>
      </c>
      <c r="HM186">
        <v>9999</v>
      </c>
      <c r="HN186">
        <v>9999</v>
      </c>
      <c r="HO186">
        <v>9999</v>
      </c>
      <c r="HP186">
        <v>999.9</v>
      </c>
      <c r="HQ186">
        <v>1.86325</v>
      </c>
      <c r="HR186">
        <v>1.86812</v>
      </c>
      <c r="HS186">
        <v>1.86783</v>
      </c>
      <c r="HT186">
        <v>1.86905</v>
      </c>
      <c r="HU186">
        <v>1.86987</v>
      </c>
      <c r="HV186">
        <v>1.86596</v>
      </c>
      <c r="HW186">
        <v>1.86695</v>
      </c>
      <c r="HX186">
        <v>1.86841</v>
      </c>
      <c r="HY186">
        <v>5</v>
      </c>
      <c r="HZ186">
        <v>0</v>
      </c>
      <c r="IA186">
        <v>0</v>
      </c>
      <c r="IB186">
        <v>0</v>
      </c>
      <c r="IC186" t="s">
        <v>426</v>
      </c>
      <c r="ID186" t="s">
        <v>427</v>
      </c>
      <c r="IE186" t="s">
        <v>428</v>
      </c>
      <c r="IF186" t="s">
        <v>428</v>
      </c>
      <c r="IG186" t="s">
        <v>428</v>
      </c>
      <c r="IH186" t="s">
        <v>428</v>
      </c>
      <c r="II186">
        <v>0</v>
      </c>
      <c r="IJ186">
        <v>100</v>
      </c>
      <c r="IK186">
        <v>100</v>
      </c>
      <c r="IL186">
        <v>2.053</v>
      </c>
      <c r="IM186">
        <v>0.3578</v>
      </c>
      <c r="IN186">
        <v>0.625846538382723</v>
      </c>
      <c r="IO186">
        <v>0.00365734689822481</v>
      </c>
      <c r="IP186">
        <v>-6.82403095585571e-07</v>
      </c>
      <c r="IQ186">
        <v>2.34579755332527e-10</v>
      </c>
      <c r="IR186">
        <v>-0.0964157226560202</v>
      </c>
      <c r="IS186">
        <v>-0.0183575705514064</v>
      </c>
      <c r="IT186">
        <v>0.00210061426533654</v>
      </c>
      <c r="IU186">
        <v>-2.28055882586626e-05</v>
      </c>
      <c r="IV186">
        <v>4</v>
      </c>
      <c r="IW186">
        <v>2464</v>
      </c>
      <c r="IX186">
        <v>0</v>
      </c>
      <c r="IY186">
        <v>27</v>
      </c>
      <c r="IZ186">
        <v>29308429.5</v>
      </c>
      <c r="JA186">
        <v>29308429.5</v>
      </c>
      <c r="JB186">
        <v>0.955811</v>
      </c>
      <c r="JC186">
        <v>2.63184</v>
      </c>
      <c r="JD186">
        <v>1.54785</v>
      </c>
      <c r="JE186">
        <v>2.31323</v>
      </c>
      <c r="JF186">
        <v>1.64551</v>
      </c>
      <c r="JG186">
        <v>2.35596</v>
      </c>
      <c r="JH186">
        <v>34.418</v>
      </c>
      <c r="JI186">
        <v>24.2188</v>
      </c>
      <c r="JJ186">
        <v>18</v>
      </c>
      <c r="JK186">
        <v>506.587</v>
      </c>
      <c r="JL186">
        <v>332.537</v>
      </c>
      <c r="JM186">
        <v>31.3162</v>
      </c>
      <c r="JN186">
        <v>28.6763</v>
      </c>
      <c r="JO186">
        <v>29.9997</v>
      </c>
      <c r="JP186">
        <v>28.7042</v>
      </c>
      <c r="JQ186">
        <v>28.6625</v>
      </c>
      <c r="JR186">
        <v>19.1522</v>
      </c>
      <c r="JS186">
        <v>22.0007</v>
      </c>
      <c r="JT186">
        <v>84.3562</v>
      </c>
      <c r="JU186">
        <v>31.3152</v>
      </c>
      <c r="JV186">
        <v>420</v>
      </c>
      <c r="JW186">
        <v>24.1271</v>
      </c>
      <c r="JX186">
        <v>96.6249</v>
      </c>
      <c r="JY186">
        <v>94.544</v>
      </c>
    </row>
    <row r="187" spans="1:285">
      <c r="A187">
        <v>171</v>
      </c>
      <c r="B187">
        <v>1758505774.1</v>
      </c>
      <c r="C187">
        <v>2746.09999990463</v>
      </c>
      <c r="D187" t="s">
        <v>770</v>
      </c>
      <c r="E187" t="s">
        <v>771</v>
      </c>
      <c r="F187">
        <v>5</v>
      </c>
      <c r="G187" t="s">
        <v>419</v>
      </c>
      <c r="H187" t="s">
        <v>729</v>
      </c>
      <c r="I187" t="s">
        <v>421</v>
      </c>
      <c r="J187">
        <v>1758505771.1</v>
      </c>
      <c r="K187">
        <f>(L187)/1000</f>
        <v>0</v>
      </c>
      <c r="L187">
        <f>1000*DL187*AJ187*(DH187-DI187)/(100*DA187*(1000-AJ187*DH187))</f>
        <v>0</v>
      </c>
      <c r="M187">
        <f>DL187*AJ187*(DG187-DF187*(1000-AJ187*DI187)/(1000-AJ187*DH187))/(100*DA187)</f>
        <v>0</v>
      </c>
      <c r="N187">
        <f>DF187 - IF(AJ187&gt;1, M187*DA187*100.0/(AL187), 0)</f>
        <v>0</v>
      </c>
      <c r="O187">
        <f>((U187-K187/2)*N187-M187)/(U187+K187/2)</f>
        <v>0</v>
      </c>
      <c r="P187">
        <f>O187*(DM187+DN187)/1000.0</f>
        <v>0</v>
      </c>
      <c r="Q187">
        <f>(DF187 - IF(AJ187&gt;1, M187*DA187*100.0/(AL187), 0))*(DM187+DN187)/1000.0</f>
        <v>0</v>
      </c>
      <c r="R187">
        <f>2.0/((1/T187-1/S187)+SIGN(T187)*SQRT((1/T187-1/S187)*(1/T187-1/S187) + 4*DB187/((DB187+1)*(DB187+1))*(2*1/T187*1/S187-1/S187*1/S187)))</f>
        <v>0</v>
      </c>
      <c r="S187">
        <f>IF(LEFT(DC187,1)&lt;&gt;"0",IF(LEFT(DC187,1)="1",3.0,DD187),$D$5+$E$5*(DT187*DM187/($K$5*1000))+$F$5*(DT187*DM187/($K$5*1000))*MAX(MIN(DA187,$J$5),$I$5)*MAX(MIN(DA187,$J$5),$I$5)+$G$5*MAX(MIN(DA187,$J$5),$I$5)*(DT187*DM187/($K$5*1000))+$H$5*(DT187*DM187/($K$5*1000))*(DT187*DM187/($K$5*1000)))</f>
        <v>0</v>
      </c>
      <c r="T187">
        <f>K187*(1000-(1000*0.61365*exp(17.502*X187/(240.97+X187))/(DM187+DN187)+DH187)/2)/(1000*0.61365*exp(17.502*X187/(240.97+X187))/(DM187+DN187)-DH187)</f>
        <v>0</v>
      </c>
      <c r="U187">
        <f>1/((DB187+1)/(R187/1.6)+1/(S187/1.37)) + DB187/((DB187+1)/(R187/1.6) + DB187/(S187/1.37))</f>
        <v>0</v>
      </c>
      <c r="V187">
        <f>(CW187*CZ187)</f>
        <v>0</v>
      </c>
      <c r="W187">
        <f>(DO187+(V187+2*0.95*5.67E-8*(((DO187+$B$7)+273)^4-(DO187+273)^4)-44100*K187)/(1.84*29.3*S187+8*0.95*5.67E-8*(DO187+273)^3))</f>
        <v>0</v>
      </c>
      <c r="X187">
        <f>($C$7*DP187+$D$7*DQ187+$E$7*W187)</f>
        <v>0</v>
      </c>
      <c r="Y187">
        <f>0.61365*exp(17.502*X187/(240.97+X187))</f>
        <v>0</v>
      </c>
      <c r="Z187">
        <f>(AA187/AB187*100)</f>
        <v>0</v>
      </c>
      <c r="AA187">
        <f>DH187*(DM187+DN187)/1000</f>
        <v>0</v>
      </c>
      <c r="AB187">
        <f>0.61365*exp(17.502*DO187/(240.97+DO187))</f>
        <v>0</v>
      </c>
      <c r="AC187">
        <f>(Y187-DH187*(DM187+DN187)/1000)</f>
        <v>0</v>
      </c>
      <c r="AD187">
        <f>(-K187*44100)</f>
        <v>0</v>
      </c>
      <c r="AE187">
        <f>2*29.3*S187*0.92*(DO187-X187)</f>
        <v>0</v>
      </c>
      <c r="AF187">
        <f>2*0.95*5.67E-8*(((DO187+$B$7)+273)^4-(X187+273)^4)</f>
        <v>0</v>
      </c>
      <c r="AG187">
        <f>V187+AF187+AD187+AE187</f>
        <v>0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MAX(0,($B$13+$C$13*DT187)/(1+$D$13*DT187)*DM187/(DO187+273)*$E$13)</f>
        <v>0</v>
      </c>
      <c r="AM187" t="s">
        <v>422</v>
      </c>
      <c r="AN187" t="s">
        <v>422</v>
      </c>
      <c r="AO187">
        <v>0</v>
      </c>
      <c r="AP187">
        <v>0</v>
      </c>
      <c r="AQ187">
        <f>1-AO187/AP187</f>
        <v>0</v>
      </c>
      <c r="AR187">
        <v>0</v>
      </c>
      <c r="AS187" t="s">
        <v>422</v>
      </c>
      <c r="AT187" t="s">
        <v>422</v>
      </c>
      <c r="AU187">
        <v>0</v>
      </c>
      <c r="AV187">
        <v>0</v>
      </c>
      <c r="AW187">
        <f>1-AU187/AV187</f>
        <v>0</v>
      </c>
      <c r="AX187">
        <v>0.5</v>
      </c>
      <c r="AY187">
        <f>CX187</f>
        <v>0</v>
      </c>
      <c r="AZ187">
        <f>M187</f>
        <v>0</v>
      </c>
      <c r="BA187">
        <f>AW187*AX187*AY187</f>
        <v>0</v>
      </c>
      <c r="BB187">
        <f>(AZ187-AR187)/AY187</f>
        <v>0</v>
      </c>
      <c r="BC187">
        <f>(AP187-AV187)/AV187</f>
        <v>0</v>
      </c>
      <c r="BD187">
        <f>AO187/(AQ187+AO187/AV187)</f>
        <v>0</v>
      </c>
      <c r="BE187" t="s">
        <v>422</v>
      </c>
      <c r="BF187">
        <v>0</v>
      </c>
      <c r="BG187">
        <f>IF(BF187&lt;&gt;0, BF187, BD187)</f>
        <v>0</v>
      </c>
      <c r="BH187">
        <f>1-BG187/AV187</f>
        <v>0</v>
      </c>
      <c r="BI187">
        <f>(AV187-AU187)/(AV187-BG187)</f>
        <v>0</v>
      </c>
      <c r="BJ187">
        <f>(AP187-AV187)/(AP187-BG187)</f>
        <v>0</v>
      </c>
      <c r="BK187">
        <f>(AV187-AU187)/(AV187-AO187)</f>
        <v>0</v>
      </c>
      <c r="BL187">
        <f>(AP187-AV187)/(AP187-AO187)</f>
        <v>0</v>
      </c>
      <c r="BM187">
        <f>(BI187*BG187/AU187)</f>
        <v>0</v>
      </c>
      <c r="BN187">
        <f>(1-BM187)</f>
        <v>0</v>
      </c>
      <c r="CW187">
        <f>$B$11*DU187+$C$11*DV187+$F$11*EG187*(1-EJ187)</f>
        <v>0</v>
      </c>
      <c r="CX187">
        <f>CW187*CY187</f>
        <v>0</v>
      </c>
      <c r="CY187">
        <f>($B$11*$D$9+$C$11*$D$9+$F$11*((ET187+EL187)/MAX(ET187+EL187+EU187, 0.1)*$I$9+EU187/MAX(ET187+EL187+EU187, 0.1)*$J$9))/($B$11+$C$11+$F$11)</f>
        <v>0</v>
      </c>
      <c r="CZ187">
        <f>($B$11*$K$9+$C$11*$K$9+$F$11*((ET187+EL187)/MAX(ET187+EL187+EU187, 0.1)*$P$9+EU187/MAX(ET187+EL187+EU187, 0.1)*$Q$9))/($B$11+$C$11+$F$11)</f>
        <v>0</v>
      </c>
      <c r="DA187">
        <v>2.96</v>
      </c>
      <c r="DB187">
        <v>0.5</v>
      </c>
      <c r="DC187" t="s">
        <v>423</v>
      </c>
      <c r="DD187">
        <v>2</v>
      </c>
      <c r="DE187">
        <v>1758505771.1</v>
      </c>
      <c r="DF187">
        <v>420.080666666667</v>
      </c>
      <c r="DG187">
        <v>420.032</v>
      </c>
      <c r="DH187">
        <v>24.3596</v>
      </c>
      <c r="DI187">
        <v>24.0729333333333</v>
      </c>
      <c r="DJ187">
        <v>418.028</v>
      </c>
      <c r="DK187">
        <v>24.0018333333333</v>
      </c>
      <c r="DL187">
        <v>500.018333333333</v>
      </c>
      <c r="DM187">
        <v>89.8162666666667</v>
      </c>
      <c r="DN187">
        <v>0.0364994666666667</v>
      </c>
      <c r="DO187">
        <v>30.4992666666667</v>
      </c>
      <c r="DP187">
        <v>30.0024</v>
      </c>
      <c r="DQ187">
        <v>999.9</v>
      </c>
      <c r="DR187">
        <v>0</v>
      </c>
      <c r="DS187">
        <v>0</v>
      </c>
      <c r="DT187">
        <v>10011.2333333333</v>
      </c>
      <c r="DU187">
        <v>0</v>
      </c>
      <c r="DV187">
        <v>0.330984</v>
      </c>
      <c r="DW187">
        <v>0.0485026</v>
      </c>
      <c r="DX187">
        <v>430.569333333333</v>
      </c>
      <c r="DY187">
        <v>430.393</v>
      </c>
      <c r="DZ187">
        <v>0.286725333333333</v>
      </c>
      <c r="EA187">
        <v>420.032</v>
      </c>
      <c r="EB187">
        <v>24.0729333333333</v>
      </c>
      <c r="EC187">
        <v>2.18789333333333</v>
      </c>
      <c r="ED187">
        <v>2.16213666666667</v>
      </c>
      <c r="EE187">
        <v>18.8739333333333</v>
      </c>
      <c r="EF187">
        <v>18.6845</v>
      </c>
      <c r="EG187">
        <v>0.00500059</v>
      </c>
      <c r="EH187">
        <v>0</v>
      </c>
      <c r="EI187">
        <v>0</v>
      </c>
      <c r="EJ187">
        <v>0</v>
      </c>
      <c r="EK187">
        <v>323.266666666667</v>
      </c>
      <c r="EL187">
        <v>0.00500059</v>
      </c>
      <c r="EM187">
        <v>-11.7333333333333</v>
      </c>
      <c r="EN187">
        <v>-0.933333333333333</v>
      </c>
      <c r="EO187">
        <v>35.875</v>
      </c>
      <c r="EP187">
        <v>40.583</v>
      </c>
      <c r="EQ187">
        <v>37.729</v>
      </c>
      <c r="ER187">
        <v>41.1246666666667</v>
      </c>
      <c r="ES187">
        <v>38.75</v>
      </c>
      <c r="ET187">
        <v>0</v>
      </c>
      <c r="EU187">
        <v>0</v>
      </c>
      <c r="EV187">
        <v>0</v>
      </c>
      <c r="EW187">
        <v>1758505774.5</v>
      </c>
      <c r="EX187">
        <v>0</v>
      </c>
      <c r="EY187">
        <v>326.023076923077</v>
      </c>
      <c r="EZ187">
        <v>27.3777779354261</v>
      </c>
      <c r="FA187">
        <v>-5.23076949641028</v>
      </c>
      <c r="FB187">
        <v>-6.79230769230769</v>
      </c>
      <c r="FC187">
        <v>15</v>
      </c>
      <c r="FD187">
        <v>0</v>
      </c>
      <c r="FE187" t="s">
        <v>424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0.0653320345</v>
      </c>
      <c r="FR187">
        <v>0.0625145345864662</v>
      </c>
      <c r="FS187">
        <v>0.0458575848197111</v>
      </c>
      <c r="FT187">
        <v>1</v>
      </c>
      <c r="FU187">
        <v>326.026470588235</v>
      </c>
      <c r="FV187">
        <v>-6.10084015827518</v>
      </c>
      <c r="FW187">
        <v>6.77739794001874</v>
      </c>
      <c r="FX187">
        <v>-1</v>
      </c>
      <c r="FY187">
        <v>0.2869839</v>
      </c>
      <c r="FZ187">
        <v>-0.00592538345864631</v>
      </c>
      <c r="GA187">
        <v>0.00100493660994114</v>
      </c>
      <c r="GB187">
        <v>1</v>
      </c>
      <c r="GC187">
        <v>2</v>
      </c>
      <c r="GD187">
        <v>2</v>
      </c>
      <c r="GE187" t="s">
        <v>425</v>
      </c>
      <c r="GF187">
        <v>3.13309</v>
      </c>
      <c r="GG187">
        <v>2.71461</v>
      </c>
      <c r="GH187">
        <v>0.0887608</v>
      </c>
      <c r="GI187">
        <v>0.0892269</v>
      </c>
      <c r="GJ187">
        <v>0.1033</v>
      </c>
      <c r="GK187">
        <v>0.103082</v>
      </c>
      <c r="GL187">
        <v>34309.9</v>
      </c>
      <c r="GM187">
        <v>36722.2</v>
      </c>
      <c r="GN187">
        <v>34068.1</v>
      </c>
      <c r="GO187">
        <v>36508.7</v>
      </c>
      <c r="GP187">
        <v>43155.3</v>
      </c>
      <c r="GQ187">
        <v>47010.7</v>
      </c>
      <c r="GR187">
        <v>53161.1</v>
      </c>
      <c r="GS187">
        <v>58355.3</v>
      </c>
      <c r="GT187">
        <v>1.9503</v>
      </c>
      <c r="GU187">
        <v>1.6542</v>
      </c>
      <c r="GV187">
        <v>0.0856742</v>
      </c>
      <c r="GW187">
        <v>0</v>
      </c>
      <c r="GX187">
        <v>28.6055</v>
      </c>
      <c r="GY187">
        <v>999.9</v>
      </c>
      <c r="GZ187">
        <v>58.851</v>
      </c>
      <c r="HA187">
        <v>30.494</v>
      </c>
      <c r="HB187">
        <v>28.7177</v>
      </c>
      <c r="HC187">
        <v>54.5347</v>
      </c>
      <c r="HD187">
        <v>47.6042</v>
      </c>
      <c r="HE187">
        <v>1</v>
      </c>
      <c r="HF187">
        <v>0.0980285</v>
      </c>
      <c r="HG187">
        <v>-1.54897</v>
      </c>
      <c r="HH187">
        <v>20.1272</v>
      </c>
      <c r="HI187">
        <v>5.19782</v>
      </c>
      <c r="HJ187">
        <v>12.005</v>
      </c>
      <c r="HK187">
        <v>4.9754</v>
      </c>
      <c r="HL187">
        <v>3.294</v>
      </c>
      <c r="HM187">
        <v>9999</v>
      </c>
      <c r="HN187">
        <v>9999</v>
      </c>
      <c r="HO187">
        <v>9999</v>
      </c>
      <c r="HP187">
        <v>999.9</v>
      </c>
      <c r="HQ187">
        <v>1.86325</v>
      </c>
      <c r="HR187">
        <v>1.86812</v>
      </c>
      <c r="HS187">
        <v>1.86783</v>
      </c>
      <c r="HT187">
        <v>1.86905</v>
      </c>
      <c r="HU187">
        <v>1.86987</v>
      </c>
      <c r="HV187">
        <v>1.86595</v>
      </c>
      <c r="HW187">
        <v>1.86695</v>
      </c>
      <c r="HX187">
        <v>1.86841</v>
      </c>
      <c r="HY187">
        <v>5</v>
      </c>
      <c r="HZ187">
        <v>0</v>
      </c>
      <c r="IA187">
        <v>0</v>
      </c>
      <c r="IB187">
        <v>0</v>
      </c>
      <c r="IC187" t="s">
        <v>426</v>
      </c>
      <c r="ID187" t="s">
        <v>427</v>
      </c>
      <c r="IE187" t="s">
        <v>428</v>
      </c>
      <c r="IF187" t="s">
        <v>428</v>
      </c>
      <c r="IG187" t="s">
        <v>428</v>
      </c>
      <c r="IH187" t="s">
        <v>428</v>
      </c>
      <c r="II187">
        <v>0</v>
      </c>
      <c r="IJ187">
        <v>100</v>
      </c>
      <c r="IK187">
        <v>100</v>
      </c>
      <c r="IL187">
        <v>2.053</v>
      </c>
      <c r="IM187">
        <v>0.3578</v>
      </c>
      <c r="IN187">
        <v>0.625846538382723</v>
      </c>
      <c r="IO187">
        <v>0.00365734689822481</v>
      </c>
      <c r="IP187">
        <v>-6.82403095585571e-07</v>
      </c>
      <c r="IQ187">
        <v>2.34579755332527e-10</v>
      </c>
      <c r="IR187">
        <v>-0.0964157226560202</v>
      </c>
      <c r="IS187">
        <v>-0.0183575705514064</v>
      </c>
      <c r="IT187">
        <v>0.00210061426533654</v>
      </c>
      <c r="IU187">
        <v>-2.28055882586626e-05</v>
      </c>
      <c r="IV187">
        <v>4</v>
      </c>
      <c r="IW187">
        <v>2464</v>
      </c>
      <c r="IX187">
        <v>0</v>
      </c>
      <c r="IY187">
        <v>27</v>
      </c>
      <c r="IZ187">
        <v>29308429.6</v>
      </c>
      <c r="JA187">
        <v>29308429.6</v>
      </c>
      <c r="JB187">
        <v>0.955811</v>
      </c>
      <c r="JC187">
        <v>2.64526</v>
      </c>
      <c r="JD187">
        <v>1.54785</v>
      </c>
      <c r="JE187">
        <v>2.31323</v>
      </c>
      <c r="JF187">
        <v>1.64673</v>
      </c>
      <c r="JG187">
        <v>2.2583</v>
      </c>
      <c r="JH187">
        <v>34.418</v>
      </c>
      <c r="JI187">
        <v>24.2101</v>
      </c>
      <c r="JJ187">
        <v>18</v>
      </c>
      <c r="JK187">
        <v>506.389</v>
      </c>
      <c r="JL187">
        <v>332.658</v>
      </c>
      <c r="JM187">
        <v>31.3149</v>
      </c>
      <c r="JN187">
        <v>28.6741</v>
      </c>
      <c r="JO187">
        <v>29.9998</v>
      </c>
      <c r="JP187">
        <v>28.7026</v>
      </c>
      <c r="JQ187">
        <v>28.6607</v>
      </c>
      <c r="JR187">
        <v>19.153</v>
      </c>
      <c r="JS187">
        <v>22.0007</v>
      </c>
      <c r="JT187">
        <v>84.3562</v>
      </c>
      <c r="JU187">
        <v>31.3152</v>
      </c>
      <c r="JV187">
        <v>420</v>
      </c>
      <c r="JW187">
        <v>24.1271</v>
      </c>
      <c r="JX187">
        <v>96.6251</v>
      </c>
      <c r="JY187">
        <v>94.5444</v>
      </c>
    </row>
    <row r="188" spans="1:285">
      <c r="A188">
        <v>172</v>
      </c>
      <c r="B188">
        <v>1758505776.1</v>
      </c>
      <c r="C188">
        <v>2748.09999990463</v>
      </c>
      <c r="D188" t="s">
        <v>772</v>
      </c>
      <c r="E188" t="s">
        <v>773</v>
      </c>
      <c r="F188">
        <v>5</v>
      </c>
      <c r="G188" t="s">
        <v>419</v>
      </c>
      <c r="H188" t="s">
        <v>729</v>
      </c>
      <c r="I188" t="s">
        <v>421</v>
      </c>
      <c r="J188">
        <v>1758505773.1</v>
      </c>
      <c r="K188">
        <f>(L188)/1000</f>
        <v>0</v>
      </c>
      <c r="L188">
        <f>1000*DL188*AJ188*(DH188-DI188)/(100*DA188*(1000-AJ188*DH188))</f>
        <v>0</v>
      </c>
      <c r="M188">
        <f>DL188*AJ188*(DG188-DF188*(1000-AJ188*DI188)/(1000-AJ188*DH188))/(100*DA188)</f>
        <v>0</v>
      </c>
      <c r="N188">
        <f>DF188 - IF(AJ188&gt;1, M188*DA188*100.0/(AL188), 0)</f>
        <v>0</v>
      </c>
      <c r="O188">
        <f>((U188-K188/2)*N188-M188)/(U188+K188/2)</f>
        <v>0</v>
      </c>
      <c r="P188">
        <f>O188*(DM188+DN188)/1000.0</f>
        <v>0</v>
      </c>
      <c r="Q188">
        <f>(DF188 - IF(AJ188&gt;1, M188*DA188*100.0/(AL188), 0))*(DM188+DN188)/1000.0</f>
        <v>0</v>
      </c>
      <c r="R188">
        <f>2.0/((1/T188-1/S188)+SIGN(T188)*SQRT((1/T188-1/S188)*(1/T188-1/S188) + 4*DB188/((DB188+1)*(DB188+1))*(2*1/T188*1/S188-1/S188*1/S188)))</f>
        <v>0</v>
      </c>
      <c r="S188">
        <f>IF(LEFT(DC188,1)&lt;&gt;"0",IF(LEFT(DC188,1)="1",3.0,DD188),$D$5+$E$5*(DT188*DM188/($K$5*1000))+$F$5*(DT188*DM188/($K$5*1000))*MAX(MIN(DA188,$J$5),$I$5)*MAX(MIN(DA188,$J$5),$I$5)+$G$5*MAX(MIN(DA188,$J$5),$I$5)*(DT188*DM188/($K$5*1000))+$H$5*(DT188*DM188/($K$5*1000))*(DT188*DM188/($K$5*1000)))</f>
        <v>0</v>
      </c>
      <c r="T188">
        <f>K188*(1000-(1000*0.61365*exp(17.502*X188/(240.97+X188))/(DM188+DN188)+DH188)/2)/(1000*0.61365*exp(17.502*X188/(240.97+X188))/(DM188+DN188)-DH188)</f>
        <v>0</v>
      </c>
      <c r="U188">
        <f>1/((DB188+1)/(R188/1.6)+1/(S188/1.37)) + DB188/((DB188+1)/(R188/1.6) + DB188/(S188/1.37))</f>
        <v>0</v>
      </c>
      <c r="V188">
        <f>(CW188*CZ188)</f>
        <v>0</v>
      </c>
      <c r="W188">
        <f>(DO188+(V188+2*0.95*5.67E-8*(((DO188+$B$7)+273)^4-(DO188+273)^4)-44100*K188)/(1.84*29.3*S188+8*0.95*5.67E-8*(DO188+273)^3))</f>
        <v>0</v>
      </c>
      <c r="X188">
        <f>($C$7*DP188+$D$7*DQ188+$E$7*W188)</f>
        <v>0</v>
      </c>
      <c r="Y188">
        <f>0.61365*exp(17.502*X188/(240.97+X188))</f>
        <v>0</v>
      </c>
      <c r="Z188">
        <f>(AA188/AB188*100)</f>
        <v>0</v>
      </c>
      <c r="AA188">
        <f>DH188*(DM188+DN188)/1000</f>
        <v>0</v>
      </c>
      <c r="AB188">
        <f>0.61365*exp(17.502*DO188/(240.97+DO188))</f>
        <v>0</v>
      </c>
      <c r="AC188">
        <f>(Y188-DH188*(DM188+DN188)/1000)</f>
        <v>0</v>
      </c>
      <c r="AD188">
        <f>(-K188*44100)</f>
        <v>0</v>
      </c>
      <c r="AE188">
        <f>2*29.3*S188*0.92*(DO188-X188)</f>
        <v>0</v>
      </c>
      <c r="AF188">
        <f>2*0.95*5.67E-8*(((DO188+$B$7)+273)^4-(X188+273)^4)</f>
        <v>0</v>
      </c>
      <c r="AG188">
        <f>V188+AF188+AD188+AE188</f>
        <v>0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MAX(0,($B$13+$C$13*DT188)/(1+$D$13*DT188)*DM188/(DO188+273)*$E$13)</f>
        <v>0</v>
      </c>
      <c r="AM188" t="s">
        <v>422</v>
      </c>
      <c r="AN188" t="s">
        <v>422</v>
      </c>
      <c r="AO188">
        <v>0</v>
      </c>
      <c r="AP188">
        <v>0</v>
      </c>
      <c r="AQ188">
        <f>1-AO188/AP188</f>
        <v>0</v>
      </c>
      <c r="AR188">
        <v>0</v>
      </c>
      <c r="AS188" t="s">
        <v>422</v>
      </c>
      <c r="AT188" t="s">
        <v>422</v>
      </c>
      <c r="AU188">
        <v>0</v>
      </c>
      <c r="AV188">
        <v>0</v>
      </c>
      <c r="AW188">
        <f>1-AU188/AV188</f>
        <v>0</v>
      </c>
      <c r="AX188">
        <v>0.5</v>
      </c>
      <c r="AY188">
        <f>CX188</f>
        <v>0</v>
      </c>
      <c r="AZ188">
        <f>M188</f>
        <v>0</v>
      </c>
      <c r="BA188">
        <f>AW188*AX188*AY188</f>
        <v>0</v>
      </c>
      <c r="BB188">
        <f>(AZ188-AR188)/AY188</f>
        <v>0</v>
      </c>
      <c r="BC188">
        <f>(AP188-AV188)/AV188</f>
        <v>0</v>
      </c>
      <c r="BD188">
        <f>AO188/(AQ188+AO188/AV188)</f>
        <v>0</v>
      </c>
      <c r="BE188" t="s">
        <v>422</v>
      </c>
      <c r="BF188">
        <v>0</v>
      </c>
      <c r="BG188">
        <f>IF(BF188&lt;&gt;0, BF188, BD188)</f>
        <v>0</v>
      </c>
      <c r="BH188">
        <f>1-BG188/AV188</f>
        <v>0</v>
      </c>
      <c r="BI188">
        <f>(AV188-AU188)/(AV188-BG188)</f>
        <v>0</v>
      </c>
      <c r="BJ188">
        <f>(AP188-AV188)/(AP188-BG188)</f>
        <v>0</v>
      </c>
      <c r="BK188">
        <f>(AV188-AU188)/(AV188-AO188)</f>
        <v>0</v>
      </c>
      <c r="BL188">
        <f>(AP188-AV188)/(AP188-AO188)</f>
        <v>0</v>
      </c>
      <c r="BM188">
        <f>(BI188*BG188/AU188)</f>
        <v>0</v>
      </c>
      <c r="BN188">
        <f>(1-BM188)</f>
        <v>0</v>
      </c>
      <c r="CW188">
        <f>$B$11*DU188+$C$11*DV188+$F$11*EG188*(1-EJ188)</f>
        <v>0</v>
      </c>
      <c r="CX188">
        <f>CW188*CY188</f>
        <v>0</v>
      </c>
      <c r="CY188">
        <f>($B$11*$D$9+$C$11*$D$9+$F$11*((ET188+EL188)/MAX(ET188+EL188+EU188, 0.1)*$I$9+EU188/MAX(ET188+EL188+EU188, 0.1)*$J$9))/($B$11+$C$11+$F$11)</f>
        <v>0</v>
      </c>
      <c r="CZ188">
        <f>($B$11*$K$9+$C$11*$K$9+$F$11*((ET188+EL188)/MAX(ET188+EL188+EU188, 0.1)*$P$9+EU188/MAX(ET188+EL188+EU188, 0.1)*$Q$9))/($B$11+$C$11+$F$11)</f>
        <v>0</v>
      </c>
      <c r="DA188">
        <v>2.96</v>
      </c>
      <c r="DB188">
        <v>0.5</v>
      </c>
      <c r="DC188" t="s">
        <v>423</v>
      </c>
      <c r="DD188">
        <v>2</v>
      </c>
      <c r="DE188">
        <v>1758505773.1</v>
      </c>
      <c r="DF188">
        <v>420.094333333333</v>
      </c>
      <c r="DG188">
        <v>420.033</v>
      </c>
      <c r="DH188">
        <v>24.3594</v>
      </c>
      <c r="DI188">
        <v>24.0720333333333</v>
      </c>
      <c r="DJ188">
        <v>418.042</v>
      </c>
      <c r="DK188">
        <v>24.0016333333333</v>
      </c>
      <c r="DL188">
        <v>500.002333333333</v>
      </c>
      <c r="DM188">
        <v>89.8162333333333</v>
      </c>
      <c r="DN188">
        <v>0.0365697</v>
      </c>
      <c r="DO188">
        <v>30.4993333333333</v>
      </c>
      <c r="DP188">
        <v>30.0013666666667</v>
      </c>
      <c r="DQ188">
        <v>999.9</v>
      </c>
      <c r="DR188">
        <v>0</v>
      </c>
      <c r="DS188">
        <v>0</v>
      </c>
      <c r="DT188">
        <v>10005.6166666667</v>
      </c>
      <c r="DU188">
        <v>0</v>
      </c>
      <c r="DV188">
        <v>0.330984</v>
      </c>
      <c r="DW188">
        <v>0.0613911</v>
      </c>
      <c r="DX188">
        <v>430.583333333333</v>
      </c>
      <c r="DY188">
        <v>430.393666666667</v>
      </c>
      <c r="DZ188">
        <v>0.287420333333333</v>
      </c>
      <c r="EA188">
        <v>420.033</v>
      </c>
      <c r="EB188">
        <v>24.0720333333333</v>
      </c>
      <c r="EC188">
        <v>2.18787333333333</v>
      </c>
      <c r="ED188">
        <v>2.16205666666667</v>
      </c>
      <c r="EE188">
        <v>18.8737666666667</v>
      </c>
      <c r="EF188">
        <v>18.6839</v>
      </c>
      <c r="EG188">
        <v>0.00500059</v>
      </c>
      <c r="EH188">
        <v>0</v>
      </c>
      <c r="EI188">
        <v>0</v>
      </c>
      <c r="EJ188">
        <v>0</v>
      </c>
      <c r="EK188">
        <v>327.133333333333</v>
      </c>
      <c r="EL188">
        <v>0.00500059</v>
      </c>
      <c r="EM188">
        <v>-11.3</v>
      </c>
      <c r="EN188">
        <v>-1.26666666666667</v>
      </c>
      <c r="EO188">
        <v>35.8956666666667</v>
      </c>
      <c r="EP188">
        <v>40.604</v>
      </c>
      <c r="EQ188">
        <v>37.75</v>
      </c>
      <c r="ER188">
        <v>41.1873333333333</v>
      </c>
      <c r="ES188">
        <v>38.7706666666667</v>
      </c>
      <c r="ET188">
        <v>0</v>
      </c>
      <c r="EU188">
        <v>0</v>
      </c>
      <c r="EV188">
        <v>0</v>
      </c>
      <c r="EW188">
        <v>1758505776.3</v>
      </c>
      <c r="EX188">
        <v>0</v>
      </c>
      <c r="EY188">
        <v>326.54</v>
      </c>
      <c r="EZ188">
        <v>42.5923081318303</v>
      </c>
      <c r="FA188">
        <v>-1.36923108213752</v>
      </c>
      <c r="FB188">
        <v>-7.348</v>
      </c>
      <c r="FC188">
        <v>15</v>
      </c>
      <c r="FD188">
        <v>0</v>
      </c>
      <c r="FE188" t="s">
        <v>424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0.0667312655</v>
      </c>
      <c r="FR188">
        <v>-0.090477732180451</v>
      </c>
      <c r="FS188">
        <v>0.0443906593065644</v>
      </c>
      <c r="FT188">
        <v>1</v>
      </c>
      <c r="FU188">
        <v>326.744117647059</v>
      </c>
      <c r="FV188">
        <v>-0.493506331495271</v>
      </c>
      <c r="FW188">
        <v>7.14843426609963</v>
      </c>
      <c r="FX188">
        <v>-1</v>
      </c>
      <c r="FY188">
        <v>0.2869001</v>
      </c>
      <c r="FZ188">
        <v>-0.00317693233082649</v>
      </c>
      <c r="GA188">
        <v>0.000941122940959362</v>
      </c>
      <c r="GB188">
        <v>1</v>
      </c>
      <c r="GC188">
        <v>2</v>
      </c>
      <c r="GD188">
        <v>2</v>
      </c>
      <c r="GE188" t="s">
        <v>425</v>
      </c>
      <c r="GF188">
        <v>3.13299</v>
      </c>
      <c r="GG188">
        <v>2.71461</v>
      </c>
      <c r="GH188">
        <v>0.0887629</v>
      </c>
      <c r="GI188">
        <v>0.0892169</v>
      </c>
      <c r="GJ188">
        <v>0.103302</v>
      </c>
      <c r="GK188">
        <v>0.103082</v>
      </c>
      <c r="GL188">
        <v>34310.1</v>
      </c>
      <c r="GM188">
        <v>36722.8</v>
      </c>
      <c r="GN188">
        <v>34068.4</v>
      </c>
      <c r="GO188">
        <v>36508.9</v>
      </c>
      <c r="GP188">
        <v>43155.6</v>
      </c>
      <c r="GQ188">
        <v>47011</v>
      </c>
      <c r="GR188">
        <v>53161.6</v>
      </c>
      <c r="GS188">
        <v>58355.7</v>
      </c>
      <c r="GT188">
        <v>1.95037</v>
      </c>
      <c r="GU188">
        <v>1.65438</v>
      </c>
      <c r="GV188">
        <v>0.0856668</v>
      </c>
      <c r="GW188">
        <v>0</v>
      </c>
      <c r="GX188">
        <v>28.6044</v>
      </c>
      <c r="GY188">
        <v>999.9</v>
      </c>
      <c r="GZ188">
        <v>58.851</v>
      </c>
      <c r="HA188">
        <v>30.494</v>
      </c>
      <c r="HB188">
        <v>28.7194</v>
      </c>
      <c r="HC188">
        <v>54.6047</v>
      </c>
      <c r="HD188">
        <v>47.4079</v>
      </c>
      <c r="HE188">
        <v>1</v>
      </c>
      <c r="HF188">
        <v>0.0979853</v>
      </c>
      <c r="HG188">
        <v>-1.55658</v>
      </c>
      <c r="HH188">
        <v>20.1272</v>
      </c>
      <c r="HI188">
        <v>5.19722</v>
      </c>
      <c r="HJ188">
        <v>12.0046</v>
      </c>
      <c r="HK188">
        <v>4.97535</v>
      </c>
      <c r="HL188">
        <v>3.294</v>
      </c>
      <c r="HM188">
        <v>9999</v>
      </c>
      <c r="HN188">
        <v>9999</v>
      </c>
      <c r="HO188">
        <v>9999</v>
      </c>
      <c r="HP188">
        <v>999.9</v>
      </c>
      <c r="HQ188">
        <v>1.86325</v>
      </c>
      <c r="HR188">
        <v>1.86812</v>
      </c>
      <c r="HS188">
        <v>1.86783</v>
      </c>
      <c r="HT188">
        <v>1.86905</v>
      </c>
      <c r="HU188">
        <v>1.86987</v>
      </c>
      <c r="HV188">
        <v>1.86595</v>
      </c>
      <c r="HW188">
        <v>1.86696</v>
      </c>
      <c r="HX188">
        <v>1.8684</v>
      </c>
      <c r="HY188">
        <v>5</v>
      </c>
      <c r="HZ188">
        <v>0</v>
      </c>
      <c r="IA188">
        <v>0</v>
      </c>
      <c r="IB188">
        <v>0</v>
      </c>
      <c r="IC188" t="s">
        <v>426</v>
      </c>
      <c r="ID188" t="s">
        <v>427</v>
      </c>
      <c r="IE188" t="s">
        <v>428</v>
      </c>
      <c r="IF188" t="s">
        <v>428</v>
      </c>
      <c r="IG188" t="s">
        <v>428</v>
      </c>
      <c r="IH188" t="s">
        <v>428</v>
      </c>
      <c r="II188">
        <v>0</v>
      </c>
      <c r="IJ188">
        <v>100</v>
      </c>
      <c r="IK188">
        <v>100</v>
      </c>
      <c r="IL188">
        <v>2.052</v>
      </c>
      <c r="IM188">
        <v>0.3577</v>
      </c>
      <c r="IN188">
        <v>0.625846538382723</v>
      </c>
      <c r="IO188">
        <v>0.00365734689822481</v>
      </c>
      <c r="IP188">
        <v>-6.82403095585571e-07</v>
      </c>
      <c r="IQ188">
        <v>2.34579755332527e-10</v>
      </c>
      <c r="IR188">
        <v>-0.0964157226560202</v>
      </c>
      <c r="IS188">
        <v>-0.0183575705514064</v>
      </c>
      <c r="IT188">
        <v>0.00210061426533654</v>
      </c>
      <c r="IU188">
        <v>-2.28055882586626e-05</v>
      </c>
      <c r="IV188">
        <v>4</v>
      </c>
      <c r="IW188">
        <v>2464</v>
      </c>
      <c r="IX188">
        <v>0</v>
      </c>
      <c r="IY188">
        <v>27</v>
      </c>
      <c r="IZ188">
        <v>29308429.6</v>
      </c>
      <c r="JA188">
        <v>29308429.6</v>
      </c>
      <c r="JB188">
        <v>0.955811</v>
      </c>
      <c r="JC188">
        <v>2.6355</v>
      </c>
      <c r="JD188">
        <v>1.54785</v>
      </c>
      <c r="JE188">
        <v>2.31323</v>
      </c>
      <c r="JF188">
        <v>1.64673</v>
      </c>
      <c r="JG188">
        <v>2.35474</v>
      </c>
      <c r="JH188">
        <v>34.418</v>
      </c>
      <c r="JI188">
        <v>24.2276</v>
      </c>
      <c r="JJ188">
        <v>18</v>
      </c>
      <c r="JK188">
        <v>506.423</v>
      </c>
      <c r="JL188">
        <v>332.729</v>
      </c>
      <c r="JM188">
        <v>31.3132</v>
      </c>
      <c r="JN188">
        <v>28.6723</v>
      </c>
      <c r="JO188">
        <v>29.9998</v>
      </c>
      <c r="JP188">
        <v>28.7007</v>
      </c>
      <c r="JQ188">
        <v>28.6583</v>
      </c>
      <c r="JR188">
        <v>19.1536</v>
      </c>
      <c r="JS188">
        <v>22.0007</v>
      </c>
      <c r="JT188">
        <v>84.3562</v>
      </c>
      <c r="JU188">
        <v>31.3136</v>
      </c>
      <c r="JV188">
        <v>420</v>
      </c>
      <c r="JW188">
        <v>24.1271</v>
      </c>
      <c r="JX188">
        <v>96.6259</v>
      </c>
      <c r="JY188">
        <v>94.545</v>
      </c>
    </row>
    <row r="189" spans="1:285">
      <c r="A189">
        <v>173</v>
      </c>
      <c r="B189">
        <v>1758505778.1</v>
      </c>
      <c r="C189">
        <v>2750.09999990463</v>
      </c>
      <c r="D189" t="s">
        <v>774</v>
      </c>
      <c r="E189" t="s">
        <v>775</v>
      </c>
      <c r="F189">
        <v>5</v>
      </c>
      <c r="G189" t="s">
        <v>419</v>
      </c>
      <c r="H189" t="s">
        <v>729</v>
      </c>
      <c r="I189" t="s">
        <v>421</v>
      </c>
      <c r="J189">
        <v>1758505775.1</v>
      </c>
      <c r="K189">
        <f>(L189)/1000</f>
        <v>0</v>
      </c>
      <c r="L189">
        <f>1000*DL189*AJ189*(DH189-DI189)/(100*DA189*(1000-AJ189*DH189))</f>
        <v>0</v>
      </c>
      <c r="M189">
        <f>DL189*AJ189*(DG189-DF189*(1000-AJ189*DI189)/(1000-AJ189*DH189))/(100*DA189)</f>
        <v>0</v>
      </c>
      <c r="N189">
        <f>DF189 - IF(AJ189&gt;1, M189*DA189*100.0/(AL189), 0)</f>
        <v>0</v>
      </c>
      <c r="O189">
        <f>((U189-K189/2)*N189-M189)/(U189+K189/2)</f>
        <v>0</v>
      </c>
      <c r="P189">
        <f>O189*(DM189+DN189)/1000.0</f>
        <v>0</v>
      </c>
      <c r="Q189">
        <f>(DF189 - IF(AJ189&gt;1, M189*DA189*100.0/(AL189), 0))*(DM189+DN189)/1000.0</f>
        <v>0</v>
      </c>
      <c r="R189">
        <f>2.0/((1/T189-1/S189)+SIGN(T189)*SQRT((1/T189-1/S189)*(1/T189-1/S189) + 4*DB189/((DB189+1)*(DB189+1))*(2*1/T189*1/S189-1/S189*1/S189)))</f>
        <v>0</v>
      </c>
      <c r="S189">
        <f>IF(LEFT(DC189,1)&lt;&gt;"0",IF(LEFT(DC189,1)="1",3.0,DD189),$D$5+$E$5*(DT189*DM189/($K$5*1000))+$F$5*(DT189*DM189/($K$5*1000))*MAX(MIN(DA189,$J$5),$I$5)*MAX(MIN(DA189,$J$5),$I$5)+$G$5*MAX(MIN(DA189,$J$5),$I$5)*(DT189*DM189/($K$5*1000))+$H$5*(DT189*DM189/($K$5*1000))*(DT189*DM189/($K$5*1000)))</f>
        <v>0</v>
      </c>
      <c r="T189">
        <f>K189*(1000-(1000*0.61365*exp(17.502*X189/(240.97+X189))/(DM189+DN189)+DH189)/2)/(1000*0.61365*exp(17.502*X189/(240.97+X189))/(DM189+DN189)-DH189)</f>
        <v>0</v>
      </c>
      <c r="U189">
        <f>1/((DB189+1)/(R189/1.6)+1/(S189/1.37)) + DB189/((DB189+1)/(R189/1.6) + DB189/(S189/1.37))</f>
        <v>0</v>
      </c>
      <c r="V189">
        <f>(CW189*CZ189)</f>
        <v>0</v>
      </c>
      <c r="W189">
        <f>(DO189+(V189+2*0.95*5.67E-8*(((DO189+$B$7)+273)^4-(DO189+273)^4)-44100*K189)/(1.84*29.3*S189+8*0.95*5.67E-8*(DO189+273)^3))</f>
        <v>0</v>
      </c>
      <c r="X189">
        <f>($C$7*DP189+$D$7*DQ189+$E$7*W189)</f>
        <v>0</v>
      </c>
      <c r="Y189">
        <f>0.61365*exp(17.502*X189/(240.97+X189))</f>
        <v>0</v>
      </c>
      <c r="Z189">
        <f>(AA189/AB189*100)</f>
        <v>0</v>
      </c>
      <c r="AA189">
        <f>DH189*(DM189+DN189)/1000</f>
        <v>0</v>
      </c>
      <c r="AB189">
        <f>0.61365*exp(17.502*DO189/(240.97+DO189))</f>
        <v>0</v>
      </c>
      <c r="AC189">
        <f>(Y189-DH189*(DM189+DN189)/1000)</f>
        <v>0</v>
      </c>
      <c r="AD189">
        <f>(-K189*44100)</f>
        <v>0</v>
      </c>
      <c r="AE189">
        <f>2*29.3*S189*0.92*(DO189-X189)</f>
        <v>0</v>
      </c>
      <c r="AF189">
        <f>2*0.95*5.67E-8*(((DO189+$B$7)+273)^4-(X189+273)^4)</f>
        <v>0</v>
      </c>
      <c r="AG189">
        <f>V189+AF189+AD189+AE189</f>
        <v>0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MAX(0,($B$13+$C$13*DT189)/(1+$D$13*DT189)*DM189/(DO189+273)*$E$13)</f>
        <v>0</v>
      </c>
      <c r="AM189" t="s">
        <v>422</v>
      </c>
      <c r="AN189" t="s">
        <v>422</v>
      </c>
      <c r="AO189">
        <v>0</v>
      </c>
      <c r="AP189">
        <v>0</v>
      </c>
      <c r="AQ189">
        <f>1-AO189/AP189</f>
        <v>0</v>
      </c>
      <c r="AR189">
        <v>0</v>
      </c>
      <c r="AS189" t="s">
        <v>422</v>
      </c>
      <c r="AT189" t="s">
        <v>422</v>
      </c>
      <c r="AU189">
        <v>0</v>
      </c>
      <c r="AV189">
        <v>0</v>
      </c>
      <c r="AW189">
        <f>1-AU189/AV189</f>
        <v>0</v>
      </c>
      <c r="AX189">
        <v>0.5</v>
      </c>
      <c r="AY189">
        <f>CX189</f>
        <v>0</v>
      </c>
      <c r="AZ189">
        <f>M189</f>
        <v>0</v>
      </c>
      <c r="BA189">
        <f>AW189*AX189*AY189</f>
        <v>0</v>
      </c>
      <c r="BB189">
        <f>(AZ189-AR189)/AY189</f>
        <v>0</v>
      </c>
      <c r="BC189">
        <f>(AP189-AV189)/AV189</f>
        <v>0</v>
      </c>
      <c r="BD189">
        <f>AO189/(AQ189+AO189/AV189)</f>
        <v>0</v>
      </c>
      <c r="BE189" t="s">
        <v>422</v>
      </c>
      <c r="BF189">
        <v>0</v>
      </c>
      <c r="BG189">
        <f>IF(BF189&lt;&gt;0, BF189, BD189)</f>
        <v>0</v>
      </c>
      <c r="BH189">
        <f>1-BG189/AV189</f>
        <v>0</v>
      </c>
      <c r="BI189">
        <f>(AV189-AU189)/(AV189-BG189)</f>
        <v>0</v>
      </c>
      <c r="BJ189">
        <f>(AP189-AV189)/(AP189-BG189)</f>
        <v>0</v>
      </c>
      <c r="BK189">
        <f>(AV189-AU189)/(AV189-AO189)</f>
        <v>0</v>
      </c>
      <c r="BL189">
        <f>(AP189-AV189)/(AP189-AO189)</f>
        <v>0</v>
      </c>
      <c r="BM189">
        <f>(BI189*BG189/AU189)</f>
        <v>0</v>
      </c>
      <c r="BN189">
        <f>(1-BM189)</f>
        <v>0</v>
      </c>
      <c r="CW189">
        <f>$B$11*DU189+$C$11*DV189+$F$11*EG189*(1-EJ189)</f>
        <v>0</v>
      </c>
      <c r="CX189">
        <f>CW189*CY189</f>
        <v>0</v>
      </c>
      <c r="CY189">
        <f>($B$11*$D$9+$C$11*$D$9+$F$11*((ET189+EL189)/MAX(ET189+EL189+EU189, 0.1)*$I$9+EU189/MAX(ET189+EL189+EU189, 0.1)*$J$9))/($B$11+$C$11+$F$11)</f>
        <v>0</v>
      </c>
      <c r="CZ189">
        <f>($B$11*$K$9+$C$11*$K$9+$F$11*((ET189+EL189)/MAX(ET189+EL189+EU189, 0.1)*$P$9+EU189/MAX(ET189+EL189+EU189, 0.1)*$Q$9))/($B$11+$C$11+$F$11)</f>
        <v>0</v>
      </c>
      <c r="DA189">
        <v>2.96</v>
      </c>
      <c r="DB189">
        <v>0.5</v>
      </c>
      <c r="DC189" t="s">
        <v>423</v>
      </c>
      <c r="DD189">
        <v>2</v>
      </c>
      <c r="DE189">
        <v>1758505775.1</v>
      </c>
      <c r="DF189">
        <v>420.103333333333</v>
      </c>
      <c r="DG189">
        <v>420.018333333333</v>
      </c>
      <c r="DH189">
        <v>24.3593</v>
      </c>
      <c r="DI189">
        <v>24.0716666666667</v>
      </c>
      <c r="DJ189">
        <v>418.051</v>
      </c>
      <c r="DK189">
        <v>24.0015333333333</v>
      </c>
      <c r="DL189">
        <v>500.019</v>
      </c>
      <c r="DM189">
        <v>89.8167333333333</v>
      </c>
      <c r="DN189">
        <v>0.0366541</v>
      </c>
      <c r="DO189">
        <v>30.4995333333333</v>
      </c>
      <c r="DP189">
        <v>30.0007666666667</v>
      </c>
      <c r="DQ189">
        <v>999.9</v>
      </c>
      <c r="DR189">
        <v>0</v>
      </c>
      <c r="DS189">
        <v>0</v>
      </c>
      <c r="DT189">
        <v>9997.48333333333</v>
      </c>
      <c r="DU189">
        <v>0</v>
      </c>
      <c r="DV189">
        <v>0.330984</v>
      </c>
      <c r="DW189">
        <v>0.0853577</v>
      </c>
      <c r="DX189">
        <v>430.592333333333</v>
      </c>
      <c r="DY189">
        <v>430.378333333333</v>
      </c>
      <c r="DZ189">
        <v>0.287640333333333</v>
      </c>
      <c r="EA189">
        <v>420.018333333333</v>
      </c>
      <c r="EB189">
        <v>24.0716666666667</v>
      </c>
      <c r="EC189">
        <v>2.18787333333333</v>
      </c>
      <c r="ED189">
        <v>2.16203666666667</v>
      </c>
      <c r="EE189">
        <v>18.8738</v>
      </c>
      <c r="EF189">
        <v>18.6837666666667</v>
      </c>
      <c r="EG189">
        <v>0.00500059</v>
      </c>
      <c r="EH189">
        <v>0</v>
      </c>
      <c r="EI189">
        <v>0</v>
      </c>
      <c r="EJ189">
        <v>0</v>
      </c>
      <c r="EK189">
        <v>331.5</v>
      </c>
      <c r="EL189">
        <v>0.00500059</v>
      </c>
      <c r="EM189">
        <v>-10.4666666666667</v>
      </c>
      <c r="EN189">
        <v>-1.2</v>
      </c>
      <c r="EO189">
        <v>35.9163333333333</v>
      </c>
      <c r="EP189">
        <v>40.625</v>
      </c>
      <c r="EQ189">
        <v>37.75</v>
      </c>
      <c r="ER189">
        <v>41.229</v>
      </c>
      <c r="ES189">
        <v>38.7913333333333</v>
      </c>
      <c r="ET189">
        <v>0</v>
      </c>
      <c r="EU189">
        <v>0</v>
      </c>
      <c r="EV189">
        <v>0</v>
      </c>
      <c r="EW189">
        <v>1758505778.7</v>
      </c>
      <c r="EX189">
        <v>0</v>
      </c>
      <c r="EY189">
        <v>327.376</v>
      </c>
      <c r="EZ189">
        <v>38.0615388644048</v>
      </c>
      <c r="FA189">
        <v>-13.569231183101</v>
      </c>
      <c r="FB189">
        <v>-7.576</v>
      </c>
      <c r="FC189">
        <v>15</v>
      </c>
      <c r="FD189">
        <v>0</v>
      </c>
      <c r="FE189" t="s">
        <v>424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0.0774048</v>
      </c>
      <c r="FR189">
        <v>-0.158643690225564</v>
      </c>
      <c r="FS189">
        <v>0.0395833821983165</v>
      </c>
      <c r="FT189">
        <v>1</v>
      </c>
      <c r="FU189">
        <v>326.464705882353</v>
      </c>
      <c r="FV189">
        <v>17.7356762312415</v>
      </c>
      <c r="FW189">
        <v>6.8034110109623</v>
      </c>
      <c r="FX189">
        <v>-1</v>
      </c>
      <c r="FY189">
        <v>0.28692335</v>
      </c>
      <c r="FZ189">
        <v>-0.000446481203007287</v>
      </c>
      <c r="GA189">
        <v>0.000959879173385899</v>
      </c>
      <c r="GB189">
        <v>1</v>
      </c>
      <c r="GC189">
        <v>2</v>
      </c>
      <c r="GD189">
        <v>2</v>
      </c>
      <c r="GE189" t="s">
        <v>425</v>
      </c>
      <c r="GF189">
        <v>3.13308</v>
      </c>
      <c r="GG189">
        <v>2.71471</v>
      </c>
      <c r="GH189">
        <v>0.0887608</v>
      </c>
      <c r="GI189">
        <v>0.0892189</v>
      </c>
      <c r="GJ189">
        <v>0.103303</v>
      </c>
      <c r="GK189">
        <v>0.103083</v>
      </c>
      <c r="GL189">
        <v>34310.4</v>
      </c>
      <c r="GM189">
        <v>36722.9</v>
      </c>
      <c r="GN189">
        <v>34068.6</v>
      </c>
      <c r="GO189">
        <v>36509.1</v>
      </c>
      <c r="GP189">
        <v>43155.8</v>
      </c>
      <c r="GQ189">
        <v>47011.3</v>
      </c>
      <c r="GR189">
        <v>53161.9</v>
      </c>
      <c r="GS189">
        <v>58356.1</v>
      </c>
      <c r="GT189">
        <v>1.95047</v>
      </c>
      <c r="GU189">
        <v>1.65427</v>
      </c>
      <c r="GV189">
        <v>0.0856519</v>
      </c>
      <c r="GW189">
        <v>0</v>
      </c>
      <c r="GX189">
        <v>28.6044</v>
      </c>
      <c r="GY189">
        <v>999.9</v>
      </c>
      <c r="GZ189">
        <v>58.851</v>
      </c>
      <c r="HA189">
        <v>30.504</v>
      </c>
      <c r="HB189">
        <v>28.734</v>
      </c>
      <c r="HC189">
        <v>54.5547</v>
      </c>
      <c r="HD189">
        <v>47.4199</v>
      </c>
      <c r="HE189">
        <v>1</v>
      </c>
      <c r="HF189">
        <v>0.0977007</v>
      </c>
      <c r="HG189">
        <v>-1.55952</v>
      </c>
      <c r="HH189">
        <v>20.1272</v>
      </c>
      <c r="HI189">
        <v>5.19722</v>
      </c>
      <c r="HJ189">
        <v>12.0046</v>
      </c>
      <c r="HK189">
        <v>4.97535</v>
      </c>
      <c r="HL189">
        <v>3.294</v>
      </c>
      <c r="HM189">
        <v>9999</v>
      </c>
      <c r="HN189">
        <v>9999</v>
      </c>
      <c r="HO189">
        <v>9999</v>
      </c>
      <c r="HP189">
        <v>999.9</v>
      </c>
      <c r="HQ189">
        <v>1.86325</v>
      </c>
      <c r="HR189">
        <v>1.86812</v>
      </c>
      <c r="HS189">
        <v>1.86783</v>
      </c>
      <c r="HT189">
        <v>1.86905</v>
      </c>
      <c r="HU189">
        <v>1.86984</v>
      </c>
      <c r="HV189">
        <v>1.86594</v>
      </c>
      <c r="HW189">
        <v>1.86696</v>
      </c>
      <c r="HX189">
        <v>1.86841</v>
      </c>
      <c r="HY189">
        <v>5</v>
      </c>
      <c r="HZ189">
        <v>0</v>
      </c>
      <c r="IA189">
        <v>0</v>
      </c>
      <c r="IB189">
        <v>0</v>
      </c>
      <c r="IC189" t="s">
        <v>426</v>
      </c>
      <c r="ID189" t="s">
        <v>427</v>
      </c>
      <c r="IE189" t="s">
        <v>428</v>
      </c>
      <c r="IF189" t="s">
        <v>428</v>
      </c>
      <c r="IG189" t="s">
        <v>428</v>
      </c>
      <c r="IH189" t="s">
        <v>428</v>
      </c>
      <c r="II189">
        <v>0</v>
      </c>
      <c r="IJ189">
        <v>100</v>
      </c>
      <c r="IK189">
        <v>100</v>
      </c>
      <c r="IL189">
        <v>2.052</v>
      </c>
      <c r="IM189">
        <v>0.3577</v>
      </c>
      <c r="IN189">
        <v>0.625846538382723</v>
      </c>
      <c r="IO189">
        <v>0.00365734689822481</v>
      </c>
      <c r="IP189">
        <v>-6.82403095585571e-07</v>
      </c>
      <c r="IQ189">
        <v>2.34579755332527e-10</v>
      </c>
      <c r="IR189">
        <v>-0.0964157226560202</v>
      </c>
      <c r="IS189">
        <v>-0.0183575705514064</v>
      </c>
      <c r="IT189">
        <v>0.00210061426533654</v>
      </c>
      <c r="IU189">
        <v>-2.28055882586626e-05</v>
      </c>
      <c r="IV189">
        <v>4</v>
      </c>
      <c r="IW189">
        <v>2464</v>
      </c>
      <c r="IX189">
        <v>0</v>
      </c>
      <c r="IY189">
        <v>27</v>
      </c>
      <c r="IZ189">
        <v>29308429.6</v>
      </c>
      <c r="JA189">
        <v>29308429.6</v>
      </c>
      <c r="JB189">
        <v>0.955811</v>
      </c>
      <c r="JC189">
        <v>2.64404</v>
      </c>
      <c r="JD189">
        <v>1.54785</v>
      </c>
      <c r="JE189">
        <v>2.31323</v>
      </c>
      <c r="JF189">
        <v>1.64673</v>
      </c>
      <c r="JG189">
        <v>2.22412</v>
      </c>
      <c r="JH189">
        <v>34.418</v>
      </c>
      <c r="JI189">
        <v>24.2188</v>
      </c>
      <c r="JJ189">
        <v>18</v>
      </c>
      <c r="JK189">
        <v>506.472</v>
      </c>
      <c r="JL189">
        <v>332.671</v>
      </c>
      <c r="JM189">
        <v>31.3124</v>
      </c>
      <c r="JN189">
        <v>28.6702</v>
      </c>
      <c r="JO189">
        <v>29.9997</v>
      </c>
      <c r="JP189">
        <v>28.6988</v>
      </c>
      <c r="JQ189">
        <v>28.6565</v>
      </c>
      <c r="JR189">
        <v>19.1532</v>
      </c>
      <c r="JS189">
        <v>22.0007</v>
      </c>
      <c r="JT189">
        <v>84.3562</v>
      </c>
      <c r="JU189">
        <v>31.3136</v>
      </c>
      <c r="JV189">
        <v>420</v>
      </c>
      <c r="JW189">
        <v>24.1271</v>
      </c>
      <c r="JX189">
        <v>96.6264</v>
      </c>
      <c r="JY189">
        <v>94.5456</v>
      </c>
    </row>
    <row r="190" spans="1:285">
      <c r="A190">
        <v>174</v>
      </c>
      <c r="B190">
        <v>1758505780.1</v>
      </c>
      <c r="C190">
        <v>2752.09999990463</v>
      </c>
      <c r="D190" t="s">
        <v>776</v>
      </c>
      <c r="E190" t="s">
        <v>777</v>
      </c>
      <c r="F190">
        <v>5</v>
      </c>
      <c r="G190" t="s">
        <v>419</v>
      </c>
      <c r="H190" t="s">
        <v>729</v>
      </c>
      <c r="I190" t="s">
        <v>421</v>
      </c>
      <c r="J190">
        <v>1758505777.1</v>
      </c>
      <c r="K190">
        <f>(L190)/1000</f>
        <v>0</v>
      </c>
      <c r="L190">
        <f>1000*DL190*AJ190*(DH190-DI190)/(100*DA190*(1000-AJ190*DH190))</f>
        <v>0</v>
      </c>
      <c r="M190">
        <f>DL190*AJ190*(DG190-DF190*(1000-AJ190*DI190)/(1000-AJ190*DH190))/(100*DA190)</f>
        <v>0</v>
      </c>
      <c r="N190">
        <f>DF190 - IF(AJ190&gt;1, M190*DA190*100.0/(AL190), 0)</f>
        <v>0</v>
      </c>
      <c r="O190">
        <f>((U190-K190/2)*N190-M190)/(U190+K190/2)</f>
        <v>0</v>
      </c>
      <c r="P190">
        <f>O190*(DM190+DN190)/1000.0</f>
        <v>0</v>
      </c>
      <c r="Q190">
        <f>(DF190 - IF(AJ190&gt;1, M190*DA190*100.0/(AL190), 0))*(DM190+DN190)/1000.0</f>
        <v>0</v>
      </c>
      <c r="R190">
        <f>2.0/((1/T190-1/S190)+SIGN(T190)*SQRT((1/T190-1/S190)*(1/T190-1/S190) + 4*DB190/((DB190+1)*(DB190+1))*(2*1/T190*1/S190-1/S190*1/S190)))</f>
        <v>0</v>
      </c>
      <c r="S190">
        <f>IF(LEFT(DC190,1)&lt;&gt;"0",IF(LEFT(DC190,1)="1",3.0,DD190),$D$5+$E$5*(DT190*DM190/($K$5*1000))+$F$5*(DT190*DM190/($K$5*1000))*MAX(MIN(DA190,$J$5),$I$5)*MAX(MIN(DA190,$J$5),$I$5)+$G$5*MAX(MIN(DA190,$J$5),$I$5)*(DT190*DM190/($K$5*1000))+$H$5*(DT190*DM190/($K$5*1000))*(DT190*DM190/($K$5*1000)))</f>
        <v>0</v>
      </c>
      <c r="T190">
        <f>K190*(1000-(1000*0.61365*exp(17.502*X190/(240.97+X190))/(DM190+DN190)+DH190)/2)/(1000*0.61365*exp(17.502*X190/(240.97+X190))/(DM190+DN190)-DH190)</f>
        <v>0</v>
      </c>
      <c r="U190">
        <f>1/((DB190+1)/(R190/1.6)+1/(S190/1.37)) + DB190/((DB190+1)/(R190/1.6) + DB190/(S190/1.37))</f>
        <v>0</v>
      </c>
      <c r="V190">
        <f>(CW190*CZ190)</f>
        <v>0</v>
      </c>
      <c r="W190">
        <f>(DO190+(V190+2*0.95*5.67E-8*(((DO190+$B$7)+273)^4-(DO190+273)^4)-44100*K190)/(1.84*29.3*S190+8*0.95*5.67E-8*(DO190+273)^3))</f>
        <v>0</v>
      </c>
      <c r="X190">
        <f>($C$7*DP190+$D$7*DQ190+$E$7*W190)</f>
        <v>0</v>
      </c>
      <c r="Y190">
        <f>0.61365*exp(17.502*X190/(240.97+X190))</f>
        <v>0</v>
      </c>
      <c r="Z190">
        <f>(AA190/AB190*100)</f>
        <v>0</v>
      </c>
      <c r="AA190">
        <f>DH190*(DM190+DN190)/1000</f>
        <v>0</v>
      </c>
      <c r="AB190">
        <f>0.61365*exp(17.502*DO190/(240.97+DO190))</f>
        <v>0</v>
      </c>
      <c r="AC190">
        <f>(Y190-DH190*(DM190+DN190)/1000)</f>
        <v>0</v>
      </c>
      <c r="AD190">
        <f>(-K190*44100)</f>
        <v>0</v>
      </c>
      <c r="AE190">
        <f>2*29.3*S190*0.92*(DO190-X190)</f>
        <v>0</v>
      </c>
      <c r="AF190">
        <f>2*0.95*5.67E-8*(((DO190+$B$7)+273)^4-(X190+273)^4)</f>
        <v>0</v>
      </c>
      <c r="AG190">
        <f>V190+AF190+AD190+AE190</f>
        <v>0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MAX(0,($B$13+$C$13*DT190)/(1+$D$13*DT190)*DM190/(DO190+273)*$E$13)</f>
        <v>0</v>
      </c>
      <c r="AM190" t="s">
        <v>422</v>
      </c>
      <c r="AN190" t="s">
        <v>422</v>
      </c>
      <c r="AO190">
        <v>0</v>
      </c>
      <c r="AP190">
        <v>0</v>
      </c>
      <c r="AQ190">
        <f>1-AO190/AP190</f>
        <v>0</v>
      </c>
      <c r="AR190">
        <v>0</v>
      </c>
      <c r="AS190" t="s">
        <v>422</v>
      </c>
      <c r="AT190" t="s">
        <v>422</v>
      </c>
      <c r="AU190">
        <v>0</v>
      </c>
      <c r="AV190">
        <v>0</v>
      </c>
      <c r="AW190">
        <f>1-AU190/AV190</f>
        <v>0</v>
      </c>
      <c r="AX190">
        <v>0.5</v>
      </c>
      <c r="AY190">
        <f>CX190</f>
        <v>0</v>
      </c>
      <c r="AZ190">
        <f>M190</f>
        <v>0</v>
      </c>
      <c r="BA190">
        <f>AW190*AX190*AY190</f>
        <v>0</v>
      </c>
      <c r="BB190">
        <f>(AZ190-AR190)/AY190</f>
        <v>0</v>
      </c>
      <c r="BC190">
        <f>(AP190-AV190)/AV190</f>
        <v>0</v>
      </c>
      <c r="BD190">
        <f>AO190/(AQ190+AO190/AV190)</f>
        <v>0</v>
      </c>
      <c r="BE190" t="s">
        <v>422</v>
      </c>
      <c r="BF190">
        <v>0</v>
      </c>
      <c r="BG190">
        <f>IF(BF190&lt;&gt;0, BF190, BD190)</f>
        <v>0</v>
      </c>
      <c r="BH190">
        <f>1-BG190/AV190</f>
        <v>0</v>
      </c>
      <c r="BI190">
        <f>(AV190-AU190)/(AV190-BG190)</f>
        <v>0</v>
      </c>
      <c r="BJ190">
        <f>(AP190-AV190)/(AP190-BG190)</f>
        <v>0</v>
      </c>
      <c r="BK190">
        <f>(AV190-AU190)/(AV190-AO190)</f>
        <v>0</v>
      </c>
      <c r="BL190">
        <f>(AP190-AV190)/(AP190-AO190)</f>
        <v>0</v>
      </c>
      <c r="BM190">
        <f>(BI190*BG190/AU190)</f>
        <v>0</v>
      </c>
      <c r="BN190">
        <f>(1-BM190)</f>
        <v>0</v>
      </c>
      <c r="CW190">
        <f>$B$11*DU190+$C$11*DV190+$F$11*EG190*(1-EJ190)</f>
        <v>0</v>
      </c>
      <c r="CX190">
        <f>CW190*CY190</f>
        <v>0</v>
      </c>
      <c r="CY190">
        <f>($B$11*$D$9+$C$11*$D$9+$F$11*((ET190+EL190)/MAX(ET190+EL190+EU190, 0.1)*$I$9+EU190/MAX(ET190+EL190+EU190, 0.1)*$J$9))/($B$11+$C$11+$F$11)</f>
        <v>0</v>
      </c>
      <c r="CZ190">
        <f>($B$11*$K$9+$C$11*$K$9+$F$11*((ET190+EL190)/MAX(ET190+EL190+EU190, 0.1)*$P$9+EU190/MAX(ET190+EL190+EU190, 0.1)*$Q$9))/($B$11+$C$11+$F$11)</f>
        <v>0</v>
      </c>
      <c r="DA190">
        <v>2.96</v>
      </c>
      <c r="DB190">
        <v>0.5</v>
      </c>
      <c r="DC190" t="s">
        <v>423</v>
      </c>
      <c r="DD190">
        <v>2</v>
      </c>
      <c r="DE190">
        <v>1758505777.1</v>
      </c>
      <c r="DF190">
        <v>420.101666666667</v>
      </c>
      <c r="DG190">
        <v>420.001</v>
      </c>
      <c r="DH190">
        <v>24.3591666666667</v>
      </c>
      <c r="DI190">
        <v>24.0717666666667</v>
      </c>
      <c r="DJ190">
        <v>418.049</v>
      </c>
      <c r="DK190">
        <v>24.0014333333333</v>
      </c>
      <c r="DL190">
        <v>500.000333333333</v>
      </c>
      <c r="DM190">
        <v>89.8167666666667</v>
      </c>
      <c r="DN190">
        <v>0.0367315666666667</v>
      </c>
      <c r="DO190">
        <v>30.5004333333333</v>
      </c>
      <c r="DP190">
        <v>29.9998666666667</v>
      </c>
      <c r="DQ190">
        <v>999.9</v>
      </c>
      <c r="DR190">
        <v>0</v>
      </c>
      <c r="DS190">
        <v>0</v>
      </c>
      <c r="DT190">
        <v>9991.85666666667</v>
      </c>
      <c r="DU190">
        <v>0</v>
      </c>
      <c r="DV190">
        <v>0.330984</v>
      </c>
      <c r="DW190">
        <v>0.100880966666667</v>
      </c>
      <c r="DX190">
        <v>430.590333333333</v>
      </c>
      <c r="DY190">
        <v>430.360666666667</v>
      </c>
      <c r="DZ190">
        <v>0.287407666666667</v>
      </c>
      <c r="EA190">
        <v>420.001</v>
      </c>
      <c r="EB190">
        <v>24.0717666666667</v>
      </c>
      <c r="EC190">
        <v>2.18786</v>
      </c>
      <c r="ED190">
        <v>2.16204666666667</v>
      </c>
      <c r="EE190">
        <v>18.8737</v>
      </c>
      <c r="EF190">
        <v>18.6838333333333</v>
      </c>
      <c r="EG190">
        <v>0.00500059</v>
      </c>
      <c r="EH190">
        <v>0</v>
      </c>
      <c r="EI190">
        <v>0</v>
      </c>
      <c r="EJ190">
        <v>0</v>
      </c>
      <c r="EK190">
        <v>332.4</v>
      </c>
      <c r="EL190">
        <v>0.00500059</v>
      </c>
      <c r="EM190">
        <v>-15.7333333333333</v>
      </c>
      <c r="EN190">
        <v>-1.93333333333333</v>
      </c>
      <c r="EO190">
        <v>35.937</v>
      </c>
      <c r="EP190">
        <v>40.6456666666667</v>
      </c>
      <c r="EQ190">
        <v>37.7706666666667</v>
      </c>
      <c r="ER190">
        <v>41.2706666666667</v>
      </c>
      <c r="ES190">
        <v>38.812</v>
      </c>
      <c r="ET190">
        <v>0</v>
      </c>
      <c r="EU190">
        <v>0</v>
      </c>
      <c r="EV190">
        <v>0</v>
      </c>
      <c r="EW190">
        <v>1758505780.5</v>
      </c>
      <c r="EX190">
        <v>0</v>
      </c>
      <c r="EY190">
        <v>328.119230769231</v>
      </c>
      <c r="EZ190">
        <v>32.5846156867909</v>
      </c>
      <c r="FA190">
        <v>-28.5128207260718</v>
      </c>
      <c r="FB190">
        <v>-8.86923076923077</v>
      </c>
      <c r="FC190">
        <v>15</v>
      </c>
      <c r="FD190">
        <v>0</v>
      </c>
      <c r="FE190" t="s">
        <v>424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0.07810061</v>
      </c>
      <c r="FR190">
        <v>-0.0635770917293233</v>
      </c>
      <c r="FS190">
        <v>0.040095397630475</v>
      </c>
      <c r="FT190">
        <v>1</v>
      </c>
      <c r="FU190">
        <v>326.938235294118</v>
      </c>
      <c r="FV190">
        <v>20.7929719418819</v>
      </c>
      <c r="FW190">
        <v>6.40418129523859</v>
      </c>
      <c r="FX190">
        <v>-1</v>
      </c>
      <c r="FY190">
        <v>0.2869695</v>
      </c>
      <c r="FZ190">
        <v>0.000797774436090654</v>
      </c>
      <c r="GA190">
        <v>0.000975715455447947</v>
      </c>
      <c r="GB190">
        <v>1</v>
      </c>
      <c r="GC190">
        <v>2</v>
      </c>
      <c r="GD190">
        <v>2</v>
      </c>
      <c r="GE190" t="s">
        <v>425</v>
      </c>
      <c r="GF190">
        <v>3.13289</v>
      </c>
      <c r="GG190">
        <v>2.71473</v>
      </c>
      <c r="GH190">
        <v>0.0887602</v>
      </c>
      <c r="GI190">
        <v>0.0892165</v>
      </c>
      <c r="GJ190">
        <v>0.103303</v>
      </c>
      <c r="GK190">
        <v>0.103084</v>
      </c>
      <c r="GL190">
        <v>34310.5</v>
      </c>
      <c r="GM190">
        <v>36723</v>
      </c>
      <c r="GN190">
        <v>34068.7</v>
      </c>
      <c r="GO190">
        <v>36509</v>
      </c>
      <c r="GP190">
        <v>43155.8</v>
      </c>
      <c r="GQ190">
        <v>47011.3</v>
      </c>
      <c r="GR190">
        <v>53161.9</v>
      </c>
      <c r="GS190">
        <v>58356.3</v>
      </c>
      <c r="GT190">
        <v>1.95018</v>
      </c>
      <c r="GU190">
        <v>1.65443</v>
      </c>
      <c r="GV190">
        <v>0.0856146</v>
      </c>
      <c r="GW190">
        <v>0</v>
      </c>
      <c r="GX190">
        <v>28.6044</v>
      </c>
      <c r="GY190">
        <v>999.9</v>
      </c>
      <c r="GZ190">
        <v>58.851</v>
      </c>
      <c r="HA190">
        <v>30.494</v>
      </c>
      <c r="HB190">
        <v>28.7179</v>
      </c>
      <c r="HC190">
        <v>54.5947</v>
      </c>
      <c r="HD190">
        <v>47.6923</v>
      </c>
      <c r="HE190">
        <v>1</v>
      </c>
      <c r="HF190">
        <v>0.0974746</v>
      </c>
      <c r="HG190">
        <v>-1.56183</v>
      </c>
      <c r="HH190">
        <v>20.1271</v>
      </c>
      <c r="HI190">
        <v>5.19707</v>
      </c>
      <c r="HJ190">
        <v>12.0047</v>
      </c>
      <c r="HK190">
        <v>4.9753</v>
      </c>
      <c r="HL190">
        <v>3.294</v>
      </c>
      <c r="HM190">
        <v>9999</v>
      </c>
      <c r="HN190">
        <v>9999</v>
      </c>
      <c r="HO190">
        <v>9999</v>
      </c>
      <c r="HP190">
        <v>999.9</v>
      </c>
      <c r="HQ190">
        <v>1.86325</v>
      </c>
      <c r="HR190">
        <v>1.86812</v>
      </c>
      <c r="HS190">
        <v>1.86783</v>
      </c>
      <c r="HT190">
        <v>1.86905</v>
      </c>
      <c r="HU190">
        <v>1.86984</v>
      </c>
      <c r="HV190">
        <v>1.86596</v>
      </c>
      <c r="HW190">
        <v>1.86699</v>
      </c>
      <c r="HX190">
        <v>1.86841</v>
      </c>
      <c r="HY190">
        <v>5</v>
      </c>
      <c r="HZ190">
        <v>0</v>
      </c>
      <c r="IA190">
        <v>0</v>
      </c>
      <c r="IB190">
        <v>0</v>
      </c>
      <c r="IC190" t="s">
        <v>426</v>
      </c>
      <c r="ID190" t="s">
        <v>427</v>
      </c>
      <c r="IE190" t="s">
        <v>428</v>
      </c>
      <c r="IF190" t="s">
        <v>428</v>
      </c>
      <c r="IG190" t="s">
        <v>428</v>
      </c>
      <c r="IH190" t="s">
        <v>428</v>
      </c>
      <c r="II190">
        <v>0</v>
      </c>
      <c r="IJ190">
        <v>100</v>
      </c>
      <c r="IK190">
        <v>100</v>
      </c>
      <c r="IL190">
        <v>2.052</v>
      </c>
      <c r="IM190">
        <v>0.3578</v>
      </c>
      <c r="IN190">
        <v>0.625846538382723</v>
      </c>
      <c r="IO190">
        <v>0.00365734689822481</v>
      </c>
      <c r="IP190">
        <v>-6.82403095585571e-07</v>
      </c>
      <c r="IQ190">
        <v>2.34579755332527e-10</v>
      </c>
      <c r="IR190">
        <v>-0.0964157226560202</v>
      </c>
      <c r="IS190">
        <v>-0.0183575705514064</v>
      </c>
      <c r="IT190">
        <v>0.00210061426533654</v>
      </c>
      <c r="IU190">
        <v>-2.28055882586626e-05</v>
      </c>
      <c r="IV190">
        <v>4</v>
      </c>
      <c r="IW190">
        <v>2464</v>
      </c>
      <c r="IX190">
        <v>0</v>
      </c>
      <c r="IY190">
        <v>27</v>
      </c>
      <c r="IZ190">
        <v>29308429.7</v>
      </c>
      <c r="JA190">
        <v>29308429.7</v>
      </c>
      <c r="JB190">
        <v>0.955811</v>
      </c>
      <c r="JC190">
        <v>2.64038</v>
      </c>
      <c r="JD190">
        <v>1.54785</v>
      </c>
      <c r="JE190">
        <v>2.31445</v>
      </c>
      <c r="JF190">
        <v>1.64673</v>
      </c>
      <c r="JG190">
        <v>2.31812</v>
      </c>
      <c r="JH190">
        <v>34.418</v>
      </c>
      <c r="JI190">
        <v>24.2188</v>
      </c>
      <c r="JJ190">
        <v>18</v>
      </c>
      <c r="JK190">
        <v>506.258</v>
      </c>
      <c r="JL190">
        <v>332.736</v>
      </c>
      <c r="JM190">
        <v>31.3121</v>
      </c>
      <c r="JN190">
        <v>28.6678</v>
      </c>
      <c r="JO190">
        <v>29.9997</v>
      </c>
      <c r="JP190">
        <v>28.697</v>
      </c>
      <c r="JQ190">
        <v>28.6553</v>
      </c>
      <c r="JR190">
        <v>19.1547</v>
      </c>
      <c r="JS190">
        <v>22.0007</v>
      </c>
      <c r="JT190">
        <v>84.3562</v>
      </c>
      <c r="JU190">
        <v>31.347</v>
      </c>
      <c r="JV190">
        <v>420</v>
      </c>
      <c r="JW190">
        <v>24.1271</v>
      </c>
      <c r="JX190">
        <v>96.6266</v>
      </c>
      <c r="JY190">
        <v>94.5457</v>
      </c>
    </row>
    <row r="191" spans="1:285">
      <c r="A191">
        <v>175</v>
      </c>
      <c r="B191">
        <v>1758505782.1</v>
      </c>
      <c r="C191">
        <v>2754.09999990463</v>
      </c>
      <c r="D191" t="s">
        <v>778</v>
      </c>
      <c r="E191" t="s">
        <v>779</v>
      </c>
      <c r="F191">
        <v>5</v>
      </c>
      <c r="G191" t="s">
        <v>419</v>
      </c>
      <c r="H191" t="s">
        <v>729</v>
      </c>
      <c r="I191" t="s">
        <v>421</v>
      </c>
      <c r="J191">
        <v>1758505779.1</v>
      </c>
      <c r="K191">
        <f>(L191)/1000</f>
        <v>0</v>
      </c>
      <c r="L191">
        <f>1000*DL191*AJ191*(DH191-DI191)/(100*DA191*(1000-AJ191*DH191))</f>
        <v>0</v>
      </c>
      <c r="M191">
        <f>DL191*AJ191*(DG191-DF191*(1000-AJ191*DI191)/(1000-AJ191*DH191))/(100*DA191)</f>
        <v>0</v>
      </c>
      <c r="N191">
        <f>DF191 - IF(AJ191&gt;1, M191*DA191*100.0/(AL191), 0)</f>
        <v>0</v>
      </c>
      <c r="O191">
        <f>((U191-K191/2)*N191-M191)/(U191+K191/2)</f>
        <v>0</v>
      </c>
      <c r="P191">
        <f>O191*(DM191+DN191)/1000.0</f>
        <v>0</v>
      </c>
      <c r="Q191">
        <f>(DF191 - IF(AJ191&gt;1, M191*DA191*100.0/(AL191), 0))*(DM191+DN191)/1000.0</f>
        <v>0</v>
      </c>
      <c r="R191">
        <f>2.0/((1/T191-1/S191)+SIGN(T191)*SQRT((1/T191-1/S191)*(1/T191-1/S191) + 4*DB191/((DB191+1)*(DB191+1))*(2*1/T191*1/S191-1/S191*1/S191)))</f>
        <v>0</v>
      </c>
      <c r="S191">
        <f>IF(LEFT(DC191,1)&lt;&gt;"0",IF(LEFT(DC191,1)="1",3.0,DD191),$D$5+$E$5*(DT191*DM191/($K$5*1000))+$F$5*(DT191*DM191/($K$5*1000))*MAX(MIN(DA191,$J$5),$I$5)*MAX(MIN(DA191,$J$5),$I$5)+$G$5*MAX(MIN(DA191,$J$5),$I$5)*(DT191*DM191/($K$5*1000))+$H$5*(DT191*DM191/($K$5*1000))*(DT191*DM191/($K$5*1000)))</f>
        <v>0</v>
      </c>
      <c r="T191">
        <f>K191*(1000-(1000*0.61365*exp(17.502*X191/(240.97+X191))/(DM191+DN191)+DH191)/2)/(1000*0.61365*exp(17.502*X191/(240.97+X191))/(DM191+DN191)-DH191)</f>
        <v>0</v>
      </c>
      <c r="U191">
        <f>1/((DB191+1)/(R191/1.6)+1/(S191/1.37)) + DB191/((DB191+1)/(R191/1.6) + DB191/(S191/1.37))</f>
        <v>0</v>
      </c>
      <c r="V191">
        <f>(CW191*CZ191)</f>
        <v>0</v>
      </c>
      <c r="W191">
        <f>(DO191+(V191+2*0.95*5.67E-8*(((DO191+$B$7)+273)^4-(DO191+273)^4)-44100*K191)/(1.84*29.3*S191+8*0.95*5.67E-8*(DO191+273)^3))</f>
        <v>0</v>
      </c>
      <c r="X191">
        <f>($C$7*DP191+$D$7*DQ191+$E$7*W191)</f>
        <v>0</v>
      </c>
      <c r="Y191">
        <f>0.61365*exp(17.502*X191/(240.97+X191))</f>
        <v>0</v>
      </c>
      <c r="Z191">
        <f>(AA191/AB191*100)</f>
        <v>0</v>
      </c>
      <c r="AA191">
        <f>DH191*(DM191+DN191)/1000</f>
        <v>0</v>
      </c>
      <c r="AB191">
        <f>0.61365*exp(17.502*DO191/(240.97+DO191))</f>
        <v>0</v>
      </c>
      <c r="AC191">
        <f>(Y191-DH191*(DM191+DN191)/1000)</f>
        <v>0</v>
      </c>
      <c r="AD191">
        <f>(-K191*44100)</f>
        <v>0</v>
      </c>
      <c r="AE191">
        <f>2*29.3*S191*0.92*(DO191-X191)</f>
        <v>0</v>
      </c>
      <c r="AF191">
        <f>2*0.95*5.67E-8*(((DO191+$B$7)+273)^4-(X191+273)^4)</f>
        <v>0</v>
      </c>
      <c r="AG191">
        <f>V191+AF191+AD191+AE191</f>
        <v>0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MAX(0,($B$13+$C$13*DT191)/(1+$D$13*DT191)*DM191/(DO191+273)*$E$13)</f>
        <v>0</v>
      </c>
      <c r="AM191" t="s">
        <v>422</v>
      </c>
      <c r="AN191" t="s">
        <v>422</v>
      </c>
      <c r="AO191">
        <v>0</v>
      </c>
      <c r="AP191">
        <v>0</v>
      </c>
      <c r="AQ191">
        <f>1-AO191/AP191</f>
        <v>0</v>
      </c>
      <c r="AR191">
        <v>0</v>
      </c>
      <c r="AS191" t="s">
        <v>422</v>
      </c>
      <c r="AT191" t="s">
        <v>422</v>
      </c>
      <c r="AU191">
        <v>0</v>
      </c>
      <c r="AV191">
        <v>0</v>
      </c>
      <c r="AW191">
        <f>1-AU191/AV191</f>
        <v>0</v>
      </c>
      <c r="AX191">
        <v>0.5</v>
      </c>
      <c r="AY191">
        <f>CX191</f>
        <v>0</v>
      </c>
      <c r="AZ191">
        <f>M191</f>
        <v>0</v>
      </c>
      <c r="BA191">
        <f>AW191*AX191*AY191</f>
        <v>0</v>
      </c>
      <c r="BB191">
        <f>(AZ191-AR191)/AY191</f>
        <v>0</v>
      </c>
      <c r="BC191">
        <f>(AP191-AV191)/AV191</f>
        <v>0</v>
      </c>
      <c r="BD191">
        <f>AO191/(AQ191+AO191/AV191)</f>
        <v>0</v>
      </c>
      <c r="BE191" t="s">
        <v>422</v>
      </c>
      <c r="BF191">
        <v>0</v>
      </c>
      <c r="BG191">
        <f>IF(BF191&lt;&gt;0, BF191, BD191)</f>
        <v>0</v>
      </c>
      <c r="BH191">
        <f>1-BG191/AV191</f>
        <v>0</v>
      </c>
      <c r="BI191">
        <f>(AV191-AU191)/(AV191-BG191)</f>
        <v>0</v>
      </c>
      <c r="BJ191">
        <f>(AP191-AV191)/(AP191-BG191)</f>
        <v>0</v>
      </c>
      <c r="BK191">
        <f>(AV191-AU191)/(AV191-AO191)</f>
        <v>0</v>
      </c>
      <c r="BL191">
        <f>(AP191-AV191)/(AP191-AO191)</f>
        <v>0</v>
      </c>
      <c r="BM191">
        <f>(BI191*BG191/AU191)</f>
        <v>0</v>
      </c>
      <c r="BN191">
        <f>(1-BM191)</f>
        <v>0</v>
      </c>
      <c r="CW191">
        <f>$B$11*DU191+$C$11*DV191+$F$11*EG191*(1-EJ191)</f>
        <v>0</v>
      </c>
      <c r="CX191">
        <f>CW191*CY191</f>
        <v>0</v>
      </c>
      <c r="CY191">
        <f>($B$11*$D$9+$C$11*$D$9+$F$11*((ET191+EL191)/MAX(ET191+EL191+EU191, 0.1)*$I$9+EU191/MAX(ET191+EL191+EU191, 0.1)*$J$9))/($B$11+$C$11+$F$11)</f>
        <v>0</v>
      </c>
      <c r="CZ191">
        <f>($B$11*$K$9+$C$11*$K$9+$F$11*((ET191+EL191)/MAX(ET191+EL191+EU191, 0.1)*$P$9+EU191/MAX(ET191+EL191+EU191, 0.1)*$Q$9))/($B$11+$C$11+$F$11)</f>
        <v>0</v>
      </c>
      <c r="DA191">
        <v>2.96</v>
      </c>
      <c r="DB191">
        <v>0.5</v>
      </c>
      <c r="DC191" t="s">
        <v>423</v>
      </c>
      <c r="DD191">
        <v>2</v>
      </c>
      <c r="DE191">
        <v>1758505779.1</v>
      </c>
      <c r="DF191">
        <v>420.091</v>
      </c>
      <c r="DG191">
        <v>419.985333333333</v>
      </c>
      <c r="DH191">
        <v>24.3593</v>
      </c>
      <c r="DI191">
        <v>24.0719</v>
      </c>
      <c r="DJ191">
        <v>418.038</v>
      </c>
      <c r="DK191">
        <v>24.0015666666667</v>
      </c>
      <c r="DL191">
        <v>499.992</v>
      </c>
      <c r="DM191">
        <v>89.8163666666667</v>
      </c>
      <c r="DN191">
        <v>0.0367483</v>
      </c>
      <c r="DO191">
        <v>30.5016</v>
      </c>
      <c r="DP191">
        <v>30.0000333333333</v>
      </c>
      <c r="DQ191">
        <v>999.9</v>
      </c>
      <c r="DR191">
        <v>0</v>
      </c>
      <c r="DS191">
        <v>0</v>
      </c>
      <c r="DT191">
        <v>9991.85666666667</v>
      </c>
      <c r="DU191">
        <v>0</v>
      </c>
      <c r="DV191">
        <v>0.330984</v>
      </c>
      <c r="DW191">
        <v>0.105651966666667</v>
      </c>
      <c r="DX191">
        <v>430.579333333333</v>
      </c>
      <c r="DY191">
        <v>430.344666666667</v>
      </c>
      <c r="DZ191">
        <v>0.287401333333333</v>
      </c>
      <c r="EA191">
        <v>419.985333333333</v>
      </c>
      <c r="EB191">
        <v>24.0719</v>
      </c>
      <c r="EC191">
        <v>2.18786333333333</v>
      </c>
      <c r="ED191">
        <v>2.16205</v>
      </c>
      <c r="EE191">
        <v>18.8737333333333</v>
      </c>
      <c r="EF191">
        <v>18.6838333333333</v>
      </c>
      <c r="EG191">
        <v>0.00500059</v>
      </c>
      <c r="EH191">
        <v>0</v>
      </c>
      <c r="EI191">
        <v>0</v>
      </c>
      <c r="EJ191">
        <v>0</v>
      </c>
      <c r="EK191">
        <v>327.7</v>
      </c>
      <c r="EL191">
        <v>0.00500059</v>
      </c>
      <c r="EM191">
        <v>-14.4666666666667</v>
      </c>
      <c r="EN191">
        <v>-1.6</v>
      </c>
      <c r="EO191">
        <v>35.937</v>
      </c>
      <c r="EP191">
        <v>40.6663333333333</v>
      </c>
      <c r="EQ191">
        <v>37.7913333333333</v>
      </c>
      <c r="ER191">
        <v>41.3123333333333</v>
      </c>
      <c r="ES191">
        <v>38.833</v>
      </c>
      <c r="ET191">
        <v>0</v>
      </c>
      <c r="EU191">
        <v>0</v>
      </c>
      <c r="EV191">
        <v>0</v>
      </c>
      <c r="EW191">
        <v>1758505782.3</v>
      </c>
      <c r="EX191">
        <v>0</v>
      </c>
      <c r="EY191">
        <v>328.332</v>
      </c>
      <c r="EZ191">
        <v>19.2846158103602</v>
      </c>
      <c r="FA191">
        <v>-25.515384891447</v>
      </c>
      <c r="FB191">
        <v>-9.424</v>
      </c>
      <c r="FC191">
        <v>15</v>
      </c>
      <c r="FD191">
        <v>0</v>
      </c>
      <c r="FE191" t="s">
        <v>424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0.072218325</v>
      </c>
      <c r="FR191">
        <v>0.0720822360902255</v>
      </c>
      <c r="FS191">
        <v>0.0342846910178709</v>
      </c>
      <c r="FT191">
        <v>1</v>
      </c>
      <c r="FU191">
        <v>327.432352941176</v>
      </c>
      <c r="FV191">
        <v>23.4851032818445</v>
      </c>
      <c r="FW191">
        <v>6.38673812485157</v>
      </c>
      <c r="FX191">
        <v>-1</v>
      </c>
      <c r="FY191">
        <v>0.28687185</v>
      </c>
      <c r="FZ191">
        <v>0.00277195488721719</v>
      </c>
      <c r="GA191">
        <v>0.000914838142788108</v>
      </c>
      <c r="GB191">
        <v>1</v>
      </c>
      <c r="GC191">
        <v>2</v>
      </c>
      <c r="GD191">
        <v>2</v>
      </c>
      <c r="GE191" t="s">
        <v>425</v>
      </c>
      <c r="GF191">
        <v>3.13306</v>
      </c>
      <c r="GG191">
        <v>2.71477</v>
      </c>
      <c r="GH191">
        <v>0.0887612</v>
      </c>
      <c r="GI191">
        <v>0.0892104</v>
      </c>
      <c r="GJ191">
        <v>0.103304</v>
      </c>
      <c r="GK191">
        <v>0.103084</v>
      </c>
      <c r="GL191">
        <v>34310.6</v>
      </c>
      <c r="GM191">
        <v>36723.3</v>
      </c>
      <c r="GN191">
        <v>34068.8</v>
      </c>
      <c r="GO191">
        <v>36509.1</v>
      </c>
      <c r="GP191">
        <v>43155.9</v>
      </c>
      <c r="GQ191">
        <v>47011.5</v>
      </c>
      <c r="GR191">
        <v>53162.1</v>
      </c>
      <c r="GS191">
        <v>58356.5</v>
      </c>
      <c r="GT191">
        <v>1.95033</v>
      </c>
      <c r="GU191">
        <v>1.6541</v>
      </c>
      <c r="GV191">
        <v>0.0856742</v>
      </c>
      <c r="GW191">
        <v>0</v>
      </c>
      <c r="GX191">
        <v>28.6043</v>
      </c>
      <c r="GY191">
        <v>999.9</v>
      </c>
      <c r="GZ191">
        <v>58.851</v>
      </c>
      <c r="HA191">
        <v>30.504</v>
      </c>
      <c r="HB191">
        <v>28.7349</v>
      </c>
      <c r="HC191">
        <v>54.6647</v>
      </c>
      <c r="HD191">
        <v>47.3117</v>
      </c>
      <c r="HE191">
        <v>1</v>
      </c>
      <c r="HF191">
        <v>0.0974314</v>
      </c>
      <c r="HG191">
        <v>-1.64694</v>
      </c>
      <c r="HH191">
        <v>20.1263</v>
      </c>
      <c r="HI191">
        <v>5.19677</v>
      </c>
      <c r="HJ191">
        <v>12.0047</v>
      </c>
      <c r="HK191">
        <v>4.9754</v>
      </c>
      <c r="HL191">
        <v>3.294</v>
      </c>
      <c r="HM191">
        <v>9999</v>
      </c>
      <c r="HN191">
        <v>9999</v>
      </c>
      <c r="HO191">
        <v>9999</v>
      </c>
      <c r="HP191">
        <v>999.9</v>
      </c>
      <c r="HQ191">
        <v>1.86325</v>
      </c>
      <c r="HR191">
        <v>1.8681</v>
      </c>
      <c r="HS191">
        <v>1.86783</v>
      </c>
      <c r="HT191">
        <v>1.86905</v>
      </c>
      <c r="HU191">
        <v>1.86985</v>
      </c>
      <c r="HV191">
        <v>1.86594</v>
      </c>
      <c r="HW191">
        <v>1.86699</v>
      </c>
      <c r="HX191">
        <v>1.86839</v>
      </c>
      <c r="HY191">
        <v>5</v>
      </c>
      <c r="HZ191">
        <v>0</v>
      </c>
      <c r="IA191">
        <v>0</v>
      </c>
      <c r="IB191">
        <v>0</v>
      </c>
      <c r="IC191" t="s">
        <v>426</v>
      </c>
      <c r="ID191" t="s">
        <v>427</v>
      </c>
      <c r="IE191" t="s">
        <v>428</v>
      </c>
      <c r="IF191" t="s">
        <v>428</v>
      </c>
      <c r="IG191" t="s">
        <v>428</v>
      </c>
      <c r="IH191" t="s">
        <v>428</v>
      </c>
      <c r="II191">
        <v>0</v>
      </c>
      <c r="IJ191">
        <v>100</v>
      </c>
      <c r="IK191">
        <v>100</v>
      </c>
      <c r="IL191">
        <v>2.053</v>
      </c>
      <c r="IM191">
        <v>0.3578</v>
      </c>
      <c r="IN191">
        <v>0.625846538382723</v>
      </c>
      <c r="IO191">
        <v>0.00365734689822481</v>
      </c>
      <c r="IP191">
        <v>-6.82403095585571e-07</v>
      </c>
      <c r="IQ191">
        <v>2.34579755332527e-10</v>
      </c>
      <c r="IR191">
        <v>-0.0964157226560202</v>
      </c>
      <c r="IS191">
        <v>-0.0183575705514064</v>
      </c>
      <c r="IT191">
        <v>0.00210061426533654</v>
      </c>
      <c r="IU191">
        <v>-2.28055882586626e-05</v>
      </c>
      <c r="IV191">
        <v>4</v>
      </c>
      <c r="IW191">
        <v>2464</v>
      </c>
      <c r="IX191">
        <v>0</v>
      </c>
      <c r="IY191">
        <v>27</v>
      </c>
      <c r="IZ191">
        <v>29308429.7</v>
      </c>
      <c r="JA191">
        <v>29308429.7</v>
      </c>
      <c r="JB191">
        <v>0.955811</v>
      </c>
      <c r="JC191">
        <v>2.63306</v>
      </c>
      <c r="JD191">
        <v>1.54785</v>
      </c>
      <c r="JE191">
        <v>2.31445</v>
      </c>
      <c r="JF191">
        <v>1.64551</v>
      </c>
      <c r="JG191">
        <v>2.33887</v>
      </c>
      <c r="JH191">
        <v>34.418</v>
      </c>
      <c r="JI191">
        <v>24.2188</v>
      </c>
      <c r="JJ191">
        <v>18</v>
      </c>
      <c r="JK191">
        <v>506.342</v>
      </c>
      <c r="JL191">
        <v>332.571</v>
      </c>
      <c r="JM191">
        <v>31.3135</v>
      </c>
      <c r="JN191">
        <v>28.6659</v>
      </c>
      <c r="JO191">
        <v>29.9998</v>
      </c>
      <c r="JP191">
        <v>28.6953</v>
      </c>
      <c r="JQ191">
        <v>28.6535</v>
      </c>
      <c r="JR191">
        <v>19.1551</v>
      </c>
      <c r="JS191">
        <v>22.0007</v>
      </c>
      <c r="JT191">
        <v>84.3562</v>
      </c>
      <c r="JU191">
        <v>31.347</v>
      </c>
      <c r="JV191">
        <v>420</v>
      </c>
      <c r="JW191">
        <v>24.1271</v>
      </c>
      <c r="JX191">
        <v>96.6269</v>
      </c>
      <c r="JY191">
        <v>94.546</v>
      </c>
    </row>
    <row r="192" spans="1:285">
      <c r="A192">
        <v>176</v>
      </c>
      <c r="B192">
        <v>1758505784.1</v>
      </c>
      <c r="C192">
        <v>2756.09999990463</v>
      </c>
      <c r="D192" t="s">
        <v>780</v>
      </c>
      <c r="E192" t="s">
        <v>781</v>
      </c>
      <c r="F192">
        <v>5</v>
      </c>
      <c r="G192" t="s">
        <v>419</v>
      </c>
      <c r="H192" t="s">
        <v>729</v>
      </c>
      <c r="I192" t="s">
        <v>421</v>
      </c>
      <c r="J192">
        <v>1758505781.1</v>
      </c>
      <c r="K192">
        <f>(L192)/1000</f>
        <v>0</v>
      </c>
      <c r="L192">
        <f>1000*DL192*AJ192*(DH192-DI192)/(100*DA192*(1000-AJ192*DH192))</f>
        <v>0</v>
      </c>
      <c r="M192">
        <f>DL192*AJ192*(DG192-DF192*(1000-AJ192*DI192)/(1000-AJ192*DH192))/(100*DA192)</f>
        <v>0</v>
      </c>
      <c r="N192">
        <f>DF192 - IF(AJ192&gt;1, M192*DA192*100.0/(AL192), 0)</f>
        <v>0</v>
      </c>
      <c r="O192">
        <f>((U192-K192/2)*N192-M192)/(U192+K192/2)</f>
        <v>0</v>
      </c>
      <c r="P192">
        <f>O192*(DM192+DN192)/1000.0</f>
        <v>0</v>
      </c>
      <c r="Q192">
        <f>(DF192 - IF(AJ192&gt;1, M192*DA192*100.0/(AL192), 0))*(DM192+DN192)/1000.0</f>
        <v>0</v>
      </c>
      <c r="R192">
        <f>2.0/((1/T192-1/S192)+SIGN(T192)*SQRT((1/T192-1/S192)*(1/T192-1/S192) + 4*DB192/((DB192+1)*(DB192+1))*(2*1/T192*1/S192-1/S192*1/S192)))</f>
        <v>0</v>
      </c>
      <c r="S192">
        <f>IF(LEFT(DC192,1)&lt;&gt;"0",IF(LEFT(DC192,1)="1",3.0,DD192),$D$5+$E$5*(DT192*DM192/($K$5*1000))+$F$5*(DT192*DM192/($K$5*1000))*MAX(MIN(DA192,$J$5),$I$5)*MAX(MIN(DA192,$J$5),$I$5)+$G$5*MAX(MIN(DA192,$J$5),$I$5)*(DT192*DM192/($K$5*1000))+$H$5*(DT192*DM192/($K$5*1000))*(DT192*DM192/($K$5*1000)))</f>
        <v>0</v>
      </c>
      <c r="T192">
        <f>K192*(1000-(1000*0.61365*exp(17.502*X192/(240.97+X192))/(DM192+DN192)+DH192)/2)/(1000*0.61365*exp(17.502*X192/(240.97+X192))/(DM192+DN192)-DH192)</f>
        <v>0</v>
      </c>
      <c r="U192">
        <f>1/((DB192+1)/(R192/1.6)+1/(S192/1.37)) + DB192/((DB192+1)/(R192/1.6) + DB192/(S192/1.37))</f>
        <v>0</v>
      </c>
      <c r="V192">
        <f>(CW192*CZ192)</f>
        <v>0</v>
      </c>
      <c r="W192">
        <f>(DO192+(V192+2*0.95*5.67E-8*(((DO192+$B$7)+273)^4-(DO192+273)^4)-44100*K192)/(1.84*29.3*S192+8*0.95*5.67E-8*(DO192+273)^3))</f>
        <v>0</v>
      </c>
      <c r="X192">
        <f>($C$7*DP192+$D$7*DQ192+$E$7*W192)</f>
        <v>0</v>
      </c>
      <c r="Y192">
        <f>0.61365*exp(17.502*X192/(240.97+X192))</f>
        <v>0</v>
      </c>
      <c r="Z192">
        <f>(AA192/AB192*100)</f>
        <v>0</v>
      </c>
      <c r="AA192">
        <f>DH192*(DM192+DN192)/1000</f>
        <v>0</v>
      </c>
      <c r="AB192">
        <f>0.61365*exp(17.502*DO192/(240.97+DO192))</f>
        <v>0</v>
      </c>
      <c r="AC192">
        <f>(Y192-DH192*(DM192+DN192)/1000)</f>
        <v>0</v>
      </c>
      <c r="AD192">
        <f>(-K192*44100)</f>
        <v>0</v>
      </c>
      <c r="AE192">
        <f>2*29.3*S192*0.92*(DO192-X192)</f>
        <v>0</v>
      </c>
      <c r="AF192">
        <f>2*0.95*5.67E-8*(((DO192+$B$7)+273)^4-(X192+273)^4)</f>
        <v>0</v>
      </c>
      <c r="AG192">
        <f>V192+AF192+AD192+AE192</f>
        <v>0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MAX(0,($B$13+$C$13*DT192)/(1+$D$13*DT192)*DM192/(DO192+273)*$E$13)</f>
        <v>0</v>
      </c>
      <c r="AM192" t="s">
        <v>422</v>
      </c>
      <c r="AN192" t="s">
        <v>422</v>
      </c>
      <c r="AO192">
        <v>0</v>
      </c>
      <c r="AP192">
        <v>0</v>
      </c>
      <c r="AQ192">
        <f>1-AO192/AP192</f>
        <v>0</v>
      </c>
      <c r="AR192">
        <v>0</v>
      </c>
      <c r="AS192" t="s">
        <v>422</v>
      </c>
      <c r="AT192" t="s">
        <v>422</v>
      </c>
      <c r="AU192">
        <v>0</v>
      </c>
      <c r="AV192">
        <v>0</v>
      </c>
      <c r="AW192">
        <f>1-AU192/AV192</f>
        <v>0</v>
      </c>
      <c r="AX192">
        <v>0.5</v>
      </c>
      <c r="AY192">
        <f>CX192</f>
        <v>0</v>
      </c>
      <c r="AZ192">
        <f>M192</f>
        <v>0</v>
      </c>
      <c r="BA192">
        <f>AW192*AX192*AY192</f>
        <v>0</v>
      </c>
      <c r="BB192">
        <f>(AZ192-AR192)/AY192</f>
        <v>0</v>
      </c>
      <c r="BC192">
        <f>(AP192-AV192)/AV192</f>
        <v>0</v>
      </c>
      <c r="BD192">
        <f>AO192/(AQ192+AO192/AV192)</f>
        <v>0</v>
      </c>
      <c r="BE192" t="s">
        <v>422</v>
      </c>
      <c r="BF192">
        <v>0</v>
      </c>
      <c r="BG192">
        <f>IF(BF192&lt;&gt;0, BF192, BD192)</f>
        <v>0</v>
      </c>
      <c r="BH192">
        <f>1-BG192/AV192</f>
        <v>0</v>
      </c>
      <c r="BI192">
        <f>(AV192-AU192)/(AV192-BG192)</f>
        <v>0</v>
      </c>
      <c r="BJ192">
        <f>(AP192-AV192)/(AP192-BG192)</f>
        <v>0</v>
      </c>
      <c r="BK192">
        <f>(AV192-AU192)/(AV192-AO192)</f>
        <v>0</v>
      </c>
      <c r="BL192">
        <f>(AP192-AV192)/(AP192-AO192)</f>
        <v>0</v>
      </c>
      <c r="BM192">
        <f>(BI192*BG192/AU192)</f>
        <v>0</v>
      </c>
      <c r="BN192">
        <f>(1-BM192)</f>
        <v>0</v>
      </c>
      <c r="CW192">
        <f>$B$11*DU192+$C$11*DV192+$F$11*EG192*(1-EJ192)</f>
        <v>0</v>
      </c>
      <c r="CX192">
        <f>CW192*CY192</f>
        <v>0</v>
      </c>
      <c r="CY192">
        <f>($B$11*$D$9+$C$11*$D$9+$F$11*((ET192+EL192)/MAX(ET192+EL192+EU192, 0.1)*$I$9+EU192/MAX(ET192+EL192+EU192, 0.1)*$J$9))/($B$11+$C$11+$F$11)</f>
        <v>0</v>
      </c>
      <c r="CZ192">
        <f>($B$11*$K$9+$C$11*$K$9+$F$11*((ET192+EL192)/MAX(ET192+EL192+EU192, 0.1)*$P$9+EU192/MAX(ET192+EL192+EU192, 0.1)*$Q$9))/($B$11+$C$11+$F$11)</f>
        <v>0</v>
      </c>
      <c r="DA192">
        <v>2.96</v>
      </c>
      <c r="DB192">
        <v>0.5</v>
      </c>
      <c r="DC192" t="s">
        <v>423</v>
      </c>
      <c r="DD192">
        <v>2</v>
      </c>
      <c r="DE192">
        <v>1758505781.1</v>
      </c>
      <c r="DF192">
        <v>420.076</v>
      </c>
      <c r="DG192">
        <v>419.977</v>
      </c>
      <c r="DH192">
        <v>24.3590666666667</v>
      </c>
      <c r="DI192">
        <v>24.0717333333333</v>
      </c>
      <c r="DJ192">
        <v>418.023</v>
      </c>
      <c r="DK192">
        <v>24.0013666666667</v>
      </c>
      <c r="DL192">
        <v>499.991333333333</v>
      </c>
      <c r="DM192">
        <v>89.8159666666667</v>
      </c>
      <c r="DN192">
        <v>0.0368109333333333</v>
      </c>
      <c r="DO192">
        <v>30.5021666666667</v>
      </c>
      <c r="DP192">
        <v>30.0000666666667</v>
      </c>
      <c r="DQ192">
        <v>999.9</v>
      </c>
      <c r="DR192">
        <v>0</v>
      </c>
      <c r="DS192">
        <v>0</v>
      </c>
      <c r="DT192">
        <v>9991.25</v>
      </c>
      <c r="DU192">
        <v>0</v>
      </c>
      <c r="DV192">
        <v>0.330984</v>
      </c>
      <c r="DW192">
        <v>0.0988259666666667</v>
      </c>
      <c r="DX192">
        <v>430.564</v>
      </c>
      <c r="DY192">
        <v>430.336</v>
      </c>
      <c r="DZ192">
        <v>0.287375333333333</v>
      </c>
      <c r="EA192">
        <v>419.977</v>
      </c>
      <c r="EB192">
        <v>24.0717333333333</v>
      </c>
      <c r="EC192">
        <v>2.18783333333333</v>
      </c>
      <c r="ED192">
        <v>2.16202666666667</v>
      </c>
      <c r="EE192">
        <v>18.8735</v>
      </c>
      <c r="EF192">
        <v>18.6836333333333</v>
      </c>
      <c r="EG192">
        <v>0.00500059</v>
      </c>
      <c r="EH192">
        <v>0</v>
      </c>
      <c r="EI192">
        <v>0</v>
      </c>
      <c r="EJ192">
        <v>0</v>
      </c>
      <c r="EK192">
        <v>324.933333333333</v>
      </c>
      <c r="EL192">
        <v>0.00500059</v>
      </c>
      <c r="EM192">
        <v>-17.2</v>
      </c>
      <c r="EN192">
        <v>-1.43333333333333</v>
      </c>
      <c r="EO192">
        <v>35.958</v>
      </c>
      <c r="EP192">
        <v>40.687</v>
      </c>
      <c r="EQ192">
        <v>37.812</v>
      </c>
      <c r="ER192">
        <v>41.354</v>
      </c>
      <c r="ES192">
        <v>38.854</v>
      </c>
      <c r="ET192">
        <v>0</v>
      </c>
      <c r="EU192">
        <v>0</v>
      </c>
      <c r="EV192">
        <v>0</v>
      </c>
      <c r="EW192">
        <v>1758505784.7</v>
      </c>
      <c r="EX192">
        <v>0</v>
      </c>
      <c r="EY192">
        <v>329.516</v>
      </c>
      <c r="EZ192">
        <v>-6.6384610396165</v>
      </c>
      <c r="FA192">
        <v>-39.1384617854388</v>
      </c>
      <c r="FB192">
        <v>-10.32</v>
      </c>
      <c r="FC192">
        <v>15</v>
      </c>
      <c r="FD192">
        <v>0</v>
      </c>
      <c r="FE192" t="s">
        <v>424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0.073219345</v>
      </c>
      <c r="FR192">
        <v>0.25710137593985</v>
      </c>
      <c r="FS192">
        <v>0.0350723960196545</v>
      </c>
      <c r="FT192">
        <v>1</v>
      </c>
      <c r="FU192">
        <v>327.355882352941</v>
      </c>
      <c r="FV192">
        <v>21.1352179228624</v>
      </c>
      <c r="FW192">
        <v>5.97928734571519</v>
      </c>
      <c r="FX192">
        <v>-1</v>
      </c>
      <c r="FY192">
        <v>0.28685155</v>
      </c>
      <c r="FZ192">
        <v>0.00601745864661608</v>
      </c>
      <c r="GA192">
        <v>0.000894981143656107</v>
      </c>
      <c r="GB192">
        <v>1</v>
      </c>
      <c r="GC192">
        <v>2</v>
      </c>
      <c r="GD192">
        <v>2</v>
      </c>
      <c r="GE192" t="s">
        <v>425</v>
      </c>
      <c r="GF192">
        <v>3.13312</v>
      </c>
      <c r="GG192">
        <v>2.71498</v>
      </c>
      <c r="GH192">
        <v>0.0887567</v>
      </c>
      <c r="GI192">
        <v>0.0892161</v>
      </c>
      <c r="GJ192">
        <v>0.103302</v>
      </c>
      <c r="GK192">
        <v>0.103081</v>
      </c>
      <c r="GL192">
        <v>34310.6</v>
      </c>
      <c r="GM192">
        <v>36723.6</v>
      </c>
      <c r="GN192">
        <v>34068.7</v>
      </c>
      <c r="GO192">
        <v>36509.7</v>
      </c>
      <c r="GP192">
        <v>43155.9</v>
      </c>
      <c r="GQ192">
        <v>47012.1</v>
      </c>
      <c r="GR192">
        <v>53162</v>
      </c>
      <c r="GS192">
        <v>58357</v>
      </c>
      <c r="GT192">
        <v>1.95047</v>
      </c>
      <c r="GU192">
        <v>1.65392</v>
      </c>
      <c r="GV192">
        <v>0.0857934</v>
      </c>
      <c r="GW192">
        <v>0</v>
      </c>
      <c r="GX192">
        <v>28.6031</v>
      </c>
      <c r="GY192">
        <v>999.9</v>
      </c>
      <c r="GZ192">
        <v>58.851</v>
      </c>
      <c r="HA192">
        <v>30.504</v>
      </c>
      <c r="HB192">
        <v>28.7334</v>
      </c>
      <c r="HC192">
        <v>54.9147</v>
      </c>
      <c r="HD192">
        <v>47.5921</v>
      </c>
      <c r="HE192">
        <v>1</v>
      </c>
      <c r="HF192">
        <v>0.0974289</v>
      </c>
      <c r="HG192">
        <v>-1.71046</v>
      </c>
      <c r="HH192">
        <v>20.1257</v>
      </c>
      <c r="HI192">
        <v>5.19662</v>
      </c>
      <c r="HJ192">
        <v>12.0049</v>
      </c>
      <c r="HK192">
        <v>4.97545</v>
      </c>
      <c r="HL192">
        <v>3.294</v>
      </c>
      <c r="HM192">
        <v>9999</v>
      </c>
      <c r="HN192">
        <v>9999</v>
      </c>
      <c r="HO192">
        <v>9999</v>
      </c>
      <c r="HP192">
        <v>999.9</v>
      </c>
      <c r="HQ192">
        <v>1.86325</v>
      </c>
      <c r="HR192">
        <v>1.86811</v>
      </c>
      <c r="HS192">
        <v>1.86783</v>
      </c>
      <c r="HT192">
        <v>1.86905</v>
      </c>
      <c r="HU192">
        <v>1.86984</v>
      </c>
      <c r="HV192">
        <v>1.86593</v>
      </c>
      <c r="HW192">
        <v>1.86699</v>
      </c>
      <c r="HX192">
        <v>1.86842</v>
      </c>
      <c r="HY192">
        <v>5</v>
      </c>
      <c r="HZ192">
        <v>0</v>
      </c>
      <c r="IA192">
        <v>0</v>
      </c>
      <c r="IB192">
        <v>0</v>
      </c>
      <c r="IC192" t="s">
        <v>426</v>
      </c>
      <c r="ID192" t="s">
        <v>427</v>
      </c>
      <c r="IE192" t="s">
        <v>428</v>
      </c>
      <c r="IF192" t="s">
        <v>428</v>
      </c>
      <c r="IG192" t="s">
        <v>428</v>
      </c>
      <c r="IH192" t="s">
        <v>428</v>
      </c>
      <c r="II192">
        <v>0</v>
      </c>
      <c r="IJ192">
        <v>100</v>
      </c>
      <c r="IK192">
        <v>100</v>
      </c>
      <c r="IL192">
        <v>2.052</v>
      </c>
      <c r="IM192">
        <v>0.3578</v>
      </c>
      <c r="IN192">
        <v>0.625846538382723</v>
      </c>
      <c r="IO192">
        <v>0.00365734689822481</v>
      </c>
      <c r="IP192">
        <v>-6.82403095585571e-07</v>
      </c>
      <c r="IQ192">
        <v>2.34579755332527e-10</v>
      </c>
      <c r="IR192">
        <v>-0.0964157226560202</v>
      </c>
      <c r="IS192">
        <v>-0.0183575705514064</v>
      </c>
      <c r="IT192">
        <v>0.00210061426533654</v>
      </c>
      <c r="IU192">
        <v>-2.28055882586626e-05</v>
      </c>
      <c r="IV192">
        <v>4</v>
      </c>
      <c r="IW192">
        <v>2464</v>
      </c>
      <c r="IX192">
        <v>0</v>
      </c>
      <c r="IY192">
        <v>27</v>
      </c>
      <c r="IZ192">
        <v>29308429.7</v>
      </c>
      <c r="JA192">
        <v>29308429.7</v>
      </c>
      <c r="JB192">
        <v>0.955811</v>
      </c>
      <c r="JC192">
        <v>2.64282</v>
      </c>
      <c r="JD192">
        <v>1.54785</v>
      </c>
      <c r="JE192">
        <v>2.31445</v>
      </c>
      <c r="JF192">
        <v>1.64551</v>
      </c>
      <c r="JG192">
        <v>2.28027</v>
      </c>
      <c r="JH192">
        <v>34.418</v>
      </c>
      <c r="JI192">
        <v>24.2188</v>
      </c>
      <c r="JJ192">
        <v>18</v>
      </c>
      <c r="JK192">
        <v>506.425</v>
      </c>
      <c r="JL192">
        <v>332.475</v>
      </c>
      <c r="JM192">
        <v>31.3242</v>
      </c>
      <c r="JN192">
        <v>28.6641</v>
      </c>
      <c r="JO192">
        <v>29.9998</v>
      </c>
      <c r="JP192">
        <v>28.6934</v>
      </c>
      <c r="JQ192">
        <v>28.6511</v>
      </c>
      <c r="JR192">
        <v>19.1547</v>
      </c>
      <c r="JS192">
        <v>22.0007</v>
      </c>
      <c r="JT192">
        <v>84.3562</v>
      </c>
      <c r="JU192">
        <v>31.347</v>
      </c>
      <c r="JV192">
        <v>420</v>
      </c>
      <c r="JW192">
        <v>24.1271</v>
      </c>
      <c r="JX192">
        <v>96.6266</v>
      </c>
      <c r="JY192">
        <v>94.5471</v>
      </c>
    </row>
    <row r="193" spans="1:285">
      <c r="A193">
        <v>177</v>
      </c>
      <c r="B193">
        <v>1758505786.1</v>
      </c>
      <c r="C193">
        <v>2758.09999990463</v>
      </c>
      <c r="D193" t="s">
        <v>782</v>
      </c>
      <c r="E193" t="s">
        <v>783</v>
      </c>
      <c r="F193">
        <v>5</v>
      </c>
      <c r="G193" t="s">
        <v>419</v>
      </c>
      <c r="H193" t="s">
        <v>729</v>
      </c>
      <c r="I193" t="s">
        <v>421</v>
      </c>
      <c r="J193">
        <v>1758505783.1</v>
      </c>
      <c r="K193">
        <f>(L193)/1000</f>
        <v>0</v>
      </c>
      <c r="L193">
        <f>1000*DL193*AJ193*(DH193-DI193)/(100*DA193*(1000-AJ193*DH193))</f>
        <v>0</v>
      </c>
      <c r="M193">
        <f>DL193*AJ193*(DG193-DF193*(1000-AJ193*DI193)/(1000-AJ193*DH193))/(100*DA193)</f>
        <v>0</v>
      </c>
      <c r="N193">
        <f>DF193 - IF(AJ193&gt;1, M193*DA193*100.0/(AL193), 0)</f>
        <v>0</v>
      </c>
      <c r="O193">
        <f>((U193-K193/2)*N193-M193)/(U193+K193/2)</f>
        <v>0</v>
      </c>
      <c r="P193">
        <f>O193*(DM193+DN193)/1000.0</f>
        <v>0</v>
      </c>
      <c r="Q193">
        <f>(DF193 - IF(AJ193&gt;1, M193*DA193*100.0/(AL193), 0))*(DM193+DN193)/1000.0</f>
        <v>0</v>
      </c>
      <c r="R193">
        <f>2.0/((1/T193-1/S193)+SIGN(T193)*SQRT((1/T193-1/S193)*(1/T193-1/S193) + 4*DB193/((DB193+1)*(DB193+1))*(2*1/T193*1/S193-1/S193*1/S193)))</f>
        <v>0</v>
      </c>
      <c r="S193">
        <f>IF(LEFT(DC193,1)&lt;&gt;"0",IF(LEFT(DC193,1)="1",3.0,DD193),$D$5+$E$5*(DT193*DM193/($K$5*1000))+$F$5*(DT193*DM193/($K$5*1000))*MAX(MIN(DA193,$J$5),$I$5)*MAX(MIN(DA193,$J$5),$I$5)+$G$5*MAX(MIN(DA193,$J$5),$I$5)*(DT193*DM193/($K$5*1000))+$H$5*(DT193*DM193/($K$5*1000))*(DT193*DM193/($K$5*1000)))</f>
        <v>0</v>
      </c>
      <c r="T193">
        <f>K193*(1000-(1000*0.61365*exp(17.502*X193/(240.97+X193))/(DM193+DN193)+DH193)/2)/(1000*0.61365*exp(17.502*X193/(240.97+X193))/(DM193+DN193)-DH193)</f>
        <v>0</v>
      </c>
      <c r="U193">
        <f>1/((DB193+1)/(R193/1.6)+1/(S193/1.37)) + DB193/((DB193+1)/(R193/1.6) + DB193/(S193/1.37))</f>
        <v>0</v>
      </c>
      <c r="V193">
        <f>(CW193*CZ193)</f>
        <v>0</v>
      </c>
      <c r="W193">
        <f>(DO193+(V193+2*0.95*5.67E-8*(((DO193+$B$7)+273)^4-(DO193+273)^4)-44100*K193)/(1.84*29.3*S193+8*0.95*5.67E-8*(DO193+273)^3))</f>
        <v>0</v>
      </c>
      <c r="X193">
        <f>($C$7*DP193+$D$7*DQ193+$E$7*W193)</f>
        <v>0</v>
      </c>
      <c r="Y193">
        <f>0.61365*exp(17.502*X193/(240.97+X193))</f>
        <v>0</v>
      </c>
      <c r="Z193">
        <f>(AA193/AB193*100)</f>
        <v>0</v>
      </c>
      <c r="AA193">
        <f>DH193*(DM193+DN193)/1000</f>
        <v>0</v>
      </c>
      <c r="AB193">
        <f>0.61365*exp(17.502*DO193/(240.97+DO193))</f>
        <v>0</v>
      </c>
      <c r="AC193">
        <f>(Y193-DH193*(DM193+DN193)/1000)</f>
        <v>0</v>
      </c>
      <c r="AD193">
        <f>(-K193*44100)</f>
        <v>0</v>
      </c>
      <c r="AE193">
        <f>2*29.3*S193*0.92*(DO193-X193)</f>
        <v>0</v>
      </c>
      <c r="AF193">
        <f>2*0.95*5.67E-8*(((DO193+$B$7)+273)^4-(X193+273)^4)</f>
        <v>0</v>
      </c>
      <c r="AG193">
        <f>V193+AF193+AD193+AE193</f>
        <v>0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MAX(0,($B$13+$C$13*DT193)/(1+$D$13*DT193)*DM193/(DO193+273)*$E$13)</f>
        <v>0</v>
      </c>
      <c r="AM193" t="s">
        <v>422</v>
      </c>
      <c r="AN193" t="s">
        <v>422</v>
      </c>
      <c r="AO193">
        <v>0</v>
      </c>
      <c r="AP193">
        <v>0</v>
      </c>
      <c r="AQ193">
        <f>1-AO193/AP193</f>
        <v>0</v>
      </c>
      <c r="AR193">
        <v>0</v>
      </c>
      <c r="AS193" t="s">
        <v>422</v>
      </c>
      <c r="AT193" t="s">
        <v>422</v>
      </c>
      <c r="AU193">
        <v>0</v>
      </c>
      <c r="AV193">
        <v>0</v>
      </c>
      <c r="AW193">
        <f>1-AU193/AV193</f>
        <v>0</v>
      </c>
      <c r="AX193">
        <v>0.5</v>
      </c>
      <c r="AY193">
        <f>CX193</f>
        <v>0</v>
      </c>
      <c r="AZ193">
        <f>M193</f>
        <v>0</v>
      </c>
      <c r="BA193">
        <f>AW193*AX193*AY193</f>
        <v>0</v>
      </c>
      <c r="BB193">
        <f>(AZ193-AR193)/AY193</f>
        <v>0</v>
      </c>
      <c r="BC193">
        <f>(AP193-AV193)/AV193</f>
        <v>0</v>
      </c>
      <c r="BD193">
        <f>AO193/(AQ193+AO193/AV193)</f>
        <v>0</v>
      </c>
      <c r="BE193" t="s">
        <v>422</v>
      </c>
      <c r="BF193">
        <v>0</v>
      </c>
      <c r="BG193">
        <f>IF(BF193&lt;&gt;0, BF193, BD193)</f>
        <v>0</v>
      </c>
      <c r="BH193">
        <f>1-BG193/AV193</f>
        <v>0</v>
      </c>
      <c r="BI193">
        <f>(AV193-AU193)/(AV193-BG193)</f>
        <v>0</v>
      </c>
      <c r="BJ193">
        <f>(AP193-AV193)/(AP193-BG193)</f>
        <v>0</v>
      </c>
      <c r="BK193">
        <f>(AV193-AU193)/(AV193-AO193)</f>
        <v>0</v>
      </c>
      <c r="BL193">
        <f>(AP193-AV193)/(AP193-AO193)</f>
        <v>0</v>
      </c>
      <c r="BM193">
        <f>(BI193*BG193/AU193)</f>
        <v>0</v>
      </c>
      <c r="BN193">
        <f>(1-BM193)</f>
        <v>0</v>
      </c>
      <c r="CW193">
        <f>$B$11*DU193+$C$11*DV193+$F$11*EG193*(1-EJ193)</f>
        <v>0</v>
      </c>
      <c r="CX193">
        <f>CW193*CY193</f>
        <v>0</v>
      </c>
      <c r="CY193">
        <f>($B$11*$D$9+$C$11*$D$9+$F$11*((ET193+EL193)/MAX(ET193+EL193+EU193, 0.1)*$I$9+EU193/MAX(ET193+EL193+EU193, 0.1)*$J$9))/($B$11+$C$11+$F$11)</f>
        <v>0</v>
      </c>
      <c r="CZ193">
        <f>($B$11*$K$9+$C$11*$K$9+$F$11*((ET193+EL193)/MAX(ET193+EL193+EU193, 0.1)*$P$9+EU193/MAX(ET193+EL193+EU193, 0.1)*$Q$9))/($B$11+$C$11+$F$11)</f>
        <v>0</v>
      </c>
      <c r="DA193">
        <v>2.96</v>
      </c>
      <c r="DB193">
        <v>0.5</v>
      </c>
      <c r="DC193" t="s">
        <v>423</v>
      </c>
      <c r="DD193">
        <v>2</v>
      </c>
      <c r="DE193">
        <v>1758505783.1</v>
      </c>
      <c r="DF193">
        <v>420.069</v>
      </c>
      <c r="DG193">
        <v>419.976333333333</v>
      </c>
      <c r="DH193">
        <v>24.3590333333333</v>
      </c>
      <c r="DI193">
        <v>24.0711666666667</v>
      </c>
      <c r="DJ193">
        <v>418.016</v>
      </c>
      <c r="DK193">
        <v>24.0013333333333</v>
      </c>
      <c r="DL193">
        <v>499.985</v>
      </c>
      <c r="DM193">
        <v>89.8159666666667</v>
      </c>
      <c r="DN193">
        <v>0.0368882</v>
      </c>
      <c r="DO193">
        <v>30.5016333333333</v>
      </c>
      <c r="DP193">
        <v>30.0006333333333</v>
      </c>
      <c r="DQ193">
        <v>999.9</v>
      </c>
      <c r="DR193">
        <v>0</v>
      </c>
      <c r="DS193">
        <v>0</v>
      </c>
      <c r="DT193">
        <v>9992.50333333333</v>
      </c>
      <c r="DU193">
        <v>0</v>
      </c>
      <c r="DV193">
        <v>0.330984</v>
      </c>
      <c r="DW193">
        <v>0.0923969333333333</v>
      </c>
      <c r="DX193">
        <v>430.557</v>
      </c>
      <c r="DY193">
        <v>430.335</v>
      </c>
      <c r="DZ193">
        <v>0.287894666666667</v>
      </c>
      <c r="EA193">
        <v>419.976333333333</v>
      </c>
      <c r="EB193">
        <v>24.0711666666667</v>
      </c>
      <c r="EC193">
        <v>2.18783333333333</v>
      </c>
      <c r="ED193">
        <v>2.16197666666667</v>
      </c>
      <c r="EE193">
        <v>18.8735</v>
      </c>
      <c r="EF193">
        <v>18.6832666666667</v>
      </c>
      <c r="EG193">
        <v>0.00500059</v>
      </c>
      <c r="EH193">
        <v>0</v>
      </c>
      <c r="EI193">
        <v>0</v>
      </c>
      <c r="EJ193">
        <v>0</v>
      </c>
      <c r="EK193">
        <v>324.266666666667</v>
      </c>
      <c r="EL193">
        <v>0.00500059</v>
      </c>
      <c r="EM193">
        <v>-17.7</v>
      </c>
      <c r="EN193">
        <v>-1.8</v>
      </c>
      <c r="EO193">
        <v>35.979</v>
      </c>
      <c r="EP193">
        <v>40.708</v>
      </c>
      <c r="EQ193">
        <v>37.812</v>
      </c>
      <c r="ER193">
        <v>41.3956666666667</v>
      </c>
      <c r="ES193">
        <v>38.875</v>
      </c>
      <c r="ET193">
        <v>0</v>
      </c>
      <c r="EU193">
        <v>0</v>
      </c>
      <c r="EV193">
        <v>0</v>
      </c>
      <c r="EW193">
        <v>1758505786.5</v>
      </c>
      <c r="EX193">
        <v>0</v>
      </c>
      <c r="EY193">
        <v>329.088461538462</v>
      </c>
      <c r="EZ193">
        <v>-5.99316205463931</v>
      </c>
      <c r="FA193">
        <v>-43.7641024663873</v>
      </c>
      <c r="FB193">
        <v>-11.5961538461538</v>
      </c>
      <c r="FC193">
        <v>15</v>
      </c>
      <c r="FD193">
        <v>0</v>
      </c>
      <c r="FE193" t="s">
        <v>424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0.078263885</v>
      </c>
      <c r="FR193">
        <v>0.232972308270677</v>
      </c>
      <c r="FS193">
        <v>0.0342996949760238</v>
      </c>
      <c r="FT193">
        <v>1</v>
      </c>
      <c r="FU193">
        <v>328.008823529412</v>
      </c>
      <c r="FV193">
        <v>15.8854089166992</v>
      </c>
      <c r="FW193">
        <v>5.97703288809161</v>
      </c>
      <c r="FX193">
        <v>-1</v>
      </c>
      <c r="FY193">
        <v>0.286933</v>
      </c>
      <c r="FZ193">
        <v>0.0072186766917291</v>
      </c>
      <c r="GA193">
        <v>0.000904143185562991</v>
      </c>
      <c r="GB193">
        <v>1</v>
      </c>
      <c r="GC193">
        <v>2</v>
      </c>
      <c r="GD193">
        <v>2</v>
      </c>
      <c r="GE193" t="s">
        <v>425</v>
      </c>
      <c r="GF193">
        <v>3.13307</v>
      </c>
      <c r="GG193">
        <v>2.71496</v>
      </c>
      <c r="GH193">
        <v>0.0887568</v>
      </c>
      <c r="GI193">
        <v>0.0892245</v>
      </c>
      <c r="GJ193">
        <v>0.103303</v>
      </c>
      <c r="GK193">
        <v>0.10308</v>
      </c>
      <c r="GL193">
        <v>34310.6</v>
      </c>
      <c r="GM193">
        <v>36723.7</v>
      </c>
      <c r="GN193">
        <v>34068.7</v>
      </c>
      <c r="GO193">
        <v>36510.1</v>
      </c>
      <c r="GP193">
        <v>43155.8</v>
      </c>
      <c r="GQ193">
        <v>47012.4</v>
      </c>
      <c r="GR193">
        <v>53162</v>
      </c>
      <c r="GS193">
        <v>58357.3</v>
      </c>
      <c r="GT193">
        <v>1.9506</v>
      </c>
      <c r="GU193">
        <v>1.654</v>
      </c>
      <c r="GV193">
        <v>0.0860766</v>
      </c>
      <c r="GW193">
        <v>0</v>
      </c>
      <c r="GX193">
        <v>28.6018</v>
      </c>
      <c r="GY193">
        <v>999.9</v>
      </c>
      <c r="GZ193">
        <v>58.851</v>
      </c>
      <c r="HA193">
        <v>30.504</v>
      </c>
      <c r="HB193">
        <v>28.7343</v>
      </c>
      <c r="HC193">
        <v>54.7447</v>
      </c>
      <c r="HD193">
        <v>47.488</v>
      </c>
      <c r="HE193">
        <v>1</v>
      </c>
      <c r="HF193">
        <v>0.0973145</v>
      </c>
      <c r="HG193">
        <v>-1.66248</v>
      </c>
      <c r="HH193">
        <v>20.1262</v>
      </c>
      <c r="HI193">
        <v>5.19618</v>
      </c>
      <c r="HJ193">
        <v>12.005</v>
      </c>
      <c r="HK193">
        <v>4.97535</v>
      </c>
      <c r="HL193">
        <v>3.294</v>
      </c>
      <c r="HM193">
        <v>9999</v>
      </c>
      <c r="HN193">
        <v>9999</v>
      </c>
      <c r="HO193">
        <v>9999</v>
      </c>
      <c r="HP193">
        <v>999.9</v>
      </c>
      <c r="HQ193">
        <v>1.86325</v>
      </c>
      <c r="HR193">
        <v>1.86811</v>
      </c>
      <c r="HS193">
        <v>1.86783</v>
      </c>
      <c r="HT193">
        <v>1.86905</v>
      </c>
      <c r="HU193">
        <v>1.86984</v>
      </c>
      <c r="HV193">
        <v>1.86593</v>
      </c>
      <c r="HW193">
        <v>1.86701</v>
      </c>
      <c r="HX193">
        <v>1.86843</v>
      </c>
      <c r="HY193">
        <v>5</v>
      </c>
      <c r="HZ193">
        <v>0</v>
      </c>
      <c r="IA193">
        <v>0</v>
      </c>
      <c r="IB193">
        <v>0</v>
      </c>
      <c r="IC193" t="s">
        <v>426</v>
      </c>
      <c r="ID193" t="s">
        <v>427</v>
      </c>
      <c r="IE193" t="s">
        <v>428</v>
      </c>
      <c r="IF193" t="s">
        <v>428</v>
      </c>
      <c r="IG193" t="s">
        <v>428</v>
      </c>
      <c r="IH193" t="s">
        <v>428</v>
      </c>
      <c r="II193">
        <v>0</v>
      </c>
      <c r="IJ193">
        <v>100</v>
      </c>
      <c r="IK193">
        <v>100</v>
      </c>
      <c r="IL193">
        <v>2.053</v>
      </c>
      <c r="IM193">
        <v>0.3577</v>
      </c>
      <c r="IN193">
        <v>0.625846538382723</v>
      </c>
      <c r="IO193">
        <v>0.00365734689822481</v>
      </c>
      <c r="IP193">
        <v>-6.82403095585571e-07</v>
      </c>
      <c r="IQ193">
        <v>2.34579755332527e-10</v>
      </c>
      <c r="IR193">
        <v>-0.0964157226560202</v>
      </c>
      <c r="IS193">
        <v>-0.0183575705514064</v>
      </c>
      <c r="IT193">
        <v>0.00210061426533654</v>
      </c>
      <c r="IU193">
        <v>-2.28055882586626e-05</v>
      </c>
      <c r="IV193">
        <v>4</v>
      </c>
      <c r="IW193">
        <v>2464</v>
      </c>
      <c r="IX193">
        <v>0</v>
      </c>
      <c r="IY193">
        <v>27</v>
      </c>
      <c r="IZ193">
        <v>29308429.8</v>
      </c>
      <c r="JA193">
        <v>29308429.8</v>
      </c>
      <c r="JB193">
        <v>0.955811</v>
      </c>
      <c r="JC193">
        <v>2.63672</v>
      </c>
      <c r="JD193">
        <v>1.54785</v>
      </c>
      <c r="JE193">
        <v>2.31445</v>
      </c>
      <c r="JF193">
        <v>1.64673</v>
      </c>
      <c r="JG193">
        <v>2.34131</v>
      </c>
      <c r="JH193">
        <v>34.418</v>
      </c>
      <c r="JI193">
        <v>24.2276</v>
      </c>
      <c r="JJ193">
        <v>18</v>
      </c>
      <c r="JK193">
        <v>506.491</v>
      </c>
      <c r="JL193">
        <v>332.501</v>
      </c>
      <c r="JM193">
        <v>31.339</v>
      </c>
      <c r="JN193">
        <v>28.6616</v>
      </c>
      <c r="JO193">
        <v>29.9997</v>
      </c>
      <c r="JP193">
        <v>28.6915</v>
      </c>
      <c r="JQ193">
        <v>28.6492</v>
      </c>
      <c r="JR193">
        <v>19.1536</v>
      </c>
      <c r="JS193">
        <v>22.0007</v>
      </c>
      <c r="JT193">
        <v>84.3562</v>
      </c>
      <c r="JU193">
        <v>31.3395</v>
      </c>
      <c r="JV193">
        <v>420</v>
      </c>
      <c r="JW193">
        <v>24.1271</v>
      </c>
      <c r="JX193">
        <v>96.6266</v>
      </c>
      <c r="JY193">
        <v>94.5478</v>
      </c>
    </row>
    <row r="194" spans="1:285">
      <c r="A194">
        <v>178</v>
      </c>
      <c r="B194">
        <v>1758506287</v>
      </c>
      <c r="C194">
        <v>3259</v>
      </c>
      <c r="D194" t="s">
        <v>784</v>
      </c>
      <c r="E194" t="s">
        <v>785</v>
      </c>
      <c r="F194">
        <v>5</v>
      </c>
      <c r="G194" t="s">
        <v>419</v>
      </c>
      <c r="H194" t="s">
        <v>786</v>
      </c>
      <c r="I194" t="s">
        <v>421</v>
      </c>
      <c r="J194">
        <v>1758506283.5</v>
      </c>
      <c r="K194">
        <f>(L194)/1000</f>
        <v>0</v>
      </c>
      <c r="L194">
        <f>1000*DL194*AJ194*(DH194-DI194)/(100*DA194*(1000-AJ194*DH194))</f>
        <v>0</v>
      </c>
      <c r="M194">
        <f>DL194*AJ194*(DG194-DF194*(1000-AJ194*DI194)/(1000-AJ194*DH194))/(100*DA194)</f>
        <v>0</v>
      </c>
      <c r="N194">
        <f>DF194 - IF(AJ194&gt;1, M194*DA194*100.0/(AL194), 0)</f>
        <v>0</v>
      </c>
      <c r="O194">
        <f>((U194-K194/2)*N194-M194)/(U194+K194/2)</f>
        <v>0</v>
      </c>
      <c r="P194">
        <f>O194*(DM194+DN194)/1000.0</f>
        <v>0</v>
      </c>
      <c r="Q194">
        <f>(DF194 - IF(AJ194&gt;1, M194*DA194*100.0/(AL194), 0))*(DM194+DN194)/1000.0</f>
        <v>0</v>
      </c>
      <c r="R194">
        <f>2.0/((1/T194-1/S194)+SIGN(T194)*SQRT((1/T194-1/S194)*(1/T194-1/S194) + 4*DB194/((DB194+1)*(DB194+1))*(2*1/T194*1/S194-1/S194*1/S194)))</f>
        <v>0</v>
      </c>
      <c r="S194">
        <f>IF(LEFT(DC194,1)&lt;&gt;"0",IF(LEFT(DC194,1)="1",3.0,DD194),$D$5+$E$5*(DT194*DM194/($K$5*1000))+$F$5*(DT194*DM194/($K$5*1000))*MAX(MIN(DA194,$J$5),$I$5)*MAX(MIN(DA194,$J$5),$I$5)+$G$5*MAX(MIN(DA194,$J$5),$I$5)*(DT194*DM194/($K$5*1000))+$H$5*(DT194*DM194/($K$5*1000))*(DT194*DM194/($K$5*1000)))</f>
        <v>0</v>
      </c>
      <c r="T194">
        <f>K194*(1000-(1000*0.61365*exp(17.502*X194/(240.97+X194))/(DM194+DN194)+DH194)/2)/(1000*0.61365*exp(17.502*X194/(240.97+X194))/(DM194+DN194)-DH194)</f>
        <v>0</v>
      </c>
      <c r="U194">
        <f>1/((DB194+1)/(R194/1.6)+1/(S194/1.37)) + DB194/((DB194+1)/(R194/1.6) + DB194/(S194/1.37))</f>
        <v>0</v>
      </c>
      <c r="V194">
        <f>(CW194*CZ194)</f>
        <v>0</v>
      </c>
      <c r="W194">
        <f>(DO194+(V194+2*0.95*5.67E-8*(((DO194+$B$7)+273)^4-(DO194+273)^4)-44100*K194)/(1.84*29.3*S194+8*0.95*5.67E-8*(DO194+273)^3))</f>
        <v>0</v>
      </c>
      <c r="X194">
        <f>($C$7*DP194+$D$7*DQ194+$E$7*W194)</f>
        <v>0</v>
      </c>
      <c r="Y194">
        <f>0.61365*exp(17.502*X194/(240.97+X194))</f>
        <v>0</v>
      </c>
      <c r="Z194">
        <f>(AA194/AB194*100)</f>
        <v>0</v>
      </c>
      <c r="AA194">
        <f>DH194*(DM194+DN194)/1000</f>
        <v>0</v>
      </c>
      <c r="AB194">
        <f>0.61365*exp(17.502*DO194/(240.97+DO194))</f>
        <v>0</v>
      </c>
      <c r="AC194">
        <f>(Y194-DH194*(DM194+DN194)/1000)</f>
        <v>0</v>
      </c>
      <c r="AD194">
        <f>(-K194*44100)</f>
        <v>0</v>
      </c>
      <c r="AE194">
        <f>2*29.3*S194*0.92*(DO194-X194)</f>
        <v>0</v>
      </c>
      <c r="AF194">
        <f>2*0.95*5.67E-8*(((DO194+$B$7)+273)^4-(X194+273)^4)</f>
        <v>0</v>
      </c>
      <c r="AG194">
        <f>V194+AF194+AD194+AE194</f>
        <v>0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MAX(0,($B$13+$C$13*DT194)/(1+$D$13*DT194)*DM194/(DO194+273)*$E$13)</f>
        <v>0</v>
      </c>
      <c r="AM194" t="s">
        <v>422</v>
      </c>
      <c r="AN194" t="s">
        <v>422</v>
      </c>
      <c r="AO194">
        <v>0</v>
      </c>
      <c r="AP194">
        <v>0</v>
      </c>
      <c r="AQ194">
        <f>1-AO194/AP194</f>
        <v>0</v>
      </c>
      <c r="AR194">
        <v>0</v>
      </c>
      <c r="AS194" t="s">
        <v>422</v>
      </c>
      <c r="AT194" t="s">
        <v>422</v>
      </c>
      <c r="AU194">
        <v>0</v>
      </c>
      <c r="AV194">
        <v>0</v>
      </c>
      <c r="AW194">
        <f>1-AU194/AV194</f>
        <v>0</v>
      </c>
      <c r="AX194">
        <v>0.5</v>
      </c>
      <c r="AY194">
        <f>CX194</f>
        <v>0</v>
      </c>
      <c r="AZ194">
        <f>M194</f>
        <v>0</v>
      </c>
      <c r="BA194">
        <f>AW194*AX194*AY194</f>
        <v>0</v>
      </c>
      <c r="BB194">
        <f>(AZ194-AR194)/AY194</f>
        <v>0</v>
      </c>
      <c r="BC194">
        <f>(AP194-AV194)/AV194</f>
        <v>0</v>
      </c>
      <c r="BD194">
        <f>AO194/(AQ194+AO194/AV194)</f>
        <v>0</v>
      </c>
      <c r="BE194" t="s">
        <v>422</v>
      </c>
      <c r="BF194">
        <v>0</v>
      </c>
      <c r="BG194">
        <f>IF(BF194&lt;&gt;0, BF194, BD194)</f>
        <v>0</v>
      </c>
      <c r="BH194">
        <f>1-BG194/AV194</f>
        <v>0</v>
      </c>
      <c r="BI194">
        <f>(AV194-AU194)/(AV194-BG194)</f>
        <v>0</v>
      </c>
      <c r="BJ194">
        <f>(AP194-AV194)/(AP194-BG194)</f>
        <v>0</v>
      </c>
      <c r="BK194">
        <f>(AV194-AU194)/(AV194-AO194)</f>
        <v>0</v>
      </c>
      <c r="BL194">
        <f>(AP194-AV194)/(AP194-AO194)</f>
        <v>0</v>
      </c>
      <c r="BM194">
        <f>(BI194*BG194/AU194)</f>
        <v>0</v>
      </c>
      <c r="BN194">
        <f>(1-BM194)</f>
        <v>0</v>
      </c>
      <c r="CW194">
        <f>$B$11*DU194+$C$11*DV194+$F$11*EG194*(1-EJ194)</f>
        <v>0</v>
      </c>
      <c r="CX194">
        <f>CW194*CY194</f>
        <v>0</v>
      </c>
      <c r="CY194">
        <f>($B$11*$D$9+$C$11*$D$9+$F$11*((ET194+EL194)/MAX(ET194+EL194+EU194, 0.1)*$I$9+EU194/MAX(ET194+EL194+EU194, 0.1)*$J$9))/($B$11+$C$11+$F$11)</f>
        <v>0</v>
      </c>
      <c r="CZ194">
        <f>($B$11*$K$9+$C$11*$K$9+$F$11*((ET194+EL194)/MAX(ET194+EL194+EU194, 0.1)*$P$9+EU194/MAX(ET194+EL194+EU194, 0.1)*$Q$9))/($B$11+$C$11+$F$11)</f>
        <v>0</v>
      </c>
      <c r="DA194">
        <v>1.37</v>
      </c>
      <c r="DB194">
        <v>0.5</v>
      </c>
      <c r="DC194" t="s">
        <v>423</v>
      </c>
      <c r="DD194">
        <v>2</v>
      </c>
      <c r="DE194">
        <v>1758506283.5</v>
      </c>
      <c r="DF194">
        <v>420.067166666667</v>
      </c>
      <c r="DG194">
        <v>419.954666666667</v>
      </c>
      <c r="DH194">
        <v>23.9153833333333</v>
      </c>
      <c r="DI194">
        <v>23.9129833333333</v>
      </c>
      <c r="DJ194">
        <v>418.014666666667</v>
      </c>
      <c r="DK194">
        <v>23.5758833333333</v>
      </c>
      <c r="DL194">
        <v>500.008666666667</v>
      </c>
      <c r="DM194">
        <v>89.8079833333333</v>
      </c>
      <c r="DN194">
        <v>0.0358889166666667</v>
      </c>
      <c r="DO194">
        <v>30.1900166666667</v>
      </c>
      <c r="DP194">
        <v>29.9968833333333</v>
      </c>
      <c r="DQ194">
        <v>999.9</v>
      </c>
      <c r="DR194">
        <v>0</v>
      </c>
      <c r="DS194">
        <v>0</v>
      </c>
      <c r="DT194">
        <v>9990.63333333333</v>
      </c>
      <c r="DU194">
        <v>0</v>
      </c>
      <c r="DV194">
        <v>0.330984</v>
      </c>
      <c r="DW194">
        <v>0.112431833333333</v>
      </c>
      <c r="DX194">
        <v>430.359666666667</v>
      </c>
      <c r="DY194">
        <v>430.242833333333</v>
      </c>
      <c r="DZ194">
        <v>0.00241470183333333</v>
      </c>
      <c r="EA194">
        <v>419.954666666667</v>
      </c>
      <c r="EB194">
        <v>23.9129833333333</v>
      </c>
      <c r="EC194">
        <v>2.14779166666667</v>
      </c>
      <c r="ED194">
        <v>2.147575</v>
      </c>
      <c r="EE194">
        <v>18.5781333333333</v>
      </c>
      <c r="EF194">
        <v>18.5764833333333</v>
      </c>
      <c r="EG194">
        <v>0.00500059</v>
      </c>
      <c r="EH194">
        <v>0</v>
      </c>
      <c r="EI194">
        <v>0</v>
      </c>
      <c r="EJ194">
        <v>0</v>
      </c>
      <c r="EK194">
        <v>110.466666666667</v>
      </c>
      <c r="EL194">
        <v>0.00500059</v>
      </c>
      <c r="EM194">
        <v>-8.78333333333333</v>
      </c>
      <c r="EN194">
        <v>-1.25</v>
      </c>
      <c r="EO194">
        <v>36.062</v>
      </c>
      <c r="EP194">
        <v>39.7081666666667</v>
      </c>
      <c r="EQ194">
        <v>37.5</v>
      </c>
      <c r="ER194">
        <v>40.1038333333333</v>
      </c>
      <c r="ES194">
        <v>38.406</v>
      </c>
      <c r="ET194">
        <v>0</v>
      </c>
      <c r="EU194">
        <v>0</v>
      </c>
      <c r="EV194">
        <v>0</v>
      </c>
      <c r="EW194">
        <v>1758506287.5</v>
      </c>
      <c r="EX194">
        <v>0</v>
      </c>
      <c r="EY194">
        <v>108.212</v>
      </c>
      <c r="EZ194">
        <v>7.19230769294198</v>
      </c>
      <c r="FA194">
        <v>-7.24615321939976</v>
      </c>
      <c r="FB194">
        <v>-9.4</v>
      </c>
      <c r="FC194">
        <v>15</v>
      </c>
      <c r="FD194">
        <v>0</v>
      </c>
      <c r="FE194" t="s">
        <v>424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0.0924726557142857</v>
      </c>
      <c r="FR194">
        <v>0.143257430649351</v>
      </c>
      <c r="FS194">
        <v>0.0479699640885289</v>
      </c>
      <c r="FT194">
        <v>1</v>
      </c>
      <c r="FU194">
        <v>106.294117647059</v>
      </c>
      <c r="FV194">
        <v>37.6715049226158</v>
      </c>
      <c r="FW194">
        <v>6.46810915076108</v>
      </c>
      <c r="FX194">
        <v>-1</v>
      </c>
      <c r="FY194">
        <v>0.0265818986190476</v>
      </c>
      <c r="FZ194">
        <v>-0.118857863532468</v>
      </c>
      <c r="GA194">
        <v>0.0141869611377663</v>
      </c>
      <c r="GB194">
        <v>0</v>
      </c>
      <c r="GC194">
        <v>1</v>
      </c>
      <c r="GD194">
        <v>2</v>
      </c>
      <c r="GE194" t="s">
        <v>449</v>
      </c>
      <c r="GF194">
        <v>3.13311</v>
      </c>
      <c r="GG194">
        <v>2.71389</v>
      </c>
      <c r="GH194">
        <v>0.0888439</v>
      </c>
      <c r="GI194">
        <v>0.0892876</v>
      </c>
      <c r="GJ194">
        <v>0.102114</v>
      </c>
      <c r="GK194">
        <v>0.102728</v>
      </c>
      <c r="GL194">
        <v>34331.2</v>
      </c>
      <c r="GM194">
        <v>36753.9</v>
      </c>
      <c r="GN194">
        <v>34090.1</v>
      </c>
      <c r="GO194">
        <v>36540.3</v>
      </c>
      <c r="GP194">
        <v>43234.2</v>
      </c>
      <c r="GQ194">
        <v>47066.5</v>
      </c>
      <c r="GR194">
        <v>53188.9</v>
      </c>
      <c r="GS194">
        <v>58402.4</v>
      </c>
      <c r="GT194">
        <v>1.95585</v>
      </c>
      <c r="GU194">
        <v>1.65753</v>
      </c>
      <c r="GV194">
        <v>0.0966713</v>
      </c>
      <c r="GW194">
        <v>0</v>
      </c>
      <c r="GX194">
        <v>28.4312</v>
      </c>
      <c r="GY194">
        <v>999.9</v>
      </c>
      <c r="GZ194">
        <v>58.778</v>
      </c>
      <c r="HA194">
        <v>30.534</v>
      </c>
      <c r="HB194">
        <v>28.7495</v>
      </c>
      <c r="HC194">
        <v>54.5047</v>
      </c>
      <c r="HD194">
        <v>47.6362</v>
      </c>
      <c r="HE194">
        <v>1</v>
      </c>
      <c r="HF194">
        <v>0.0664533</v>
      </c>
      <c r="HG194">
        <v>-1.45962</v>
      </c>
      <c r="HH194">
        <v>20.1261</v>
      </c>
      <c r="HI194">
        <v>5.19917</v>
      </c>
      <c r="HJ194">
        <v>12.0047</v>
      </c>
      <c r="HK194">
        <v>4.9755</v>
      </c>
      <c r="HL194">
        <v>3.294</v>
      </c>
      <c r="HM194">
        <v>9999</v>
      </c>
      <c r="HN194">
        <v>9999</v>
      </c>
      <c r="HO194">
        <v>9999</v>
      </c>
      <c r="HP194">
        <v>999.9</v>
      </c>
      <c r="HQ194">
        <v>1.86325</v>
      </c>
      <c r="HR194">
        <v>1.86813</v>
      </c>
      <c r="HS194">
        <v>1.86783</v>
      </c>
      <c r="HT194">
        <v>1.86905</v>
      </c>
      <c r="HU194">
        <v>1.86986</v>
      </c>
      <c r="HV194">
        <v>1.86594</v>
      </c>
      <c r="HW194">
        <v>1.86704</v>
      </c>
      <c r="HX194">
        <v>1.86843</v>
      </c>
      <c r="HY194">
        <v>5</v>
      </c>
      <c r="HZ194">
        <v>0</v>
      </c>
      <c r="IA194">
        <v>0</v>
      </c>
      <c r="IB194">
        <v>0</v>
      </c>
      <c r="IC194" t="s">
        <v>426</v>
      </c>
      <c r="ID194" t="s">
        <v>427</v>
      </c>
      <c r="IE194" t="s">
        <v>428</v>
      </c>
      <c r="IF194" t="s">
        <v>428</v>
      </c>
      <c r="IG194" t="s">
        <v>428</v>
      </c>
      <c r="IH194" t="s">
        <v>428</v>
      </c>
      <c r="II194">
        <v>0</v>
      </c>
      <c r="IJ194">
        <v>100</v>
      </c>
      <c r="IK194">
        <v>100</v>
      </c>
      <c r="IL194">
        <v>2.053</v>
      </c>
      <c r="IM194">
        <v>0.3401</v>
      </c>
      <c r="IN194">
        <v>0.625846538382723</v>
      </c>
      <c r="IO194">
        <v>0.00365734689822481</v>
      </c>
      <c r="IP194">
        <v>-6.82403095585571e-07</v>
      </c>
      <c r="IQ194">
        <v>2.34579755332527e-10</v>
      </c>
      <c r="IR194">
        <v>-0.0964157226560202</v>
      </c>
      <c r="IS194">
        <v>-0.0183575705514064</v>
      </c>
      <c r="IT194">
        <v>0.00210061426533654</v>
      </c>
      <c r="IU194">
        <v>-2.28055882586626e-05</v>
      </c>
      <c r="IV194">
        <v>4</v>
      </c>
      <c r="IW194">
        <v>2464</v>
      </c>
      <c r="IX194">
        <v>0</v>
      </c>
      <c r="IY194">
        <v>27</v>
      </c>
      <c r="IZ194">
        <v>29308438.1</v>
      </c>
      <c r="JA194">
        <v>29308438.1</v>
      </c>
      <c r="JB194">
        <v>0.955811</v>
      </c>
      <c r="JC194">
        <v>2.63794</v>
      </c>
      <c r="JD194">
        <v>1.54785</v>
      </c>
      <c r="JE194">
        <v>2.31323</v>
      </c>
      <c r="JF194">
        <v>1.64673</v>
      </c>
      <c r="JG194">
        <v>2.35229</v>
      </c>
      <c r="JH194">
        <v>34.418</v>
      </c>
      <c r="JI194">
        <v>24.2188</v>
      </c>
      <c r="JJ194">
        <v>18</v>
      </c>
      <c r="JK194">
        <v>506.288</v>
      </c>
      <c r="JL194">
        <v>331.93</v>
      </c>
      <c r="JM194">
        <v>30.7686</v>
      </c>
      <c r="JN194">
        <v>28.2417</v>
      </c>
      <c r="JO194">
        <v>29.9999</v>
      </c>
      <c r="JP194">
        <v>28.2746</v>
      </c>
      <c r="JQ194">
        <v>28.2375</v>
      </c>
      <c r="JR194">
        <v>19.1493</v>
      </c>
      <c r="JS194">
        <v>22.3537</v>
      </c>
      <c r="JT194">
        <v>85.7105</v>
      </c>
      <c r="JU194">
        <v>30.7702</v>
      </c>
      <c r="JV194">
        <v>420</v>
      </c>
      <c r="JW194">
        <v>23.9297</v>
      </c>
      <c r="JX194">
        <v>96.6802</v>
      </c>
      <c r="JY194">
        <v>94.6229</v>
      </c>
    </row>
    <row r="195" spans="1:285">
      <c r="A195">
        <v>179</v>
      </c>
      <c r="B195">
        <v>1758506289</v>
      </c>
      <c r="C195">
        <v>3261</v>
      </c>
      <c r="D195" t="s">
        <v>787</v>
      </c>
      <c r="E195" t="s">
        <v>788</v>
      </c>
      <c r="F195">
        <v>5</v>
      </c>
      <c r="G195" t="s">
        <v>419</v>
      </c>
      <c r="H195" t="s">
        <v>786</v>
      </c>
      <c r="I195" t="s">
        <v>421</v>
      </c>
      <c r="J195">
        <v>1758506285.75</v>
      </c>
      <c r="K195">
        <f>(L195)/1000</f>
        <v>0</v>
      </c>
      <c r="L195">
        <f>1000*DL195*AJ195*(DH195-DI195)/(100*DA195*(1000-AJ195*DH195))</f>
        <v>0</v>
      </c>
      <c r="M195">
        <f>DL195*AJ195*(DG195-DF195*(1000-AJ195*DI195)/(1000-AJ195*DH195))/(100*DA195)</f>
        <v>0</v>
      </c>
      <c r="N195">
        <f>DF195 - IF(AJ195&gt;1, M195*DA195*100.0/(AL195), 0)</f>
        <v>0</v>
      </c>
      <c r="O195">
        <f>((U195-K195/2)*N195-M195)/(U195+K195/2)</f>
        <v>0</v>
      </c>
      <c r="P195">
        <f>O195*(DM195+DN195)/1000.0</f>
        <v>0</v>
      </c>
      <c r="Q195">
        <f>(DF195 - IF(AJ195&gt;1, M195*DA195*100.0/(AL195), 0))*(DM195+DN195)/1000.0</f>
        <v>0</v>
      </c>
      <c r="R195">
        <f>2.0/((1/T195-1/S195)+SIGN(T195)*SQRT((1/T195-1/S195)*(1/T195-1/S195) + 4*DB195/((DB195+1)*(DB195+1))*(2*1/T195*1/S195-1/S195*1/S195)))</f>
        <v>0</v>
      </c>
      <c r="S195">
        <f>IF(LEFT(DC195,1)&lt;&gt;"0",IF(LEFT(DC195,1)="1",3.0,DD195),$D$5+$E$5*(DT195*DM195/($K$5*1000))+$F$5*(DT195*DM195/($K$5*1000))*MAX(MIN(DA195,$J$5),$I$5)*MAX(MIN(DA195,$J$5),$I$5)+$G$5*MAX(MIN(DA195,$J$5),$I$5)*(DT195*DM195/($K$5*1000))+$H$5*(DT195*DM195/($K$5*1000))*(DT195*DM195/($K$5*1000)))</f>
        <v>0</v>
      </c>
      <c r="T195">
        <f>K195*(1000-(1000*0.61365*exp(17.502*X195/(240.97+X195))/(DM195+DN195)+DH195)/2)/(1000*0.61365*exp(17.502*X195/(240.97+X195))/(DM195+DN195)-DH195)</f>
        <v>0</v>
      </c>
      <c r="U195">
        <f>1/((DB195+1)/(R195/1.6)+1/(S195/1.37)) + DB195/((DB195+1)/(R195/1.6) + DB195/(S195/1.37))</f>
        <v>0</v>
      </c>
      <c r="V195">
        <f>(CW195*CZ195)</f>
        <v>0</v>
      </c>
      <c r="W195">
        <f>(DO195+(V195+2*0.95*5.67E-8*(((DO195+$B$7)+273)^4-(DO195+273)^4)-44100*K195)/(1.84*29.3*S195+8*0.95*5.67E-8*(DO195+273)^3))</f>
        <v>0</v>
      </c>
      <c r="X195">
        <f>($C$7*DP195+$D$7*DQ195+$E$7*W195)</f>
        <v>0</v>
      </c>
      <c r="Y195">
        <f>0.61365*exp(17.502*X195/(240.97+X195))</f>
        <v>0</v>
      </c>
      <c r="Z195">
        <f>(AA195/AB195*100)</f>
        <v>0</v>
      </c>
      <c r="AA195">
        <f>DH195*(DM195+DN195)/1000</f>
        <v>0</v>
      </c>
      <c r="AB195">
        <f>0.61365*exp(17.502*DO195/(240.97+DO195))</f>
        <v>0</v>
      </c>
      <c r="AC195">
        <f>(Y195-DH195*(DM195+DN195)/1000)</f>
        <v>0</v>
      </c>
      <c r="AD195">
        <f>(-K195*44100)</f>
        <v>0</v>
      </c>
      <c r="AE195">
        <f>2*29.3*S195*0.92*(DO195-X195)</f>
        <v>0</v>
      </c>
      <c r="AF195">
        <f>2*0.95*5.67E-8*(((DO195+$B$7)+273)^4-(X195+273)^4)</f>
        <v>0</v>
      </c>
      <c r="AG195">
        <f>V195+AF195+AD195+AE195</f>
        <v>0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MAX(0,($B$13+$C$13*DT195)/(1+$D$13*DT195)*DM195/(DO195+273)*$E$13)</f>
        <v>0</v>
      </c>
      <c r="AM195" t="s">
        <v>422</v>
      </c>
      <c r="AN195" t="s">
        <v>422</v>
      </c>
      <c r="AO195">
        <v>0</v>
      </c>
      <c r="AP195">
        <v>0</v>
      </c>
      <c r="AQ195">
        <f>1-AO195/AP195</f>
        <v>0</v>
      </c>
      <c r="AR195">
        <v>0</v>
      </c>
      <c r="AS195" t="s">
        <v>422</v>
      </c>
      <c r="AT195" t="s">
        <v>422</v>
      </c>
      <c r="AU195">
        <v>0</v>
      </c>
      <c r="AV195">
        <v>0</v>
      </c>
      <c r="AW195">
        <f>1-AU195/AV195</f>
        <v>0</v>
      </c>
      <c r="AX195">
        <v>0.5</v>
      </c>
      <c r="AY195">
        <f>CX195</f>
        <v>0</v>
      </c>
      <c r="AZ195">
        <f>M195</f>
        <v>0</v>
      </c>
      <c r="BA195">
        <f>AW195*AX195*AY195</f>
        <v>0</v>
      </c>
      <c r="BB195">
        <f>(AZ195-AR195)/AY195</f>
        <v>0</v>
      </c>
      <c r="BC195">
        <f>(AP195-AV195)/AV195</f>
        <v>0</v>
      </c>
      <c r="BD195">
        <f>AO195/(AQ195+AO195/AV195)</f>
        <v>0</v>
      </c>
      <c r="BE195" t="s">
        <v>422</v>
      </c>
      <c r="BF195">
        <v>0</v>
      </c>
      <c r="BG195">
        <f>IF(BF195&lt;&gt;0, BF195, BD195)</f>
        <v>0</v>
      </c>
      <c r="BH195">
        <f>1-BG195/AV195</f>
        <v>0</v>
      </c>
      <c r="BI195">
        <f>(AV195-AU195)/(AV195-BG195)</f>
        <v>0</v>
      </c>
      <c r="BJ195">
        <f>(AP195-AV195)/(AP195-BG195)</f>
        <v>0</v>
      </c>
      <c r="BK195">
        <f>(AV195-AU195)/(AV195-AO195)</f>
        <v>0</v>
      </c>
      <c r="BL195">
        <f>(AP195-AV195)/(AP195-AO195)</f>
        <v>0</v>
      </c>
      <c r="BM195">
        <f>(BI195*BG195/AU195)</f>
        <v>0</v>
      </c>
      <c r="BN195">
        <f>(1-BM195)</f>
        <v>0</v>
      </c>
      <c r="CW195">
        <f>$B$11*DU195+$C$11*DV195+$F$11*EG195*(1-EJ195)</f>
        <v>0</v>
      </c>
      <c r="CX195">
        <f>CW195*CY195</f>
        <v>0</v>
      </c>
      <c r="CY195">
        <f>($B$11*$D$9+$C$11*$D$9+$F$11*((ET195+EL195)/MAX(ET195+EL195+EU195, 0.1)*$I$9+EU195/MAX(ET195+EL195+EU195, 0.1)*$J$9))/($B$11+$C$11+$F$11)</f>
        <v>0</v>
      </c>
      <c r="CZ195">
        <f>($B$11*$K$9+$C$11*$K$9+$F$11*((ET195+EL195)/MAX(ET195+EL195+EU195, 0.1)*$P$9+EU195/MAX(ET195+EL195+EU195, 0.1)*$Q$9))/($B$11+$C$11+$F$11)</f>
        <v>0</v>
      </c>
      <c r="DA195">
        <v>1.37</v>
      </c>
      <c r="DB195">
        <v>0.5</v>
      </c>
      <c r="DC195" t="s">
        <v>423</v>
      </c>
      <c r="DD195">
        <v>2</v>
      </c>
      <c r="DE195">
        <v>1758506285.75</v>
      </c>
      <c r="DF195">
        <v>420.082</v>
      </c>
      <c r="DG195">
        <v>419.91625</v>
      </c>
      <c r="DH195">
        <v>23.9244</v>
      </c>
      <c r="DI195">
        <v>23.92205</v>
      </c>
      <c r="DJ195">
        <v>418.02925</v>
      </c>
      <c r="DK195">
        <v>23.584525</v>
      </c>
      <c r="DL195">
        <v>500.0035</v>
      </c>
      <c r="DM195">
        <v>89.8085</v>
      </c>
      <c r="DN195">
        <v>0.035804125</v>
      </c>
      <c r="DO195">
        <v>30.1889</v>
      </c>
      <c r="DP195">
        <v>30.00155</v>
      </c>
      <c r="DQ195">
        <v>999.9</v>
      </c>
      <c r="DR195">
        <v>0</v>
      </c>
      <c r="DS195">
        <v>0</v>
      </c>
      <c r="DT195">
        <v>10006.4125</v>
      </c>
      <c r="DU195">
        <v>0</v>
      </c>
      <c r="DV195">
        <v>0.330984</v>
      </c>
      <c r="DW195">
        <v>0.165573</v>
      </c>
      <c r="DX195">
        <v>430.37875</v>
      </c>
      <c r="DY195">
        <v>430.2075</v>
      </c>
      <c r="DZ195">
        <v>0.002343655</v>
      </c>
      <c r="EA195">
        <v>419.91625</v>
      </c>
      <c r="EB195">
        <v>23.92205</v>
      </c>
      <c r="EC195">
        <v>2.1486125</v>
      </c>
      <c r="ED195">
        <v>2.1484025</v>
      </c>
      <c r="EE195">
        <v>18.584225</v>
      </c>
      <c r="EF195">
        <v>18.58265</v>
      </c>
      <c r="EG195">
        <v>0.00500059</v>
      </c>
      <c r="EH195">
        <v>0</v>
      </c>
      <c r="EI195">
        <v>0</v>
      </c>
      <c r="EJ195">
        <v>0</v>
      </c>
      <c r="EK195">
        <v>107.5</v>
      </c>
      <c r="EL195">
        <v>0.00500059</v>
      </c>
      <c r="EM195">
        <v>-4.375</v>
      </c>
      <c r="EN195">
        <v>-0.525</v>
      </c>
      <c r="EO195">
        <v>36.062</v>
      </c>
      <c r="EP195">
        <v>39.656</v>
      </c>
      <c r="EQ195">
        <v>37.5</v>
      </c>
      <c r="ER195">
        <v>40.0465</v>
      </c>
      <c r="ES195">
        <v>38.3905</v>
      </c>
      <c r="ET195">
        <v>0</v>
      </c>
      <c r="EU195">
        <v>0</v>
      </c>
      <c r="EV195">
        <v>0</v>
      </c>
      <c r="EW195">
        <v>1758506289.3</v>
      </c>
      <c r="EX195">
        <v>0</v>
      </c>
      <c r="EY195">
        <v>107.95</v>
      </c>
      <c r="EZ195">
        <v>20.2905982298599</v>
      </c>
      <c r="FA195">
        <v>-14.1880337838715</v>
      </c>
      <c r="FB195">
        <v>-9.97692307692308</v>
      </c>
      <c r="FC195">
        <v>15</v>
      </c>
      <c r="FD195">
        <v>0</v>
      </c>
      <c r="FE195" t="s">
        <v>424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0.104704365238095</v>
      </c>
      <c r="FR195">
        <v>0.260736944415585</v>
      </c>
      <c r="FS195">
        <v>0.0567388350118109</v>
      </c>
      <c r="FT195">
        <v>1</v>
      </c>
      <c r="FU195">
        <v>106.308823529412</v>
      </c>
      <c r="FV195">
        <v>24.6401833088671</v>
      </c>
      <c r="FW195">
        <v>6.528731416595</v>
      </c>
      <c r="FX195">
        <v>-1</v>
      </c>
      <c r="FY195">
        <v>0.0233850029047619</v>
      </c>
      <c r="FZ195">
        <v>-0.132414090701299</v>
      </c>
      <c r="GA195">
        <v>0.0151118374012561</v>
      </c>
      <c r="GB195">
        <v>0</v>
      </c>
      <c r="GC195">
        <v>1</v>
      </c>
      <c r="GD195">
        <v>2</v>
      </c>
      <c r="GE195" t="s">
        <v>449</v>
      </c>
      <c r="GF195">
        <v>3.13321</v>
      </c>
      <c r="GG195">
        <v>2.7139</v>
      </c>
      <c r="GH195">
        <v>0.0888414</v>
      </c>
      <c r="GI195">
        <v>0.0892986</v>
      </c>
      <c r="GJ195">
        <v>0.102133</v>
      </c>
      <c r="GK195">
        <v>0.102738</v>
      </c>
      <c r="GL195">
        <v>34330.9</v>
      </c>
      <c r="GM195">
        <v>36753.4</v>
      </c>
      <c r="GN195">
        <v>34089.8</v>
      </c>
      <c r="GO195">
        <v>36540.3</v>
      </c>
      <c r="GP195">
        <v>43232.9</v>
      </c>
      <c r="GQ195">
        <v>47065.8</v>
      </c>
      <c r="GR195">
        <v>53188.5</v>
      </c>
      <c r="GS195">
        <v>58402.3</v>
      </c>
      <c r="GT195">
        <v>1.95595</v>
      </c>
      <c r="GU195">
        <v>1.65742</v>
      </c>
      <c r="GV195">
        <v>0.0965372</v>
      </c>
      <c r="GW195">
        <v>0</v>
      </c>
      <c r="GX195">
        <v>28.4312</v>
      </c>
      <c r="GY195">
        <v>999.9</v>
      </c>
      <c r="GZ195">
        <v>58.802</v>
      </c>
      <c r="HA195">
        <v>30.534</v>
      </c>
      <c r="HB195">
        <v>28.762</v>
      </c>
      <c r="HC195">
        <v>54.4547</v>
      </c>
      <c r="HD195">
        <v>47.2997</v>
      </c>
      <c r="HE195">
        <v>1</v>
      </c>
      <c r="HF195">
        <v>0.0661585</v>
      </c>
      <c r="HG195">
        <v>-1.46009</v>
      </c>
      <c r="HH195">
        <v>20.126</v>
      </c>
      <c r="HI195">
        <v>5.19902</v>
      </c>
      <c r="HJ195">
        <v>12.0052</v>
      </c>
      <c r="HK195">
        <v>4.9757</v>
      </c>
      <c r="HL195">
        <v>3.294</v>
      </c>
      <c r="HM195">
        <v>9999</v>
      </c>
      <c r="HN195">
        <v>9999</v>
      </c>
      <c r="HO195">
        <v>9999</v>
      </c>
      <c r="HP195">
        <v>999.9</v>
      </c>
      <c r="HQ195">
        <v>1.86325</v>
      </c>
      <c r="HR195">
        <v>1.86813</v>
      </c>
      <c r="HS195">
        <v>1.86783</v>
      </c>
      <c r="HT195">
        <v>1.86905</v>
      </c>
      <c r="HU195">
        <v>1.8699</v>
      </c>
      <c r="HV195">
        <v>1.86595</v>
      </c>
      <c r="HW195">
        <v>1.86701</v>
      </c>
      <c r="HX195">
        <v>1.86843</v>
      </c>
      <c r="HY195">
        <v>5</v>
      </c>
      <c r="HZ195">
        <v>0</v>
      </c>
      <c r="IA195">
        <v>0</v>
      </c>
      <c r="IB195">
        <v>0</v>
      </c>
      <c r="IC195" t="s">
        <v>426</v>
      </c>
      <c r="ID195" t="s">
        <v>427</v>
      </c>
      <c r="IE195" t="s">
        <v>428</v>
      </c>
      <c r="IF195" t="s">
        <v>428</v>
      </c>
      <c r="IG195" t="s">
        <v>428</v>
      </c>
      <c r="IH195" t="s">
        <v>428</v>
      </c>
      <c r="II195">
        <v>0</v>
      </c>
      <c r="IJ195">
        <v>100</v>
      </c>
      <c r="IK195">
        <v>100</v>
      </c>
      <c r="IL195">
        <v>2.053</v>
      </c>
      <c r="IM195">
        <v>0.3403</v>
      </c>
      <c r="IN195">
        <v>0.625846538382723</v>
      </c>
      <c r="IO195">
        <v>0.00365734689822481</v>
      </c>
      <c r="IP195">
        <v>-6.82403095585571e-07</v>
      </c>
      <c r="IQ195">
        <v>2.34579755332527e-10</v>
      </c>
      <c r="IR195">
        <v>-0.0964157226560202</v>
      </c>
      <c r="IS195">
        <v>-0.0183575705514064</v>
      </c>
      <c r="IT195">
        <v>0.00210061426533654</v>
      </c>
      <c r="IU195">
        <v>-2.28055882586626e-05</v>
      </c>
      <c r="IV195">
        <v>4</v>
      </c>
      <c r="IW195">
        <v>2464</v>
      </c>
      <c r="IX195">
        <v>0</v>
      </c>
      <c r="IY195">
        <v>27</v>
      </c>
      <c r="IZ195">
        <v>29308438.1</v>
      </c>
      <c r="JA195">
        <v>29308438.1</v>
      </c>
      <c r="JB195">
        <v>0.955811</v>
      </c>
      <c r="JC195">
        <v>2.64526</v>
      </c>
      <c r="JD195">
        <v>1.54785</v>
      </c>
      <c r="JE195">
        <v>2.31323</v>
      </c>
      <c r="JF195">
        <v>1.64673</v>
      </c>
      <c r="JG195">
        <v>2.27661</v>
      </c>
      <c r="JH195">
        <v>34.418</v>
      </c>
      <c r="JI195">
        <v>24.2101</v>
      </c>
      <c r="JJ195">
        <v>18</v>
      </c>
      <c r="JK195">
        <v>506.349</v>
      </c>
      <c r="JL195">
        <v>331.876</v>
      </c>
      <c r="JM195">
        <v>30.7701</v>
      </c>
      <c r="JN195">
        <v>28.2407</v>
      </c>
      <c r="JO195">
        <v>29.9999</v>
      </c>
      <c r="JP195">
        <v>28.2739</v>
      </c>
      <c r="JQ195">
        <v>28.2364</v>
      </c>
      <c r="JR195">
        <v>19.1478</v>
      </c>
      <c r="JS195">
        <v>22.3537</v>
      </c>
      <c r="JT195">
        <v>85.7105</v>
      </c>
      <c r="JU195">
        <v>30.7702</v>
      </c>
      <c r="JV195">
        <v>420</v>
      </c>
      <c r="JW195">
        <v>23.9297</v>
      </c>
      <c r="JX195">
        <v>96.6794</v>
      </c>
      <c r="JY195">
        <v>94.6227</v>
      </c>
    </row>
    <row r="196" spans="1:285">
      <c r="A196">
        <v>180</v>
      </c>
      <c r="B196">
        <v>1758506291</v>
      </c>
      <c r="C196">
        <v>3263</v>
      </c>
      <c r="D196" t="s">
        <v>789</v>
      </c>
      <c r="E196" t="s">
        <v>790</v>
      </c>
      <c r="F196">
        <v>5</v>
      </c>
      <c r="G196" t="s">
        <v>419</v>
      </c>
      <c r="H196" t="s">
        <v>786</v>
      </c>
      <c r="I196" t="s">
        <v>421</v>
      </c>
      <c r="J196">
        <v>1758506288</v>
      </c>
      <c r="K196">
        <f>(L196)/1000</f>
        <v>0</v>
      </c>
      <c r="L196">
        <f>1000*DL196*AJ196*(DH196-DI196)/(100*DA196*(1000-AJ196*DH196))</f>
        <v>0</v>
      </c>
      <c r="M196">
        <f>DL196*AJ196*(DG196-DF196*(1000-AJ196*DI196)/(1000-AJ196*DH196))/(100*DA196)</f>
        <v>0</v>
      </c>
      <c r="N196">
        <f>DF196 - IF(AJ196&gt;1, M196*DA196*100.0/(AL196), 0)</f>
        <v>0</v>
      </c>
      <c r="O196">
        <f>((U196-K196/2)*N196-M196)/(U196+K196/2)</f>
        <v>0</v>
      </c>
      <c r="P196">
        <f>O196*(DM196+DN196)/1000.0</f>
        <v>0</v>
      </c>
      <c r="Q196">
        <f>(DF196 - IF(AJ196&gt;1, M196*DA196*100.0/(AL196), 0))*(DM196+DN196)/1000.0</f>
        <v>0</v>
      </c>
      <c r="R196">
        <f>2.0/((1/T196-1/S196)+SIGN(T196)*SQRT((1/T196-1/S196)*(1/T196-1/S196) + 4*DB196/((DB196+1)*(DB196+1))*(2*1/T196*1/S196-1/S196*1/S196)))</f>
        <v>0</v>
      </c>
      <c r="S196">
        <f>IF(LEFT(DC196,1)&lt;&gt;"0",IF(LEFT(DC196,1)="1",3.0,DD196),$D$5+$E$5*(DT196*DM196/($K$5*1000))+$F$5*(DT196*DM196/($K$5*1000))*MAX(MIN(DA196,$J$5),$I$5)*MAX(MIN(DA196,$J$5),$I$5)+$G$5*MAX(MIN(DA196,$J$5),$I$5)*(DT196*DM196/($K$5*1000))+$H$5*(DT196*DM196/($K$5*1000))*(DT196*DM196/($K$5*1000)))</f>
        <v>0</v>
      </c>
      <c r="T196">
        <f>K196*(1000-(1000*0.61365*exp(17.502*X196/(240.97+X196))/(DM196+DN196)+DH196)/2)/(1000*0.61365*exp(17.502*X196/(240.97+X196))/(DM196+DN196)-DH196)</f>
        <v>0</v>
      </c>
      <c r="U196">
        <f>1/((DB196+1)/(R196/1.6)+1/(S196/1.37)) + DB196/((DB196+1)/(R196/1.6) + DB196/(S196/1.37))</f>
        <v>0</v>
      </c>
      <c r="V196">
        <f>(CW196*CZ196)</f>
        <v>0</v>
      </c>
      <c r="W196">
        <f>(DO196+(V196+2*0.95*5.67E-8*(((DO196+$B$7)+273)^4-(DO196+273)^4)-44100*K196)/(1.84*29.3*S196+8*0.95*5.67E-8*(DO196+273)^3))</f>
        <v>0</v>
      </c>
      <c r="X196">
        <f>($C$7*DP196+$D$7*DQ196+$E$7*W196)</f>
        <v>0</v>
      </c>
      <c r="Y196">
        <f>0.61365*exp(17.502*X196/(240.97+X196))</f>
        <v>0</v>
      </c>
      <c r="Z196">
        <f>(AA196/AB196*100)</f>
        <v>0</v>
      </c>
      <c r="AA196">
        <f>DH196*(DM196+DN196)/1000</f>
        <v>0</v>
      </c>
      <c r="AB196">
        <f>0.61365*exp(17.502*DO196/(240.97+DO196))</f>
        <v>0</v>
      </c>
      <c r="AC196">
        <f>(Y196-DH196*(DM196+DN196)/1000)</f>
        <v>0</v>
      </c>
      <c r="AD196">
        <f>(-K196*44100)</f>
        <v>0</v>
      </c>
      <c r="AE196">
        <f>2*29.3*S196*0.92*(DO196-X196)</f>
        <v>0</v>
      </c>
      <c r="AF196">
        <f>2*0.95*5.67E-8*(((DO196+$B$7)+273)^4-(X196+273)^4)</f>
        <v>0</v>
      </c>
      <c r="AG196">
        <f>V196+AF196+AD196+AE196</f>
        <v>0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MAX(0,($B$13+$C$13*DT196)/(1+$D$13*DT196)*DM196/(DO196+273)*$E$13)</f>
        <v>0</v>
      </c>
      <c r="AM196" t="s">
        <v>422</v>
      </c>
      <c r="AN196" t="s">
        <v>422</v>
      </c>
      <c r="AO196">
        <v>0</v>
      </c>
      <c r="AP196">
        <v>0</v>
      </c>
      <c r="AQ196">
        <f>1-AO196/AP196</f>
        <v>0</v>
      </c>
      <c r="AR196">
        <v>0</v>
      </c>
      <c r="AS196" t="s">
        <v>422</v>
      </c>
      <c r="AT196" t="s">
        <v>422</v>
      </c>
      <c r="AU196">
        <v>0</v>
      </c>
      <c r="AV196">
        <v>0</v>
      </c>
      <c r="AW196">
        <f>1-AU196/AV196</f>
        <v>0</v>
      </c>
      <c r="AX196">
        <v>0.5</v>
      </c>
      <c r="AY196">
        <f>CX196</f>
        <v>0</v>
      </c>
      <c r="AZ196">
        <f>M196</f>
        <v>0</v>
      </c>
      <c r="BA196">
        <f>AW196*AX196*AY196</f>
        <v>0</v>
      </c>
      <c r="BB196">
        <f>(AZ196-AR196)/AY196</f>
        <v>0</v>
      </c>
      <c r="BC196">
        <f>(AP196-AV196)/AV196</f>
        <v>0</v>
      </c>
      <c r="BD196">
        <f>AO196/(AQ196+AO196/AV196)</f>
        <v>0</v>
      </c>
      <c r="BE196" t="s">
        <v>422</v>
      </c>
      <c r="BF196">
        <v>0</v>
      </c>
      <c r="BG196">
        <f>IF(BF196&lt;&gt;0, BF196, BD196)</f>
        <v>0</v>
      </c>
      <c r="BH196">
        <f>1-BG196/AV196</f>
        <v>0</v>
      </c>
      <c r="BI196">
        <f>(AV196-AU196)/(AV196-BG196)</f>
        <v>0</v>
      </c>
      <c r="BJ196">
        <f>(AP196-AV196)/(AP196-BG196)</f>
        <v>0</v>
      </c>
      <c r="BK196">
        <f>(AV196-AU196)/(AV196-AO196)</f>
        <v>0</v>
      </c>
      <c r="BL196">
        <f>(AP196-AV196)/(AP196-AO196)</f>
        <v>0</v>
      </c>
      <c r="BM196">
        <f>(BI196*BG196/AU196)</f>
        <v>0</v>
      </c>
      <c r="BN196">
        <f>(1-BM196)</f>
        <v>0</v>
      </c>
      <c r="CW196">
        <f>$B$11*DU196+$C$11*DV196+$F$11*EG196*(1-EJ196)</f>
        <v>0</v>
      </c>
      <c r="CX196">
        <f>CW196*CY196</f>
        <v>0</v>
      </c>
      <c r="CY196">
        <f>($B$11*$D$9+$C$11*$D$9+$F$11*((ET196+EL196)/MAX(ET196+EL196+EU196, 0.1)*$I$9+EU196/MAX(ET196+EL196+EU196, 0.1)*$J$9))/($B$11+$C$11+$F$11)</f>
        <v>0</v>
      </c>
      <c r="CZ196">
        <f>($B$11*$K$9+$C$11*$K$9+$F$11*((ET196+EL196)/MAX(ET196+EL196+EU196, 0.1)*$P$9+EU196/MAX(ET196+EL196+EU196, 0.1)*$Q$9))/($B$11+$C$11+$F$11)</f>
        <v>0</v>
      </c>
      <c r="DA196">
        <v>1.37</v>
      </c>
      <c r="DB196">
        <v>0.5</v>
      </c>
      <c r="DC196" t="s">
        <v>423</v>
      </c>
      <c r="DD196">
        <v>2</v>
      </c>
      <c r="DE196">
        <v>1758506288</v>
      </c>
      <c r="DF196">
        <v>420.075</v>
      </c>
      <c r="DG196">
        <v>419.943</v>
      </c>
      <c r="DH196">
        <v>23.9323333333333</v>
      </c>
      <c r="DI196">
        <v>23.9254333333333</v>
      </c>
      <c r="DJ196">
        <v>418.022333333333</v>
      </c>
      <c r="DK196">
        <v>23.5921333333333</v>
      </c>
      <c r="DL196">
        <v>500.047666666667</v>
      </c>
      <c r="DM196">
        <v>89.8091333333333</v>
      </c>
      <c r="DN196">
        <v>0.0357439</v>
      </c>
      <c r="DO196">
        <v>30.1889</v>
      </c>
      <c r="DP196">
        <v>30.0042333333333</v>
      </c>
      <c r="DQ196">
        <v>999.9</v>
      </c>
      <c r="DR196">
        <v>0</v>
      </c>
      <c r="DS196">
        <v>0</v>
      </c>
      <c r="DT196">
        <v>10016.2666666667</v>
      </c>
      <c r="DU196">
        <v>0</v>
      </c>
      <c r="DV196">
        <v>0.330984</v>
      </c>
      <c r="DW196">
        <v>0.131805133333333</v>
      </c>
      <c r="DX196">
        <v>430.375</v>
      </c>
      <c r="DY196">
        <v>430.236666666667</v>
      </c>
      <c r="DZ196">
        <v>0.00688425666666667</v>
      </c>
      <c r="EA196">
        <v>419.943</v>
      </c>
      <c r="EB196">
        <v>23.9254333333333</v>
      </c>
      <c r="EC196">
        <v>2.14934</v>
      </c>
      <c r="ED196">
        <v>2.14872</v>
      </c>
      <c r="EE196">
        <v>18.5896333333333</v>
      </c>
      <c r="EF196">
        <v>18.5850333333333</v>
      </c>
      <c r="EG196">
        <v>0.00500059</v>
      </c>
      <c r="EH196">
        <v>0</v>
      </c>
      <c r="EI196">
        <v>0</v>
      </c>
      <c r="EJ196">
        <v>0</v>
      </c>
      <c r="EK196">
        <v>101.8</v>
      </c>
      <c r="EL196">
        <v>0.00500059</v>
      </c>
      <c r="EM196">
        <v>-8.03333333333333</v>
      </c>
      <c r="EN196">
        <v>-2.3</v>
      </c>
      <c r="EO196">
        <v>36.0413333333333</v>
      </c>
      <c r="EP196">
        <v>39.604</v>
      </c>
      <c r="EQ196">
        <v>37.479</v>
      </c>
      <c r="ER196">
        <v>39.9996666666667</v>
      </c>
      <c r="ES196">
        <v>38.375</v>
      </c>
      <c r="ET196">
        <v>0</v>
      </c>
      <c r="EU196">
        <v>0</v>
      </c>
      <c r="EV196">
        <v>0</v>
      </c>
      <c r="EW196">
        <v>1758506291.7</v>
      </c>
      <c r="EX196">
        <v>0</v>
      </c>
      <c r="EY196">
        <v>107.669230769231</v>
      </c>
      <c r="EZ196">
        <v>-7.86324817426528</v>
      </c>
      <c r="FA196">
        <v>-10.4444440369726</v>
      </c>
      <c r="FB196">
        <v>-10.2961538461538</v>
      </c>
      <c r="FC196">
        <v>15</v>
      </c>
      <c r="FD196">
        <v>0</v>
      </c>
      <c r="FE196" t="s">
        <v>424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0.108511774761905</v>
      </c>
      <c r="FR196">
        <v>0.25936456987013</v>
      </c>
      <c r="FS196">
        <v>0.0573881382466478</v>
      </c>
      <c r="FT196">
        <v>1</v>
      </c>
      <c r="FU196">
        <v>106.691176470588</v>
      </c>
      <c r="FV196">
        <v>27.8640182682654</v>
      </c>
      <c r="FW196">
        <v>6.68525012278166</v>
      </c>
      <c r="FX196">
        <v>-1</v>
      </c>
      <c r="FY196">
        <v>0.0206575838571429</v>
      </c>
      <c r="FZ196">
        <v>-0.130970619428571</v>
      </c>
      <c r="GA196">
        <v>0.0150358627566885</v>
      </c>
      <c r="GB196">
        <v>0</v>
      </c>
      <c r="GC196">
        <v>1</v>
      </c>
      <c r="GD196">
        <v>2</v>
      </c>
      <c r="GE196" t="s">
        <v>449</v>
      </c>
      <c r="GF196">
        <v>3.13313</v>
      </c>
      <c r="GG196">
        <v>2.71403</v>
      </c>
      <c r="GH196">
        <v>0.0888458</v>
      </c>
      <c r="GI196">
        <v>0.0893229</v>
      </c>
      <c r="GJ196">
        <v>0.102146</v>
      </c>
      <c r="GK196">
        <v>0.102741</v>
      </c>
      <c r="GL196">
        <v>34330.6</v>
      </c>
      <c r="GM196">
        <v>36752.6</v>
      </c>
      <c r="GN196">
        <v>34089.5</v>
      </c>
      <c r="GO196">
        <v>36540.4</v>
      </c>
      <c r="GP196">
        <v>43231.9</v>
      </c>
      <c r="GQ196">
        <v>47065.8</v>
      </c>
      <c r="GR196">
        <v>53188.1</v>
      </c>
      <c r="GS196">
        <v>58402.5</v>
      </c>
      <c r="GT196">
        <v>1.95583</v>
      </c>
      <c r="GU196">
        <v>1.65753</v>
      </c>
      <c r="GV196">
        <v>0.0964552</v>
      </c>
      <c r="GW196">
        <v>0</v>
      </c>
      <c r="GX196">
        <v>28.4312</v>
      </c>
      <c r="GY196">
        <v>999.9</v>
      </c>
      <c r="GZ196">
        <v>58.802</v>
      </c>
      <c r="HA196">
        <v>30.534</v>
      </c>
      <c r="HB196">
        <v>28.7627</v>
      </c>
      <c r="HC196">
        <v>54.5847</v>
      </c>
      <c r="HD196">
        <v>47.3117</v>
      </c>
      <c r="HE196">
        <v>1</v>
      </c>
      <c r="HF196">
        <v>0.0660594</v>
      </c>
      <c r="HG196">
        <v>-1.4457</v>
      </c>
      <c r="HH196">
        <v>20.1262</v>
      </c>
      <c r="HI196">
        <v>5.19887</v>
      </c>
      <c r="HJ196">
        <v>12.0052</v>
      </c>
      <c r="HK196">
        <v>4.9756</v>
      </c>
      <c r="HL196">
        <v>3.294</v>
      </c>
      <c r="HM196">
        <v>9999</v>
      </c>
      <c r="HN196">
        <v>9999</v>
      </c>
      <c r="HO196">
        <v>9999</v>
      </c>
      <c r="HP196">
        <v>999.9</v>
      </c>
      <c r="HQ196">
        <v>1.86325</v>
      </c>
      <c r="HR196">
        <v>1.86813</v>
      </c>
      <c r="HS196">
        <v>1.86783</v>
      </c>
      <c r="HT196">
        <v>1.86905</v>
      </c>
      <c r="HU196">
        <v>1.8699</v>
      </c>
      <c r="HV196">
        <v>1.86595</v>
      </c>
      <c r="HW196">
        <v>1.86697</v>
      </c>
      <c r="HX196">
        <v>1.86843</v>
      </c>
      <c r="HY196">
        <v>5</v>
      </c>
      <c r="HZ196">
        <v>0</v>
      </c>
      <c r="IA196">
        <v>0</v>
      </c>
      <c r="IB196">
        <v>0</v>
      </c>
      <c r="IC196" t="s">
        <v>426</v>
      </c>
      <c r="ID196" t="s">
        <v>427</v>
      </c>
      <c r="IE196" t="s">
        <v>428</v>
      </c>
      <c r="IF196" t="s">
        <v>428</v>
      </c>
      <c r="IG196" t="s">
        <v>428</v>
      </c>
      <c r="IH196" t="s">
        <v>428</v>
      </c>
      <c r="II196">
        <v>0</v>
      </c>
      <c r="IJ196">
        <v>100</v>
      </c>
      <c r="IK196">
        <v>100</v>
      </c>
      <c r="IL196">
        <v>2.052</v>
      </c>
      <c r="IM196">
        <v>0.3405</v>
      </c>
      <c r="IN196">
        <v>0.625846538382723</v>
      </c>
      <c r="IO196">
        <v>0.00365734689822481</v>
      </c>
      <c r="IP196">
        <v>-6.82403095585571e-07</v>
      </c>
      <c r="IQ196">
        <v>2.34579755332527e-10</v>
      </c>
      <c r="IR196">
        <v>-0.0964157226560202</v>
      </c>
      <c r="IS196">
        <v>-0.0183575705514064</v>
      </c>
      <c r="IT196">
        <v>0.00210061426533654</v>
      </c>
      <c r="IU196">
        <v>-2.28055882586626e-05</v>
      </c>
      <c r="IV196">
        <v>4</v>
      </c>
      <c r="IW196">
        <v>2464</v>
      </c>
      <c r="IX196">
        <v>0</v>
      </c>
      <c r="IY196">
        <v>27</v>
      </c>
      <c r="IZ196">
        <v>29308438.2</v>
      </c>
      <c r="JA196">
        <v>29308438.2</v>
      </c>
      <c r="JB196">
        <v>0.955811</v>
      </c>
      <c r="JC196">
        <v>2.63306</v>
      </c>
      <c r="JD196">
        <v>1.54785</v>
      </c>
      <c r="JE196">
        <v>2.31323</v>
      </c>
      <c r="JF196">
        <v>1.64673</v>
      </c>
      <c r="JG196">
        <v>2.36816</v>
      </c>
      <c r="JH196">
        <v>34.418</v>
      </c>
      <c r="JI196">
        <v>24.2188</v>
      </c>
      <c r="JJ196">
        <v>18</v>
      </c>
      <c r="JK196">
        <v>506.255</v>
      </c>
      <c r="JL196">
        <v>331.92</v>
      </c>
      <c r="JM196">
        <v>30.7714</v>
      </c>
      <c r="JN196">
        <v>28.2405</v>
      </c>
      <c r="JO196">
        <v>30.0001</v>
      </c>
      <c r="JP196">
        <v>28.2727</v>
      </c>
      <c r="JQ196">
        <v>28.2358</v>
      </c>
      <c r="JR196">
        <v>19.1427</v>
      </c>
      <c r="JS196">
        <v>22.3537</v>
      </c>
      <c r="JT196">
        <v>85.7105</v>
      </c>
      <c r="JU196">
        <v>30.764</v>
      </c>
      <c r="JV196">
        <v>420</v>
      </c>
      <c r="JW196">
        <v>23.9297</v>
      </c>
      <c r="JX196">
        <v>96.6786</v>
      </c>
      <c r="JY196">
        <v>94.6231</v>
      </c>
    </row>
    <row r="197" spans="1:285">
      <c r="A197">
        <v>181</v>
      </c>
      <c r="B197">
        <v>1758506293</v>
      </c>
      <c r="C197">
        <v>3265</v>
      </c>
      <c r="D197" t="s">
        <v>791</v>
      </c>
      <c r="E197" t="s">
        <v>792</v>
      </c>
      <c r="F197">
        <v>5</v>
      </c>
      <c r="G197" t="s">
        <v>419</v>
      </c>
      <c r="H197" t="s">
        <v>786</v>
      </c>
      <c r="I197" t="s">
        <v>421</v>
      </c>
      <c r="J197">
        <v>1758506290</v>
      </c>
      <c r="K197">
        <f>(L197)/1000</f>
        <v>0</v>
      </c>
      <c r="L197">
        <f>1000*DL197*AJ197*(DH197-DI197)/(100*DA197*(1000-AJ197*DH197))</f>
        <v>0</v>
      </c>
      <c r="M197">
        <f>DL197*AJ197*(DG197-DF197*(1000-AJ197*DI197)/(1000-AJ197*DH197))/(100*DA197)</f>
        <v>0</v>
      </c>
      <c r="N197">
        <f>DF197 - IF(AJ197&gt;1, M197*DA197*100.0/(AL197), 0)</f>
        <v>0</v>
      </c>
      <c r="O197">
        <f>((U197-K197/2)*N197-M197)/(U197+K197/2)</f>
        <v>0</v>
      </c>
      <c r="P197">
        <f>O197*(DM197+DN197)/1000.0</f>
        <v>0</v>
      </c>
      <c r="Q197">
        <f>(DF197 - IF(AJ197&gt;1, M197*DA197*100.0/(AL197), 0))*(DM197+DN197)/1000.0</f>
        <v>0</v>
      </c>
      <c r="R197">
        <f>2.0/((1/T197-1/S197)+SIGN(T197)*SQRT((1/T197-1/S197)*(1/T197-1/S197) + 4*DB197/((DB197+1)*(DB197+1))*(2*1/T197*1/S197-1/S197*1/S197)))</f>
        <v>0</v>
      </c>
      <c r="S197">
        <f>IF(LEFT(DC197,1)&lt;&gt;"0",IF(LEFT(DC197,1)="1",3.0,DD197),$D$5+$E$5*(DT197*DM197/($K$5*1000))+$F$5*(DT197*DM197/($K$5*1000))*MAX(MIN(DA197,$J$5),$I$5)*MAX(MIN(DA197,$J$5),$I$5)+$G$5*MAX(MIN(DA197,$J$5),$I$5)*(DT197*DM197/($K$5*1000))+$H$5*(DT197*DM197/($K$5*1000))*(DT197*DM197/($K$5*1000)))</f>
        <v>0</v>
      </c>
      <c r="T197">
        <f>K197*(1000-(1000*0.61365*exp(17.502*X197/(240.97+X197))/(DM197+DN197)+DH197)/2)/(1000*0.61365*exp(17.502*X197/(240.97+X197))/(DM197+DN197)-DH197)</f>
        <v>0</v>
      </c>
      <c r="U197">
        <f>1/((DB197+1)/(R197/1.6)+1/(S197/1.37)) + DB197/((DB197+1)/(R197/1.6) + DB197/(S197/1.37))</f>
        <v>0</v>
      </c>
      <c r="V197">
        <f>(CW197*CZ197)</f>
        <v>0</v>
      </c>
      <c r="W197">
        <f>(DO197+(V197+2*0.95*5.67E-8*(((DO197+$B$7)+273)^4-(DO197+273)^4)-44100*K197)/(1.84*29.3*S197+8*0.95*5.67E-8*(DO197+273)^3))</f>
        <v>0</v>
      </c>
      <c r="X197">
        <f>($C$7*DP197+$D$7*DQ197+$E$7*W197)</f>
        <v>0</v>
      </c>
      <c r="Y197">
        <f>0.61365*exp(17.502*X197/(240.97+X197))</f>
        <v>0</v>
      </c>
      <c r="Z197">
        <f>(AA197/AB197*100)</f>
        <v>0</v>
      </c>
      <c r="AA197">
        <f>DH197*(DM197+DN197)/1000</f>
        <v>0</v>
      </c>
      <c r="AB197">
        <f>0.61365*exp(17.502*DO197/(240.97+DO197))</f>
        <v>0</v>
      </c>
      <c r="AC197">
        <f>(Y197-DH197*(DM197+DN197)/1000)</f>
        <v>0</v>
      </c>
      <c r="AD197">
        <f>(-K197*44100)</f>
        <v>0</v>
      </c>
      <c r="AE197">
        <f>2*29.3*S197*0.92*(DO197-X197)</f>
        <v>0</v>
      </c>
      <c r="AF197">
        <f>2*0.95*5.67E-8*(((DO197+$B$7)+273)^4-(X197+273)^4)</f>
        <v>0</v>
      </c>
      <c r="AG197">
        <f>V197+AF197+AD197+AE197</f>
        <v>0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MAX(0,($B$13+$C$13*DT197)/(1+$D$13*DT197)*DM197/(DO197+273)*$E$13)</f>
        <v>0</v>
      </c>
      <c r="AM197" t="s">
        <v>422</v>
      </c>
      <c r="AN197" t="s">
        <v>422</v>
      </c>
      <c r="AO197">
        <v>0</v>
      </c>
      <c r="AP197">
        <v>0</v>
      </c>
      <c r="AQ197">
        <f>1-AO197/AP197</f>
        <v>0</v>
      </c>
      <c r="AR197">
        <v>0</v>
      </c>
      <c r="AS197" t="s">
        <v>422</v>
      </c>
      <c r="AT197" t="s">
        <v>422</v>
      </c>
      <c r="AU197">
        <v>0</v>
      </c>
      <c r="AV197">
        <v>0</v>
      </c>
      <c r="AW197">
        <f>1-AU197/AV197</f>
        <v>0</v>
      </c>
      <c r="AX197">
        <v>0.5</v>
      </c>
      <c r="AY197">
        <f>CX197</f>
        <v>0</v>
      </c>
      <c r="AZ197">
        <f>M197</f>
        <v>0</v>
      </c>
      <c r="BA197">
        <f>AW197*AX197*AY197</f>
        <v>0</v>
      </c>
      <c r="BB197">
        <f>(AZ197-AR197)/AY197</f>
        <v>0</v>
      </c>
      <c r="BC197">
        <f>(AP197-AV197)/AV197</f>
        <v>0</v>
      </c>
      <c r="BD197">
        <f>AO197/(AQ197+AO197/AV197)</f>
        <v>0</v>
      </c>
      <c r="BE197" t="s">
        <v>422</v>
      </c>
      <c r="BF197">
        <v>0</v>
      </c>
      <c r="BG197">
        <f>IF(BF197&lt;&gt;0, BF197, BD197)</f>
        <v>0</v>
      </c>
      <c r="BH197">
        <f>1-BG197/AV197</f>
        <v>0</v>
      </c>
      <c r="BI197">
        <f>(AV197-AU197)/(AV197-BG197)</f>
        <v>0</v>
      </c>
      <c r="BJ197">
        <f>(AP197-AV197)/(AP197-BG197)</f>
        <v>0</v>
      </c>
      <c r="BK197">
        <f>(AV197-AU197)/(AV197-AO197)</f>
        <v>0</v>
      </c>
      <c r="BL197">
        <f>(AP197-AV197)/(AP197-AO197)</f>
        <v>0</v>
      </c>
      <c r="BM197">
        <f>(BI197*BG197/AU197)</f>
        <v>0</v>
      </c>
      <c r="BN197">
        <f>(1-BM197)</f>
        <v>0</v>
      </c>
      <c r="CW197">
        <f>$B$11*DU197+$C$11*DV197+$F$11*EG197*(1-EJ197)</f>
        <v>0</v>
      </c>
      <c r="CX197">
        <f>CW197*CY197</f>
        <v>0</v>
      </c>
      <c r="CY197">
        <f>($B$11*$D$9+$C$11*$D$9+$F$11*((ET197+EL197)/MAX(ET197+EL197+EU197, 0.1)*$I$9+EU197/MAX(ET197+EL197+EU197, 0.1)*$J$9))/($B$11+$C$11+$F$11)</f>
        <v>0</v>
      </c>
      <c r="CZ197">
        <f>($B$11*$K$9+$C$11*$K$9+$F$11*((ET197+EL197)/MAX(ET197+EL197+EU197, 0.1)*$P$9+EU197/MAX(ET197+EL197+EU197, 0.1)*$Q$9))/($B$11+$C$11+$F$11)</f>
        <v>0</v>
      </c>
      <c r="DA197">
        <v>1.37</v>
      </c>
      <c r="DB197">
        <v>0.5</v>
      </c>
      <c r="DC197" t="s">
        <v>423</v>
      </c>
      <c r="DD197">
        <v>2</v>
      </c>
      <c r="DE197">
        <v>1758506290</v>
      </c>
      <c r="DF197">
        <v>420.076333333333</v>
      </c>
      <c r="DG197">
        <v>420.027333333333</v>
      </c>
      <c r="DH197">
        <v>23.9379333333333</v>
      </c>
      <c r="DI197">
        <v>23.9271333333333</v>
      </c>
      <c r="DJ197">
        <v>418.024</v>
      </c>
      <c r="DK197">
        <v>23.5975</v>
      </c>
      <c r="DL197">
        <v>500.028666666667</v>
      </c>
      <c r="DM197">
        <v>89.8093333333333</v>
      </c>
      <c r="DN197">
        <v>0.0358230666666667</v>
      </c>
      <c r="DO197">
        <v>30.1894333333333</v>
      </c>
      <c r="DP197">
        <v>30.0032666666667</v>
      </c>
      <c r="DQ197">
        <v>999.9</v>
      </c>
      <c r="DR197">
        <v>0</v>
      </c>
      <c r="DS197">
        <v>0</v>
      </c>
      <c r="DT197">
        <v>10010.2066666667</v>
      </c>
      <c r="DU197">
        <v>0</v>
      </c>
      <c r="DV197">
        <v>0.330984</v>
      </c>
      <c r="DW197">
        <v>0.0489907333333333</v>
      </c>
      <c r="DX197">
        <v>430.378666666667</v>
      </c>
      <c r="DY197">
        <v>430.324</v>
      </c>
      <c r="DZ197">
        <v>0.0108019433333333</v>
      </c>
      <c r="EA197">
        <v>420.027333333333</v>
      </c>
      <c r="EB197">
        <v>23.9271333333333</v>
      </c>
      <c r="EC197">
        <v>2.14985</v>
      </c>
      <c r="ED197">
        <v>2.14887666666667</v>
      </c>
      <c r="EE197">
        <v>18.5934333333333</v>
      </c>
      <c r="EF197">
        <v>18.5862</v>
      </c>
      <c r="EG197">
        <v>0.00500059</v>
      </c>
      <c r="EH197">
        <v>0</v>
      </c>
      <c r="EI197">
        <v>0</v>
      </c>
      <c r="EJ197">
        <v>0</v>
      </c>
      <c r="EK197">
        <v>106.4</v>
      </c>
      <c r="EL197">
        <v>0.00500059</v>
      </c>
      <c r="EM197">
        <v>-14.4333333333333</v>
      </c>
      <c r="EN197">
        <v>-2.86666666666667</v>
      </c>
      <c r="EO197">
        <v>36.0206666666667</v>
      </c>
      <c r="EP197">
        <v>39.583</v>
      </c>
      <c r="EQ197">
        <v>37.458</v>
      </c>
      <c r="ER197">
        <v>39.9373333333333</v>
      </c>
      <c r="ES197">
        <v>38.354</v>
      </c>
      <c r="ET197">
        <v>0</v>
      </c>
      <c r="EU197">
        <v>0</v>
      </c>
      <c r="EV197">
        <v>0</v>
      </c>
      <c r="EW197">
        <v>1758506293.5</v>
      </c>
      <c r="EX197">
        <v>0</v>
      </c>
      <c r="EY197">
        <v>108.196</v>
      </c>
      <c r="EZ197">
        <v>-26.7076925194948</v>
      </c>
      <c r="FA197">
        <v>30.7923080719671</v>
      </c>
      <c r="FB197">
        <v>-11.504</v>
      </c>
      <c r="FC197">
        <v>15</v>
      </c>
      <c r="FD197">
        <v>0</v>
      </c>
      <c r="FE197" t="s">
        <v>424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0.0979206985714286</v>
      </c>
      <c r="FR197">
        <v>0.102367468051948</v>
      </c>
      <c r="FS197">
        <v>0.0658259603288062</v>
      </c>
      <c r="FT197">
        <v>1</v>
      </c>
      <c r="FU197">
        <v>106.914705882353</v>
      </c>
      <c r="FV197">
        <v>8.84797540931818</v>
      </c>
      <c r="FW197">
        <v>6.64335724628219</v>
      </c>
      <c r="FX197">
        <v>-1</v>
      </c>
      <c r="FY197">
        <v>0.0183505124285714</v>
      </c>
      <c r="FZ197">
        <v>-0.117668621142857</v>
      </c>
      <c r="GA197">
        <v>0.0144017002279093</v>
      </c>
      <c r="GB197">
        <v>0</v>
      </c>
      <c r="GC197">
        <v>1</v>
      </c>
      <c r="GD197">
        <v>2</v>
      </c>
      <c r="GE197" t="s">
        <v>449</v>
      </c>
      <c r="GF197">
        <v>3.13306</v>
      </c>
      <c r="GG197">
        <v>2.71398</v>
      </c>
      <c r="GH197">
        <v>0.0888536</v>
      </c>
      <c r="GI197">
        <v>0.0893328</v>
      </c>
      <c r="GJ197">
        <v>0.102156</v>
      </c>
      <c r="GK197">
        <v>0.102741</v>
      </c>
      <c r="GL197">
        <v>34330.4</v>
      </c>
      <c r="GM197">
        <v>36752.4</v>
      </c>
      <c r="GN197">
        <v>34089.7</v>
      </c>
      <c r="GO197">
        <v>36540.6</v>
      </c>
      <c r="GP197">
        <v>43231.4</v>
      </c>
      <c r="GQ197">
        <v>47065.9</v>
      </c>
      <c r="GR197">
        <v>53188</v>
      </c>
      <c r="GS197">
        <v>58402.6</v>
      </c>
      <c r="GT197">
        <v>1.95567</v>
      </c>
      <c r="GU197">
        <v>1.65765</v>
      </c>
      <c r="GV197">
        <v>0.0959784</v>
      </c>
      <c r="GW197">
        <v>0</v>
      </c>
      <c r="GX197">
        <v>28.4312</v>
      </c>
      <c r="GY197">
        <v>999.9</v>
      </c>
      <c r="GZ197">
        <v>58.802</v>
      </c>
      <c r="HA197">
        <v>30.534</v>
      </c>
      <c r="HB197">
        <v>28.7645</v>
      </c>
      <c r="HC197">
        <v>54.3247</v>
      </c>
      <c r="HD197">
        <v>47.2997</v>
      </c>
      <c r="HE197">
        <v>1</v>
      </c>
      <c r="HF197">
        <v>0.0663999</v>
      </c>
      <c r="HG197">
        <v>-1.42649</v>
      </c>
      <c r="HH197">
        <v>20.1264</v>
      </c>
      <c r="HI197">
        <v>5.19857</v>
      </c>
      <c r="HJ197">
        <v>12.005</v>
      </c>
      <c r="HK197">
        <v>4.97545</v>
      </c>
      <c r="HL197">
        <v>3.294</v>
      </c>
      <c r="HM197">
        <v>9999</v>
      </c>
      <c r="HN197">
        <v>9999</v>
      </c>
      <c r="HO197">
        <v>9999</v>
      </c>
      <c r="HP197">
        <v>999.9</v>
      </c>
      <c r="HQ197">
        <v>1.86325</v>
      </c>
      <c r="HR197">
        <v>1.86812</v>
      </c>
      <c r="HS197">
        <v>1.86783</v>
      </c>
      <c r="HT197">
        <v>1.86905</v>
      </c>
      <c r="HU197">
        <v>1.86986</v>
      </c>
      <c r="HV197">
        <v>1.86596</v>
      </c>
      <c r="HW197">
        <v>1.86696</v>
      </c>
      <c r="HX197">
        <v>1.86842</v>
      </c>
      <c r="HY197">
        <v>5</v>
      </c>
      <c r="HZ197">
        <v>0</v>
      </c>
      <c r="IA197">
        <v>0</v>
      </c>
      <c r="IB197">
        <v>0</v>
      </c>
      <c r="IC197" t="s">
        <v>426</v>
      </c>
      <c r="ID197" t="s">
        <v>427</v>
      </c>
      <c r="IE197" t="s">
        <v>428</v>
      </c>
      <c r="IF197" t="s">
        <v>428</v>
      </c>
      <c r="IG197" t="s">
        <v>428</v>
      </c>
      <c r="IH197" t="s">
        <v>428</v>
      </c>
      <c r="II197">
        <v>0</v>
      </c>
      <c r="IJ197">
        <v>100</v>
      </c>
      <c r="IK197">
        <v>100</v>
      </c>
      <c r="IL197">
        <v>2.053</v>
      </c>
      <c r="IM197">
        <v>0.3407</v>
      </c>
      <c r="IN197">
        <v>0.625846538382723</v>
      </c>
      <c r="IO197">
        <v>0.00365734689822481</v>
      </c>
      <c r="IP197">
        <v>-6.82403095585571e-07</v>
      </c>
      <c r="IQ197">
        <v>2.34579755332527e-10</v>
      </c>
      <c r="IR197">
        <v>-0.0964157226560202</v>
      </c>
      <c r="IS197">
        <v>-0.0183575705514064</v>
      </c>
      <c r="IT197">
        <v>0.00210061426533654</v>
      </c>
      <c r="IU197">
        <v>-2.28055882586626e-05</v>
      </c>
      <c r="IV197">
        <v>4</v>
      </c>
      <c r="IW197">
        <v>2464</v>
      </c>
      <c r="IX197">
        <v>0</v>
      </c>
      <c r="IY197">
        <v>27</v>
      </c>
      <c r="IZ197">
        <v>29308438.2</v>
      </c>
      <c r="JA197">
        <v>29308438.2</v>
      </c>
      <c r="JB197">
        <v>0.955811</v>
      </c>
      <c r="JC197">
        <v>2.65015</v>
      </c>
      <c r="JD197">
        <v>1.54785</v>
      </c>
      <c r="JE197">
        <v>2.31323</v>
      </c>
      <c r="JF197">
        <v>1.64673</v>
      </c>
      <c r="JG197">
        <v>2.23267</v>
      </c>
      <c r="JH197">
        <v>34.418</v>
      </c>
      <c r="JI197">
        <v>24.2101</v>
      </c>
      <c r="JJ197">
        <v>18</v>
      </c>
      <c r="JK197">
        <v>506.15</v>
      </c>
      <c r="JL197">
        <v>331.973</v>
      </c>
      <c r="JM197">
        <v>30.7708</v>
      </c>
      <c r="JN197">
        <v>28.2393</v>
      </c>
      <c r="JO197">
        <v>30.0002</v>
      </c>
      <c r="JP197">
        <v>28.2721</v>
      </c>
      <c r="JQ197">
        <v>28.2346</v>
      </c>
      <c r="JR197">
        <v>19.1407</v>
      </c>
      <c r="JS197">
        <v>22.3537</v>
      </c>
      <c r="JT197">
        <v>85.7105</v>
      </c>
      <c r="JU197">
        <v>30.764</v>
      </c>
      <c r="JV197">
        <v>420</v>
      </c>
      <c r="JW197">
        <v>23.9297</v>
      </c>
      <c r="JX197">
        <v>96.6788</v>
      </c>
      <c r="JY197">
        <v>94.6234</v>
      </c>
    </row>
    <row r="198" spans="1:285">
      <c r="A198">
        <v>182</v>
      </c>
      <c r="B198">
        <v>1758506295</v>
      </c>
      <c r="C198">
        <v>3267</v>
      </c>
      <c r="D198" t="s">
        <v>793</v>
      </c>
      <c r="E198" t="s">
        <v>794</v>
      </c>
      <c r="F198">
        <v>5</v>
      </c>
      <c r="G198" t="s">
        <v>419</v>
      </c>
      <c r="H198" t="s">
        <v>786</v>
      </c>
      <c r="I198" t="s">
        <v>421</v>
      </c>
      <c r="J198">
        <v>1758506292</v>
      </c>
      <c r="K198">
        <f>(L198)/1000</f>
        <v>0</v>
      </c>
      <c r="L198">
        <f>1000*DL198*AJ198*(DH198-DI198)/(100*DA198*(1000-AJ198*DH198))</f>
        <v>0</v>
      </c>
      <c r="M198">
        <f>DL198*AJ198*(DG198-DF198*(1000-AJ198*DI198)/(1000-AJ198*DH198))/(100*DA198)</f>
        <v>0</v>
      </c>
      <c r="N198">
        <f>DF198 - IF(AJ198&gt;1, M198*DA198*100.0/(AL198), 0)</f>
        <v>0</v>
      </c>
      <c r="O198">
        <f>((U198-K198/2)*N198-M198)/(U198+K198/2)</f>
        <v>0</v>
      </c>
      <c r="P198">
        <f>O198*(DM198+DN198)/1000.0</f>
        <v>0</v>
      </c>
      <c r="Q198">
        <f>(DF198 - IF(AJ198&gt;1, M198*DA198*100.0/(AL198), 0))*(DM198+DN198)/1000.0</f>
        <v>0</v>
      </c>
      <c r="R198">
        <f>2.0/((1/T198-1/S198)+SIGN(T198)*SQRT((1/T198-1/S198)*(1/T198-1/S198) + 4*DB198/((DB198+1)*(DB198+1))*(2*1/T198*1/S198-1/S198*1/S198)))</f>
        <v>0</v>
      </c>
      <c r="S198">
        <f>IF(LEFT(DC198,1)&lt;&gt;"0",IF(LEFT(DC198,1)="1",3.0,DD198),$D$5+$E$5*(DT198*DM198/($K$5*1000))+$F$5*(DT198*DM198/($K$5*1000))*MAX(MIN(DA198,$J$5),$I$5)*MAX(MIN(DA198,$J$5),$I$5)+$G$5*MAX(MIN(DA198,$J$5),$I$5)*(DT198*DM198/($K$5*1000))+$H$5*(DT198*DM198/($K$5*1000))*(DT198*DM198/($K$5*1000)))</f>
        <v>0</v>
      </c>
      <c r="T198">
        <f>K198*(1000-(1000*0.61365*exp(17.502*X198/(240.97+X198))/(DM198+DN198)+DH198)/2)/(1000*0.61365*exp(17.502*X198/(240.97+X198))/(DM198+DN198)-DH198)</f>
        <v>0</v>
      </c>
      <c r="U198">
        <f>1/((DB198+1)/(R198/1.6)+1/(S198/1.37)) + DB198/((DB198+1)/(R198/1.6) + DB198/(S198/1.37))</f>
        <v>0</v>
      </c>
      <c r="V198">
        <f>(CW198*CZ198)</f>
        <v>0</v>
      </c>
      <c r="W198">
        <f>(DO198+(V198+2*0.95*5.67E-8*(((DO198+$B$7)+273)^4-(DO198+273)^4)-44100*K198)/(1.84*29.3*S198+8*0.95*5.67E-8*(DO198+273)^3))</f>
        <v>0</v>
      </c>
      <c r="X198">
        <f>($C$7*DP198+$D$7*DQ198+$E$7*W198)</f>
        <v>0</v>
      </c>
      <c r="Y198">
        <f>0.61365*exp(17.502*X198/(240.97+X198))</f>
        <v>0</v>
      </c>
      <c r="Z198">
        <f>(AA198/AB198*100)</f>
        <v>0</v>
      </c>
      <c r="AA198">
        <f>DH198*(DM198+DN198)/1000</f>
        <v>0</v>
      </c>
      <c r="AB198">
        <f>0.61365*exp(17.502*DO198/(240.97+DO198))</f>
        <v>0</v>
      </c>
      <c r="AC198">
        <f>(Y198-DH198*(DM198+DN198)/1000)</f>
        <v>0</v>
      </c>
      <c r="AD198">
        <f>(-K198*44100)</f>
        <v>0</v>
      </c>
      <c r="AE198">
        <f>2*29.3*S198*0.92*(DO198-X198)</f>
        <v>0</v>
      </c>
      <c r="AF198">
        <f>2*0.95*5.67E-8*(((DO198+$B$7)+273)^4-(X198+273)^4)</f>
        <v>0</v>
      </c>
      <c r="AG198">
        <f>V198+AF198+AD198+AE198</f>
        <v>0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MAX(0,($B$13+$C$13*DT198)/(1+$D$13*DT198)*DM198/(DO198+273)*$E$13)</f>
        <v>0</v>
      </c>
      <c r="AM198" t="s">
        <v>422</v>
      </c>
      <c r="AN198" t="s">
        <v>422</v>
      </c>
      <c r="AO198">
        <v>0</v>
      </c>
      <c r="AP198">
        <v>0</v>
      </c>
      <c r="AQ198">
        <f>1-AO198/AP198</f>
        <v>0</v>
      </c>
      <c r="AR198">
        <v>0</v>
      </c>
      <c r="AS198" t="s">
        <v>422</v>
      </c>
      <c r="AT198" t="s">
        <v>422</v>
      </c>
      <c r="AU198">
        <v>0</v>
      </c>
      <c r="AV198">
        <v>0</v>
      </c>
      <c r="AW198">
        <f>1-AU198/AV198</f>
        <v>0</v>
      </c>
      <c r="AX198">
        <v>0.5</v>
      </c>
      <c r="AY198">
        <f>CX198</f>
        <v>0</v>
      </c>
      <c r="AZ198">
        <f>M198</f>
        <v>0</v>
      </c>
      <c r="BA198">
        <f>AW198*AX198*AY198</f>
        <v>0</v>
      </c>
      <c r="BB198">
        <f>(AZ198-AR198)/AY198</f>
        <v>0</v>
      </c>
      <c r="BC198">
        <f>(AP198-AV198)/AV198</f>
        <v>0</v>
      </c>
      <c r="BD198">
        <f>AO198/(AQ198+AO198/AV198)</f>
        <v>0</v>
      </c>
      <c r="BE198" t="s">
        <v>422</v>
      </c>
      <c r="BF198">
        <v>0</v>
      </c>
      <c r="BG198">
        <f>IF(BF198&lt;&gt;0, BF198, BD198)</f>
        <v>0</v>
      </c>
      <c r="BH198">
        <f>1-BG198/AV198</f>
        <v>0</v>
      </c>
      <c r="BI198">
        <f>(AV198-AU198)/(AV198-BG198)</f>
        <v>0</v>
      </c>
      <c r="BJ198">
        <f>(AP198-AV198)/(AP198-BG198)</f>
        <v>0</v>
      </c>
      <c r="BK198">
        <f>(AV198-AU198)/(AV198-AO198)</f>
        <v>0</v>
      </c>
      <c r="BL198">
        <f>(AP198-AV198)/(AP198-AO198)</f>
        <v>0</v>
      </c>
      <c r="BM198">
        <f>(BI198*BG198/AU198)</f>
        <v>0</v>
      </c>
      <c r="BN198">
        <f>(1-BM198)</f>
        <v>0</v>
      </c>
      <c r="CW198">
        <f>$B$11*DU198+$C$11*DV198+$F$11*EG198*(1-EJ198)</f>
        <v>0</v>
      </c>
      <c r="CX198">
        <f>CW198*CY198</f>
        <v>0</v>
      </c>
      <c r="CY198">
        <f>($B$11*$D$9+$C$11*$D$9+$F$11*((ET198+EL198)/MAX(ET198+EL198+EU198, 0.1)*$I$9+EU198/MAX(ET198+EL198+EU198, 0.1)*$J$9))/($B$11+$C$11+$F$11)</f>
        <v>0</v>
      </c>
      <c r="CZ198">
        <f>($B$11*$K$9+$C$11*$K$9+$F$11*((ET198+EL198)/MAX(ET198+EL198+EU198, 0.1)*$P$9+EU198/MAX(ET198+EL198+EU198, 0.1)*$Q$9))/($B$11+$C$11+$F$11)</f>
        <v>0</v>
      </c>
      <c r="DA198">
        <v>1.37</v>
      </c>
      <c r="DB198">
        <v>0.5</v>
      </c>
      <c r="DC198" t="s">
        <v>423</v>
      </c>
      <c r="DD198">
        <v>2</v>
      </c>
      <c r="DE198">
        <v>1758506292</v>
      </c>
      <c r="DF198">
        <v>420.105666666667</v>
      </c>
      <c r="DG198">
        <v>420.104333333333</v>
      </c>
      <c r="DH198">
        <v>23.9420333333333</v>
      </c>
      <c r="DI198">
        <v>23.9283</v>
      </c>
      <c r="DJ198">
        <v>418.053333333333</v>
      </c>
      <c r="DK198">
        <v>23.6014666666667</v>
      </c>
      <c r="DL198">
        <v>500.008666666667</v>
      </c>
      <c r="DM198">
        <v>89.8087</v>
      </c>
      <c r="DN198">
        <v>0.0359293666666667</v>
      </c>
      <c r="DO198">
        <v>30.1903</v>
      </c>
      <c r="DP198">
        <v>29.9986333333333</v>
      </c>
      <c r="DQ198">
        <v>999.9</v>
      </c>
      <c r="DR198">
        <v>0</v>
      </c>
      <c r="DS198">
        <v>0</v>
      </c>
      <c r="DT198">
        <v>10001.6733333333</v>
      </c>
      <c r="DU198">
        <v>0</v>
      </c>
      <c r="DV198">
        <v>0.330984</v>
      </c>
      <c r="DW198">
        <v>0.0016276</v>
      </c>
      <c r="DX198">
        <v>430.410666666667</v>
      </c>
      <c r="DY198">
        <v>430.403333333333</v>
      </c>
      <c r="DZ198">
        <v>0.0137685</v>
      </c>
      <c r="EA198">
        <v>420.104333333333</v>
      </c>
      <c r="EB198">
        <v>23.9283</v>
      </c>
      <c r="EC198">
        <v>2.15020666666667</v>
      </c>
      <c r="ED198">
        <v>2.14896666666667</v>
      </c>
      <c r="EE198">
        <v>18.5960666666667</v>
      </c>
      <c r="EF198">
        <v>18.5868666666667</v>
      </c>
      <c r="EG198">
        <v>0.00500059</v>
      </c>
      <c r="EH198">
        <v>0</v>
      </c>
      <c r="EI198">
        <v>0</v>
      </c>
      <c r="EJ198">
        <v>0</v>
      </c>
      <c r="EK198">
        <v>106.133333333333</v>
      </c>
      <c r="EL198">
        <v>0.00500059</v>
      </c>
      <c r="EM198">
        <v>-12.5333333333333</v>
      </c>
      <c r="EN198">
        <v>-1.33333333333333</v>
      </c>
      <c r="EO198">
        <v>36</v>
      </c>
      <c r="EP198">
        <v>39.5413333333333</v>
      </c>
      <c r="EQ198">
        <v>37.437</v>
      </c>
      <c r="ER198">
        <v>39.8746666666667</v>
      </c>
      <c r="ES198">
        <v>38.333</v>
      </c>
      <c r="ET198">
        <v>0</v>
      </c>
      <c r="EU198">
        <v>0</v>
      </c>
      <c r="EV198">
        <v>0</v>
      </c>
      <c r="EW198">
        <v>1758506295.3</v>
      </c>
      <c r="EX198">
        <v>0</v>
      </c>
      <c r="EY198">
        <v>108.296153846154</v>
      </c>
      <c r="EZ198">
        <v>-11.4085475006321</v>
      </c>
      <c r="FA198">
        <v>20.3452995232043</v>
      </c>
      <c r="FB198">
        <v>-10.5423076923077</v>
      </c>
      <c r="FC198">
        <v>15</v>
      </c>
      <c r="FD198">
        <v>0</v>
      </c>
      <c r="FE198" t="s">
        <v>424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0.088840989047619</v>
      </c>
      <c r="FR198">
        <v>-0.15685027012987</v>
      </c>
      <c r="FS198">
        <v>0.0756679727326645</v>
      </c>
      <c r="FT198">
        <v>1</v>
      </c>
      <c r="FU198">
        <v>107.597058823529</v>
      </c>
      <c r="FV198">
        <v>-4.56378926032139</v>
      </c>
      <c r="FW198">
        <v>5.85930558494061</v>
      </c>
      <c r="FX198">
        <v>-1</v>
      </c>
      <c r="FY198">
        <v>0.0164021981428571</v>
      </c>
      <c r="FZ198">
        <v>-0.0930893968831168</v>
      </c>
      <c r="GA198">
        <v>0.0133507632577453</v>
      </c>
      <c r="GB198">
        <v>1</v>
      </c>
      <c r="GC198">
        <v>2</v>
      </c>
      <c r="GD198">
        <v>2</v>
      </c>
      <c r="GE198" t="s">
        <v>425</v>
      </c>
      <c r="GF198">
        <v>3.13319</v>
      </c>
      <c r="GG198">
        <v>2.71387</v>
      </c>
      <c r="GH198">
        <v>0.0888552</v>
      </c>
      <c r="GI198">
        <v>0.0893191</v>
      </c>
      <c r="GJ198">
        <v>0.102166</v>
      </c>
      <c r="GK198">
        <v>0.102741</v>
      </c>
      <c r="GL198">
        <v>34330.4</v>
      </c>
      <c r="GM198">
        <v>36752.8</v>
      </c>
      <c r="GN198">
        <v>34089.7</v>
      </c>
      <c r="GO198">
        <v>36540.5</v>
      </c>
      <c r="GP198">
        <v>43230.9</v>
      </c>
      <c r="GQ198">
        <v>47065.7</v>
      </c>
      <c r="GR198">
        <v>53188</v>
      </c>
      <c r="GS198">
        <v>58402.4</v>
      </c>
      <c r="GT198">
        <v>1.95578</v>
      </c>
      <c r="GU198">
        <v>1.65758</v>
      </c>
      <c r="GV198">
        <v>0.0957251</v>
      </c>
      <c r="GW198">
        <v>0</v>
      </c>
      <c r="GX198">
        <v>28.4312</v>
      </c>
      <c r="GY198">
        <v>999.9</v>
      </c>
      <c r="GZ198">
        <v>58.802</v>
      </c>
      <c r="HA198">
        <v>30.555</v>
      </c>
      <c r="HB198">
        <v>28.7998</v>
      </c>
      <c r="HC198">
        <v>54.5447</v>
      </c>
      <c r="HD198">
        <v>47.2676</v>
      </c>
      <c r="HE198">
        <v>1</v>
      </c>
      <c r="HF198">
        <v>0.0663288</v>
      </c>
      <c r="HG198">
        <v>-1.42228</v>
      </c>
      <c r="HH198">
        <v>20.1265</v>
      </c>
      <c r="HI198">
        <v>5.19842</v>
      </c>
      <c r="HJ198">
        <v>12.0046</v>
      </c>
      <c r="HK198">
        <v>4.97545</v>
      </c>
      <c r="HL198">
        <v>3.294</v>
      </c>
      <c r="HM198">
        <v>9999</v>
      </c>
      <c r="HN198">
        <v>9999</v>
      </c>
      <c r="HO198">
        <v>9999</v>
      </c>
      <c r="HP198">
        <v>999.9</v>
      </c>
      <c r="HQ198">
        <v>1.86325</v>
      </c>
      <c r="HR198">
        <v>1.86811</v>
      </c>
      <c r="HS198">
        <v>1.86783</v>
      </c>
      <c r="HT198">
        <v>1.86905</v>
      </c>
      <c r="HU198">
        <v>1.86986</v>
      </c>
      <c r="HV198">
        <v>1.86598</v>
      </c>
      <c r="HW198">
        <v>1.86699</v>
      </c>
      <c r="HX198">
        <v>1.86844</v>
      </c>
      <c r="HY198">
        <v>5</v>
      </c>
      <c r="HZ198">
        <v>0</v>
      </c>
      <c r="IA198">
        <v>0</v>
      </c>
      <c r="IB198">
        <v>0</v>
      </c>
      <c r="IC198" t="s">
        <v>426</v>
      </c>
      <c r="ID198" t="s">
        <v>427</v>
      </c>
      <c r="IE198" t="s">
        <v>428</v>
      </c>
      <c r="IF198" t="s">
        <v>428</v>
      </c>
      <c r="IG198" t="s">
        <v>428</v>
      </c>
      <c r="IH198" t="s">
        <v>428</v>
      </c>
      <c r="II198">
        <v>0</v>
      </c>
      <c r="IJ198">
        <v>100</v>
      </c>
      <c r="IK198">
        <v>100</v>
      </c>
      <c r="IL198">
        <v>2.053</v>
      </c>
      <c r="IM198">
        <v>0.3408</v>
      </c>
      <c r="IN198">
        <v>0.625846538382723</v>
      </c>
      <c r="IO198">
        <v>0.00365734689822481</v>
      </c>
      <c r="IP198">
        <v>-6.82403095585571e-07</v>
      </c>
      <c r="IQ198">
        <v>2.34579755332527e-10</v>
      </c>
      <c r="IR198">
        <v>-0.0964157226560202</v>
      </c>
      <c r="IS198">
        <v>-0.0183575705514064</v>
      </c>
      <c r="IT198">
        <v>0.00210061426533654</v>
      </c>
      <c r="IU198">
        <v>-2.28055882586626e-05</v>
      </c>
      <c r="IV198">
        <v>4</v>
      </c>
      <c r="IW198">
        <v>2464</v>
      </c>
      <c r="IX198">
        <v>0</v>
      </c>
      <c r="IY198">
        <v>27</v>
      </c>
      <c r="IZ198">
        <v>29308438.2</v>
      </c>
      <c r="JA198">
        <v>29308438.2</v>
      </c>
      <c r="JB198">
        <v>0.95459</v>
      </c>
      <c r="JC198">
        <v>2.6355</v>
      </c>
      <c r="JD198">
        <v>1.54785</v>
      </c>
      <c r="JE198">
        <v>2.31323</v>
      </c>
      <c r="JF198">
        <v>1.64673</v>
      </c>
      <c r="JG198">
        <v>2.36328</v>
      </c>
      <c r="JH198">
        <v>34.418</v>
      </c>
      <c r="JI198">
        <v>24.2188</v>
      </c>
      <c r="JJ198">
        <v>18</v>
      </c>
      <c r="JK198">
        <v>506.206</v>
      </c>
      <c r="JL198">
        <v>331.931</v>
      </c>
      <c r="JM198">
        <v>30.7682</v>
      </c>
      <c r="JN198">
        <v>28.2383</v>
      </c>
      <c r="JO198">
        <v>30.0001</v>
      </c>
      <c r="JP198">
        <v>28.2709</v>
      </c>
      <c r="JQ198">
        <v>28.2334</v>
      </c>
      <c r="JR198">
        <v>19.1411</v>
      </c>
      <c r="JS198">
        <v>22.3537</v>
      </c>
      <c r="JT198">
        <v>85.7105</v>
      </c>
      <c r="JU198">
        <v>30.7661</v>
      </c>
      <c r="JV198">
        <v>420</v>
      </c>
      <c r="JW198">
        <v>23.9297</v>
      </c>
      <c r="JX198">
        <v>96.6787</v>
      </c>
      <c r="JY198">
        <v>94.6231</v>
      </c>
    </row>
    <row r="199" spans="1:285">
      <c r="A199">
        <v>183</v>
      </c>
      <c r="B199">
        <v>1758506297</v>
      </c>
      <c r="C199">
        <v>3269</v>
      </c>
      <c r="D199" t="s">
        <v>795</v>
      </c>
      <c r="E199" t="s">
        <v>796</v>
      </c>
      <c r="F199">
        <v>5</v>
      </c>
      <c r="G199" t="s">
        <v>419</v>
      </c>
      <c r="H199" t="s">
        <v>786</v>
      </c>
      <c r="I199" t="s">
        <v>421</v>
      </c>
      <c r="J199">
        <v>1758506294</v>
      </c>
      <c r="K199">
        <f>(L199)/1000</f>
        <v>0</v>
      </c>
      <c r="L199">
        <f>1000*DL199*AJ199*(DH199-DI199)/(100*DA199*(1000-AJ199*DH199))</f>
        <v>0</v>
      </c>
      <c r="M199">
        <f>DL199*AJ199*(DG199-DF199*(1000-AJ199*DI199)/(1000-AJ199*DH199))/(100*DA199)</f>
        <v>0</v>
      </c>
      <c r="N199">
        <f>DF199 - IF(AJ199&gt;1, M199*DA199*100.0/(AL199), 0)</f>
        <v>0</v>
      </c>
      <c r="O199">
        <f>((U199-K199/2)*N199-M199)/(U199+K199/2)</f>
        <v>0</v>
      </c>
      <c r="P199">
        <f>O199*(DM199+DN199)/1000.0</f>
        <v>0</v>
      </c>
      <c r="Q199">
        <f>(DF199 - IF(AJ199&gt;1, M199*DA199*100.0/(AL199), 0))*(DM199+DN199)/1000.0</f>
        <v>0</v>
      </c>
      <c r="R199">
        <f>2.0/((1/T199-1/S199)+SIGN(T199)*SQRT((1/T199-1/S199)*(1/T199-1/S199) + 4*DB199/((DB199+1)*(DB199+1))*(2*1/T199*1/S199-1/S199*1/S199)))</f>
        <v>0</v>
      </c>
      <c r="S199">
        <f>IF(LEFT(DC199,1)&lt;&gt;"0",IF(LEFT(DC199,1)="1",3.0,DD199),$D$5+$E$5*(DT199*DM199/($K$5*1000))+$F$5*(DT199*DM199/($K$5*1000))*MAX(MIN(DA199,$J$5),$I$5)*MAX(MIN(DA199,$J$5),$I$5)+$G$5*MAX(MIN(DA199,$J$5),$I$5)*(DT199*DM199/($K$5*1000))+$H$5*(DT199*DM199/($K$5*1000))*(DT199*DM199/($K$5*1000)))</f>
        <v>0</v>
      </c>
      <c r="T199">
        <f>K199*(1000-(1000*0.61365*exp(17.502*X199/(240.97+X199))/(DM199+DN199)+DH199)/2)/(1000*0.61365*exp(17.502*X199/(240.97+X199))/(DM199+DN199)-DH199)</f>
        <v>0</v>
      </c>
      <c r="U199">
        <f>1/((DB199+1)/(R199/1.6)+1/(S199/1.37)) + DB199/((DB199+1)/(R199/1.6) + DB199/(S199/1.37))</f>
        <v>0</v>
      </c>
      <c r="V199">
        <f>(CW199*CZ199)</f>
        <v>0</v>
      </c>
      <c r="W199">
        <f>(DO199+(V199+2*0.95*5.67E-8*(((DO199+$B$7)+273)^4-(DO199+273)^4)-44100*K199)/(1.84*29.3*S199+8*0.95*5.67E-8*(DO199+273)^3))</f>
        <v>0</v>
      </c>
      <c r="X199">
        <f>($C$7*DP199+$D$7*DQ199+$E$7*W199)</f>
        <v>0</v>
      </c>
      <c r="Y199">
        <f>0.61365*exp(17.502*X199/(240.97+X199))</f>
        <v>0</v>
      </c>
      <c r="Z199">
        <f>(AA199/AB199*100)</f>
        <v>0</v>
      </c>
      <c r="AA199">
        <f>DH199*(DM199+DN199)/1000</f>
        <v>0</v>
      </c>
      <c r="AB199">
        <f>0.61365*exp(17.502*DO199/(240.97+DO199))</f>
        <v>0</v>
      </c>
      <c r="AC199">
        <f>(Y199-DH199*(DM199+DN199)/1000)</f>
        <v>0</v>
      </c>
      <c r="AD199">
        <f>(-K199*44100)</f>
        <v>0</v>
      </c>
      <c r="AE199">
        <f>2*29.3*S199*0.92*(DO199-X199)</f>
        <v>0</v>
      </c>
      <c r="AF199">
        <f>2*0.95*5.67E-8*(((DO199+$B$7)+273)^4-(X199+273)^4)</f>
        <v>0</v>
      </c>
      <c r="AG199">
        <f>V199+AF199+AD199+AE199</f>
        <v>0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MAX(0,($B$13+$C$13*DT199)/(1+$D$13*DT199)*DM199/(DO199+273)*$E$13)</f>
        <v>0</v>
      </c>
      <c r="AM199" t="s">
        <v>422</v>
      </c>
      <c r="AN199" t="s">
        <v>422</v>
      </c>
      <c r="AO199">
        <v>0</v>
      </c>
      <c r="AP199">
        <v>0</v>
      </c>
      <c r="AQ199">
        <f>1-AO199/AP199</f>
        <v>0</v>
      </c>
      <c r="AR199">
        <v>0</v>
      </c>
      <c r="AS199" t="s">
        <v>422</v>
      </c>
      <c r="AT199" t="s">
        <v>422</v>
      </c>
      <c r="AU199">
        <v>0</v>
      </c>
      <c r="AV199">
        <v>0</v>
      </c>
      <c r="AW199">
        <f>1-AU199/AV199</f>
        <v>0</v>
      </c>
      <c r="AX199">
        <v>0.5</v>
      </c>
      <c r="AY199">
        <f>CX199</f>
        <v>0</v>
      </c>
      <c r="AZ199">
        <f>M199</f>
        <v>0</v>
      </c>
      <c r="BA199">
        <f>AW199*AX199*AY199</f>
        <v>0</v>
      </c>
      <c r="BB199">
        <f>(AZ199-AR199)/AY199</f>
        <v>0</v>
      </c>
      <c r="BC199">
        <f>(AP199-AV199)/AV199</f>
        <v>0</v>
      </c>
      <c r="BD199">
        <f>AO199/(AQ199+AO199/AV199)</f>
        <v>0</v>
      </c>
      <c r="BE199" t="s">
        <v>422</v>
      </c>
      <c r="BF199">
        <v>0</v>
      </c>
      <c r="BG199">
        <f>IF(BF199&lt;&gt;0, BF199, BD199)</f>
        <v>0</v>
      </c>
      <c r="BH199">
        <f>1-BG199/AV199</f>
        <v>0</v>
      </c>
      <c r="BI199">
        <f>(AV199-AU199)/(AV199-BG199)</f>
        <v>0</v>
      </c>
      <c r="BJ199">
        <f>(AP199-AV199)/(AP199-BG199)</f>
        <v>0</v>
      </c>
      <c r="BK199">
        <f>(AV199-AU199)/(AV199-AO199)</f>
        <v>0</v>
      </c>
      <c r="BL199">
        <f>(AP199-AV199)/(AP199-AO199)</f>
        <v>0</v>
      </c>
      <c r="BM199">
        <f>(BI199*BG199/AU199)</f>
        <v>0</v>
      </c>
      <c r="BN199">
        <f>(1-BM199)</f>
        <v>0</v>
      </c>
      <c r="CW199">
        <f>$B$11*DU199+$C$11*DV199+$F$11*EG199*(1-EJ199)</f>
        <v>0</v>
      </c>
      <c r="CX199">
        <f>CW199*CY199</f>
        <v>0</v>
      </c>
      <c r="CY199">
        <f>($B$11*$D$9+$C$11*$D$9+$F$11*((ET199+EL199)/MAX(ET199+EL199+EU199, 0.1)*$I$9+EU199/MAX(ET199+EL199+EU199, 0.1)*$J$9))/($B$11+$C$11+$F$11)</f>
        <v>0</v>
      </c>
      <c r="CZ199">
        <f>($B$11*$K$9+$C$11*$K$9+$F$11*((ET199+EL199)/MAX(ET199+EL199+EU199, 0.1)*$P$9+EU199/MAX(ET199+EL199+EU199, 0.1)*$Q$9))/($B$11+$C$11+$F$11)</f>
        <v>0</v>
      </c>
      <c r="DA199">
        <v>1.37</v>
      </c>
      <c r="DB199">
        <v>0.5</v>
      </c>
      <c r="DC199" t="s">
        <v>423</v>
      </c>
      <c r="DD199">
        <v>2</v>
      </c>
      <c r="DE199">
        <v>1758506294</v>
      </c>
      <c r="DF199">
        <v>420.138666666667</v>
      </c>
      <c r="DG199">
        <v>420.104666666667</v>
      </c>
      <c r="DH199">
        <v>23.9456333333333</v>
      </c>
      <c r="DI199">
        <v>23.9288</v>
      </c>
      <c r="DJ199">
        <v>418.086</v>
      </c>
      <c r="DK199">
        <v>23.6049</v>
      </c>
      <c r="DL199">
        <v>499.983333333333</v>
      </c>
      <c r="DM199">
        <v>89.8075666666667</v>
      </c>
      <c r="DN199">
        <v>0.0360142666666667</v>
      </c>
      <c r="DO199">
        <v>30.1907666666667</v>
      </c>
      <c r="DP199">
        <v>29.9940666666667</v>
      </c>
      <c r="DQ199">
        <v>999.9</v>
      </c>
      <c r="DR199">
        <v>0</v>
      </c>
      <c r="DS199">
        <v>0</v>
      </c>
      <c r="DT199">
        <v>9988.54</v>
      </c>
      <c r="DU199">
        <v>0</v>
      </c>
      <c r="DV199">
        <v>0.330984</v>
      </c>
      <c r="DW199">
        <v>0.0342711333333333</v>
      </c>
      <c r="DX199">
        <v>430.446</v>
      </c>
      <c r="DY199">
        <v>430.403666666667</v>
      </c>
      <c r="DZ199">
        <v>0.0168596666666667</v>
      </c>
      <c r="EA199">
        <v>420.104666666667</v>
      </c>
      <c r="EB199">
        <v>23.9288</v>
      </c>
      <c r="EC199">
        <v>2.15050333333333</v>
      </c>
      <c r="ED199">
        <v>2.14898666666667</v>
      </c>
      <c r="EE199">
        <v>18.5982666666667</v>
      </c>
      <c r="EF199">
        <v>18.587</v>
      </c>
      <c r="EG199">
        <v>0.00500059</v>
      </c>
      <c r="EH199">
        <v>0</v>
      </c>
      <c r="EI199">
        <v>0</v>
      </c>
      <c r="EJ199">
        <v>0</v>
      </c>
      <c r="EK199">
        <v>107.3</v>
      </c>
      <c r="EL199">
        <v>0.00500059</v>
      </c>
      <c r="EM199">
        <v>-8.16666666666667</v>
      </c>
      <c r="EN199">
        <v>-0.0333333333333334</v>
      </c>
      <c r="EO199">
        <v>36</v>
      </c>
      <c r="EP199">
        <v>39.5206666666667</v>
      </c>
      <c r="EQ199">
        <v>37.437</v>
      </c>
      <c r="ER199">
        <v>39.8123333333333</v>
      </c>
      <c r="ES199">
        <v>38.312</v>
      </c>
      <c r="ET199">
        <v>0</v>
      </c>
      <c r="EU199">
        <v>0</v>
      </c>
      <c r="EV199">
        <v>0</v>
      </c>
      <c r="EW199">
        <v>1758506297.7</v>
      </c>
      <c r="EX199">
        <v>0</v>
      </c>
      <c r="EY199">
        <v>108.542307692308</v>
      </c>
      <c r="EZ199">
        <v>-9.67863288217502</v>
      </c>
      <c r="FA199">
        <v>-14.4341878257345</v>
      </c>
      <c r="FB199">
        <v>-9.86923076923077</v>
      </c>
      <c r="FC199">
        <v>15</v>
      </c>
      <c r="FD199">
        <v>0</v>
      </c>
      <c r="FE199" t="s">
        <v>424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0.0905892142857143</v>
      </c>
      <c r="FR199">
        <v>-0.365454841558441</v>
      </c>
      <c r="FS199">
        <v>0.0742127574748201</v>
      </c>
      <c r="FT199">
        <v>1</v>
      </c>
      <c r="FU199">
        <v>107.973529411765</v>
      </c>
      <c r="FV199">
        <v>-0.493506731628766</v>
      </c>
      <c r="FW199">
        <v>5.66050864600416</v>
      </c>
      <c r="FX199">
        <v>-1</v>
      </c>
      <c r="FY199">
        <v>0.0147397124285714</v>
      </c>
      <c r="FZ199">
        <v>-0.0577402427532467</v>
      </c>
      <c r="GA199">
        <v>0.011938230631729</v>
      </c>
      <c r="GB199">
        <v>1</v>
      </c>
      <c r="GC199">
        <v>2</v>
      </c>
      <c r="GD199">
        <v>2</v>
      </c>
      <c r="GE199" t="s">
        <v>425</v>
      </c>
      <c r="GF199">
        <v>3.13309</v>
      </c>
      <c r="GG199">
        <v>2.71391</v>
      </c>
      <c r="GH199">
        <v>0.0888526</v>
      </c>
      <c r="GI199">
        <v>0.0892978</v>
      </c>
      <c r="GJ199">
        <v>0.102175</v>
      </c>
      <c r="GK199">
        <v>0.102741</v>
      </c>
      <c r="GL199">
        <v>34330.3</v>
      </c>
      <c r="GM199">
        <v>36753.5</v>
      </c>
      <c r="GN199">
        <v>34089.5</v>
      </c>
      <c r="GO199">
        <v>36540.3</v>
      </c>
      <c r="GP199">
        <v>43230.4</v>
      </c>
      <c r="GQ199">
        <v>47065.6</v>
      </c>
      <c r="GR199">
        <v>53188</v>
      </c>
      <c r="GS199">
        <v>58402.2</v>
      </c>
      <c r="GT199">
        <v>1.95565</v>
      </c>
      <c r="GU199">
        <v>1.6577</v>
      </c>
      <c r="GV199">
        <v>0.0957996</v>
      </c>
      <c r="GW199">
        <v>0</v>
      </c>
      <c r="GX199">
        <v>28.4312</v>
      </c>
      <c r="GY199">
        <v>999.9</v>
      </c>
      <c r="GZ199">
        <v>58.778</v>
      </c>
      <c r="HA199">
        <v>30.534</v>
      </c>
      <c r="HB199">
        <v>28.7498</v>
      </c>
      <c r="HC199">
        <v>54.4047</v>
      </c>
      <c r="HD199">
        <v>47.3317</v>
      </c>
      <c r="HE199">
        <v>1</v>
      </c>
      <c r="HF199">
        <v>0.0660188</v>
      </c>
      <c r="HG199">
        <v>-1.43265</v>
      </c>
      <c r="HH199">
        <v>20.1264</v>
      </c>
      <c r="HI199">
        <v>5.19872</v>
      </c>
      <c r="HJ199">
        <v>12.0055</v>
      </c>
      <c r="HK199">
        <v>4.97555</v>
      </c>
      <c r="HL199">
        <v>3.294</v>
      </c>
      <c r="HM199">
        <v>9999</v>
      </c>
      <c r="HN199">
        <v>9999</v>
      </c>
      <c r="HO199">
        <v>9999</v>
      </c>
      <c r="HP199">
        <v>999.9</v>
      </c>
      <c r="HQ199">
        <v>1.86325</v>
      </c>
      <c r="HR199">
        <v>1.86812</v>
      </c>
      <c r="HS199">
        <v>1.86783</v>
      </c>
      <c r="HT199">
        <v>1.86905</v>
      </c>
      <c r="HU199">
        <v>1.86989</v>
      </c>
      <c r="HV199">
        <v>1.86596</v>
      </c>
      <c r="HW199">
        <v>1.86701</v>
      </c>
      <c r="HX199">
        <v>1.86843</v>
      </c>
      <c r="HY199">
        <v>5</v>
      </c>
      <c r="HZ199">
        <v>0</v>
      </c>
      <c r="IA199">
        <v>0</v>
      </c>
      <c r="IB199">
        <v>0</v>
      </c>
      <c r="IC199" t="s">
        <v>426</v>
      </c>
      <c r="ID199" t="s">
        <v>427</v>
      </c>
      <c r="IE199" t="s">
        <v>428</v>
      </c>
      <c r="IF199" t="s">
        <v>428</v>
      </c>
      <c r="IG199" t="s">
        <v>428</v>
      </c>
      <c r="IH199" t="s">
        <v>428</v>
      </c>
      <c r="II199">
        <v>0</v>
      </c>
      <c r="IJ199">
        <v>100</v>
      </c>
      <c r="IK199">
        <v>100</v>
      </c>
      <c r="IL199">
        <v>2.052</v>
      </c>
      <c r="IM199">
        <v>0.3409</v>
      </c>
      <c r="IN199">
        <v>0.625846538382723</v>
      </c>
      <c r="IO199">
        <v>0.00365734689822481</v>
      </c>
      <c r="IP199">
        <v>-6.82403095585571e-07</v>
      </c>
      <c r="IQ199">
        <v>2.34579755332527e-10</v>
      </c>
      <c r="IR199">
        <v>-0.0964157226560202</v>
      </c>
      <c r="IS199">
        <v>-0.0183575705514064</v>
      </c>
      <c r="IT199">
        <v>0.00210061426533654</v>
      </c>
      <c r="IU199">
        <v>-2.28055882586626e-05</v>
      </c>
      <c r="IV199">
        <v>4</v>
      </c>
      <c r="IW199">
        <v>2464</v>
      </c>
      <c r="IX199">
        <v>0</v>
      </c>
      <c r="IY199">
        <v>27</v>
      </c>
      <c r="IZ199">
        <v>29308438.3</v>
      </c>
      <c r="JA199">
        <v>29308438.3</v>
      </c>
      <c r="JB199">
        <v>0.95459</v>
      </c>
      <c r="JC199">
        <v>2.65137</v>
      </c>
      <c r="JD199">
        <v>1.54785</v>
      </c>
      <c r="JE199">
        <v>2.31323</v>
      </c>
      <c r="JF199">
        <v>1.64673</v>
      </c>
      <c r="JG199">
        <v>2.23389</v>
      </c>
      <c r="JH199">
        <v>34.418</v>
      </c>
      <c r="JI199">
        <v>24.2101</v>
      </c>
      <c r="JJ199">
        <v>18</v>
      </c>
      <c r="JK199">
        <v>506.113</v>
      </c>
      <c r="JL199">
        <v>331.99</v>
      </c>
      <c r="JM199">
        <v>30.7659</v>
      </c>
      <c r="JN199">
        <v>28.2383</v>
      </c>
      <c r="JO199">
        <v>30</v>
      </c>
      <c r="JP199">
        <v>28.2698</v>
      </c>
      <c r="JQ199">
        <v>28.2334</v>
      </c>
      <c r="JR199">
        <v>19.1439</v>
      </c>
      <c r="JS199">
        <v>22.3537</v>
      </c>
      <c r="JT199">
        <v>85.7105</v>
      </c>
      <c r="JU199">
        <v>30.7661</v>
      </c>
      <c r="JV199">
        <v>420</v>
      </c>
      <c r="JW199">
        <v>23.9297</v>
      </c>
      <c r="JX199">
        <v>96.6785</v>
      </c>
      <c r="JY199">
        <v>94.6227</v>
      </c>
    </row>
    <row r="200" spans="1:285">
      <c r="A200">
        <v>184</v>
      </c>
      <c r="B200">
        <v>1758506299</v>
      </c>
      <c r="C200">
        <v>3271</v>
      </c>
      <c r="D200" t="s">
        <v>797</v>
      </c>
      <c r="E200" t="s">
        <v>798</v>
      </c>
      <c r="F200">
        <v>5</v>
      </c>
      <c r="G200" t="s">
        <v>419</v>
      </c>
      <c r="H200" t="s">
        <v>786</v>
      </c>
      <c r="I200" t="s">
        <v>421</v>
      </c>
      <c r="J200">
        <v>1758506296</v>
      </c>
      <c r="K200">
        <f>(L200)/1000</f>
        <v>0</v>
      </c>
      <c r="L200">
        <f>1000*DL200*AJ200*(DH200-DI200)/(100*DA200*(1000-AJ200*DH200))</f>
        <v>0</v>
      </c>
      <c r="M200">
        <f>DL200*AJ200*(DG200-DF200*(1000-AJ200*DI200)/(1000-AJ200*DH200))/(100*DA200)</f>
        <v>0</v>
      </c>
      <c r="N200">
        <f>DF200 - IF(AJ200&gt;1, M200*DA200*100.0/(AL200), 0)</f>
        <v>0</v>
      </c>
      <c r="O200">
        <f>((U200-K200/2)*N200-M200)/(U200+K200/2)</f>
        <v>0</v>
      </c>
      <c r="P200">
        <f>O200*(DM200+DN200)/1000.0</f>
        <v>0</v>
      </c>
      <c r="Q200">
        <f>(DF200 - IF(AJ200&gt;1, M200*DA200*100.0/(AL200), 0))*(DM200+DN200)/1000.0</f>
        <v>0</v>
      </c>
      <c r="R200">
        <f>2.0/((1/T200-1/S200)+SIGN(T200)*SQRT((1/T200-1/S200)*(1/T200-1/S200) + 4*DB200/((DB200+1)*(DB200+1))*(2*1/T200*1/S200-1/S200*1/S200)))</f>
        <v>0</v>
      </c>
      <c r="S200">
        <f>IF(LEFT(DC200,1)&lt;&gt;"0",IF(LEFT(DC200,1)="1",3.0,DD200),$D$5+$E$5*(DT200*DM200/($K$5*1000))+$F$5*(DT200*DM200/($K$5*1000))*MAX(MIN(DA200,$J$5),$I$5)*MAX(MIN(DA200,$J$5),$I$5)+$G$5*MAX(MIN(DA200,$J$5),$I$5)*(DT200*DM200/($K$5*1000))+$H$5*(DT200*DM200/($K$5*1000))*(DT200*DM200/($K$5*1000)))</f>
        <v>0</v>
      </c>
      <c r="T200">
        <f>K200*(1000-(1000*0.61365*exp(17.502*X200/(240.97+X200))/(DM200+DN200)+DH200)/2)/(1000*0.61365*exp(17.502*X200/(240.97+X200))/(DM200+DN200)-DH200)</f>
        <v>0</v>
      </c>
      <c r="U200">
        <f>1/((DB200+1)/(R200/1.6)+1/(S200/1.37)) + DB200/((DB200+1)/(R200/1.6) + DB200/(S200/1.37))</f>
        <v>0</v>
      </c>
      <c r="V200">
        <f>(CW200*CZ200)</f>
        <v>0</v>
      </c>
      <c r="W200">
        <f>(DO200+(V200+2*0.95*5.67E-8*(((DO200+$B$7)+273)^4-(DO200+273)^4)-44100*K200)/(1.84*29.3*S200+8*0.95*5.67E-8*(DO200+273)^3))</f>
        <v>0</v>
      </c>
      <c r="X200">
        <f>($C$7*DP200+$D$7*DQ200+$E$7*W200)</f>
        <v>0</v>
      </c>
      <c r="Y200">
        <f>0.61365*exp(17.502*X200/(240.97+X200))</f>
        <v>0</v>
      </c>
      <c r="Z200">
        <f>(AA200/AB200*100)</f>
        <v>0</v>
      </c>
      <c r="AA200">
        <f>DH200*(DM200+DN200)/1000</f>
        <v>0</v>
      </c>
      <c r="AB200">
        <f>0.61365*exp(17.502*DO200/(240.97+DO200))</f>
        <v>0</v>
      </c>
      <c r="AC200">
        <f>(Y200-DH200*(DM200+DN200)/1000)</f>
        <v>0</v>
      </c>
      <c r="AD200">
        <f>(-K200*44100)</f>
        <v>0</v>
      </c>
      <c r="AE200">
        <f>2*29.3*S200*0.92*(DO200-X200)</f>
        <v>0</v>
      </c>
      <c r="AF200">
        <f>2*0.95*5.67E-8*(((DO200+$B$7)+273)^4-(X200+273)^4)</f>
        <v>0</v>
      </c>
      <c r="AG200">
        <f>V200+AF200+AD200+AE200</f>
        <v>0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MAX(0,($B$13+$C$13*DT200)/(1+$D$13*DT200)*DM200/(DO200+273)*$E$13)</f>
        <v>0</v>
      </c>
      <c r="AM200" t="s">
        <v>422</v>
      </c>
      <c r="AN200" t="s">
        <v>422</v>
      </c>
      <c r="AO200">
        <v>0</v>
      </c>
      <c r="AP200">
        <v>0</v>
      </c>
      <c r="AQ200">
        <f>1-AO200/AP200</f>
        <v>0</v>
      </c>
      <c r="AR200">
        <v>0</v>
      </c>
      <c r="AS200" t="s">
        <v>422</v>
      </c>
      <c r="AT200" t="s">
        <v>422</v>
      </c>
      <c r="AU200">
        <v>0</v>
      </c>
      <c r="AV200">
        <v>0</v>
      </c>
      <c r="AW200">
        <f>1-AU200/AV200</f>
        <v>0</v>
      </c>
      <c r="AX200">
        <v>0.5</v>
      </c>
      <c r="AY200">
        <f>CX200</f>
        <v>0</v>
      </c>
      <c r="AZ200">
        <f>M200</f>
        <v>0</v>
      </c>
      <c r="BA200">
        <f>AW200*AX200*AY200</f>
        <v>0</v>
      </c>
      <c r="BB200">
        <f>(AZ200-AR200)/AY200</f>
        <v>0</v>
      </c>
      <c r="BC200">
        <f>(AP200-AV200)/AV200</f>
        <v>0</v>
      </c>
      <c r="BD200">
        <f>AO200/(AQ200+AO200/AV200)</f>
        <v>0</v>
      </c>
      <c r="BE200" t="s">
        <v>422</v>
      </c>
      <c r="BF200">
        <v>0</v>
      </c>
      <c r="BG200">
        <f>IF(BF200&lt;&gt;0, BF200, BD200)</f>
        <v>0</v>
      </c>
      <c r="BH200">
        <f>1-BG200/AV200</f>
        <v>0</v>
      </c>
      <c r="BI200">
        <f>(AV200-AU200)/(AV200-BG200)</f>
        <v>0</v>
      </c>
      <c r="BJ200">
        <f>(AP200-AV200)/(AP200-BG200)</f>
        <v>0</v>
      </c>
      <c r="BK200">
        <f>(AV200-AU200)/(AV200-AO200)</f>
        <v>0</v>
      </c>
      <c r="BL200">
        <f>(AP200-AV200)/(AP200-AO200)</f>
        <v>0</v>
      </c>
      <c r="BM200">
        <f>(BI200*BG200/AU200)</f>
        <v>0</v>
      </c>
      <c r="BN200">
        <f>(1-BM200)</f>
        <v>0</v>
      </c>
      <c r="CW200">
        <f>$B$11*DU200+$C$11*DV200+$F$11*EG200*(1-EJ200)</f>
        <v>0</v>
      </c>
      <c r="CX200">
        <f>CW200*CY200</f>
        <v>0</v>
      </c>
      <c r="CY200">
        <f>($B$11*$D$9+$C$11*$D$9+$F$11*((ET200+EL200)/MAX(ET200+EL200+EU200, 0.1)*$I$9+EU200/MAX(ET200+EL200+EU200, 0.1)*$J$9))/($B$11+$C$11+$F$11)</f>
        <v>0</v>
      </c>
      <c r="CZ200">
        <f>($B$11*$K$9+$C$11*$K$9+$F$11*((ET200+EL200)/MAX(ET200+EL200+EU200, 0.1)*$P$9+EU200/MAX(ET200+EL200+EU200, 0.1)*$Q$9))/($B$11+$C$11+$F$11)</f>
        <v>0</v>
      </c>
      <c r="DA200">
        <v>1.37</v>
      </c>
      <c r="DB200">
        <v>0.5</v>
      </c>
      <c r="DC200" t="s">
        <v>423</v>
      </c>
      <c r="DD200">
        <v>2</v>
      </c>
      <c r="DE200">
        <v>1758506296</v>
      </c>
      <c r="DF200">
        <v>420.143</v>
      </c>
      <c r="DG200">
        <v>420.051</v>
      </c>
      <c r="DH200">
        <v>23.9487666666667</v>
      </c>
      <c r="DI200">
        <v>23.9288</v>
      </c>
      <c r="DJ200">
        <v>418.090333333333</v>
      </c>
      <c r="DK200">
        <v>23.6079</v>
      </c>
      <c r="DL200">
        <v>499.989</v>
      </c>
      <c r="DM200">
        <v>89.8066333333333</v>
      </c>
      <c r="DN200">
        <v>0.0359661</v>
      </c>
      <c r="DO200">
        <v>30.1903666666667</v>
      </c>
      <c r="DP200">
        <v>29.9920333333333</v>
      </c>
      <c r="DQ200">
        <v>999.9</v>
      </c>
      <c r="DR200">
        <v>0</v>
      </c>
      <c r="DS200">
        <v>0</v>
      </c>
      <c r="DT200">
        <v>9988.33333333333</v>
      </c>
      <c r="DU200">
        <v>0</v>
      </c>
      <c r="DV200">
        <v>0.330984</v>
      </c>
      <c r="DW200">
        <v>0.0921832</v>
      </c>
      <c r="DX200">
        <v>430.452</v>
      </c>
      <c r="DY200">
        <v>430.348666666667</v>
      </c>
      <c r="DZ200">
        <v>0.0199705666666667</v>
      </c>
      <c r="EA200">
        <v>420.051</v>
      </c>
      <c r="EB200">
        <v>23.9288</v>
      </c>
      <c r="EC200">
        <v>2.15076333333333</v>
      </c>
      <c r="ED200">
        <v>2.14896666666667</v>
      </c>
      <c r="EE200">
        <v>18.6001666666667</v>
      </c>
      <c r="EF200">
        <v>18.5868666666667</v>
      </c>
      <c r="EG200">
        <v>0.00500059</v>
      </c>
      <c r="EH200">
        <v>0</v>
      </c>
      <c r="EI200">
        <v>0</v>
      </c>
      <c r="EJ200">
        <v>0</v>
      </c>
      <c r="EK200">
        <v>104.6</v>
      </c>
      <c r="EL200">
        <v>0.00500059</v>
      </c>
      <c r="EM200">
        <v>-5.9</v>
      </c>
      <c r="EN200">
        <v>0.0666666666666667</v>
      </c>
      <c r="EO200">
        <v>36</v>
      </c>
      <c r="EP200">
        <v>39.479</v>
      </c>
      <c r="EQ200">
        <v>37.4163333333333</v>
      </c>
      <c r="ER200">
        <v>39.7496666666667</v>
      </c>
      <c r="ES200">
        <v>38.312</v>
      </c>
      <c r="ET200">
        <v>0</v>
      </c>
      <c r="EU200">
        <v>0</v>
      </c>
      <c r="EV200">
        <v>0</v>
      </c>
      <c r="EW200">
        <v>1758506299.5</v>
      </c>
      <c r="EX200">
        <v>0</v>
      </c>
      <c r="EY200">
        <v>107.204</v>
      </c>
      <c r="EZ200">
        <v>4.82307640093025</v>
      </c>
      <c r="FA200">
        <v>-7.13076883300516</v>
      </c>
      <c r="FB200">
        <v>-10.284</v>
      </c>
      <c r="FC200">
        <v>15</v>
      </c>
      <c r="FD200">
        <v>0</v>
      </c>
      <c r="FE200" t="s">
        <v>424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0.0968366047619048</v>
      </c>
      <c r="FR200">
        <v>-0.299943911688312</v>
      </c>
      <c r="FS200">
        <v>0.0759135675916052</v>
      </c>
      <c r="FT200">
        <v>1</v>
      </c>
      <c r="FU200">
        <v>108.15</v>
      </c>
      <c r="FV200">
        <v>2.67838025217532</v>
      </c>
      <c r="FW200">
        <v>5.7433465341876</v>
      </c>
      <c r="FX200">
        <v>-1</v>
      </c>
      <c r="FY200">
        <v>0.0133295457619048</v>
      </c>
      <c r="FZ200">
        <v>-0.0112089353766234</v>
      </c>
      <c r="GA200">
        <v>0.0101263744290815</v>
      </c>
      <c r="GB200">
        <v>1</v>
      </c>
      <c r="GC200">
        <v>2</v>
      </c>
      <c r="GD200">
        <v>2</v>
      </c>
      <c r="GE200" t="s">
        <v>425</v>
      </c>
      <c r="GF200">
        <v>3.13307</v>
      </c>
      <c r="GG200">
        <v>2.71388</v>
      </c>
      <c r="GH200">
        <v>0.0888488</v>
      </c>
      <c r="GI200">
        <v>0.0892963</v>
      </c>
      <c r="GJ200">
        <v>0.10218</v>
      </c>
      <c r="GK200">
        <v>0.102741</v>
      </c>
      <c r="GL200">
        <v>34330.4</v>
      </c>
      <c r="GM200">
        <v>36753.7</v>
      </c>
      <c r="GN200">
        <v>34089.4</v>
      </c>
      <c r="GO200">
        <v>36540.4</v>
      </c>
      <c r="GP200">
        <v>43230.2</v>
      </c>
      <c r="GQ200">
        <v>47065.7</v>
      </c>
      <c r="GR200">
        <v>53188.1</v>
      </c>
      <c r="GS200">
        <v>58402.3</v>
      </c>
      <c r="GT200">
        <v>1.95553</v>
      </c>
      <c r="GU200">
        <v>1.65753</v>
      </c>
      <c r="GV200">
        <v>0.0957325</v>
      </c>
      <c r="GW200">
        <v>0</v>
      </c>
      <c r="GX200">
        <v>28.4312</v>
      </c>
      <c r="GY200">
        <v>999.9</v>
      </c>
      <c r="GZ200">
        <v>58.802</v>
      </c>
      <c r="HA200">
        <v>30.534</v>
      </c>
      <c r="HB200">
        <v>28.7617</v>
      </c>
      <c r="HC200">
        <v>54.4147</v>
      </c>
      <c r="HD200">
        <v>47.3678</v>
      </c>
      <c r="HE200">
        <v>1</v>
      </c>
      <c r="HF200">
        <v>0.0660442</v>
      </c>
      <c r="HG200">
        <v>-1.43865</v>
      </c>
      <c r="HH200">
        <v>20.1263</v>
      </c>
      <c r="HI200">
        <v>5.19902</v>
      </c>
      <c r="HJ200">
        <v>12.0062</v>
      </c>
      <c r="HK200">
        <v>4.97555</v>
      </c>
      <c r="HL200">
        <v>3.294</v>
      </c>
      <c r="HM200">
        <v>9999</v>
      </c>
      <c r="HN200">
        <v>9999</v>
      </c>
      <c r="HO200">
        <v>9999</v>
      </c>
      <c r="HP200">
        <v>999.9</v>
      </c>
      <c r="HQ200">
        <v>1.86325</v>
      </c>
      <c r="HR200">
        <v>1.86813</v>
      </c>
      <c r="HS200">
        <v>1.86784</v>
      </c>
      <c r="HT200">
        <v>1.86905</v>
      </c>
      <c r="HU200">
        <v>1.86988</v>
      </c>
      <c r="HV200">
        <v>1.86592</v>
      </c>
      <c r="HW200">
        <v>1.86699</v>
      </c>
      <c r="HX200">
        <v>1.86843</v>
      </c>
      <c r="HY200">
        <v>5</v>
      </c>
      <c r="HZ200">
        <v>0</v>
      </c>
      <c r="IA200">
        <v>0</v>
      </c>
      <c r="IB200">
        <v>0</v>
      </c>
      <c r="IC200" t="s">
        <v>426</v>
      </c>
      <c r="ID200" t="s">
        <v>427</v>
      </c>
      <c r="IE200" t="s">
        <v>428</v>
      </c>
      <c r="IF200" t="s">
        <v>428</v>
      </c>
      <c r="IG200" t="s">
        <v>428</v>
      </c>
      <c r="IH200" t="s">
        <v>428</v>
      </c>
      <c r="II200">
        <v>0</v>
      </c>
      <c r="IJ200">
        <v>100</v>
      </c>
      <c r="IK200">
        <v>100</v>
      </c>
      <c r="IL200">
        <v>2.053</v>
      </c>
      <c r="IM200">
        <v>0.3411</v>
      </c>
      <c r="IN200">
        <v>0.625846538382723</v>
      </c>
      <c r="IO200">
        <v>0.00365734689822481</v>
      </c>
      <c r="IP200">
        <v>-6.82403095585571e-07</v>
      </c>
      <c r="IQ200">
        <v>2.34579755332527e-10</v>
      </c>
      <c r="IR200">
        <v>-0.0964157226560202</v>
      </c>
      <c r="IS200">
        <v>-0.0183575705514064</v>
      </c>
      <c r="IT200">
        <v>0.00210061426533654</v>
      </c>
      <c r="IU200">
        <v>-2.28055882586626e-05</v>
      </c>
      <c r="IV200">
        <v>4</v>
      </c>
      <c r="IW200">
        <v>2464</v>
      </c>
      <c r="IX200">
        <v>0</v>
      </c>
      <c r="IY200">
        <v>27</v>
      </c>
      <c r="IZ200">
        <v>29308438.3</v>
      </c>
      <c r="JA200">
        <v>29308438.3</v>
      </c>
      <c r="JB200">
        <v>0.95459</v>
      </c>
      <c r="JC200">
        <v>2.64038</v>
      </c>
      <c r="JD200">
        <v>1.54785</v>
      </c>
      <c r="JE200">
        <v>2.31323</v>
      </c>
      <c r="JF200">
        <v>1.64673</v>
      </c>
      <c r="JG200">
        <v>2.34619</v>
      </c>
      <c r="JH200">
        <v>34.418</v>
      </c>
      <c r="JI200">
        <v>24.2188</v>
      </c>
      <c r="JJ200">
        <v>18</v>
      </c>
      <c r="JK200">
        <v>506.03</v>
      </c>
      <c r="JL200">
        <v>331.901</v>
      </c>
      <c r="JM200">
        <v>30.7655</v>
      </c>
      <c r="JN200">
        <v>28.2383</v>
      </c>
      <c r="JO200">
        <v>30.0001</v>
      </c>
      <c r="JP200">
        <v>28.2697</v>
      </c>
      <c r="JQ200">
        <v>28.2322</v>
      </c>
      <c r="JR200">
        <v>19.1437</v>
      </c>
      <c r="JS200">
        <v>22.3537</v>
      </c>
      <c r="JT200">
        <v>85.7105</v>
      </c>
      <c r="JU200">
        <v>30.7661</v>
      </c>
      <c r="JV200">
        <v>420</v>
      </c>
      <c r="JW200">
        <v>23.9297</v>
      </c>
      <c r="JX200">
        <v>96.6785</v>
      </c>
      <c r="JY200">
        <v>94.6229</v>
      </c>
    </row>
    <row r="201" spans="1:285">
      <c r="A201">
        <v>185</v>
      </c>
      <c r="B201">
        <v>1758506301</v>
      </c>
      <c r="C201">
        <v>3273</v>
      </c>
      <c r="D201" t="s">
        <v>799</v>
      </c>
      <c r="E201" t="s">
        <v>800</v>
      </c>
      <c r="F201">
        <v>5</v>
      </c>
      <c r="G201" t="s">
        <v>419</v>
      </c>
      <c r="H201" t="s">
        <v>786</v>
      </c>
      <c r="I201" t="s">
        <v>421</v>
      </c>
      <c r="J201">
        <v>1758506298</v>
      </c>
      <c r="K201">
        <f>(L201)/1000</f>
        <v>0</v>
      </c>
      <c r="L201">
        <f>1000*DL201*AJ201*(DH201-DI201)/(100*DA201*(1000-AJ201*DH201))</f>
        <v>0</v>
      </c>
      <c r="M201">
        <f>DL201*AJ201*(DG201-DF201*(1000-AJ201*DI201)/(1000-AJ201*DH201))/(100*DA201)</f>
        <v>0</v>
      </c>
      <c r="N201">
        <f>DF201 - IF(AJ201&gt;1, M201*DA201*100.0/(AL201), 0)</f>
        <v>0</v>
      </c>
      <c r="O201">
        <f>((U201-K201/2)*N201-M201)/(U201+K201/2)</f>
        <v>0</v>
      </c>
      <c r="P201">
        <f>O201*(DM201+DN201)/1000.0</f>
        <v>0</v>
      </c>
      <c r="Q201">
        <f>(DF201 - IF(AJ201&gt;1, M201*DA201*100.0/(AL201), 0))*(DM201+DN201)/1000.0</f>
        <v>0</v>
      </c>
      <c r="R201">
        <f>2.0/((1/T201-1/S201)+SIGN(T201)*SQRT((1/T201-1/S201)*(1/T201-1/S201) + 4*DB201/((DB201+1)*(DB201+1))*(2*1/T201*1/S201-1/S201*1/S201)))</f>
        <v>0</v>
      </c>
      <c r="S201">
        <f>IF(LEFT(DC201,1)&lt;&gt;"0",IF(LEFT(DC201,1)="1",3.0,DD201),$D$5+$E$5*(DT201*DM201/($K$5*1000))+$F$5*(DT201*DM201/($K$5*1000))*MAX(MIN(DA201,$J$5),$I$5)*MAX(MIN(DA201,$J$5),$I$5)+$G$5*MAX(MIN(DA201,$J$5),$I$5)*(DT201*DM201/($K$5*1000))+$H$5*(DT201*DM201/($K$5*1000))*(DT201*DM201/($K$5*1000)))</f>
        <v>0</v>
      </c>
      <c r="T201">
        <f>K201*(1000-(1000*0.61365*exp(17.502*X201/(240.97+X201))/(DM201+DN201)+DH201)/2)/(1000*0.61365*exp(17.502*X201/(240.97+X201))/(DM201+DN201)-DH201)</f>
        <v>0</v>
      </c>
      <c r="U201">
        <f>1/((DB201+1)/(R201/1.6)+1/(S201/1.37)) + DB201/((DB201+1)/(R201/1.6) + DB201/(S201/1.37))</f>
        <v>0</v>
      </c>
      <c r="V201">
        <f>(CW201*CZ201)</f>
        <v>0</v>
      </c>
      <c r="W201">
        <f>(DO201+(V201+2*0.95*5.67E-8*(((DO201+$B$7)+273)^4-(DO201+273)^4)-44100*K201)/(1.84*29.3*S201+8*0.95*5.67E-8*(DO201+273)^3))</f>
        <v>0</v>
      </c>
      <c r="X201">
        <f>($C$7*DP201+$D$7*DQ201+$E$7*W201)</f>
        <v>0</v>
      </c>
      <c r="Y201">
        <f>0.61365*exp(17.502*X201/(240.97+X201))</f>
        <v>0</v>
      </c>
      <c r="Z201">
        <f>(AA201/AB201*100)</f>
        <v>0</v>
      </c>
      <c r="AA201">
        <f>DH201*(DM201+DN201)/1000</f>
        <v>0</v>
      </c>
      <c r="AB201">
        <f>0.61365*exp(17.502*DO201/(240.97+DO201))</f>
        <v>0</v>
      </c>
      <c r="AC201">
        <f>(Y201-DH201*(DM201+DN201)/1000)</f>
        <v>0</v>
      </c>
      <c r="AD201">
        <f>(-K201*44100)</f>
        <v>0</v>
      </c>
      <c r="AE201">
        <f>2*29.3*S201*0.92*(DO201-X201)</f>
        <v>0</v>
      </c>
      <c r="AF201">
        <f>2*0.95*5.67E-8*(((DO201+$B$7)+273)^4-(X201+273)^4)</f>
        <v>0</v>
      </c>
      <c r="AG201">
        <f>V201+AF201+AD201+AE201</f>
        <v>0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MAX(0,($B$13+$C$13*DT201)/(1+$D$13*DT201)*DM201/(DO201+273)*$E$13)</f>
        <v>0</v>
      </c>
      <c r="AM201" t="s">
        <v>422</v>
      </c>
      <c r="AN201" t="s">
        <v>422</v>
      </c>
      <c r="AO201">
        <v>0</v>
      </c>
      <c r="AP201">
        <v>0</v>
      </c>
      <c r="AQ201">
        <f>1-AO201/AP201</f>
        <v>0</v>
      </c>
      <c r="AR201">
        <v>0</v>
      </c>
      <c r="AS201" t="s">
        <v>422</v>
      </c>
      <c r="AT201" t="s">
        <v>422</v>
      </c>
      <c r="AU201">
        <v>0</v>
      </c>
      <c r="AV201">
        <v>0</v>
      </c>
      <c r="AW201">
        <f>1-AU201/AV201</f>
        <v>0</v>
      </c>
      <c r="AX201">
        <v>0.5</v>
      </c>
      <c r="AY201">
        <f>CX201</f>
        <v>0</v>
      </c>
      <c r="AZ201">
        <f>M201</f>
        <v>0</v>
      </c>
      <c r="BA201">
        <f>AW201*AX201*AY201</f>
        <v>0</v>
      </c>
      <c r="BB201">
        <f>(AZ201-AR201)/AY201</f>
        <v>0</v>
      </c>
      <c r="BC201">
        <f>(AP201-AV201)/AV201</f>
        <v>0</v>
      </c>
      <c r="BD201">
        <f>AO201/(AQ201+AO201/AV201)</f>
        <v>0</v>
      </c>
      <c r="BE201" t="s">
        <v>422</v>
      </c>
      <c r="BF201">
        <v>0</v>
      </c>
      <c r="BG201">
        <f>IF(BF201&lt;&gt;0, BF201, BD201)</f>
        <v>0</v>
      </c>
      <c r="BH201">
        <f>1-BG201/AV201</f>
        <v>0</v>
      </c>
      <c r="BI201">
        <f>(AV201-AU201)/(AV201-BG201)</f>
        <v>0</v>
      </c>
      <c r="BJ201">
        <f>(AP201-AV201)/(AP201-BG201)</f>
        <v>0</v>
      </c>
      <c r="BK201">
        <f>(AV201-AU201)/(AV201-AO201)</f>
        <v>0</v>
      </c>
      <c r="BL201">
        <f>(AP201-AV201)/(AP201-AO201)</f>
        <v>0</v>
      </c>
      <c r="BM201">
        <f>(BI201*BG201/AU201)</f>
        <v>0</v>
      </c>
      <c r="BN201">
        <f>(1-BM201)</f>
        <v>0</v>
      </c>
      <c r="CW201">
        <f>$B$11*DU201+$C$11*DV201+$F$11*EG201*(1-EJ201)</f>
        <v>0</v>
      </c>
      <c r="CX201">
        <f>CW201*CY201</f>
        <v>0</v>
      </c>
      <c r="CY201">
        <f>($B$11*$D$9+$C$11*$D$9+$F$11*((ET201+EL201)/MAX(ET201+EL201+EU201, 0.1)*$I$9+EU201/MAX(ET201+EL201+EU201, 0.1)*$J$9))/($B$11+$C$11+$F$11)</f>
        <v>0</v>
      </c>
      <c r="CZ201">
        <f>($B$11*$K$9+$C$11*$K$9+$F$11*((ET201+EL201)/MAX(ET201+EL201+EU201, 0.1)*$P$9+EU201/MAX(ET201+EL201+EU201, 0.1)*$Q$9))/($B$11+$C$11+$F$11)</f>
        <v>0</v>
      </c>
      <c r="DA201">
        <v>1.37</v>
      </c>
      <c r="DB201">
        <v>0.5</v>
      </c>
      <c r="DC201" t="s">
        <v>423</v>
      </c>
      <c r="DD201">
        <v>2</v>
      </c>
      <c r="DE201">
        <v>1758506298</v>
      </c>
      <c r="DF201">
        <v>420.129333333333</v>
      </c>
      <c r="DG201">
        <v>419.997</v>
      </c>
      <c r="DH201">
        <v>23.9513333333333</v>
      </c>
      <c r="DI201">
        <v>23.9286666666667</v>
      </c>
      <c r="DJ201">
        <v>418.076666666667</v>
      </c>
      <c r="DK201">
        <v>23.6103333333333</v>
      </c>
      <c r="DL201">
        <v>499.990666666667</v>
      </c>
      <c r="DM201">
        <v>89.8064333333333</v>
      </c>
      <c r="DN201">
        <v>0.0358453333333333</v>
      </c>
      <c r="DO201">
        <v>30.1892</v>
      </c>
      <c r="DP201">
        <v>29.9914333333333</v>
      </c>
      <c r="DQ201">
        <v>999.9</v>
      </c>
      <c r="DR201">
        <v>0</v>
      </c>
      <c r="DS201">
        <v>0</v>
      </c>
      <c r="DT201">
        <v>9998.76666666667</v>
      </c>
      <c r="DU201">
        <v>0</v>
      </c>
      <c r="DV201">
        <v>0.330984</v>
      </c>
      <c r="DW201">
        <v>0.132425666666667</v>
      </c>
      <c r="DX201">
        <v>430.439</v>
      </c>
      <c r="DY201">
        <v>430.293333333333</v>
      </c>
      <c r="DZ201">
        <v>0.0226351333333333</v>
      </c>
      <c r="EA201">
        <v>419.997</v>
      </c>
      <c r="EB201">
        <v>23.9286666666667</v>
      </c>
      <c r="EC201">
        <v>2.15098666666667</v>
      </c>
      <c r="ED201">
        <v>2.14895</v>
      </c>
      <c r="EE201">
        <v>18.6018333333333</v>
      </c>
      <c r="EF201">
        <v>18.5867333333333</v>
      </c>
      <c r="EG201">
        <v>0.00500059</v>
      </c>
      <c r="EH201">
        <v>0</v>
      </c>
      <c r="EI201">
        <v>0</v>
      </c>
      <c r="EJ201">
        <v>0</v>
      </c>
      <c r="EK201">
        <v>101.1</v>
      </c>
      <c r="EL201">
        <v>0.00500059</v>
      </c>
      <c r="EM201">
        <v>-5.3</v>
      </c>
      <c r="EN201">
        <v>-0.7</v>
      </c>
      <c r="EO201">
        <v>36</v>
      </c>
      <c r="EP201">
        <v>39.458</v>
      </c>
      <c r="EQ201">
        <v>37.3956666666667</v>
      </c>
      <c r="ER201">
        <v>39.708</v>
      </c>
      <c r="ES201">
        <v>38.2913333333333</v>
      </c>
      <c r="ET201">
        <v>0</v>
      </c>
      <c r="EU201">
        <v>0</v>
      </c>
      <c r="EV201">
        <v>0</v>
      </c>
      <c r="EW201">
        <v>1758506301.3</v>
      </c>
      <c r="EX201">
        <v>0</v>
      </c>
      <c r="EY201">
        <v>106.069230769231</v>
      </c>
      <c r="EZ201">
        <v>-1.12820562548999</v>
      </c>
      <c r="FA201">
        <v>3.03589766766631</v>
      </c>
      <c r="FB201">
        <v>-9.70769230769231</v>
      </c>
      <c r="FC201">
        <v>15</v>
      </c>
      <c r="FD201">
        <v>0</v>
      </c>
      <c r="FE201" t="s">
        <v>424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0.0951348428571429</v>
      </c>
      <c r="FR201">
        <v>-0.0917430857142856</v>
      </c>
      <c r="FS201">
        <v>0.0745227444919148</v>
      </c>
      <c r="FT201">
        <v>1</v>
      </c>
      <c r="FU201">
        <v>108.352941176471</v>
      </c>
      <c r="FV201">
        <v>-11.7463714528351</v>
      </c>
      <c r="FW201">
        <v>5.61034943307863</v>
      </c>
      <c r="FX201">
        <v>-1</v>
      </c>
      <c r="FY201">
        <v>0.012340541</v>
      </c>
      <c r="FZ201">
        <v>0.0407233616103896</v>
      </c>
      <c r="GA201">
        <v>0.0084284554090063</v>
      </c>
      <c r="GB201">
        <v>1</v>
      </c>
      <c r="GC201">
        <v>2</v>
      </c>
      <c r="GD201">
        <v>2</v>
      </c>
      <c r="GE201" t="s">
        <v>425</v>
      </c>
      <c r="GF201">
        <v>3.13315</v>
      </c>
      <c r="GG201">
        <v>2.71381</v>
      </c>
      <c r="GH201">
        <v>0.088849</v>
      </c>
      <c r="GI201">
        <v>0.0892991</v>
      </c>
      <c r="GJ201">
        <v>0.102185</v>
      </c>
      <c r="GK201">
        <v>0.10274</v>
      </c>
      <c r="GL201">
        <v>34330.3</v>
      </c>
      <c r="GM201">
        <v>36753.6</v>
      </c>
      <c r="GN201">
        <v>34089.4</v>
      </c>
      <c r="GO201">
        <v>36540.4</v>
      </c>
      <c r="GP201">
        <v>43229.8</v>
      </c>
      <c r="GQ201">
        <v>47065.9</v>
      </c>
      <c r="GR201">
        <v>53187.8</v>
      </c>
      <c r="GS201">
        <v>58402.5</v>
      </c>
      <c r="GT201">
        <v>1.95555</v>
      </c>
      <c r="GU201">
        <v>1.65745</v>
      </c>
      <c r="GV201">
        <v>0.0955537</v>
      </c>
      <c r="GW201">
        <v>0</v>
      </c>
      <c r="GX201">
        <v>28.4312</v>
      </c>
      <c r="GY201">
        <v>999.9</v>
      </c>
      <c r="GZ201">
        <v>58.778</v>
      </c>
      <c r="HA201">
        <v>30.534</v>
      </c>
      <c r="HB201">
        <v>28.7509</v>
      </c>
      <c r="HC201">
        <v>54.6947</v>
      </c>
      <c r="HD201">
        <v>47.3598</v>
      </c>
      <c r="HE201">
        <v>1</v>
      </c>
      <c r="HF201">
        <v>0.0661738</v>
      </c>
      <c r="HG201">
        <v>-1.44398</v>
      </c>
      <c r="HH201">
        <v>20.1262</v>
      </c>
      <c r="HI201">
        <v>5.19902</v>
      </c>
      <c r="HJ201">
        <v>12.0058</v>
      </c>
      <c r="HK201">
        <v>4.97545</v>
      </c>
      <c r="HL201">
        <v>3.294</v>
      </c>
      <c r="HM201">
        <v>9999</v>
      </c>
      <c r="HN201">
        <v>9999</v>
      </c>
      <c r="HO201">
        <v>9999</v>
      </c>
      <c r="HP201">
        <v>999.9</v>
      </c>
      <c r="HQ201">
        <v>1.86325</v>
      </c>
      <c r="HR201">
        <v>1.86812</v>
      </c>
      <c r="HS201">
        <v>1.86784</v>
      </c>
      <c r="HT201">
        <v>1.86905</v>
      </c>
      <c r="HU201">
        <v>1.86985</v>
      </c>
      <c r="HV201">
        <v>1.86591</v>
      </c>
      <c r="HW201">
        <v>1.867</v>
      </c>
      <c r="HX201">
        <v>1.86844</v>
      </c>
      <c r="HY201">
        <v>5</v>
      </c>
      <c r="HZ201">
        <v>0</v>
      </c>
      <c r="IA201">
        <v>0</v>
      </c>
      <c r="IB201">
        <v>0</v>
      </c>
      <c r="IC201" t="s">
        <v>426</v>
      </c>
      <c r="ID201" t="s">
        <v>427</v>
      </c>
      <c r="IE201" t="s">
        <v>428</v>
      </c>
      <c r="IF201" t="s">
        <v>428</v>
      </c>
      <c r="IG201" t="s">
        <v>428</v>
      </c>
      <c r="IH201" t="s">
        <v>428</v>
      </c>
      <c r="II201">
        <v>0</v>
      </c>
      <c r="IJ201">
        <v>100</v>
      </c>
      <c r="IK201">
        <v>100</v>
      </c>
      <c r="IL201">
        <v>2.052</v>
      </c>
      <c r="IM201">
        <v>0.3411</v>
      </c>
      <c r="IN201">
        <v>0.625846538382723</v>
      </c>
      <c r="IO201">
        <v>0.00365734689822481</v>
      </c>
      <c r="IP201">
        <v>-6.82403095585571e-07</v>
      </c>
      <c r="IQ201">
        <v>2.34579755332527e-10</v>
      </c>
      <c r="IR201">
        <v>-0.0964157226560202</v>
      </c>
      <c r="IS201">
        <v>-0.0183575705514064</v>
      </c>
      <c r="IT201">
        <v>0.00210061426533654</v>
      </c>
      <c r="IU201">
        <v>-2.28055882586626e-05</v>
      </c>
      <c r="IV201">
        <v>4</v>
      </c>
      <c r="IW201">
        <v>2464</v>
      </c>
      <c r="IX201">
        <v>0</v>
      </c>
      <c r="IY201">
        <v>27</v>
      </c>
      <c r="IZ201">
        <v>29308438.4</v>
      </c>
      <c r="JA201">
        <v>29308438.4</v>
      </c>
      <c r="JB201">
        <v>0.95459</v>
      </c>
      <c r="JC201">
        <v>2.64282</v>
      </c>
      <c r="JD201">
        <v>1.54785</v>
      </c>
      <c r="JE201">
        <v>2.31445</v>
      </c>
      <c r="JF201">
        <v>1.64673</v>
      </c>
      <c r="JG201">
        <v>2.24854</v>
      </c>
      <c r="JH201">
        <v>34.418</v>
      </c>
      <c r="JI201">
        <v>24.2188</v>
      </c>
      <c r="JJ201">
        <v>18</v>
      </c>
      <c r="JK201">
        <v>506.036</v>
      </c>
      <c r="JL201">
        <v>331.859</v>
      </c>
      <c r="JM201">
        <v>30.7661</v>
      </c>
      <c r="JN201">
        <v>28.2375</v>
      </c>
      <c r="JO201">
        <v>30.0002</v>
      </c>
      <c r="JP201">
        <v>28.2685</v>
      </c>
      <c r="JQ201">
        <v>28.231</v>
      </c>
      <c r="JR201">
        <v>19.1454</v>
      </c>
      <c r="JS201">
        <v>22.3537</v>
      </c>
      <c r="JT201">
        <v>85.7105</v>
      </c>
      <c r="JU201">
        <v>30.772</v>
      </c>
      <c r="JV201">
        <v>420</v>
      </c>
      <c r="JW201">
        <v>23.9297</v>
      </c>
      <c r="JX201">
        <v>96.6782</v>
      </c>
      <c r="JY201">
        <v>94.6232</v>
      </c>
    </row>
    <row r="202" spans="1:285">
      <c r="A202">
        <v>186</v>
      </c>
      <c r="B202">
        <v>1758506303</v>
      </c>
      <c r="C202">
        <v>3275</v>
      </c>
      <c r="D202" t="s">
        <v>801</v>
      </c>
      <c r="E202" t="s">
        <v>802</v>
      </c>
      <c r="F202">
        <v>5</v>
      </c>
      <c r="G202" t="s">
        <v>419</v>
      </c>
      <c r="H202" t="s">
        <v>786</v>
      </c>
      <c r="I202" t="s">
        <v>421</v>
      </c>
      <c r="J202">
        <v>1758506300</v>
      </c>
      <c r="K202">
        <f>(L202)/1000</f>
        <v>0</v>
      </c>
      <c r="L202">
        <f>1000*DL202*AJ202*(DH202-DI202)/(100*DA202*(1000-AJ202*DH202))</f>
        <v>0</v>
      </c>
      <c r="M202">
        <f>DL202*AJ202*(DG202-DF202*(1000-AJ202*DI202)/(1000-AJ202*DH202))/(100*DA202)</f>
        <v>0</v>
      </c>
      <c r="N202">
        <f>DF202 - IF(AJ202&gt;1, M202*DA202*100.0/(AL202), 0)</f>
        <v>0</v>
      </c>
      <c r="O202">
        <f>((U202-K202/2)*N202-M202)/(U202+K202/2)</f>
        <v>0</v>
      </c>
      <c r="P202">
        <f>O202*(DM202+DN202)/1000.0</f>
        <v>0</v>
      </c>
      <c r="Q202">
        <f>(DF202 - IF(AJ202&gt;1, M202*DA202*100.0/(AL202), 0))*(DM202+DN202)/1000.0</f>
        <v>0</v>
      </c>
      <c r="R202">
        <f>2.0/((1/T202-1/S202)+SIGN(T202)*SQRT((1/T202-1/S202)*(1/T202-1/S202) + 4*DB202/((DB202+1)*(DB202+1))*(2*1/T202*1/S202-1/S202*1/S202)))</f>
        <v>0</v>
      </c>
      <c r="S202">
        <f>IF(LEFT(DC202,1)&lt;&gt;"0",IF(LEFT(DC202,1)="1",3.0,DD202),$D$5+$E$5*(DT202*DM202/($K$5*1000))+$F$5*(DT202*DM202/($K$5*1000))*MAX(MIN(DA202,$J$5),$I$5)*MAX(MIN(DA202,$J$5),$I$5)+$G$5*MAX(MIN(DA202,$J$5),$I$5)*(DT202*DM202/($K$5*1000))+$H$5*(DT202*DM202/($K$5*1000))*(DT202*DM202/($K$5*1000)))</f>
        <v>0</v>
      </c>
      <c r="T202">
        <f>K202*(1000-(1000*0.61365*exp(17.502*X202/(240.97+X202))/(DM202+DN202)+DH202)/2)/(1000*0.61365*exp(17.502*X202/(240.97+X202))/(DM202+DN202)-DH202)</f>
        <v>0</v>
      </c>
      <c r="U202">
        <f>1/((DB202+1)/(R202/1.6)+1/(S202/1.37)) + DB202/((DB202+1)/(R202/1.6) + DB202/(S202/1.37))</f>
        <v>0</v>
      </c>
      <c r="V202">
        <f>(CW202*CZ202)</f>
        <v>0</v>
      </c>
      <c r="W202">
        <f>(DO202+(V202+2*0.95*5.67E-8*(((DO202+$B$7)+273)^4-(DO202+273)^4)-44100*K202)/(1.84*29.3*S202+8*0.95*5.67E-8*(DO202+273)^3))</f>
        <v>0</v>
      </c>
      <c r="X202">
        <f>($C$7*DP202+$D$7*DQ202+$E$7*W202)</f>
        <v>0</v>
      </c>
      <c r="Y202">
        <f>0.61365*exp(17.502*X202/(240.97+X202))</f>
        <v>0</v>
      </c>
      <c r="Z202">
        <f>(AA202/AB202*100)</f>
        <v>0</v>
      </c>
      <c r="AA202">
        <f>DH202*(DM202+DN202)/1000</f>
        <v>0</v>
      </c>
      <c r="AB202">
        <f>0.61365*exp(17.502*DO202/(240.97+DO202))</f>
        <v>0</v>
      </c>
      <c r="AC202">
        <f>(Y202-DH202*(DM202+DN202)/1000)</f>
        <v>0</v>
      </c>
      <c r="AD202">
        <f>(-K202*44100)</f>
        <v>0</v>
      </c>
      <c r="AE202">
        <f>2*29.3*S202*0.92*(DO202-X202)</f>
        <v>0</v>
      </c>
      <c r="AF202">
        <f>2*0.95*5.67E-8*(((DO202+$B$7)+273)^4-(X202+273)^4)</f>
        <v>0</v>
      </c>
      <c r="AG202">
        <f>V202+AF202+AD202+AE202</f>
        <v>0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MAX(0,($B$13+$C$13*DT202)/(1+$D$13*DT202)*DM202/(DO202+273)*$E$13)</f>
        <v>0</v>
      </c>
      <c r="AM202" t="s">
        <v>422</v>
      </c>
      <c r="AN202" t="s">
        <v>422</v>
      </c>
      <c r="AO202">
        <v>0</v>
      </c>
      <c r="AP202">
        <v>0</v>
      </c>
      <c r="AQ202">
        <f>1-AO202/AP202</f>
        <v>0</v>
      </c>
      <c r="AR202">
        <v>0</v>
      </c>
      <c r="AS202" t="s">
        <v>422</v>
      </c>
      <c r="AT202" t="s">
        <v>422</v>
      </c>
      <c r="AU202">
        <v>0</v>
      </c>
      <c r="AV202">
        <v>0</v>
      </c>
      <c r="AW202">
        <f>1-AU202/AV202</f>
        <v>0</v>
      </c>
      <c r="AX202">
        <v>0.5</v>
      </c>
      <c r="AY202">
        <f>CX202</f>
        <v>0</v>
      </c>
      <c r="AZ202">
        <f>M202</f>
        <v>0</v>
      </c>
      <c r="BA202">
        <f>AW202*AX202*AY202</f>
        <v>0</v>
      </c>
      <c r="BB202">
        <f>(AZ202-AR202)/AY202</f>
        <v>0</v>
      </c>
      <c r="BC202">
        <f>(AP202-AV202)/AV202</f>
        <v>0</v>
      </c>
      <c r="BD202">
        <f>AO202/(AQ202+AO202/AV202)</f>
        <v>0</v>
      </c>
      <c r="BE202" t="s">
        <v>422</v>
      </c>
      <c r="BF202">
        <v>0</v>
      </c>
      <c r="BG202">
        <f>IF(BF202&lt;&gt;0, BF202, BD202)</f>
        <v>0</v>
      </c>
      <c r="BH202">
        <f>1-BG202/AV202</f>
        <v>0</v>
      </c>
      <c r="BI202">
        <f>(AV202-AU202)/(AV202-BG202)</f>
        <v>0</v>
      </c>
      <c r="BJ202">
        <f>(AP202-AV202)/(AP202-BG202)</f>
        <v>0</v>
      </c>
      <c r="BK202">
        <f>(AV202-AU202)/(AV202-AO202)</f>
        <v>0</v>
      </c>
      <c r="BL202">
        <f>(AP202-AV202)/(AP202-AO202)</f>
        <v>0</v>
      </c>
      <c r="BM202">
        <f>(BI202*BG202/AU202)</f>
        <v>0</v>
      </c>
      <c r="BN202">
        <f>(1-BM202)</f>
        <v>0</v>
      </c>
      <c r="CW202">
        <f>$B$11*DU202+$C$11*DV202+$F$11*EG202*(1-EJ202)</f>
        <v>0</v>
      </c>
      <c r="CX202">
        <f>CW202*CY202</f>
        <v>0</v>
      </c>
      <c r="CY202">
        <f>($B$11*$D$9+$C$11*$D$9+$F$11*((ET202+EL202)/MAX(ET202+EL202+EU202, 0.1)*$I$9+EU202/MAX(ET202+EL202+EU202, 0.1)*$J$9))/($B$11+$C$11+$F$11)</f>
        <v>0</v>
      </c>
      <c r="CZ202">
        <f>($B$11*$K$9+$C$11*$K$9+$F$11*((ET202+EL202)/MAX(ET202+EL202+EU202, 0.1)*$P$9+EU202/MAX(ET202+EL202+EU202, 0.1)*$Q$9))/($B$11+$C$11+$F$11)</f>
        <v>0</v>
      </c>
      <c r="DA202">
        <v>1.37</v>
      </c>
      <c r="DB202">
        <v>0.5</v>
      </c>
      <c r="DC202" t="s">
        <v>423</v>
      </c>
      <c r="DD202">
        <v>2</v>
      </c>
      <c r="DE202">
        <v>1758506300</v>
      </c>
      <c r="DF202">
        <v>420.123</v>
      </c>
      <c r="DG202">
        <v>419.964666666667</v>
      </c>
      <c r="DH202">
        <v>23.953</v>
      </c>
      <c r="DI202">
        <v>23.9285333333333</v>
      </c>
      <c r="DJ202">
        <v>418.070333333333</v>
      </c>
      <c r="DK202">
        <v>23.6119333333333</v>
      </c>
      <c r="DL202">
        <v>499.992</v>
      </c>
      <c r="DM202">
        <v>89.8066</v>
      </c>
      <c r="DN202">
        <v>0.0357868666666667</v>
      </c>
      <c r="DO202">
        <v>30.1878333333333</v>
      </c>
      <c r="DP202">
        <v>29.9897666666667</v>
      </c>
      <c r="DQ202">
        <v>999.9</v>
      </c>
      <c r="DR202">
        <v>0</v>
      </c>
      <c r="DS202">
        <v>0</v>
      </c>
      <c r="DT202">
        <v>10007.1</v>
      </c>
      <c r="DU202">
        <v>0</v>
      </c>
      <c r="DV202">
        <v>0.330984</v>
      </c>
      <c r="DW202">
        <v>0.158355666666667</v>
      </c>
      <c r="DX202">
        <v>430.433333333333</v>
      </c>
      <c r="DY202">
        <v>430.26</v>
      </c>
      <c r="DZ202">
        <v>0.0244573</v>
      </c>
      <c r="EA202">
        <v>419.964666666667</v>
      </c>
      <c r="EB202">
        <v>23.9285333333333</v>
      </c>
      <c r="EC202">
        <v>2.15114</v>
      </c>
      <c r="ED202">
        <v>2.14894</v>
      </c>
      <c r="EE202">
        <v>18.6029666666667</v>
      </c>
      <c r="EF202">
        <v>18.5866666666667</v>
      </c>
      <c r="EG202">
        <v>0.00500059</v>
      </c>
      <c r="EH202">
        <v>0</v>
      </c>
      <c r="EI202">
        <v>0</v>
      </c>
      <c r="EJ202">
        <v>0</v>
      </c>
      <c r="EK202">
        <v>100.3</v>
      </c>
      <c r="EL202">
        <v>0.00500059</v>
      </c>
      <c r="EM202">
        <v>-9.03333333333333</v>
      </c>
      <c r="EN202">
        <v>-1.2</v>
      </c>
      <c r="EO202">
        <v>35.979</v>
      </c>
      <c r="EP202">
        <v>39.4163333333333</v>
      </c>
      <c r="EQ202">
        <v>37.375</v>
      </c>
      <c r="ER202">
        <v>39.6663333333333</v>
      </c>
      <c r="ES202">
        <v>38.2706666666667</v>
      </c>
      <c r="ET202">
        <v>0</v>
      </c>
      <c r="EU202">
        <v>0</v>
      </c>
      <c r="EV202">
        <v>0</v>
      </c>
      <c r="EW202">
        <v>1758506303.7</v>
      </c>
      <c r="EX202">
        <v>0</v>
      </c>
      <c r="EY202">
        <v>106.296153846154</v>
      </c>
      <c r="EZ202">
        <v>-14.1982910919501</v>
      </c>
      <c r="FA202">
        <v>19.1555558527999</v>
      </c>
      <c r="FB202">
        <v>-9.61153846153846</v>
      </c>
      <c r="FC202">
        <v>15</v>
      </c>
      <c r="FD202">
        <v>0</v>
      </c>
      <c r="FE202" t="s">
        <v>424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0.0943152238095238</v>
      </c>
      <c r="FR202">
        <v>0.063862987012987</v>
      </c>
      <c r="FS202">
        <v>0.0738514274660435</v>
      </c>
      <c r="FT202">
        <v>1</v>
      </c>
      <c r="FU202">
        <v>107.597058823529</v>
      </c>
      <c r="FV202">
        <v>-20.5393432391968</v>
      </c>
      <c r="FW202">
        <v>6.06579054030822</v>
      </c>
      <c r="FX202">
        <v>-1</v>
      </c>
      <c r="FY202">
        <v>0.0125108362380952</v>
      </c>
      <c r="FZ202">
        <v>0.0795915157402597</v>
      </c>
      <c r="GA202">
        <v>0.00858346448778637</v>
      </c>
      <c r="GB202">
        <v>1</v>
      </c>
      <c r="GC202">
        <v>2</v>
      </c>
      <c r="GD202">
        <v>2</v>
      </c>
      <c r="GE202" t="s">
        <v>425</v>
      </c>
      <c r="GF202">
        <v>3.13316</v>
      </c>
      <c r="GG202">
        <v>2.71395</v>
      </c>
      <c r="GH202">
        <v>0.0888522</v>
      </c>
      <c r="GI202">
        <v>0.0892939</v>
      </c>
      <c r="GJ202">
        <v>0.102186</v>
      </c>
      <c r="GK202">
        <v>0.102741</v>
      </c>
      <c r="GL202">
        <v>34330.3</v>
      </c>
      <c r="GM202">
        <v>36753.8</v>
      </c>
      <c r="GN202">
        <v>34089.5</v>
      </c>
      <c r="GO202">
        <v>36540.5</v>
      </c>
      <c r="GP202">
        <v>43229.7</v>
      </c>
      <c r="GQ202">
        <v>47066.1</v>
      </c>
      <c r="GR202">
        <v>53187.7</v>
      </c>
      <c r="GS202">
        <v>58402.8</v>
      </c>
      <c r="GT202">
        <v>1.95578</v>
      </c>
      <c r="GU202">
        <v>1.65762</v>
      </c>
      <c r="GV202">
        <v>0.0953376</v>
      </c>
      <c r="GW202">
        <v>0</v>
      </c>
      <c r="GX202">
        <v>28.4312</v>
      </c>
      <c r="GY202">
        <v>999.9</v>
      </c>
      <c r="GZ202">
        <v>58.802</v>
      </c>
      <c r="HA202">
        <v>30.534</v>
      </c>
      <c r="HB202">
        <v>28.7621</v>
      </c>
      <c r="HC202">
        <v>54.7047</v>
      </c>
      <c r="HD202">
        <v>47.504</v>
      </c>
      <c r="HE202">
        <v>1</v>
      </c>
      <c r="HF202">
        <v>0.0661052</v>
      </c>
      <c r="HG202">
        <v>-1.45616</v>
      </c>
      <c r="HH202">
        <v>20.1262</v>
      </c>
      <c r="HI202">
        <v>5.19887</v>
      </c>
      <c r="HJ202">
        <v>12.0056</v>
      </c>
      <c r="HK202">
        <v>4.97565</v>
      </c>
      <c r="HL202">
        <v>3.294</v>
      </c>
      <c r="HM202">
        <v>9999</v>
      </c>
      <c r="HN202">
        <v>9999</v>
      </c>
      <c r="HO202">
        <v>9999</v>
      </c>
      <c r="HP202">
        <v>999.9</v>
      </c>
      <c r="HQ202">
        <v>1.86325</v>
      </c>
      <c r="HR202">
        <v>1.86812</v>
      </c>
      <c r="HS202">
        <v>1.86784</v>
      </c>
      <c r="HT202">
        <v>1.86905</v>
      </c>
      <c r="HU202">
        <v>1.86984</v>
      </c>
      <c r="HV202">
        <v>1.86593</v>
      </c>
      <c r="HW202">
        <v>1.867</v>
      </c>
      <c r="HX202">
        <v>1.86843</v>
      </c>
      <c r="HY202">
        <v>5</v>
      </c>
      <c r="HZ202">
        <v>0</v>
      </c>
      <c r="IA202">
        <v>0</v>
      </c>
      <c r="IB202">
        <v>0</v>
      </c>
      <c r="IC202" t="s">
        <v>426</v>
      </c>
      <c r="ID202" t="s">
        <v>427</v>
      </c>
      <c r="IE202" t="s">
        <v>428</v>
      </c>
      <c r="IF202" t="s">
        <v>428</v>
      </c>
      <c r="IG202" t="s">
        <v>428</v>
      </c>
      <c r="IH202" t="s">
        <v>428</v>
      </c>
      <c r="II202">
        <v>0</v>
      </c>
      <c r="IJ202">
        <v>100</v>
      </c>
      <c r="IK202">
        <v>100</v>
      </c>
      <c r="IL202">
        <v>2.053</v>
      </c>
      <c r="IM202">
        <v>0.3411</v>
      </c>
      <c r="IN202">
        <v>0.625846538382723</v>
      </c>
      <c r="IO202">
        <v>0.00365734689822481</v>
      </c>
      <c r="IP202">
        <v>-6.82403095585571e-07</v>
      </c>
      <c r="IQ202">
        <v>2.34579755332527e-10</v>
      </c>
      <c r="IR202">
        <v>-0.0964157226560202</v>
      </c>
      <c r="IS202">
        <v>-0.0183575705514064</v>
      </c>
      <c r="IT202">
        <v>0.00210061426533654</v>
      </c>
      <c r="IU202">
        <v>-2.28055882586626e-05</v>
      </c>
      <c r="IV202">
        <v>4</v>
      </c>
      <c r="IW202">
        <v>2464</v>
      </c>
      <c r="IX202">
        <v>0</v>
      </c>
      <c r="IY202">
        <v>27</v>
      </c>
      <c r="IZ202">
        <v>29308438.4</v>
      </c>
      <c r="JA202">
        <v>29308438.4</v>
      </c>
      <c r="JB202">
        <v>0.955811</v>
      </c>
      <c r="JC202">
        <v>2.64038</v>
      </c>
      <c r="JD202">
        <v>1.54785</v>
      </c>
      <c r="JE202">
        <v>2.31445</v>
      </c>
      <c r="JF202">
        <v>1.64673</v>
      </c>
      <c r="JG202">
        <v>2.30591</v>
      </c>
      <c r="JH202">
        <v>34.418</v>
      </c>
      <c r="JI202">
        <v>24.2188</v>
      </c>
      <c r="JJ202">
        <v>18</v>
      </c>
      <c r="JK202">
        <v>506.174</v>
      </c>
      <c r="JL202">
        <v>331.939</v>
      </c>
      <c r="JM202">
        <v>30.7673</v>
      </c>
      <c r="JN202">
        <v>28.2363</v>
      </c>
      <c r="JO202">
        <v>30.0001</v>
      </c>
      <c r="JP202">
        <v>28.2674</v>
      </c>
      <c r="JQ202">
        <v>28.2304</v>
      </c>
      <c r="JR202">
        <v>19.145</v>
      </c>
      <c r="JS202">
        <v>22.3537</v>
      </c>
      <c r="JT202">
        <v>85.7105</v>
      </c>
      <c r="JU202">
        <v>30.772</v>
      </c>
      <c r="JV202">
        <v>420</v>
      </c>
      <c r="JW202">
        <v>23.9297</v>
      </c>
      <c r="JX202">
        <v>96.6782</v>
      </c>
      <c r="JY202">
        <v>94.6235</v>
      </c>
    </row>
    <row r="203" spans="1:285">
      <c r="A203">
        <v>187</v>
      </c>
      <c r="B203">
        <v>1758506305</v>
      </c>
      <c r="C203">
        <v>3277</v>
      </c>
      <c r="D203" t="s">
        <v>803</v>
      </c>
      <c r="E203" t="s">
        <v>804</v>
      </c>
      <c r="F203">
        <v>5</v>
      </c>
      <c r="G203" t="s">
        <v>419</v>
      </c>
      <c r="H203" t="s">
        <v>786</v>
      </c>
      <c r="I203" t="s">
        <v>421</v>
      </c>
      <c r="J203">
        <v>1758506302</v>
      </c>
      <c r="K203">
        <f>(L203)/1000</f>
        <v>0</v>
      </c>
      <c r="L203">
        <f>1000*DL203*AJ203*(DH203-DI203)/(100*DA203*(1000-AJ203*DH203))</f>
        <v>0</v>
      </c>
      <c r="M203">
        <f>DL203*AJ203*(DG203-DF203*(1000-AJ203*DI203)/(1000-AJ203*DH203))/(100*DA203)</f>
        <v>0</v>
      </c>
      <c r="N203">
        <f>DF203 - IF(AJ203&gt;1, M203*DA203*100.0/(AL203), 0)</f>
        <v>0</v>
      </c>
      <c r="O203">
        <f>((U203-K203/2)*N203-M203)/(U203+K203/2)</f>
        <v>0</v>
      </c>
      <c r="P203">
        <f>O203*(DM203+DN203)/1000.0</f>
        <v>0</v>
      </c>
      <c r="Q203">
        <f>(DF203 - IF(AJ203&gt;1, M203*DA203*100.0/(AL203), 0))*(DM203+DN203)/1000.0</f>
        <v>0</v>
      </c>
      <c r="R203">
        <f>2.0/((1/T203-1/S203)+SIGN(T203)*SQRT((1/T203-1/S203)*(1/T203-1/S203) + 4*DB203/((DB203+1)*(DB203+1))*(2*1/T203*1/S203-1/S203*1/S203)))</f>
        <v>0</v>
      </c>
      <c r="S203">
        <f>IF(LEFT(DC203,1)&lt;&gt;"0",IF(LEFT(DC203,1)="1",3.0,DD203),$D$5+$E$5*(DT203*DM203/($K$5*1000))+$F$5*(DT203*DM203/($K$5*1000))*MAX(MIN(DA203,$J$5),$I$5)*MAX(MIN(DA203,$J$5),$I$5)+$G$5*MAX(MIN(DA203,$J$5),$I$5)*(DT203*DM203/($K$5*1000))+$H$5*(DT203*DM203/($K$5*1000))*(DT203*DM203/($K$5*1000)))</f>
        <v>0</v>
      </c>
      <c r="T203">
        <f>K203*(1000-(1000*0.61365*exp(17.502*X203/(240.97+X203))/(DM203+DN203)+DH203)/2)/(1000*0.61365*exp(17.502*X203/(240.97+X203))/(DM203+DN203)-DH203)</f>
        <v>0</v>
      </c>
      <c r="U203">
        <f>1/((DB203+1)/(R203/1.6)+1/(S203/1.37)) + DB203/((DB203+1)/(R203/1.6) + DB203/(S203/1.37))</f>
        <v>0</v>
      </c>
      <c r="V203">
        <f>(CW203*CZ203)</f>
        <v>0</v>
      </c>
      <c r="W203">
        <f>(DO203+(V203+2*0.95*5.67E-8*(((DO203+$B$7)+273)^4-(DO203+273)^4)-44100*K203)/(1.84*29.3*S203+8*0.95*5.67E-8*(DO203+273)^3))</f>
        <v>0</v>
      </c>
      <c r="X203">
        <f>($C$7*DP203+$D$7*DQ203+$E$7*W203)</f>
        <v>0</v>
      </c>
      <c r="Y203">
        <f>0.61365*exp(17.502*X203/(240.97+X203))</f>
        <v>0</v>
      </c>
      <c r="Z203">
        <f>(AA203/AB203*100)</f>
        <v>0</v>
      </c>
      <c r="AA203">
        <f>DH203*(DM203+DN203)/1000</f>
        <v>0</v>
      </c>
      <c r="AB203">
        <f>0.61365*exp(17.502*DO203/(240.97+DO203))</f>
        <v>0</v>
      </c>
      <c r="AC203">
        <f>(Y203-DH203*(DM203+DN203)/1000)</f>
        <v>0</v>
      </c>
      <c r="AD203">
        <f>(-K203*44100)</f>
        <v>0</v>
      </c>
      <c r="AE203">
        <f>2*29.3*S203*0.92*(DO203-X203)</f>
        <v>0</v>
      </c>
      <c r="AF203">
        <f>2*0.95*5.67E-8*(((DO203+$B$7)+273)^4-(X203+273)^4)</f>
        <v>0</v>
      </c>
      <c r="AG203">
        <f>V203+AF203+AD203+AE203</f>
        <v>0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MAX(0,($B$13+$C$13*DT203)/(1+$D$13*DT203)*DM203/(DO203+273)*$E$13)</f>
        <v>0</v>
      </c>
      <c r="AM203" t="s">
        <v>422</v>
      </c>
      <c r="AN203" t="s">
        <v>422</v>
      </c>
      <c r="AO203">
        <v>0</v>
      </c>
      <c r="AP203">
        <v>0</v>
      </c>
      <c r="AQ203">
        <f>1-AO203/AP203</f>
        <v>0</v>
      </c>
      <c r="AR203">
        <v>0</v>
      </c>
      <c r="AS203" t="s">
        <v>422</v>
      </c>
      <c r="AT203" t="s">
        <v>422</v>
      </c>
      <c r="AU203">
        <v>0</v>
      </c>
      <c r="AV203">
        <v>0</v>
      </c>
      <c r="AW203">
        <f>1-AU203/AV203</f>
        <v>0</v>
      </c>
      <c r="AX203">
        <v>0.5</v>
      </c>
      <c r="AY203">
        <f>CX203</f>
        <v>0</v>
      </c>
      <c r="AZ203">
        <f>M203</f>
        <v>0</v>
      </c>
      <c r="BA203">
        <f>AW203*AX203*AY203</f>
        <v>0</v>
      </c>
      <c r="BB203">
        <f>(AZ203-AR203)/AY203</f>
        <v>0</v>
      </c>
      <c r="BC203">
        <f>(AP203-AV203)/AV203</f>
        <v>0</v>
      </c>
      <c r="BD203">
        <f>AO203/(AQ203+AO203/AV203)</f>
        <v>0</v>
      </c>
      <c r="BE203" t="s">
        <v>422</v>
      </c>
      <c r="BF203">
        <v>0</v>
      </c>
      <c r="BG203">
        <f>IF(BF203&lt;&gt;0, BF203, BD203)</f>
        <v>0</v>
      </c>
      <c r="BH203">
        <f>1-BG203/AV203</f>
        <v>0</v>
      </c>
      <c r="BI203">
        <f>(AV203-AU203)/(AV203-BG203)</f>
        <v>0</v>
      </c>
      <c r="BJ203">
        <f>(AP203-AV203)/(AP203-BG203)</f>
        <v>0</v>
      </c>
      <c r="BK203">
        <f>(AV203-AU203)/(AV203-AO203)</f>
        <v>0</v>
      </c>
      <c r="BL203">
        <f>(AP203-AV203)/(AP203-AO203)</f>
        <v>0</v>
      </c>
      <c r="BM203">
        <f>(BI203*BG203/AU203)</f>
        <v>0</v>
      </c>
      <c r="BN203">
        <f>(1-BM203)</f>
        <v>0</v>
      </c>
      <c r="CW203">
        <f>$B$11*DU203+$C$11*DV203+$F$11*EG203*(1-EJ203)</f>
        <v>0</v>
      </c>
      <c r="CX203">
        <f>CW203*CY203</f>
        <v>0</v>
      </c>
      <c r="CY203">
        <f>($B$11*$D$9+$C$11*$D$9+$F$11*((ET203+EL203)/MAX(ET203+EL203+EU203, 0.1)*$I$9+EU203/MAX(ET203+EL203+EU203, 0.1)*$J$9))/($B$11+$C$11+$F$11)</f>
        <v>0</v>
      </c>
      <c r="CZ203">
        <f>($B$11*$K$9+$C$11*$K$9+$F$11*((ET203+EL203)/MAX(ET203+EL203+EU203, 0.1)*$P$9+EU203/MAX(ET203+EL203+EU203, 0.1)*$Q$9))/($B$11+$C$11+$F$11)</f>
        <v>0</v>
      </c>
      <c r="DA203">
        <v>1.37</v>
      </c>
      <c r="DB203">
        <v>0.5</v>
      </c>
      <c r="DC203" t="s">
        <v>423</v>
      </c>
      <c r="DD203">
        <v>2</v>
      </c>
      <c r="DE203">
        <v>1758506302</v>
      </c>
      <c r="DF203">
        <v>420.118</v>
      </c>
      <c r="DG203">
        <v>419.955</v>
      </c>
      <c r="DH203">
        <v>23.9537</v>
      </c>
      <c r="DI203">
        <v>23.9285333333333</v>
      </c>
      <c r="DJ203">
        <v>418.065</v>
      </c>
      <c r="DK203">
        <v>23.6126</v>
      </c>
      <c r="DL203">
        <v>500</v>
      </c>
      <c r="DM203">
        <v>89.8067</v>
      </c>
      <c r="DN203">
        <v>0.0358975333333333</v>
      </c>
      <c r="DO203">
        <v>30.1861</v>
      </c>
      <c r="DP203">
        <v>29.9875</v>
      </c>
      <c r="DQ203">
        <v>999.9</v>
      </c>
      <c r="DR203">
        <v>0</v>
      </c>
      <c r="DS203">
        <v>0</v>
      </c>
      <c r="DT203">
        <v>10000.0166666667</v>
      </c>
      <c r="DU203">
        <v>0</v>
      </c>
      <c r="DV203">
        <v>0.330984</v>
      </c>
      <c r="DW203">
        <v>0.163055333333333</v>
      </c>
      <c r="DX203">
        <v>430.428333333333</v>
      </c>
      <c r="DY203">
        <v>430.25</v>
      </c>
      <c r="DZ203">
        <v>0.0251471333333333</v>
      </c>
      <c r="EA203">
        <v>419.955</v>
      </c>
      <c r="EB203">
        <v>23.9285333333333</v>
      </c>
      <c r="EC203">
        <v>2.15120333333333</v>
      </c>
      <c r="ED203">
        <v>2.14894333333333</v>
      </c>
      <c r="EE203">
        <v>18.6034666666667</v>
      </c>
      <c r="EF203">
        <v>18.5867</v>
      </c>
      <c r="EG203">
        <v>0.00500059</v>
      </c>
      <c r="EH203">
        <v>0</v>
      </c>
      <c r="EI203">
        <v>0</v>
      </c>
      <c r="EJ203">
        <v>0</v>
      </c>
      <c r="EK203">
        <v>102.433333333333</v>
      </c>
      <c r="EL203">
        <v>0.00500059</v>
      </c>
      <c r="EM203">
        <v>-8.7</v>
      </c>
      <c r="EN203">
        <v>-0.9</v>
      </c>
      <c r="EO203">
        <v>35.958</v>
      </c>
      <c r="EP203">
        <v>39.3956666666667</v>
      </c>
      <c r="EQ203">
        <v>37.375</v>
      </c>
      <c r="ER203">
        <v>39.6246666666667</v>
      </c>
      <c r="ES203">
        <v>38.25</v>
      </c>
      <c r="ET203">
        <v>0</v>
      </c>
      <c r="EU203">
        <v>0</v>
      </c>
      <c r="EV203">
        <v>0</v>
      </c>
      <c r="EW203">
        <v>1758506305.5</v>
      </c>
      <c r="EX203">
        <v>0</v>
      </c>
      <c r="EY203">
        <v>106.988</v>
      </c>
      <c r="EZ203">
        <v>-2.2923080465969</v>
      </c>
      <c r="FA203">
        <v>-7.97692291560258</v>
      </c>
      <c r="FB203">
        <v>-10.08</v>
      </c>
      <c r="FC203">
        <v>15</v>
      </c>
      <c r="FD203">
        <v>0</v>
      </c>
      <c r="FE203" t="s">
        <v>424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0.108309728571429</v>
      </c>
      <c r="FR203">
        <v>0.136649064935065</v>
      </c>
      <c r="FS203">
        <v>0.0778025245831555</v>
      </c>
      <c r="FT203">
        <v>1</v>
      </c>
      <c r="FU203">
        <v>106.788235294118</v>
      </c>
      <c r="FV203">
        <v>-14.3957221605209</v>
      </c>
      <c r="FW203">
        <v>5.80500619171187</v>
      </c>
      <c r="FX203">
        <v>-1</v>
      </c>
      <c r="FY203">
        <v>0.0142855795714286</v>
      </c>
      <c r="FZ203">
        <v>0.0888666093506493</v>
      </c>
      <c r="GA203">
        <v>0.00908126874551599</v>
      </c>
      <c r="GB203">
        <v>1</v>
      </c>
      <c r="GC203">
        <v>2</v>
      </c>
      <c r="GD203">
        <v>2</v>
      </c>
      <c r="GE203" t="s">
        <v>425</v>
      </c>
      <c r="GF203">
        <v>3.13308</v>
      </c>
      <c r="GG203">
        <v>2.71404</v>
      </c>
      <c r="GH203">
        <v>0.0888472</v>
      </c>
      <c r="GI203">
        <v>0.089297</v>
      </c>
      <c r="GJ203">
        <v>0.102188</v>
      </c>
      <c r="GK203">
        <v>0.102742</v>
      </c>
      <c r="GL203">
        <v>34330.4</v>
      </c>
      <c r="GM203">
        <v>36753.8</v>
      </c>
      <c r="GN203">
        <v>34089.4</v>
      </c>
      <c r="GO203">
        <v>36540.6</v>
      </c>
      <c r="GP203">
        <v>43229.7</v>
      </c>
      <c r="GQ203">
        <v>47065.9</v>
      </c>
      <c r="GR203">
        <v>53187.9</v>
      </c>
      <c r="GS203">
        <v>58402.7</v>
      </c>
      <c r="GT203">
        <v>1.9561</v>
      </c>
      <c r="GU203">
        <v>1.65762</v>
      </c>
      <c r="GV203">
        <v>0.095658</v>
      </c>
      <c r="GW203">
        <v>0</v>
      </c>
      <c r="GX203">
        <v>28.4312</v>
      </c>
      <c r="GY203">
        <v>999.9</v>
      </c>
      <c r="GZ203">
        <v>58.778</v>
      </c>
      <c r="HA203">
        <v>30.534</v>
      </c>
      <c r="HB203">
        <v>28.7492</v>
      </c>
      <c r="HC203">
        <v>54.3547</v>
      </c>
      <c r="HD203">
        <v>47.5481</v>
      </c>
      <c r="HE203">
        <v>1</v>
      </c>
      <c r="HF203">
        <v>0.0660899</v>
      </c>
      <c r="HG203">
        <v>-1.45795</v>
      </c>
      <c r="HH203">
        <v>20.1263</v>
      </c>
      <c r="HI203">
        <v>5.19887</v>
      </c>
      <c r="HJ203">
        <v>12.0053</v>
      </c>
      <c r="HK203">
        <v>4.9757</v>
      </c>
      <c r="HL203">
        <v>3.294</v>
      </c>
      <c r="HM203">
        <v>9999</v>
      </c>
      <c r="HN203">
        <v>9999</v>
      </c>
      <c r="HO203">
        <v>9999</v>
      </c>
      <c r="HP203">
        <v>999.9</v>
      </c>
      <c r="HQ203">
        <v>1.86325</v>
      </c>
      <c r="HR203">
        <v>1.86813</v>
      </c>
      <c r="HS203">
        <v>1.86783</v>
      </c>
      <c r="HT203">
        <v>1.86905</v>
      </c>
      <c r="HU203">
        <v>1.86985</v>
      </c>
      <c r="HV203">
        <v>1.86594</v>
      </c>
      <c r="HW203">
        <v>1.86697</v>
      </c>
      <c r="HX203">
        <v>1.86842</v>
      </c>
      <c r="HY203">
        <v>5</v>
      </c>
      <c r="HZ203">
        <v>0</v>
      </c>
      <c r="IA203">
        <v>0</v>
      </c>
      <c r="IB203">
        <v>0</v>
      </c>
      <c r="IC203" t="s">
        <v>426</v>
      </c>
      <c r="ID203" t="s">
        <v>427</v>
      </c>
      <c r="IE203" t="s">
        <v>428</v>
      </c>
      <c r="IF203" t="s">
        <v>428</v>
      </c>
      <c r="IG203" t="s">
        <v>428</v>
      </c>
      <c r="IH203" t="s">
        <v>428</v>
      </c>
      <c r="II203">
        <v>0</v>
      </c>
      <c r="IJ203">
        <v>100</v>
      </c>
      <c r="IK203">
        <v>100</v>
      </c>
      <c r="IL203">
        <v>2.052</v>
      </c>
      <c r="IM203">
        <v>0.3411</v>
      </c>
      <c r="IN203">
        <v>0.625846538382723</v>
      </c>
      <c r="IO203">
        <v>0.00365734689822481</v>
      </c>
      <c r="IP203">
        <v>-6.82403095585571e-07</v>
      </c>
      <c r="IQ203">
        <v>2.34579755332527e-10</v>
      </c>
      <c r="IR203">
        <v>-0.0964157226560202</v>
      </c>
      <c r="IS203">
        <v>-0.0183575705514064</v>
      </c>
      <c r="IT203">
        <v>0.00210061426533654</v>
      </c>
      <c r="IU203">
        <v>-2.28055882586626e-05</v>
      </c>
      <c r="IV203">
        <v>4</v>
      </c>
      <c r="IW203">
        <v>2464</v>
      </c>
      <c r="IX203">
        <v>0</v>
      </c>
      <c r="IY203">
        <v>27</v>
      </c>
      <c r="IZ203">
        <v>29308438.4</v>
      </c>
      <c r="JA203">
        <v>29308438.4</v>
      </c>
      <c r="JB203">
        <v>0.95459</v>
      </c>
      <c r="JC203">
        <v>2.63794</v>
      </c>
      <c r="JD203">
        <v>1.54785</v>
      </c>
      <c r="JE203">
        <v>2.31323</v>
      </c>
      <c r="JF203">
        <v>1.64673</v>
      </c>
      <c r="JG203">
        <v>2.33887</v>
      </c>
      <c r="JH203">
        <v>34.418</v>
      </c>
      <c r="JI203">
        <v>24.2188</v>
      </c>
      <c r="JJ203">
        <v>18</v>
      </c>
      <c r="JK203">
        <v>506.389</v>
      </c>
      <c r="JL203">
        <v>331.932</v>
      </c>
      <c r="JM203">
        <v>30.7696</v>
      </c>
      <c r="JN203">
        <v>28.2359</v>
      </c>
      <c r="JO203">
        <v>30.0001</v>
      </c>
      <c r="JP203">
        <v>28.2673</v>
      </c>
      <c r="JQ203">
        <v>28.2293</v>
      </c>
      <c r="JR203">
        <v>19.1457</v>
      </c>
      <c r="JS203">
        <v>22.3537</v>
      </c>
      <c r="JT203">
        <v>85.7105</v>
      </c>
      <c r="JU203">
        <v>30.781</v>
      </c>
      <c r="JV203">
        <v>420</v>
      </c>
      <c r="JW203">
        <v>23.9297</v>
      </c>
      <c r="JX203">
        <v>96.6783</v>
      </c>
      <c r="JY203">
        <v>94.6235</v>
      </c>
    </row>
    <row r="204" spans="1:285">
      <c r="A204">
        <v>188</v>
      </c>
      <c r="B204">
        <v>1758506307</v>
      </c>
      <c r="C204">
        <v>3279</v>
      </c>
      <c r="D204" t="s">
        <v>805</v>
      </c>
      <c r="E204" t="s">
        <v>806</v>
      </c>
      <c r="F204">
        <v>5</v>
      </c>
      <c r="G204" t="s">
        <v>419</v>
      </c>
      <c r="H204" t="s">
        <v>786</v>
      </c>
      <c r="I204" t="s">
        <v>421</v>
      </c>
      <c r="J204">
        <v>1758506304</v>
      </c>
      <c r="K204">
        <f>(L204)/1000</f>
        <v>0</v>
      </c>
      <c r="L204">
        <f>1000*DL204*AJ204*(DH204-DI204)/(100*DA204*(1000-AJ204*DH204))</f>
        <v>0</v>
      </c>
      <c r="M204">
        <f>DL204*AJ204*(DG204-DF204*(1000-AJ204*DI204)/(1000-AJ204*DH204))/(100*DA204)</f>
        <v>0</v>
      </c>
      <c r="N204">
        <f>DF204 - IF(AJ204&gt;1, M204*DA204*100.0/(AL204), 0)</f>
        <v>0</v>
      </c>
      <c r="O204">
        <f>((U204-K204/2)*N204-M204)/(U204+K204/2)</f>
        <v>0</v>
      </c>
      <c r="P204">
        <f>O204*(DM204+DN204)/1000.0</f>
        <v>0</v>
      </c>
      <c r="Q204">
        <f>(DF204 - IF(AJ204&gt;1, M204*DA204*100.0/(AL204), 0))*(DM204+DN204)/1000.0</f>
        <v>0</v>
      </c>
      <c r="R204">
        <f>2.0/((1/T204-1/S204)+SIGN(T204)*SQRT((1/T204-1/S204)*(1/T204-1/S204) + 4*DB204/((DB204+1)*(DB204+1))*(2*1/T204*1/S204-1/S204*1/S204)))</f>
        <v>0</v>
      </c>
      <c r="S204">
        <f>IF(LEFT(DC204,1)&lt;&gt;"0",IF(LEFT(DC204,1)="1",3.0,DD204),$D$5+$E$5*(DT204*DM204/($K$5*1000))+$F$5*(DT204*DM204/($K$5*1000))*MAX(MIN(DA204,$J$5),$I$5)*MAX(MIN(DA204,$J$5),$I$5)+$G$5*MAX(MIN(DA204,$J$5),$I$5)*(DT204*DM204/($K$5*1000))+$H$5*(DT204*DM204/($K$5*1000))*(DT204*DM204/($K$5*1000)))</f>
        <v>0</v>
      </c>
      <c r="T204">
        <f>K204*(1000-(1000*0.61365*exp(17.502*X204/(240.97+X204))/(DM204+DN204)+DH204)/2)/(1000*0.61365*exp(17.502*X204/(240.97+X204))/(DM204+DN204)-DH204)</f>
        <v>0</v>
      </c>
      <c r="U204">
        <f>1/((DB204+1)/(R204/1.6)+1/(S204/1.37)) + DB204/((DB204+1)/(R204/1.6) + DB204/(S204/1.37))</f>
        <v>0</v>
      </c>
      <c r="V204">
        <f>(CW204*CZ204)</f>
        <v>0</v>
      </c>
      <c r="W204">
        <f>(DO204+(V204+2*0.95*5.67E-8*(((DO204+$B$7)+273)^4-(DO204+273)^4)-44100*K204)/(1.84*29.3*S204+8*0.95*5.67E-8*(DO204+273)^3))</f>
        <v>0</v>
      </c>
      <c r="X204">
        <f>($C$7*DP204+$D$7*DQ204+$E$7*W204)</f>
        <v>0</v>
      </c>
      <c r="Y204">
        <f>0.61365*exp(17.502*X204/(240.97+X204))</f>
        <v>0</v>
      </c>
      <c r="Z204">
        <f>(AA204/AB204*100)</f>
        <v>0</v>
      </c>
      <c r="AA204">
        <f>DH204*(DM204+DN204)/1000</f>
        <v>0</v>
      </c>
      <c r="AB204">
        <f>0.61365*exp(17.502*DO204/(240.97+DO204))</f>
        <v>0</v>
      </c>
      <c r="AC204">
        <f>(Y204-DH204*(DM204+DN204)/1000)</f>
        <v>0</v>
      </c>
      <c r="AD204">
        <f>(-K204*44100)</f>
        <v>0</v>
      </c>
      <c r="AE204">
        <f>2*29.3*S204*0.92*(DO204-X204)</f>
        <v>0</v>
      </c>
      <c r="AF204">
        <f>2*0.95*5.67E-8*(((DO204+$B$7)+273)^4-(X204+273)^4)</f>
        <v>0</v>
      </c>
      <c r="AG204">
        <f>V204+AF204+AD204+AE204</f>
        <v>0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MAX(0,($B$13+$C$13*DT204)/(1+$D$13*DT204)*DM204/(DO204+273)*$E$13)</f>
        <v>0</v>
      </c>
      <c r="AM204" t="s">
        <v>422</v>
      </c>
      <c r="AN204" t="s">
        <v>422</v>
      </c>
      <c r="AO204">
        <v>0</v>
      </c>
      <c r="AP204">
        <v>0</v>
      </c>
      <c r="AQ204">
        <f>1-AO204/AP204</f>
        <v>0</v>
      </c>
      <c r="AR204">
        <v>0</v>
      </c>
      <c r="AS204" t="s">
        <v>422</v>
      </c>
      <c r="AT204" t="s">
        <v>422</v>
      </c>
      <c r="AU204">
        <v>0</v>
      </c>
      <c r="AV204">
        <v>0</v>
      </c>
      <c r="AW204">
        <f>1-AU204/AV204</f>
        <v>0</v>
      </c>
      <c r="AX204">
        <v>0.5</v>
      </c>
      <c r="AY204">
        <f>CX204</f>
        <v>0</v>
      </c>
      <c r="AZ204">
        <f>M204</f>
        <v>0</v>
      </c>
      <c r="BA204">
        <f>AW204*AX204*AY204</f>
        <v>0</v>
      </c>
      <c r="BB204">
        <f>(AZ204-AR204)/AY204</f>
        <v>0</v>
      </c>
      <c r="BC204">
        <f>(AP204-AV204)/AV204</f>
        <v>0</v>
      </c>
      <c r="BD204">
        <f>AO204/(AQ204+AO204/AV204)</f>
        <v>0</v>
      </c>
      <c r="BE204" t="s">
        <v>422</v>
      </c>
      <c r="BF204">
        <v>0</v>
      </c>
      <c r="BG204">
        <f>IF(BF204&lt;&gt;0, BF204, BD204)</f>
        <v>0</v>
      </c>
      <c r="BH204">
        <f>1-BG204/AV204</f>
        <v>0</v>
      </c>
      <c r="BI204">
        <f>(AV204-AU204)/(AV204-BG204)</f>
        <v>0</v>
      </c>
      <c r="BJ204">
        <f>(AP204-AV204)/(AP204-BG204)</f>
        <v>0</v>
      </c>
      <c r="BK204">
        <f>(AV204-AU204)/(AV204-AO204)</f>
        <v>0</v>
      </c>
      <c r="BL204">
        <f>(AP204-AV204)/(AP204-AO204)</f>
        <v>0</v>
      </c>
      <c r="BM204">
        <f>(BI204*BG204/AU204)</f>
        <v>0</v>
      </c>
      <c r="BN204">
        <f>(1-BM204)</f>
        <v>0</v>
      </c>
      <c r="CW204">
        <f>$B$11*DU204+$C$11*DV204+$F$11*EG204*(1-EJ204)</f>
        <v>0</v>
      </c>
      <c r="CX204">
        <f>CW204*CY204</f>
        <v>0</v>
      </c>
      <c r="CY204">
        <f>($B$11*$D$9+$C$11*$D$9+$F$11*((ET204+EL204)/MAX(ET204+EL204+EU204, 0.1)*$I$9+EU204/MAX(ET204+EL204+EU204, 0.1)*$J$9))/($B$11+$C$11+$F$11)</f>
        <v>0</v>
      </c>
      <c r="CZ204">
        <f>($B$11*$K$9+$C$11*$K$9+$F$11*((ET204+EL204)/MAX(ET204+EL204+EU204, 0.1)*$P$9+EU204/MAX(ET204+EL204+EU204, 0.1)*$Q$9))/($B$11+$C$11+$F$11)</f>
        <v>0</v>
      </c>
      <c r="DA204">
        <v>1.37</v>
      </c>
      <c r="DB204">
        <v>0.5</v>
      </c>
      <c r="DC204" t="s">
        <v>423</v>
      </c>
      <c r="DD204">
        <v>2</v>
      </c>
      <c r="DE204">
        <v>1758506304</v>
      </c>
      <c r="DF204">
        <v>420.100333333333</v>
      </c>
      <c r="DG204">
        <v>419.952</v>
      </c>
      <c r="DH204">
        <v>23.9541333333333</v>
      </c>
      <c r="DI204">
        <v>23.9288</v>
      </c>
      <c r="DJ204">
        <v>418.047666666667</v>
      </c>
      <c r="DK204">
        <v>23.6130333333333</v>
      </c>
      <c r="DL204">
        <v>500.014333333333</v>
      </c>
      <c r="DM204">
        <v>89.8067</v>
      </c>
      <c r="DN204">
        <v>0.0360209333333333</v>
      </c>
      <c r="DO204">
        <v>30.1844666666667</v>
      </c>
      <c r="DP204">
        <v>29.9886333333333</v>
      </c>
      <c r="DQ204">
        <v>999.9</v>
      </c>
      <c r="DR204">
        <v>0</v>
      </c>
      <c r="DS204">
        <v>0</v>
      </c>
      <c r="DT204">
        <v>9994.15</v>
      </c>
      <c r="DU204">
        <v>0</v>
      </c>
      <c r="DV204">
        <v>0.330984</v>
      </c>
      <c r="DW204">
        <v>0.1485697</v>
      </c>
      <c r="DX204">
        <v>430.410666666667</v>
      </c>
      <c r="DY204">
        <v>430.247</v>
      </c>
      <c r="DZ204">
        <v>0.0253251666666667</v>
      </c>
      <c r="EA204">
        <v>419.952</v>
      </c>
      <c r="EB204">
        <v>23.9288</v>
      </c>
      <c r="EC204">
        <v>2.15124333333333</v>
      </c>
      <c r="ED204">
        <v>2.14896666666667</v>
      </c>
      <c r="EE204">
        <v>18.6037666666667</v>
      </c>
      <c r="EF204">
        <v>18.5869</v>
      </c>
      <c r="EG204">
        <v>0.00500059</v>
      </c>
      <c r="EH204">
        <v>0</v>
      </c>
      <c r="EI204">
        <v>0</v>
      </c>
      <c r="EJ204">
        <v>0</v>
      </c>
      <c r="EK204">
        <v>109.866666666667</v>
      </c>
      <c r="EL204">
        <v>0.00500059</v>
      </c>
      <c r="EM204">
        <v>-15.1</v>
      </c>
      <c r="EN204">
        <v>-1.83333333333333</v>
      </c>
      <c r="EO204">
        <v>35.937</v>
      </c>
      <c r="EP204">
        <v>39.354</v>
      </c>
      <c r="EQ204">
        <v>37.354</v>
      </c>
      <c r="ER204">
        <v>39.5623333333333</v>
      </c>
      <c r="ES204">
        <v>38.229</v>
      </c>
      <c r="ET204">
        <v>0</v>
      </c>
      <c r="EU204">
        <v>0</v>
      </c>
      <c r="EV204">
        <v>0</v>
      </c>
      <c r="EW204">
        <v>1758506307.3</v>
      </c>
      <c r="EX204">
        <v>0</v>
      </c>
      <c r="EY204">
        <v>108.1</v>
      </c>
      <c r="EZ204">
        <v>11.2615381866591</v>
      </c>
      <c r="FA204">
        <v>-21.0905982302363</v>
      </c>
      <c r="FB204">
        <v>-10.6192307692308</v>
      </c>
      <c r="FC204">
        <v>15</v>
      </c>
      <c r="FD204">
        <v>0</v>
      </c>
      <c r="FE204" t="s">
        <v>424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0.113602319047619</v>
      </c>
      <c r="FR204">
        <v>0.172099761038961</v>
      </c>
      <c r="FS204">
        <v>0.078141479260625</v>
      </c>
      <c r="FT204">
        <v>1</v>
      </c>
      <c r="FU204">
        <v>106.7</v>
      </c>
      <c r="FV204">
        <v>2.82047343490908</v>
      </c>
      <c r="FW204">
        <v>5.76648531960123</v>
      </c>
      <c r="FX204">
        <v>-1</v>
      </c>
      <c r="FY204">
        <v>0.0168331657142857</v>
      </c>
      <c r="FZ204">
        <v>0.0783118215584416</v>
      </c>
      <c r="GA204">
        <v>0.00812324524004244</v>
      </c>
      <c r="GB204">
        <v>1</v>
      </c>
      <c r="GC204">
        <v>2</v>
      </c>
      <c r="GD204">
        <v>2</v>
      </c>
      <c r="GE204" t="s">
        <v>425</v>
      </c>
      <c r="GF204">
        <v>3.13307</v>
      </c>
      <c r="GG204">
        <v>2.7139</v>
      </c>
      <c r="GH204">
        <v>0.0888419</v>
      </c>
      <c r="GI204">
        <v>0.0893011</v>
      </c>
      <c r="GJ204">
        <v>0.10219</v>
      </c>
      <c r="GK204">
        <v>0.102747</v>
      </c>
      <c r="GL204">
        <v>34330.4</v>
      </c>
      <c r="GM204">
        <v>36753.5</v>
      </c>
      <c r="GN204">
        <v>34089.2</v>
      </c>
      <c r="GO204">
        <v>36540.5</v>
      </c>
      <c r="GP204">
        <v>43229.4</v>
      </c>
      <c r="GQ204">
        <v>47065.4</v>
      </c>
      <c r="GR204">
        <v>53187.7</v>
      </c>
      <c r="GS204">
        <v>58402.4</v>
      </c>
      <c r="GT204">
        <v>1.95602</v>
      </c>
      <c r="GU204">
        <v>1.65783</v>
      </c>
      <c r="GV204">
        <v>0.0960082</v>
      </c>
      <c r="GW204">
        <v>0</v>
      </c>
      <c r="GX204">
        <v>28.4305</v>
      </c>
      <c r="GY204">
        <v>999.9</v>
      </c>
      <c r="GZ204">
        <v>58.778</v>
      </c>
      <c r="HA204">
        <v>30.534</v>
      </c>
      <c r="HB204">
        <v>28.7504</v>
      </c>
      <c r="HC204">
        <v>54.7247</v>
      </c>
      <c r="HD204">
        <v>47.4119</v>
      </c>
      <c r="HE204">
        <v>1</v>
      </c>
      <c r="HF204">
        <v>0.0661433</v>
      </c>
      <c r="HG204">
        <v>-1.47314</v>
      </c>
      <c r="HH204">
        <v>20.1261</v>
      </c>
      <c r="HI204">
        <v>5.19902</v>
      </c>
      <c r="HJ204">
        <v>12.0052</v>
      </c>
      <c r="HK204">
        <v>4.9756</v>
      </c>
      <c r="HL204">
        <v>3.294</v>
      </c>
      <c r="HM204">
        <v>9999</v>
      </c>
      <c r="HN204">
        <v>9999</v>
      </c>
      <c r="HO204">
        <v>9999</v>
      </c>
      <c r="HP204">
        <v>999.9</v>
      </c>
      <c r="HQ204">
        <v>1.86325</v>
      </c>
      <c r="HR204">
        <v>1.86813</v>
      </c>
      <c r="HS204">
        <v>1.86783</v>
      </c>
      <c r="HT204">
        <v>1.86905</v>
      </c>
      <c r="HU204">
        <v>1.86985</v>
      </c>
      <c r="HV204">
        <v>1.86593</v>
      </c>
      <c r="HW204">
        <v>1.86697</v>
      </c>
      <c r="HX204">
        <v>1.86842</v>
      </c>
      <c r="HY204">
        <v>5</v>
      </c>
      <c r="HZ204">
        <v>0</v>
      </c>
      <c r="IA204">
        <v>0</v>
      </c>
      <c r="IB204">
        <v>0</v>
      </c>
      <c r="IC204" t="s">
        <v>426</v>
      </c>
      <c r="ID204" t="s">
        <v>427</v>
      </c>
      <c r="IE204" t="s">
        <v>428</v>
      </c>
      <c r="IF204" t="s">
        <v>428</v>
      </c>
      <c r="IG204" t="s">
        <v>428</v>
      </c>
      <c r="IH204" t="s">
        <v>428</v>
      </c>
      <c r="II204">
        <v>0</v>
      </c>
      <c r="IJ204">
        <v>100</v>
      </c>
      <c r="IK204">
        <v>100</v>
      </c>
      <c r="IL204">
        <v>2.053</v>
      </c>
      <c r="IM204">
        <v>0.3412</v>
      </c>
      <c r="IN204">
        <v>0.625846538382723</v>
      </c>
      <c r="IO204">
        <v>0.00365734689822481</v>
      </c>
      <c r="IP204">
        <v>-6.82403095585571e-07</v>
      </c>
      <c r="IQ204">
        <v>2.34579755332527e-10</v>
      </c>
      <c r="IR204">
        <v>-0.0964157226560202</v>
      </c>
      <c r="IS204">
        <v>-0.0183575705514064</v>
      </c>
      <c r="IT204">
        <v>0.00210061426533654</v>
      </c>
      <c r="IU204">
        <v>-2.28055882586626e-05</v>
      </c>
      <c r="IV204">
        <v>4</v>
      </c>
      <c r="IW204">
        <v>2464</v>
      </c>
      <c r="IX204">
        <v>0</v>
      </c>
      <c r="IY204">
        <v>27</v>
      </c>
      <c r="IZ204">
        <v>29308438.4</v>
      </c>
      <c r="JA204">
        <v>29308438.4</v>
      </c>
      <c r="JB204">
        <v>0.955811</v>
      </c>
      <c r="JC204">
        <v>2.64282</v>
      </c>
      <c r="JD204">
        <v>1.54785</v>
      </c>
      <c r="JE204">
        <v>2.31323</v>
      </c>
      <c r="JF204">
        <v>1.64673</v>
      </c>
      <c r="JG204">
        <v>2.29614</v>
      </c>
      <c r="JH204">
        <v>34.418</v>
      </c>
      <c r="JI204">
        <v>24.2188</v>
      </c>
      <c r="JJ204">
        <v>18</v>
      </c>
      <c r="JK204">
        <v>506.328</v>
      </c>
      <c r="JL204">
        <v>332.023</v>
      </c>
      <c r="JM204">
        <v>30.7721</v>
      </c>
      <c r="JN204">
        <v>28.2359</v>
      </c>
      <c r="JO204">
        <v>30.0001</v>
      </c>
      <c r="JP204">
        <v>28.2661</v>
      </c>
      <c r="JQ204">
        <v>28.2287</v>
      </c>
      <c r="JR204">
        <v>19.1454</v>
      </c>
      <c r="JS204">
        <v>22.3537</v>
      </c>
      <c r="JT204">
        <v>85.7105</v>
      </c>
      <c r="JU204">
        <v>30.781</v>
      </c>
      <c r="JV204">
        <v>420</v>
      </c>
      <c r="JW204">
        <v>23.9297</v>
      </c>
      <c r="JX204">
        <v>96.6778</v>
      </c>
      <c r="JY204">
        <v>94.623</v>
      </c>
    </row>
    <row r="205" spans="1:285">
      <c r="A205">
        <v>189</v>
      </c>
      <c r="B205">
        <v>1758506309</v>
      </c>
      <c r="C205">
        <v>3281</v>
      </c>
      <c r="D205" t="s">
        <v>807</v>
      </c>
      <c r="E205" t="s">
        <v>808</v>
      </c>
      <c r="F205">
        <v>5</v>
      </c>
      <c r="G205" t="s">
        <v>419</v>
      </c>
      <c r="H205" t="s">
        <v>786</v>
      </c>
      <c r="I205" t="s">
        <v>421</v>
      </c>
      <c r="J205">
        <v>1758506306</v>
      </c>
      <c r="K205">
        <f>(L205)/1000</f>
        <v>0</v>
      </c>
      <c r="L205">
        <f>1000*DL205*AJ205*(DH205-DI205)/(100*DA205*(1000-AJ205*DH205))</f>
        <v>0</v>
      </c>
      <c r="M205">
        <f>DL205*AJ205*(DG205-DF205*(1000-AJ205*DI205)/(1000-AJ205*DH205))/(100*DA205)</f>
        <v>0</v>
      </c>
      <c r="N205">
        <f>DF205 - IF(AJ205&gt;1, M205*DA205*100.0/(AL205), 0)</f>
        <v>0</v>
      </c>
      <c r="O205">
        <f>((U205-K205/2)*N205-M205)/(U205+K205/2)</f>
        <v>0</v>
      </c>
      <c r="P205">
        <f>O205*(DM205+DN205)/1000.0</f>
        <v>0</v>
      </c>
      <c r="Q205">
        <f>(DF205 - IF(AJ205&gt;1, M205*DA205*100.0/(AL205), 0))*(DM205+DN205)/1000.0</f>
        <v>0</v>
      </c>
      <c r="R205">
        <f>2.0/((1/T205-1/S205)+SIGN(T205)*SQRT((1/T205-1/S205)*(1/T205-1/S205) + 4*DB205/((DB205+1)*(DB205+1))*(2*1/T205*1/S205-1/S205*1/S205)))</f>
        <v>0</v>
      </c>
      <c r="S205">
        <f>IF(LEFT(DC205,1)&lt;&gt;"0",IF(LEFT(DC205,1)="1",3.0,DD205),$D$5+$E$5*(DT205*DM205/($K$5*1000))+$F$5*(DT205*DM205/($K$5*1000))*MAX(MIN(DA205,$J$5),$I$5)*MAX(MIN(DA205,$J$5),$I$5)+$G$5*MAX(MIN(DA205,$J$5),$I$5)*(DT205*DM205/($K$5*1000))+$H$5*(DT205*DM205/($K$5*1000))*(DT205*DM205/($K$5*1000)))</f>
        <v>0</v>
      </c>
      <c r="T205">
        <f>K205*(1000-(1000*0.61365*exp(17.502*X205/(240.97+X205))/(DM205+DN205)+DH205)/2)/(1000*0.61365*exp(17.502*X205/(240.97+X205))/(DM205+DN205)-DH205)</f>
        <v>0</v>
      </c>
      <c r="U205">
        <f>1/((DB205+1)/(R205/1.6)+1/(S205/1.37)) + DB205/((DB205+1)/(R205/1.6) + DB205/(S205/1.37))</f>
        <v>0</v>
      </c>
      <c r="V205">
        <f>(CW205*CZ205)</f>
        <v>0</v>
      </c>
      <c r="W205">
        <f>(DO205+(V205+2*0.95*5.67E-8*(((DO205+$B$7)+273)^4-(DO205+273)^4)-44100*K205)/(1.84*29.3*S205+8*0.95*5.67E-8*(DO205+273)^3))</f>
        <v>0</v>
      </c>
      <c r="X205">
        <f>($C$7*DP205+$D$7*DQ205+$E$7*W205)</f>
        <v>0</v>
      </c>
      <c r="Y205">
        <f>0.61365*exp(17.502*X205/(240.97+X205))</f>
        <v>0</v>
      </c>
      <c r="Z205">
        <f>(AA205/AB205*100)</f>
        <v>0</v>
      </c>
      <c r="AA205">
        <f>DH205*(DM205+DN205)/1000</f>
        <v>0</v>
      </c>
      <c r="AB205">
        <f>0.61365*exp(17.502*DO205/(240.97+DO205))</f>
        <v>0</v>
      </c>
      <c r="AC205">
        <f>(Y205-DH205*(DM205+DN205)/1000)</f>
        <v>0</v>
      </c>
      <c r="AD205">
        <f>(-K205*44100)</f>
        <v>0</v>
      </c>
      <c r="AE205">
        <f>2*29.3*S205*0.92*(DO205-X205)</f>
        <v>0</v>
      </c>
      <c r="AF205">
        <f>2*0.95*5.67E-8*(((DO205+$B$7)+273)^4-(X205+273)^4)</f>
        <v>0</v>
      </c>
      <c r="AG205">
        <f>V205+AF205+AD205+AE205</f>
        <v>0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MAX(0,($B$13+$C$13*DT205)/(1+$D$13*DT205)*DM205/(DO205+273)*$E$13)</f>
        <v>0</v>
      </c>
      <c r="AM205" t="s">
        <v>422</v>
      </c>
      <c r="AN205" t="s">
        <v>422</v>
      </c>
      <c r="AO205">
        <v>0</v>
      </c>
      <c r="AP205">
        <v>0</v>
      </c>
      <c r="AQ205">
        <f>1-AO205/AP205</f>
        <v>0</v>
      </c>
      <c r="AR205">
        <v>0</v>
      </c>
      <c r="AS205" t="s">
        <v>422</v>
      </c>
      <c r="AT205" t="s">
        <v>422</v>
      </c>
      <c r="AU205">
        <v>0</v>
      </c>
      <c r="AV205">
        <v>0</v>
      </c>
      <c r="AW205">
        <f>1-AU205/AV205</f>
        <v>0</v>
      </c>
      <c r="AX205">
        <v>0.5</v>
      </c>
      <c r="AY205">
        <f>CX205</f>
        <v>0</v>
      </c>
      <c r="AZ205">
        <f>M205</f>
        <v>0</v>
      </c>
      <c r="BA205">
        <f>AW205*AX205*AY205</f>
        <v>0</v>
      </c>
      <c r="BB205">
        <f>(AZ205-AR205)/AY205</f>
        <v>0</v>
      </c>
      <c r="BC205">
        <f>(AP205-AV205)/AV205</f>
        <v>0</v>
      </c>
      <c r="BD205">
        <f>AO205/(AQ205+AO205/AV205)</f>
        <v>0</v>
      </c>
      <c r="BE205" t="s">
        <v>422</v>
      </c>
      <c r="BF205">
        <v>0</v>
      </c>
      <c r="BG205">
        <f>IF(BF205&lt;&gt;0, BF205, BD205)</f>
        <v>0</v>
      </c>
      <c r="BH205">
        <f>1-BG205/AV205</f>
        <v>0</v>
      </c>
      <c r="BI205">
        <f>(AV205-AU205)/(AV205-BG205)</f>
        <v>0</v>
      </c>
      <c r="BJ205">
        <f>(AP205-AV205)/(AP205-BG205)</f>
        <v>0</v>
      </c>
      <c r="BK205">
        <f>(AV205-AU205)/(AV205-AO205)</f>
        <v>0</v>
      </c>
      <c r="BL205">
        <f>(AP205-AV205)/(AP205-AO205)</f>
        <v>0</v>
      </c>
      <c r="BM205">
        <f>(BI205*BG205/AU205)</f>
        <v>0</v>
      </c>
      <c r="BN205">
        <f>(1-BM205)</f>
        <v>0</v>
      </c>
      <c r="CW205">
        <f>$B$11*DU205+$C$11*DV205+$F$11*EG205*(1-EJ205)</f>
        <v>0</v>
      </c>
      <c r="CX205">
        <f>CW205*CY205</f>
        <v>0</v>
      </c>
      <c r="CY205">
        <f>($B$11*$D$9+$C$11*$D$9+$F$11*((ET205+EL205)/MAX(ET205+EL205+EU205, 0.1)*$I$9+EU205/MAX(ET205+EL205+EU205, 0.1)*$J$9))/($B$11+$C$11+$F$11)</f>
        <v>0</v>
      </c>
      <c r="CZ205">
        <f>($B$11*$K$9+$C$11*$K$9+$F$11*((ET205+EL205)/MAX(ET205+EL205+EU205, 0.1)*$P$9+EU205/MAX(ET205+EL205+EU205, 0.1)*$Q$9))/($B$11+$C$11+$F$11)</f>
        <v>0</v>
      </c>
      <c r="DA205">
        <v>1.37</v>
      </c>
      <c r="DB205">
        <v>0.5</v>
      </c>
      <c r="DC205" t="s">
        <v>423</v>
      </c>
      <c r="DD205">
        <v>2</v>
      </c>
      <c r="DE205">
        <v>1758506306</v>
      </c>
      <c r="DF205">
        <v>420.078666666667</v>
      </c>
      <c r="DG205">
        <v>419.969</v>
      </c>
      <c r="DH205">
        <v>23.9546</v>
      </c>
      <c r="DI205">
        <v>23.9295</v>
      </c>
      <c r="DJ205">
        <v>418.026333333333</v>
      </c>
      <c r="DK205">
        <v>23.6135</v>
      </c>
      <c r="DL205">
        <v>499.984666666667</v>
      </c>
      <c r="DM205">
        <v>89.8066</v>
      </c>
      <c r="DN205">
        <v>0.0360051333333333</v>
      </c>
      <c r="DO205">
        <v>30.1832333333333</v>
      </c>
      <c r="DP205">
        <v>29.9910666666667</v>
      </c>
      <c r="DQ205">
        <v>999.9</v>
      </c>
      <c r="DR205">
        <v>0</v>
      </c>
      <c r="DS205">
        <v>0</v>
      </c>
      <c r="DT205">
        <v>9995.18333333333</v>
      </c>
      <c r="DU205">
        <v>0</v>
      </c>
      <c r="DV205">
        <v>0.330984</v>
      </c>
      <c r="DW205">
        <v>0.1100259</v>
      </c>
      <c r="DX205">
        <v>430.388666666667</v>
      </c>
      <c r="DY205">
        <v>430.265</v>
      </c>
      <c r="DZ205">
        <v>0.0250924666666667</v>
      </c>
      <c r="EA205">
        <v>419.969</v>
      </c>
      <c r="EB205">
        <v>23.9295</v>
      </c>
      <c r="EC205">
        <v>2.15128333333333</v>
      </c>
      <c r="ED205">
        <v>2.14902666666667</v>
      </c>
      <c r="EE205">
        <v>18.6040666666667</v>
      </c>
      <c r="EF205">
        <v>18.5873333333333</v>
      </c>
      <c r="EG205">
        <v>0.00500059</v>
      </c>
      <c r="EH205">
        <v>0</v>
      </c>
      <c r="EI205">
        <v>0</v>
      </c>
      <c r="EJ205">
        <v>0</v>
      </c>
      <c r="EK205">
        <v>111.766666666667</v>
      </c>
      <c r="EL205">
        <v>0.00500059</v>
      </c>
      <c r="EM205">
        <v>-13.9333333333333</v>
      </c>
      <c r="EN205">
        <v>-1.4</v>
      </c>
      <c r="EO205">
        <v>35.937</v>
      </c>
      <c r="EP205">
        <v>39.333</v>
      </c>
      <c r="EQ205">
        <v>37.333</v>
      </c>
      <c r="ER205">
        <v>39.5206666666667</v>
      </c>
      <c r="ES205">
        <v>38.208</v>
      </c>
      <c r="ET205">
        <v>0</v>
      </c>
      <c r="EU205">
        <v>0</v>
      </c>
      <c r="EV205">
        <v>0</v>
      </c>
      <c r="EW205">
        <v>1758506309.7</v>
      </c>
      <c r="EX205">
        <v>0</v>
      </c>
      <c r="EY205">
        <v>108.038461538462</v>
      </c>
      <c r="EZ205">
        <v>25.4564101652579</v>
      </c>
      <c r="FA205">
        <v>-11.2068375349504</v>
      </c>
      <c r="FB205">
        <v>-10.5307692307692</v>
      </c>
      <c r="FC205">
        <v>15</v>
      </c>
      <c r="FD205">
        <v>0</v>
      </c>
      <c r="FE205" t="s">
        <v>424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0.103615804761905</v>
      </c>
      <c r="FR205">
        <v>0.273559644155844</v>
      </c>
      <c r="FS205">
        <v>0.0736153684387301</v>
      </c>
      <c r="FT205">
        <v>1</v>
      </c>
      <c r="FU205">
        <v>107.732352941176</v>
      </c>
      <c r="FV205">
        <v>8.44461397269768</v>
      </c>
      <c r="FW205">
        <v>5.65174208375744</v>
      </c>
      <c r="FX205">
        <v>-1</v>
      </c>
      <c r="FY205">
        <v>0.0190858357142857</v>
      </c>
      <c r="FZ205">
        <v>0.0629516392207792</v>
      </c>
      <c r="GA205">
        <v>0.00669823404304489</v>
      </c>
      <c r="GB205">
        <v>1</v>
      </c>
      <c r="GC205">
        <v>2</v>
      </c>
      <c r="GD205">
        <v>2</v>
      </c>
      <c r="GE205" t="s">
        <v>425</v>
      </c>
      <c r="GF205">
        <v>3.133</v>
      </c>
      <c r="GG205">
        <v>2.71396</v>
      </c>
      <c r="GH205">
        <v>0.0888413</v>
      </c>
      <c r="GI205">
        <v>0.0893094</v>
      </c>
      <c r="GJ205">
        <v>0.10219</v>
      </c>
      <c r="GK205">
        <v>0.102748</v>
      </c>
      <c r="GL205">
        <v>34330.3</v>
      </c>
      <c r="GM205">
        <v>36753</v>
      </c>
      <c r="GN205">
        <v>34089.1</v>
      </c>
      <c r="GO205">
        <v>36540.3</v>
      </c>
      <c r="GP205">
        <v>43229.1</v>
      </c>
      <c r="GQ205">
        <v>47065.1</v>
      </c>
      <c r="GR205">
        <v>53187.3</v>
      </c>
      <c r="GS205">
        <v>58402</v>
      </c>
      <c r="GT205">
        <v>1.95565</v>
      </c>
      <c r="GU205">
        <v>1.65788</v>
      </c>
      <c r="GV205">
        <v>0.0959858</v>
      </c>
      <c r="GW205">
        <v>0</v>
      </c>
      <c r="GX205">
        <v>28.4291</v>
      </c>
      <c r="GY205">
        <v>999.9</v>
      </c>
      <c r="GZ205">
        <v>58.778</v>
      </c>
      <c r="HA205">
        <v>30.534</v>
      </c>
      <c r="HB205">
        <v>28.7495</v>
      </c>
      <c r="HC205">
        <v>54.9747</v>
      </c>
      <c r="HD205">
        <v>47.6763</v>
      </c>
      <c r="HE205">
        <v>1</v>
      </c>
      <c r="HF205">
        <v>0.0661128</v>
      </c>
      <c r="HG205">
        <v>-1.48913</v>
      </c>
      <c r="HH205">
        <v>20.1258</v>
      </c>
      <c r="HI205">
        <v>5.19887</v>
      </c>
      <c r="HJ205">
        <v>12.0046</v>
      </c>
      <c r="HK205">
        <v>4.97555</v>
      </c>
      <c r="HL205">
        <v>3.294</v>
      </c>
      <c r="HM205">
        <v>9999</v>
      </c>
      <c r="HN205">
        <v>9999</v>
      </c>
      <c r="HO205">
        <v>9999</v>
      </c>
      <c r="HP205">
        <v>999.9</v>
      </c>
      <c r="HQ205">
        <v>1.86325</v>
      </c>
      <c r="HR205">
        <v>1.86813</v>
      </c>
      <c r="HS205">
        <v>1.86783</v>
      </c>
      <c r="HT205">
        <v>1.86905</v>
      </c>
      <c r="HU205">
        <v>1.86984</v>
      </c>
      <c r="HV205">
        <v>1.86594</v>
      </c>
      <c r="HW205">
        <v>1.86699</v>
      </c>
      <c r="HX205">
        <v>1.86843</v>
      </c>
      <c r="HY205">
        <v>5</v>
      </c>
      <c r="HZ205">
        <v>0</v>
      </c>
      <c r="IA205">
        <v>0</v>
      </c>
      <c r="IB205">
        <v>0</v>
      </c>
      <c r="IC205" t="s">
        <v>426</v>
      </c>
      <c r="ID205" t="s">
        <v>427</v>
      </c>
      <c r="IE205" t="s">
        <v>428</v>
      </c>
      <c r="IF205" t="s">
        <v>428</v>
      </c>
      <c r="IG205" t="s">
        <v>428</v>
      </c>
      <c r="IH205" t="s">
        <v>428</v>
      </c>
      <c r="II205">
        <v>0</v>
      </c>
      <c r="IJ205">
        <v>100</v>
      </c>
      <c r="IK205">
        <v>100</v>
      </c>
      <c r="IL205">
        <v>2.052</v>
      </c>
      <c r="IM205">
        <v>0.3412</v>
      </c>
      <c r="IN205">
        <v>0.625846538382723</v>
      </c>
      <c r="IO205">
        <v>0.00365734689822481</v>
      </c>
      <c r="IP205">
        <v>-6.82403095585571e-07</v>
      </c>
      <c r="IQ205">
        <v>2.34579755332527e-10</v>
      </c>
      <c r="IR205">
        <v>-0.0964157226560202</v>
      </c>
      <c r="IS205">
        <v>-0.0183575705514064</v>
      </c>
      <c r="IT205">
        <v>0.00210061426533654</v>
      </c>
      <c r="IU205">
        <v>-2.28055882586626e-05</v>
      </c>
      <c r="IV205">
        <v>4</v>
      </c>
      <c r="IW205">
        <v>2464</v>
      </c>
      <c r="IX205">
        <v>0</v>
      </c>
      <c r="IY205">
        <v>27</v>
      </c>
      <c r="IZ205">
        <v>29308438.5</v>
      </c>
      <c r="JA205">
        <v>29308438.5</v>
      </c>
      <c r="JB205">
        <v>0.95459</v>
      </c>
      <c r="JC205">
        <v>2.63428</v>
      </c>
      <c r="JD205">
        <v>1.54785</v>
      </c>
      <c r="JE205">
        <v>2.31445</v>
      </c>
      <c r="JF205">
        <v>1.64673</v>
      </c>
      <c r="JG205">
        <v>2.3291</v>
      </c>
      <c r="JH205">
        <v>34.418</v>
      </c>
      <c r="JI205">
        <v>24.2188</v>
      </c>
      <c r="JJ205">
        <v>18</v>
      </c>
      <c r="JK205">
        <v>506.07</v>
      </c>
      <c r="JL205">
        <v>332.044</v>
      </c>
      <c r="JM205">
        <v>30.7751</v>
      </c>
      <c r="JN205">
        <v>28.2351</v>
      </c>
      <c r="JO205">
        <v>30.0001</v>
      </c>
      <c r="JP205">
        <v>28.265</v>
      </c>
      <c r="JQ205">
        <v>28.2281</v>
      </c>
      <c r="JR205">
        <v>19.1438</v>
      </c>
      <c r="JS205">
        <v>22.3537</v>
      </c>
      <c r="JT205">
        <v>85.7105</v>
      </c>
      <c r="JU205">
        <v>30.781</v>
      </c>
      <c r="JV205">
        <v>420</v>
      </c>
      <c r="JW205">
        <v>23.9297</v>
      </c>
      <c r="JX205">
        <v>96.6773</v>
      </c>
      <c r="JY205">
        <v>94.6225</v>
      </c>
    </row>
    <row r="206" spans="1:285">
      <c r="A206">
        <v>190</v>
      </c>
      <c r="B206">
        <v>1758506311</v>
      </c>
      <c r="C206">
        <v>3283</v>
      </c>
      <c r="D206" t="s">
        <v>809</v>
      </c>
      <c r="E206" t="s">
        <v>810</v>
      </c>
      <c r="F206">
        <v>5</v>
      </c>
      <c r="G206" t="s">
        <v>419</v>
      </c>
      <c r="H206" t="s">
        <v>786</v>
      </c>
      <c r="I206" t="s">
        <v>421</v>
      </c>
      <c r="J206">
        <v>1758506308</v>
      </c>
      <c r="K206">
        <f>(L206)/1000</f>
        <v>0</v>
      </c>
      <c r="L206">
        <f>1000*DL206*AJ206*(DH206-DI206)/(100*DA206*(1000-AJ206*DH206))</f>
        <v>0</v>
      </c>
      <c r="M206">
        <f>DL206*AJ206*(DG206-DF206*(1000-AJ206*DI206)/(1000-AJ206*DH206))/(100*DA206)</f>
        <v>0</v>
      </c>
      <c r="N206">
        <f>DF206 - IF(AJ206&gt;1, M206*DA206*100.0/(AL206), 0)</f>
        <v>0</v>
      </c>
      <c r="O206">
        <f>((U206-K206/2)*N206-M206)/(U206+K206/2)</f>
        <v>0</v>
      </c>
      <c r="P206">
        <f>O206*(DM206+DN206)/1000.0</f>
        <v>0</v>
      </c>
      <c r="Q206">
        <f>(DF206 - IF(AJ206&gt;1, M206*DA206*100.0/(AL206), 0))*(DM206+DN206)/1000.0</f>
        <v>0</v>
      </c>
      <c r="R206">
        <f>2.0/((1/T206-1/S206)+SIGN(T206)*SQRT((1/T206-1/S206)*(1/T206-1/S206) + 4*DB206/((DB206+1)*(DB206+1))*(2*1/T206*1/S206-1/S206*1/S206)))</f>
        <v>0</v>
      </c>
      <c r="S206">
        <f>IF(LEFT(DC206,1)&lt;&gt;"0",IF(LEFT(DC206,1)="1",3.0,DD206),$D$5+$E$5*(DT206*DM206/($K$5*1000))+$F$5*(DT206*DM206/($K$5*1000))*MAX(MIN(DA206,$J$5),$I$5)*MAX(MIN(DA206,$J$5),$I$5)+$G$5*MAX(MIN(DA206,$J$5),$I$5)*(DT206*DM206/($K$5*1000))+$H$5*(DT206*DM206/($K$5*1000))*(DT206*DM206/($K$5*1000)))</f>
        <v>0</v>
      </c>
      <c r="T206">
        <f>K206*(1000-(1000*0.61365*exp(17.502*X206/(240.97+X206))/(DM206+DN206)+DH206)/2)/(1000*0.61365*exp(17.502*X206/(240.97+X206))/(DM206+DN206)-DH206)</f>
        <v>0</v>
      </c>
      <c r="U206">
        <f>1/((DB206+1)/(R206/1.6)+1/(S206/1.37)) + DB206/((DB206+1)/(R206/1.6) + DB206/(S206/1.37))</f>
        <v>0</v>
      </c>
      <c r="V206">
        <f>(CW206*CZ206)</f>
        <v>0</v>
      </c>
      <c r="W206">
        <f>(DO206+(V206+2*0.95*5.67E-8*(((DO206+$B$7)+273)^4-(DO206+273)^4)-44100*K206)/(1.84*29.3*S206+8*0.95*5.67E-8*(DO206+273)^3))</f>
        <v>0</v>
      </c>
      <c r="X206">
        <f>($C$7*DP206+$D$7*DQ206+$E$7*W206)</f>
        <v>0</v>
      </c>
      <c r="Y206">
        <f>0.61365*exp(17.502*X206/(240.97+X206))</f>
        <v>0</v>
      </c>
      <c r="Z206">
        <f>(AA206/AB206*100)</f>
        <v>0</v>
      </c>
      <c r="AA206">
        <f>DH206*(DM206+DN206)/1000</f>
        <v>0</v>
      </c>
      <c r="AB206">
        <f>0.61365*exp(17.502*DO206/(240.97+DO206))</f>
        <v>0</v>
      </c>
      <c r="AC206">
        <f>(Y206-DH206*(DM206+DN206)/1000)</f>
        <v>0</v>
      </c>
      <c r="AD206">
        <f>(-K206*44100)</f>
        <v>0</v>
      </c>
      <c r="AE206">
        <f>2*29.3*S206*0.92*(DO206-X206)</f>
        <v>0</v>
      </c>
      <c r="AF206">
        <f>2*0.95*5.67E-8*(((DO206+$B$7)+273)^4-(X206+273)^4)</f>
        <v>0</v>
      </c>
      <c r="AG206">
        <f>V206+AF206+AD206+AE206</f>
        <v>0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MAX(0,($B$13+$C$13*DT206)/(1+$D$13*DT206)*DM206/(DO206+273)*$E$13)</f>
        <v>0</v>
      </c>
      <c r="AM206" t="s">
        <v>422</v>
      </c>
      <c r="AN206" t="s">
        <v>422</v>
      </c>
      <c r="AO206">
        <v>0</v>
      </c>
      <c r="AP206">
        <v>0</v>
      </c>
      <c r="AQ206">
        <f>1-AO206/AP206</f>
        <v>0</v>
      </c>
      <c r="AR206">
        <v>0</v>
      </c>
      <c r="AS206" t="s">
        <v>422</v>
      </c>
      <c r="AT206" t="s">
        <v>422</v>
      </c>
      <c r="AU206">
        <v>0</v>
      </c>
      <c r="AV206">
        <v>0</v>
      </c>
      <c r="AW206">
        <f>1-AU206/AV206</f>
        <v>0</v>
      </c>
      <c r="AX206">
        <v>0.5</v>
      </c>
      <c r="AY206">
        <f>CX206</f>
        <v>0</v>
      </c>
      <c r="AZ206">
        <f>M206</f>
        <v>0</v>
      </c>
      <c r="BA206">
        <f>AW206*AX206*AY206</f>
        <v>0</v>
      </c>
      <c r="BB206">
        <f>(AZ206-AR206)/AY206</f>
        <v>0</v>
      </c>
      <c r="BC206">
        <f>(AP206-AV206)/AV206</f>
        <v>0</v>
      </c>
      <c r="BD206">
        <f>AO206/(AQ206+AO206/AV206)</f>
        <v>0</v>
      </c>
      <c r="BE206" t="s">
        <v>422</v>
      </c>
      <c r="BF206">
        <v>0</v>
      </c>
      <c r="BG206">
        <f>IF(BF206&lt;&gt;0, BF206, BD206)</f>
        <v>0</v>
      </c>
      <c r="BH206">
        <f>1-BG206/AV206</f>
        <v>0</v>
      </c>
      <c r="BI206">
        <f>(AV206-AU206)/(AV206-BG206)</f>
        <v>0</v>
      </c>
      <c r="BJ206">
        <f>(AP206-AV206)/(AP206-BG206)</f>
        <v>0</v>
      </c>
      <c r="BK206">
        <f>(AV206-AU206)/(AV206-AO206)</f>
        <v>0</v>
      </c>
      <c r="BL206">
        <f>(AP206-AV206)/(AP206-AO206)</f>
        <v>0</v>
      </c>
      <c r="BM206">
        <f>(BI206*BG206/AU206)</f>
        <v>0</v>
      </c>
      <c r="BN206">
        <f>(1-BM206)</f>
        <v>0</v>
      </c>
      <c r="CW206">
        <f>$B$11*DU206+$C$11*DV206+$F$11*EG206*(1-EJ206)</f>
        <v>0</v>
      </c>
      <c r="CX206">
        <f>CW206*CY206</f>
        <v>0</v>
      </c>
      <c r="CY206">
        <f>($B$11*$D$9+$C$11*$D$9+$F$11*((ET206+EL206)/MAX(ET206+EL206+EU206, 0.1)*$I$9+EU206/MAX(ET206+EL206+EU206, 0.1)*$J$9))/($B$11+$C$11+$F$11)</f>
        <v>0</v>
      </c>
      <c r="CZ206">
        <f>($B$11*$K$9+$C$11*$K$9+$F$11*((ET206+EL206)/MAX(ET206+EL206+EU206, 0.1)*$P$9+EU206/MAX(ET206+EL206+EU206, 0.1)*$Q$9))/($B$11+$C$11+$F$11)</f>
        <v>0</v>
      </c>
      <c r="DA206">
        <v>1.37</v>
      </c>
      <c r="DB206">
        <v>0.5</v>
      </c>
      <c r="DC206" t="s">
        <v>423</v>
      </c>
      <c r="DD206">
        <v>2</v>
      </c>
      <c r="DE206">
        <v>1758506308</v>
      </c>
      <c r="DF206">
        <v>420.079</v>
      </c>
      <c r="DG206">
        <v>419.991666666667</v>
      </c>
      <c r="DH206">
        <v>23.9555333333333</v>
      </c>
      <c r="DI206">
        <v>23.9303333333333</v>
      </c>
      <c r="DJ206">
        <v>418.026666666667</v>
      </c>
      <c r="DK206">
        <v>23.6144</v>
      </c>
      <c r="DL206">
        <v>499.951666666667</v>
      </c>
      <c r="DM206">
        <v>89.8070333333333</v>
      </c>
      <c r="DN206">
        <v>0.0359467666666667</v>
      </c>
      <c r="DO206">
        <v>30.1823666666667</v>
      </c>
      <c r="DP206">
        <v>29.9928666666667</v>
      </c>
      <c r="DQ206">
        <v>999.9</v>
      </c>
      <c r="DR206">
        <v>0</v>
      </c>
      <c r="DS206">
        <v>0</v>
      </c>
      <c r="DT206">
        <v>9998.72666666667</v>
      </c>
      <c r="DU206">
        <v>0</v>
      </c>
      <c r="DV206">
        <v>0.330984</v>
      </c>
      <c r="DW206">
        <v>0.0875956333333333</v>
      </c>
      <c r="DX206">
        <v>430.389333333333</v>
      </c>
      <c r="DY206">
        <v>430.288666666667</v>
      </c>
      <c r="DZ206">
        <v>0.0252088</v>
      </c>
      <c r="EA206">
        <v>419.991666666667</v>
      </c>
      <c r="EB206">
        <v>23.9303333333333</v>
      </c>
      <c r="EC206">
        <v>2.15137666666667</v>
      </c>
      <c r="ED206">
        <v>2.14911</v>
      </c>
      <c r="EE206">
        <v>18.6047333333333</v>
      </c>
      <c r="EF206">
        <v>18.5879333333333</v>
      </c>
      <c r="EG206">
        <v>0.00500059</v>
      </c>
      <c r="EH206">
        <v>0</v>
      </c>
      <c r="EI206">
        <v>0</v>
      </c>
      <c r="EJ206">
        <v>0</v>
      </c>
      <c r="EK206">
        <v>111.433333333333</v>
      </c>
      <c r="EL206">
        <v>0.00500059</v>
      </c>
      <c r="EM206">
        <v>-13.6</v>
      </c>
      <c r="EN206">
        <v>-0.8</v>
      </c>
      <c r="EO206">
        <v>35.937</v>
      </c>
      <c r="EP206">
        <v>39.2913333333333</v>
      </c>
      <c r="EQ206">
        <v>37.312</v>
      </c>
      <c r="ER206">
        <v>39.479</v>
      </c>
      <c r="ES206">
        <v>38.187</v>
      </c>
      <c r="ET206">
        <v>0</v>
      </c>
      <c r="EU206">
        <v>0</v>
      </c>
      <c r="EV206">
        <v>0</v>
      </c>
      <c r="EW206">
        <v>1758506311.5</v>
      </c>
      <c r="EX206">
        <v>0</v>
      </c>
      <c r="EY206">
        <v>107.464</v>
      </c>
      <c r="EZ206">
        <v>17.0230765824956</v>
      </c>
      <c r="FA206">
        <v>-16.9076922009917</v>
      </c>
      <c r="FB206">
        <v>-11.236</v>
      </c>
      <c r="FC206">
        <v>15</v>
      </c>
      <c r="FD206">
        <v>0</v>
      </c>
      <c r="FE206" t="s">
        <v>424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0.0931018</v>
      </c>
      <c r="FR206">
        <v>0.319908911688312</v>
      </c>
      <c r="FS206">
        <v>0.0718669264512643</v>
      </c>
      <c r="FT206">
        <v>1</v>
      </c>
      <c r="FU206">
        <v>107.741176470588</v>
      </c>
      <c r="FV206">
        <v>17.6134451812567</v>
      </c>
      <c r="FW206">
        <v>5.51634563856837</v>
      </c>
      <c r="FX206">
        <v>-1</v>
      </c>
      <c r="FY206">
        <v>0.0207964557142857</v>
      </c>
      <c r="FZ206">
        <v>0.0490311974025974</v>
      </c>
      <c r="GA206">
        <v>0.00550624031230417</v>
      </c>
      <c r="GB206">
        <v>1</v>
      </c>
      <c r="GC206">
        <v>2</v>
      </c>
      <c r="GD206">
        <v>2</v>
      </c>
      <c r="GE206" t="s">
        <v>425</v>
      </c>
      <c r="GF206">
        <v>3.13306</v>
      </c>
      <c r="GG206">
        <v>2.71408</v>
      </c>
      <c r="GH206">
        <v>0.0888529</v>
      </c>
      <c r="GI206">
        <v>0.0893071</v>
      </c>
      <c r="GJ206">
        <v>0.102198</v>
      </c>
      <c r="GK206">
        <v>0.102751</v>
      </c>
      <c r="GL206">
        <v>34330.1</v>
      </c>
      <c r="GM206">
        <v>36752.9</v>
      </c>
      <c r="GN206">
        <v>34089.3</v>
      </c>
      <c r="GO206">
        <v>36540.1</v>
      </c>
      <c r="GP206">
        <v>43228.9</v>
      </c>
      <c r="GQ206">
        <v>47064.8</v>
      </c>
      <c r="GR206">
        <v>53187.6</v>
      </c>
      <c r="GS206">
        <v>58401.9</v>
      </c>
      <c r="GT206">
        <v>1.95553</v>
      </c>
      <c r="GU206">
        <v>1.65775</v>
      </c>
      <c r="GV206">
        <v>0.096187</v>
      </c>
      <c r="GW206">
        <v>0</v>
      </c>
      <c r="GX206">
        <v>28.4274</v>
      </c>
      <c r="GY206">
        <v>999.9</v>
      </c>
      <c r="GZ206">
        <v>58.802</v>
      </c>
      <c r="HA206">
        <v>30.555</v>
      </c>
      <c r="HB206">
        <v>28.7969</v>
      </c>
      <c r="HC206">
        <v>54.2947</v>
      </c>
      <c r="HD206">
        <v>47.3438</v>
      </c>
      <c r="HE206">
        <v>1</v>
      </c>
      <c r="HF206">
        <v>0.0660823</v>
      </c>
      <c r="HG206">
        <v>-1.48225</v>
      </c>
      <c r="HH206">
        <v>20.1259</v>
      </c>
      <c r="HI206">
        <v>5.19887</v>
      </c>
      <c r="HJ206">
        <v>12.0043</v>
      </c>
      <c r="HK206">
        <v>4.97555</v>
      </c>
      <c r="HL206">
        <v>3.294</v>
      </c>
      <c r="HM206">
        <v>9999</v>
      </c>
      <c r="HN206">
        <v>9999</v>
      </c>
      <c r="HO206">
        <v>9999</v>
      </c>
      <c r="HP206">
        <v>999.9</v>
      </c>
      <c r="HQ206">
        <v>1.86325</v>
      </c>
      <c r="HR206">
        <v>1.86813</v>
      </c>
      <c r="HS206">
        <v>1.86783</v>
      </c>
      <c r="HT206">
        <v>1.86905</v>
      </c>
      <c r="HU206">
        <v>1.86984</v>
      </c>
      <c r="HV206">
        <v>1.86595</v>
      </c>
      <c r="HW206">
        <v>1.86702</v>
      </c>
      <c r="HX206">
        <v>1.86844</v>
      </c>
      <c r="HY206">
        <v>5</v>
      </c>
      <c r="HZ206">
        <v>0</v>
      </c>
      <c r="IA206">
        <v>0</v>
      </c>
      <c r="IB206">
        <v>0</v>
      </c>
      <c r="IC206" t="s">
        <v>426</v>
      </c>
      <c r="ID206" t="s">
        <v>427</v>
      </c>
      <c r="IE206" t="s">
        <v>428</v>
      </c>
      <c r="IF206" t="s">
        <v>428</v>
      </c>
      <c r="IG206" t="s">
        <v>428</v>
      </c>
      <c r="IH206" t="s">
        <v>428</v>
      </c>
      <c r="II206">
        <v>0</v>
      </c>
      <c r="IJ206">
        <v>100</v>
      </c>
      <c r="IK206">
        <v>100</v>
      </c>
      <c r="IL206">
        <v>2.053</v>
      </c>
      <c r="IM206">
        <v>0.3412</v>
      </c>
      <c r="IN206">
        <v>0.625846538382723</v>
      </c>
      <c r="IO206">
        <v>0.00365734689822481</v>
      </c>
      <c r="IP206">
        <v>-6.82403095585571e-07</v>
      </c>
      <c r="IQ206">
        <v>2.34579755332527e-10</v>
      </c>
      <c r="IR206">
        <v>-0.0964157226560202</v>
      </c>
      <c r="IS206">
        <v>-0.0183575705514064</v>
      </c>
      <c r="IT206">
        <v>0.00210061426533654</v>
      </c>
      <c r="IU206">
        <v>-2.28055882586626e-05</v>
      </c>
      <c r="IV206">
        <v>4</v>
      </c>
      <c r="IW206">
        <v>2464</v>
      </c>
      <c r="IX206">
        <v>0</v>
      </c>
      <c r="IY206">
        <v>27</v>
      </c>
      <c r="IZ206">
        <v>29308438.5</v>
      </c>
      <c r="JA206">
        <v>29308438.5</v>
      </c>
      <c r="JB206">
        <v>0.955811</v>
      </c>
      <c r="JC206">
        <v>2.64648</v>
      </c>
      <c r="JD206">
        <v>1.54785</v>
      </c>
      <c r="JE206">
        <v>2.31323</v>
      </c>
      <c r="JF206">
        <v>1.64673</v>
      </c>
      <c r="JG206">
        <v>2.29492</v>
      </c>
      <c r="JH206">
        <v>34.418</v>
      </c>
      <c r="JI206">
        <v>24.2188</v>
      </c>
      <c r="JJ206">
        <v>18</v>
      </c>
      <c r="JK206">
        <v>505.987</v>
      </c>
      <c r="JL206">
        <v>331.978</v>
      </c>
      <c r="JM206">
        <v>30.7795</v>
      </c>
      <c r="JN206">
        <v>28.2339</v>
      </c>
      <c r="JO206">
        <v>30.0001</v>
      </c>
      <c r="JP206">
        <v>28.2649</v>
      </c>
      <c r="JQ206">
        <v>28.2269</v>
      </c>
      <c r="JR206">
        <v>19.1468</v>
      </c>
      <c r="JS206">
        <v>22.3537</v>
      </c>
      <c r="JT206">
        <v>85.7105</v>
      </c>
      <c r="JU206">
        <v>30.7857</v>
      </c>
      <c r="JV206">
        <v>420</v>
      </c>
      <c r="JW206">
        <v>23.9297</v>
      </c>
      <c r="JX206">
        <v>96.6778</v>
      </c>
      <c r="JY206">
        <v>94.6222</v>
      </c>
    </row>
    <row r="207" spans="1:285">
      <c r="A207">
        <v>191</v>
      </c>
      <c r="B207">
        <v>1758506313</v>
      </c>
      <c r="C207">
        <v>3285</v>
      </c>
      <c r="D207" t="s">
        <v>811</v>
      </c>
      <c r="E207" t="s">
        <v>812</v>
      </c>
      <c r="F207">
        <v>5</v>
      </c>
      <c r="G207" t="s">
        <v>419</v>
      </c>
      <c r="H207" t="s">
        <v>786</v>
      </c>
      <c r="I207" t="s">
        <v>421</v>
      </c>
      <c r="J207">
        <v>1758506310</v>
      </c>
      <c r="K207">
        <f>(L207)/1000</f>
        <v>0</v>
      </c>
      <c r="L207">
        <f>1000*DL207*AJ207*(DH207-DI207)/(100*DA207*(1000-AJ207*DH207))</f>
        <v>0</v>
      </c>
      <c r="M207">
        <f>DL207*AJ207*(DG207-DF207*(1000-AJ207*DI207)/(1000-AJ207*DH207))/(100*DA207)</f>
        <v>0</v>
      </c>
      <c r="N207">
        <f>DF207 - IF(AJ207&gt;1, M207*DA207*100.0/(AL207), 0)</f>
        <v>0</v>
      </c>
      <c r="O207">
        <f>((U207-K207/2)*N207-M207)/(U207+K207/2)</f>
        <v>0</v>
      </c>
      <c r="P207">
        <f>O207*(DM207+DN207)/1000.0</f>
        <v>0</v>
      </c>
      <c r="Q207">
        <f>(DF207 - IF(AJ207&gt;1, M207*DA207*100.0/(AL207), 0))*(DM207+DN207)/1000.0</f>
        <v>0</v>
      </c>
      <c r="R207">
        <f>2.0/((1/T207-1/S207)+SIGN(T207)*SQRT((1/T207-1/S207)*(1/T207-1/S207) + 4*DB207/((DB207+1)*(DB207+1))*(2*1/T207*1/S207-1/S207*1/S207)))</f>
        <v>0</v>
      </c>
      <c r="S207">
        <f>IF(LEFT(DC207,1)&lt;&gt;"0",IF(LEFT(DC207,1)="1",3.0,DD207),$D$5+$E$5*(DT207*DM207/($K$5*1000))+$F$5*(DT207*DM207/($K$5*1000))*MAX(MIN(DA207,$J$5),$I$5)*MAX(MIN(DA207,$J$5),$I$5)+$G$5*MAX(MIN(DA207,$J$5),$I$5)*(DT207*DM207/($K$5*1000))+$H$5*(DT207*DM207/($K$5*1000))*(DT207*DM207/($K$5*1000)))</f>
        <v>0</v>
      </c>
      <c r="T207">
        <f>K207*(1000-(1000*0.61365*exp(17.502*X207/(240.97+X207))/(DM207+DN207)+DH207)/2)/(1000*0.61365*exp(17.502*X207/(240.97+X207))/(DM207+DN207)-DH207)</f>
        <v>0</v>
      </c>
      <c r="U207">
        <f>1/((DB207+1)/(R207/1.6)+1/(S207/1.37)) + DB207/((DB207+1)/(R207/1.6) + DB207/(S207/1.37))</f>
        <v>0</v>
      </c>
      <c r="V207">
        <f>(CW207*CZ207)</f>
        <v>0</v>
      </c>
      <c r="W207">
        <f>(DO207+(V207+2*0.95*5.67E-8*(((DO207+$B$7)+273)^4-(DO207+273)^4)-44100*K207)/(1.84*29.3*S207+8*0.95*5.67E-8*(DO207+273)^3))</f>
        <v>0</v>
      </c>
      <c r="X207">
        <f>($C$7*DP207+$D$7*DQ207+$E$7*W207)</f>
        <v>0</v>
      </c>
      <c r="Y207">
        <f>0.61365*exp(17.502*X207/(240.97+X207))</f>
        <v>0</v>
      </c>
      <c r="Z207">
        <f>(AA207/AB207*100)</f>
        <v>0</v>
      </c>
      <c r="AA207">
        <f>DH207*(DM207+DN207)/1000</f>
        <v>0</v>
      </c>
      <c r="AB207">
        <f>0.61365*exp(17.502*DO207/(240.97+DO207))</f>
        <v>0</v>
      </c>
      <c r="AC207">
        <f>(Y207-DH207*(DM207+DN207)/1000)</f>
        <v>0</v>
      </c>
      <c r="AD207">
        <f>(-K207*44100)</f>
        <v>0</v>
      </c>
      <c r="AE207">
        <f>2*29.3*S207*0.92*(DO207-X207)</f>
        <v>0</v>
      </c>
      <c r="AF207">
        <f>2*0.95*5.67E-8*(((DO207+$B$7)+273)^4-(X207+273)^4)</f>
        <v>0</v>
      </c>
      <c r="AG207">
        <f>V207+AF207+AD207+AE207</f>
        <v>0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MAX(0,($B$13+$C$13*DT207)/(1+$D$13*DT207)*DM207/(DO207+273)*$E$13)</f>
        <v>0</v>
      </c>
      <c r="AM207" t="s">
        <v>422</v>
      </c>
      <c r="AN207" t="s">
        <v>422</v>
      </c>
      <c r="AO207">
        <v>0</v>
      </c>
      <c r="AP207">
        <v>0</v>
      </c>
      <c r="AQ207">
        <f>1-AO207/AP207</f>
        <v>0</v>
      </c>
      <c r="AR207">
        <v>0</v>
      </c>
      <c r="AS207" t="s">
        <v>422</v>
      </c>
      <c r="AT207" t="s">
        <v>422</v>
      </c>
      <c r="AU207">
        <v>0</v>
      </c>
      <c r="AV207">
        <v>0</v>
      </c>
      <c r="AW207">
        <f>1-AU207/AV207</f>
        <v>0</v>
      </c>
      <c r="AX207">
        <v>0.5</v>
      </c>
      <c r="AY207">
        <f>CX207</f>
        <v>0</v>
      </c>
      <c r="AZ207">
        <f>M207</f>
        <v>0</v>
      </c>
      <c r="BA207">
        <f>AW207*AX207*AY207</f>
        <v>0</v>
      </c>
      <c r="BB207">
        <f>(AZ207-AR207)/AY207</f>
        <v>0</v>
      </c>
      <c r="BC207">
        <f>(AP207-AV207)/AV207</f>
        <v>0</v>
      </c>
      <c r="BD207">
        <f>AO207/(AQ207+AO207/AV207)</f>
        <v>0</v>
      </c>
      <c r="BE207" t="s">
        <v>422</v>
      </c>
      <c r="BF207">
        <v>0</v>
      </c>
      <c r="BG207">
        <f>IF(BF207&lt;&gt;0, BF207, BD207)</f>
        <v>0</v>
      </c>
      <c r="BH207">
        <f>1-BG207/AV207</f>
        <v>0</v>
      </c>
      <c r="BI207">
        <f>(AV207-AU207)/(AV207-BG207)</f>
        <v>0</v>
      </c>
      <c r="BJ207">
        <f>(AP207-AV207)/(AP207-BG207)</f>
        <v>0</v>
      </c>
      <c r="BK207">
        <f>(AV207-AU207)/(AV207-AO207)</f>
        <v>0</v>
      </c>
      <c r="BL207">
        <f>(AP207-AV207)/(AP207-AO207)</f>
        <v>0</v>
      </c>
      <c r="BM207">
        <f>(BI207*BG207/AU207)</f>
        <v>0</v>
      </c>
      <c r="BN207">
        <f>(1-BM207)</f>
        <v>0</v>
      </c>
      <c r="CW207">
        <f>$B$11*DU207+$C$11*DV207+$F$11*EG207*(1-EJ207)</f>
        <v>0</v>
      </c>
      <c r="CX207">
        <f>CW207*CY207</f>
        <v>0</v>
      </c>
      <c r="CY207">
        <f>($B$11*$D$9+$C$11*$D$9+$F$11*((ET207+EL207)/MAX(ET207+EL207+EU207, 0.1)*$I$9+EU207/MAX(ET207+EL207+EU207, 0.1)*$J$9))/($B$11+$C$11+$F$11)</f>
        <v>0</v>
      </c>
      <c r="CZ207">
        <f>($B$11*$K$9+$C$11*$K$9+$F$11*((ET207+EL207)/MAX(ET207+EL207+EU207, 0.1)*$P$9+EU207/MAX(ET207+EL207+EU207, 0.1)*$Q$9))/($B$11+$C$11+$F$11)</f>
        <v>0</v>
      </c>
      <c r="DA207">
        <v>1.37</v>
      </c>
      <c r="DB207">
        <v>0.5</v>
      </c>
      <c r="DC207" t="s">
        <v>423</v>
      </c>
      <c r="DD207">
        <v>2</v>
      </c>
      <c r="DE207">
        <v>1758506310</v>
      </c>
      <c r="DF207">
        <v>420.097666666667</v>
      </c>
      <c r="DG207">
        <v>419.984</v>
      </c>
      <c r="DH207">
        <v>23.9566666666667</v>
      </c>
      <c r="DI207">
        <v>23.9305333333333</v>
      </c>
      <c r="DJ207">
        <v>418.045333333333</v>
      </c>
      <c r="DK207">
        <v>23.6155</v>
      </c>
      <c r="DL207">
        <v>499.943333333333</v>
      </c>
      <c r="DM207">
        <v>89.8085666666667</v>
      </c>
      <c r="DN207">
        <v>0.0359130666666667</v>
      </c>
      <c r="DO207">
        <v>30.1817</v>
      </c>
      <c r="DP207">
        <v>29.9935666666667</v>
      </c>
      <c r="DQ207">
        <v>999.9</v>
      </c>
      <c r="DR207">
        <v>0</v>
      </c>
      <c r="DS207">
        <v>0</v>
      </c>
      <c r="DT207">
        <v>10002.2933333333</v>
      </c>
      <c r="DU207">
        <v>0</v>
      </c>
      <c r="DV207">
        <v>0.330984</v>
      </c>
      <c r="DW207">
        <v>0.1138406</v>
      </c>
      <c r="DX207">
        <v>430.409</v>
      </c>
      <c r="DY207">
        <v>430.281</v>
      </c>
      <c r="DZ207">
        <v>0.0261497333333333</v>
      </c>
      <c r="EA207">
        <v>419.984</v>
      </c>
      <c r="EB207">
        <v>23.9305333333333</v>
      </c>
      <c r="EC207">
        <v>2.15151666666667</v>
      </c>
      <c r="ED207">
        <v>2.14916666666667</v>
      </c>
      <c r="EE207">
        <v>18.6057666666667</v>
      </c>
      <c r="EF207">
        <v>18.5883333333333</v>
      </c>
      <c r="EG207">
        <v>0.00500059</v>
      </c>
      <c r="EH207">
        <v>0</v>
      </c>
      <c r="EI207">
        <v>0</v>
      </c>
      <c r="EJ207">
        <v>0</v>
      </c>
      <c r="EK207">
        <v>111.633333333333</v>
      </c>
      <c r="EL207">
        <v>0.00500059</v>
      </c>
      <c r="EM207">
        <v>-11</v>
      </c>
      <c r="EN207">
        <v>-0.133333333333333</v>
      </c>
      <c r="EO207">
        <v>35.937</v>
      </c>
      <c r="EP207">
        <v>39.2706666666667</v>
      </c>
      <c r="EQ207">
        <v>37.312</v>
      </c>
      <c r="ER207">
        <v>39.4373333333333</v>
      </c>
      <c r="ES207">
        <v>38.187</v>
      </c>
      <c r="ET207">
        <v>0</v>
      </c>
      <c r="EU207">
        <v>0</v>
      </c>
      <c r="EV207">
        <v>0</v>
      </c>
      <c r="EW207">
        <v>1758506313.3</v>
      </c>
      <c r="EX207">
        <v>0</v>
      </c>
      <c r="EY207">
        <v>107.657692307692</v>
      </c>
      <c r="EZ207">
        <v>24.6940168599793</v>
      </c>
      <c r="FA207">
        <v>-27.2957264725319</v>
      </c>
      <c r="FB207">
        <v>-11.2076923076923</v>
      </c>
      <c r="FC207">
        <v>15</v>
      </c>
      <c r="FD207">
        <v>0</v>
      </c>
      <c r="FE207" t="s">
        <v>424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0.0970778047619048</v>
      </c>
      <c r="FR207">
        <v>0.283128677922078</v>
      </c>
      <c r="FS207">
        <v>0.0703677123669147</v>
      </c>
      <c r="FT207">
        <v>1</v>
      </c>
      <c r="FU207">
        <v>107.608823529412</v>
      </c>
      <c r="FV207">
        <v>6.44919764793978</v>
      </c>
      <c r="FW207">
        <v>5.62135464347177</v>
      </c>
      <c r="FX207">
        <v>-1</v>
      </c>
      <c r="FY207">
        <v>0.0223511285714286</v>
      </c>
      <c r="FZ207">
        <v>0.0367478571428572</v>
      </c>
      <c r="GA207">
        <v>0.00431302212189383</v>
      </c>
      <c r="GB207">
        <v>1</v>
      </c>
      <c r="GC207">
        <v>2</v>
      </c>
      <c r="GD207">
        <v>2</v>
      </c>
      <c r="GE207" t="s">
        <v>425</v>
      </c>
      <c r="GF207">
        <v>3.13312</v>
      </c>
      <c r="GG207">
        <v>2.71398</v>
      </c>
      <c r="GH207">
        <v>0.088856</v>
      </c>
      <c r="GI207">
        <v>0.0893</v>
      </c>
      <c r="GJ207">
        <v>0.102207</v>
      </c>
      <c r="GK207">
        <v>0.102754</v>
      </c>
      <c r="GL207">
        <v>34330.1</v>
      </c>
      <c r="GM207">
        <v>36753.2</v>
      </c>
      <c r="GN207">
        <v>34089.5</v>
      </c>
      <c r="GO207">
        <v>36540.1</v>
      </c>
      <c r="GP207">
        <v>43228.7</v>
      </c>
      <c r="GQ207">
        <v>47064.7</v>
      </c>
      <c r="GR207">
        <v>53187.8</v>
      </c>
      <c r="GS207">
        <v>58402</v>
      </c>
      <c r="GT207">
        <v>1.9557</v>
      </c>
      <c r="GU207">
        <v>1.6574</v>
      </c>
      <c r="GV207">
        <v>0.0961423</v>
      </c>
      <c r="GW207">
        <v>0</v>
      </c>
      <c r="GX207">
        <v>28.4262</v>
      </c>
      <c r="GY207">
        <v>999.9</v>
      </c>
      <c r="GZ207">
        <v>58.778</v>
      </c>
      <c r="HA207">
        <v>30.555</v>
      </c>
      <c r="HB207">
        <v>28.7812</v>
      </c>
      <c r="HC207">
        <v>54.0647</v>
      </c>
      <c r="HD207">
        <v>47.7043</v>
      </c>
      <c r="HE207">
        <v>1</v>
      </c>
      <c r="HF207">
        <v>0.066029</v>
      </c>
      <c r="HG207">
        <v>-1.47958</v>
      </c>
      <c r="HH207">
        <v>20.126</v>
      </c>
      <c r="HI207">
        <v>5.19902</v>
      </c>
      <c r="HJ207">
        <v>12.0044</v>
      </c>
      <c r="HK207">
        <v>4.97555</v>
      </c>
      <c r="HL207">
        <v>3.294</v>
      </c>
      <c r="HM207">
        <v>9999</v>
      </c>
      <c r="HN207">
        <v>9999</v>
      </c>
      <c r="HO207">
        <v>9999</v>
      </c>
      <c r="HP207">
        <v>999.9</v>
      </c>
      <c r="HQ207">
        <v>1.86325</v>
      </c>
      <c r="HR207">
        <v>1.86813</v>
      </c>
      <c r="HS207">
        <v>1.86783</v>
      </c>
      <c r="HT207">
        <v>1.86905</v>
      </c>
      <c r="HU207">
        <v>1.86984</v>
      </c>
      <c r="HV207">
        <v>1.86594</v>
      </c>
      <c r="HW207">
        <v>1.86701</v>
      </c>
      <c r="HX207">
        <v>1.86843</v>
      </c>
      <c r="HY207">
        <v>5</v>
      </c>
      <c r="HZ207">
        <v>0</v>
      </c>
      <c r="IA207">
        <v>0</v>
      </c>
      <c r="IB207">
        <v>0</v>
      </c>
      <c r="IC207" t="s">
        <v>426</v>
      </c>
      <c r="ID207" t="s">
        <v>427</v>
      </c>
      <c r="IE207" t="s">
        <v>428</v>
      </c>
      <c r="IF207" t="s">
        <v>428</v>
      </c>
      <c r="IG207" t="s">
        <v>428</v>
      </c>
      <c r="IH207" t="s">
        <v>428</v>
      </c>
      <c r="II207">
        <v>0</v>
      </c>
      <c r="IJ207">
        <v>100</v>
      </c>
      <c r="IK207">
        <v>100</v>
      </c>
      <c r="IL207">
        <v>2.053</v>
      </c>
      <c r="IM207">
        <v>0.3412</v>
      </c>
      <c r="IN207">
        <v>0.625846538382723</v>
      </c>
      <c r="IO207">
        <v>0.00365734689822481</v>
      </c>
      <c r="IP207">
        <v>-6.82403095585571e-07</v>
      </c>
      <c r="IQ207">
        <v>2.34579755332527e-10</v>
      </c>
      <c r="IR207">
        <v>-0.0964157226560202</v>
      </c>
      <c r="IS207">
        <v>-0.0183575705514064</v>
      </c>
      <c r="IT207">
        <v>0.00210061426533654</v>
      </c>
      <c r="IU207">
        <v>-2.28055882586626e-05</v>
      </c>
      <c r="IV207">
        <v>4</v>
      </c>
      <c r="IW207">
        <v>2464</v>
      </c>
      <c r="IX207">
        <v>0</v>
      </c>
      <c r="IY207">
        <v>27</v>
      </c>
      <c r="IZ207">
        <v>29308438.6</v>
      </c>
      <c r="JA207">
        <v>29308438.6</v>
      </c>
      <c r="JB207">
        <v>0.95459</v>
      </c>
      <c r="JC207">
        <v>2.6355</v>
      </c>
      <c r="JD207">
        <v>1.54785</v>
      </c>
      <c r="JE207">
        <v>2.31445</v>
      </c>
      <c r="JF207">
        <v>1.64673</v>
      </c>
      <c r="JG207">
        <v>2.35596</v>
      </c>
      <c r="JH207">
        <v>34.418</v>
      </c>
      <c r="JI207">
        <v>24.2188</v>
      </c>
      <c r="JJ207">
        <v>18</v>
      </c>
      <c r="JK207">
        <v>506.092</v>
      </c>
      <c r="JL207">
        <v>331.809</v>
      </c>
      <c r="JM207">
        <v>30.7831</v>
      </c>
      <c r="JN207">
        <v>28.2335</v>
      </c>
      <c r="JO207">
        <v>30</v>
      </c>
      <c r="JP207">
        <v>28.2637</v>
      </c>
      <c r="JQ207">
        <v>28.2263</v>
      </c>
      <c r="JR207">
        <v>19.1462</v>
      </c>
      <c r="JS207">
        <v>22.3537</v>
      </c>
      <c r="JT207">
        <v>85.7105</v>
      </c>
      <c r="JU207">
        <v>30.7857</v>
      </c>
      <c r="JV207">
        <v>420</v>
      </c>
      <c r="JW207">
        <v>23.9297</v>
      </c>
      <c r="JX207">
        <v>96.6782</v>
      </c>
      <c r="JY207">
        <v>94.6223</v>
      </c>
    </row>
    <row r="208" spans="1:285">
      <c r="A208">
        <v>192</v>
      </c>
      <c r="B208">
        <v>1758506315</v>
      </c>
      <c r="C208">
        <v>3287</v>
      </c>
      <c r="D208" t="s">
        <v>813</v>
      </c>
      <c r="E208" t="s">
        <v>814</v>
      </c>
      <c r="F208">
        <v>5</v>
      </c>
      <c r="G208" t="s">
        <v>419</v>
      </c>
      <c r="H208" t="s">
        <v>786</v>
      </c>
      <c r="I208" t="s">
        <v>421</v>
      </c>
      <c r="J208">
        <v>1758506312</v>
      </c>
      <c r="K208">
        <f>(L208)/1000</f>
        <v>0</v>
      </c>
      <c r="L208">
        <f>1000*DL208*AJ208*(DH208-DI208)/(100*DA208*(1000-AJ208*DH208))</f>
        <v>0</v>
      </c>
      <c r="M208">
        <f>DL208*AJ208*(DG208-DF208*(1000-AJ208*DI208)/(1000-AJ208*DH208))/(100*DA208)</f>
        <v>0</v>
      </c>
      <c r="N208">
        <f>DF208 - IF(AJ208&gt;1, M208*DA208*100.0/(AL208), 0)</f>
        <v>0</v>
      </c>
      <c r="O208">
        <f>((U208-K208/2)*N208-M208)/(U208+K208/2)</f>
        <v>0</v>
      </c>
      <c r="P208">
        <f>O208*(DM208+DN208)/1000.0</f>
        <v>0</v>
      </c>
      <c r="Q208">
        <f>(DF208 - IF(AJ208&gt;1, M208*DA208*100.0/(AL208), 0))*(DM208+DN208)/1000.0</f>
        <v>0</v>
      </c>
      <c r="R208">
        <f>2.0/((1/T208-1/S208)+SIGN(T208)*SQRT((1/T208-1/S208)*(1/T208-1/S208) + 4*DB208/((DB208+1)*(DB208+1))*(2*1/T208*1/S208-1/S208*1/S208)))</f>
        <v>0</v>
      </c>
      <c r="S208">
        <f>IF(LEFT(DC208,1)&lt;&gt;"0",IF(LEFT(DC208,1)="1",3.0,DD208),$D$5+$E$5*(DT208*DM208/($K$5*1000))+$F$5*(DT208*DM208/($K$5*1000))*MAX(MIN(DA208,$J$5),$I$5)*MAX(MIN(DA208,$J$5),$I$5)+$G$5*MAX(MIN(DA208,$J$5),$I$5)*(DT208*DM208/($K$5*1000))+$H$5*(DT208*DM208/($K$5*1000))*(DT208*DM208/($K$5*1000)))</f>
        <v>0</v>
      </c>
      <c r="T208">
        <f>K208*(1000-(1000*0.61365*exp(17.502*X208/(240.97+X208))/(DM208+DN208)+DH208)/2)/(1000*0.61365*exp(17.502*X208/(240.97+X208))/(DM208+DN208)-DH208)</f>
        <v>0</v>
      </c>
      <c r="U208">
        <f>1/((DB208+1)/(R208/1.6)+1/(S208/1.37)) + DB208/((DB208+1)/(R208/1.6) + DB208/(S208/1.37))</f>
        <v>0</v>
      </c>
      <c r="V208">
        <f>(CW208*CZ208)</f>
        <v>0</v>
      </c>
      <c r="W208">
        <f>(DO208+(V208+2*0.95*5.67E-8*(((DO208+$B$7)+273)^4-(DO208+273)^4)-44100*K208)/(1.84*29.3*S208+8*0.95*5.67E-8*(DO208+273)^3))</f>
        <v>0</v>
      </c>
      <c r="X208">
        <f>($C$7*DP208+$D$7*DQ208+$E$7*W208)</f>
        <v>0</v>
      </c>
      <c r="Y208">
        <f>0.61365*exp(17.502*X208/(240.97+X208))</f>
        <v>0</v>
      </c>
      <c r="Z208">
        <f>(AA208/AB208*100)</f>
        <v>0</v>
      </c>
      <c r="AA208">
        <f>DH208*(DM208+DN208)/1000</f>
        <v>0</v>
      </c>
      <c r="AB208">
        <f>0.61365*exp(17.502*DO208/(240.97+DO208))</f>
        <v>0</v>
      </c>
      <c r="AC208">
        <f>(Y208-DH208*(DM208+DN208)/1000)</f>
        <v>0</v>
      </c>
      <c r="AD208">
        <f>(-K208*44100)</f>
        <v>0</v>
      </c>
      <c r="AE208">
        <f>2*29.3*S208*0.92*(DO208-X208)</f>
        <v>0</v>
      </c>
      <c r="AF208">
        <f>2*0.95*5.67E-8*(((DO208+$B$7)+273)^4-(X208+273)^4)</f>
        <v>0</v>
      </c>
      <c r="AG208">
        <f>V208+AF208+AD208+AE208</f>
        <v>0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MAX(0,($B$13+$C$13*DT208)/(1+$D$13*DT208)*DM208/(DO208+273)*$E$13)</f>
        <v>0</v>
      </c>
      <c r="AM208" t="s">
        <v>422</v>
      </c>
      <c r="AN208" t="s">
        <v>422</v>
      </c>
      <c r="AO208">
        <v>0</v>
      </c>
      <c r="AP208">
        <v>0</v>
      </c>
      <c r="AQ208">
        <f>1-AO208/AP208</f>
        <v>0</v>
      </c>
      <c r="AR208">
        <v>0</v>
      </c>
      <c r="AS208" t="s">
        <v>422</v>
      </c>
      <c r="AT208" t="s">
        <v>422</v>
      </c>
      <c r="AU208">
        <v>0</v>
      </c>
      <c r="AV208">
        <v>0</v>
      </c>
      <c r="AW208">
        <f>1-AU208/AV208</f>
        <v>0</v>
      </c>
      <c r="AX208">
        <v>0.5</v>
      </c>
      <c r="AY208">
        <f>CX208</f>
        <v>0</v>
      </c>
      <c r="AZ208">
        <f>M208</f>
        <v>0</v>
      </c>
      <c r="BA208">
        <f>AW208*AX208*AY208</f>
        <v>0</v>
      </c>
      <c r="BB208">
        <f>(AZ208-AR208)/AY208</f>
        <v>0</v>
      </c>
      <c r="BC208">
        <f>(AP208-AV208)/AV208</f>
        <v>0</v>
      </c>
      <c r="BD208">
        <f>AO208/(AQ208+AO208/AV208)</f>
        <v>0</v>
      </c>
      <c r="BE208" t="s">
        <v>422</v>
      </c>
      <c r="BF208">
        <v>0</v>
      </c>
      <c r="BG208">
        <f>IF(BF208&lt;&gt;0, BF208, BD208)</f>
        <v>0</v>
      </c>
      <c r="BH208">
        <f>1-BG208/AV208</f>
        <v>0</v>
      </c>
      <c r="BI208">
        <f>(AV208-AU208)/(AV208-BG208)</f>
        <v>0</v>
      </c>
      <c r="BJ208">
        <f>(AP208-AV208)/(AP208-BG208)</f>
        <v>0</v>
      </c>
      <c r="BK208">
        <f>(AV208-AU208)/(AV208-AO208)</f>
        <v>0</v>
      </c>
      <c r="BL208">
        <f>(AP208-AV208)/(AP208-AO208)</f>
        <v>0</v>
      </c>
      <c r="BM208">
        <f>(BI208*BG208/AU208)</f>
        <v>0</v>
      </c>
      <c r="BN208">
        <f>(1-BM208)</f>
        <v>0</v>
      </c>
      <c r="CW208">
        <f>$B$11*DU208+$C$11*DV208+$F$11*EG208*(1-EJ208)</f>
        <v>0</v>
      </c>
      <c r="CX208">
        <f>CW208*CY208</f>
        <v>0</v>
      </c>
      <c r="CY208">
        <f>($B$11*$D$9+$C$11*$D$9+$F$11*((ET208+EL208)/MAX(ET208+EL208+EU208, 0.1)*$I$9+EU208/MAX(ET208+EL208+EU208, 0.1)*$J$9))/($B$11+$C$11+$F$11)</f>
        <v>0</v>
      </c>
      <c r="CZ208">
        <f>($B$11*$K$9+$C$11*$K$9+$F$11*((ET208+EL208)/MAX(ET208+EL208+EU208, 0.1)*$P$9+EU208/MAX(ET208+EL208+EU208, 0.1)*$Q$9))/($B$11+$C$11+$F$11)</f>
        <v>0</v>
      </c>
      <c r="DA208">
        <v>1.37</v>
      </c>
      <c r="DB208">
        <v>0.5</v>
      </c>
      <c r="DC208" t="s">
        <v>423</v>
      </c>
      <c r="DD208">
        <v>2</v>
      </c>
      <c r="DE208">
        <v>1758506312</v>
      </c>
      <c r="DF208">
        <v>420.099666666667</v>
      </c>
      <c r="DG208">
        <v>419.984333333333</v>
      </c>
      <c r="DH208">
        <v>23.9577666666667</v>
      </c>
      <c r="DI208">
        <v>23.9304</v>
      </c>
      <c r="DJ208">
        <v>418.047</v>
      </c>
      <c r="DK208">
        <v>23.6165666666667</v>
      </c>
      <c r="DL208">
        <v>499.981666666667</v>
      </c>
      <c r="DM208">
        <v>89.8105333333333</v>
      </c>
      <c r="DN208">
        <v>0.0359111333333333</v>
      </c>
      <c r="DO208">
        <v>30.1811333333333</v>
      </c>
      <c r="DP208">
        <v>29.9929666666667</v>
      </c>
      <c r="DQ208">
        <v>999.9</v>
      </c>
      <c r="DR208">
        <v>0</v>
      </c>
      <c r="DS208">
        <v>0</v>
      </c>
      <c r="DT208">
        <v>10004.3933333333</v>
      </c>
      <c r="DU208">
        <v>0</v>
      </c>
      <c r="DV208">
        <v>0.330984</v>
      </c>
      <c r="DW208">
        <v>0.1153563</v>
      </c>
      <c r="DX208">
        <v>430.411333333333</v>
      </c>
      <c r="DY208">
        <v>430.281</v>
      </c>
      <c r="DZ208">
        <v>0.0273965</v>
      </c>
      <c r="EA208">
        <v>419.984333333333</v>
      </c>
      <c r="EB208">
        <v>23.9304</v>
      </c>
      <c r="EC208">
        <v>2.15166333333333</v>
      </c>
      <c r="ED208">
        <v>2.1492</v>
      </c>
      <c r="EE208">
        <v>18.6068333333333</v>
      </c>
      <c r="EF208">
        <v>18.5886</v>
      </c>
      <c r="EG208">
        <v>0.00500059</v>
      </c>
      <c r="EH208">
        <v>0</v>
      </c>
      <c r="EI208">
        <v>0</v>
      </c>
      <c r="EJ208">
        <v>0</v>
      </c>
      <c r="EK208">
        <v>107.1</v>
      </c>
      <c r="EL208">
        <v>0.00500059</v>
      </c>
      <c r="EM208">
        <v>-5.96666666666667</v>
      </c>
      <c r="EN208">
        <v>0.3</v>
      </c>
      <c r="EO208">
        <v>35.937</v>
      </c>
      <c r="EP208">
        <v>39.229</v>
      </c>
      <c r="EQ208">
        <v>37.2913333333333</v>
      </c>
      <c r="ER208">
        <v>39.3956666666667</v>
      </c>
      <c r="ES208">
        <v>38.187</v>
      </c>
      <c r="ET208">
        <v>0</v>
      </c>
      <c r="EU208">
        <v>0</v>
      </c>
      <c r="EV208">
        <v>0</v>
      </c>
      <c r="EW208">
        <v>1758506315.7</v>
      </c>
      <c r="EX208">
        <v>0</v>
      </c>
      <c r="EY208">
        <v>107.003846153846</v>
      </c>
      <c r="EZ208">
        <v>-3.90085487897759</v>
      </c>
      <c r="FA208">
        <v>8.72820515212189</v>
      </c>
      <c r="FB208">
        <v>-10.0192307692308</v>
      </c>
      <c r="FC208">
        <v>15</v>
      </c>
      <c r="FD208">
        <v>0</v>
      </c>
      <c r="FE208" t="s">
        <v>424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0.116335823809524</v>
      </c>
      <c r="FR208">
        <v>0.173533893506493</v>
      </c>
      <c r="FS208">
        <v>0.0604591619274957</v>
      </c>
      <c r="FT208">
        <v>1</v>
      </c>
      <c r="FU208">
        <v>108.135294117647</v>
      </c>
      <c r="FV208">
        <v>4.43086309889671</v>
      </c>
      <c r="FW208">
        <v>5.59694677023008</v>
      </c>
      <c r="FX208">
        <v>-1</v>
      </c>
      <c r="FY208">
        <v>0.0237769142857143</v>
      </c>
      <c r="FZ208">
        <v>0.0283895922077922</v>
      </c>
      <c r="GA208">
        <v>0.00336078994884716</v>
      </c>
      <c r="GB208">
        <v>1</v>
      </c>
      <c r="GC208">
        <v>2</v>
      </c>
      <c r="GD208">
        <v>2</v>
      </c>
      <c r="GE208" t="s">
        <v>425</v>
      </c>
      <c r="GF208">
        <v>3.13333</v>
      </c>
      <c r="GG208">
        <v>2.71382</v>
      </c>
      <c r="GH208">
        <v>0.0888487</v>
      </c>
      <c r="GI208">
        <v>0.0893121</v>
      </c>
      <c r="GJ208">
        <v>0.102209</v>
      </c>
      <c r="GK208">
        <v>0.102754</v>
      </c>
      <c r="GL208">
        <v>34330.5</v>
      </c>
      <c r="GM208">
        <v>36752.8</v>
      </c>
      <c r="GN208">
        <v>34089.5</v>
      </c>
      <c r="GO208">
        <v>36540.2</v>
      </c>
      <c r="GP208">
        <v>43228.7</v>
      </c>
      <c r="GQ208">
        <v>47064.7</v>
      </c>
      <c r="GR208">
        <v>53188</v>
      </c>
      <c r="GS208">
        <v>58402</v>
      </c>
      <c r="GT208">
        <v>1.95597</v>
      </c>
      <c r="GU208">
        <v>1.6572</v>
      </c>
      <c r="GV208">
        <v>0.0961423</v>
      </c>
      <c r="GW208">
        <v>0</v>
      </c>
      <c r="GX208">
        <v>28.425</v>
      </c>
      <c r="GY208">
        <v>999.9</v>
      </c>
      <c r="GZ208">
        <v>58.778</v>
      </c>
      <c r="HA208">
        <v>30.534</v>
      </c>
      <c r="HB208">
        <v>28.7518</v>
      </c>
      <c r="HC208">
        <v>54.3447</v>
      </c>
      <c r="HD208">
        <v>47.5601</v>
      </c>
      <c r="HE208">
        <v>1</v>
      </c>
      <c r="HF208">
        <v>0.0660747</v>
      </c>
      <c r="HG208">
        <v>-1.47364</v>
      </c>
      <c r="HH208">
        <v>20.1262</v>
      </c>
      <c r="HI208">
        <v>5.19887</v>
      </c>
      <c r="HJ208">
        <v>12.0052</v>
      </c>
      <c r="HK208">
        <v>4.97555</v>
      </c>
      <c r="HL208">
        <v>3.294</v>
      </c>
      <c r="HM208">
        <v>9999</v>
      </c>
      <c r="HN208">
        <v>9999</v>
      </c>
      <c r="HO208">
        <v>9999</v>
      </c>
      <c r="HP208">
        <v>999.9</v>
      </c>
      <c r="HQ208">
        <v>1.86325</v>
      </c>
      <c r="HR208">
        <v>1.86812</v>
      </c>
      <c r="HS208">
        <v>1.86783</v>
      </c>
      <c r="HT208">
        <v>1.86905</v>
      </c>
      <c r="HU208">
        <v>1.86984</v>
      </c>
      <c r="HV208">
        <v>1.86594</v>
      </c>
      <c r="HW208">
        <v>1.86699</v>
      </c>
      <c r="HX208">
        <v>1.86843</v>
      </c>
      <c r="HY208">
        <v>5</v>
      </c>
      <c r="HZ208">
        <v>0</v>
      </c>
      <c r="IA208">
        <v>0</v>
      </c>
      <c r="IB208">
        <v>0</v>
      </c>
      <c r="IC208" t="s">
        <v>426</v>
      </c>
      <c r="ID208" t="s">
        <v>427</v>
      </c>
      <c r="IE208" t="s">
        <v>428</v>
      </c>
      <c r="IF208" t="s">
        <v>428</v>
      </c>
      <c r="IG208" t="s">
        <v>428</v>
      </c>
      <c r="IH208" t="s">
        <v>428</v>
      </c>
      <c r="II208">
        <v>0</v>
      </c>
      <c r="IJ208">
        <v>100</v>
      </c>
      <c r="IK208">
        <v>100</v>
      </c>
      <c r="IL208">
        <v>2.053</v>
      </c>
      <c r="IM208">
        <v>0.3414</v>
      </c>
      <c r="IN208">
        <v>0.625846538382723</v>
      </c>
      <c r="IO208">
        <v>0.00365734689822481</v>
      </c>
      <c r="IP208">
        <v>-6.82403095585571e-07</v>
      </c>
      <c r="IQ208">
        <v>2.34579755332527e-10</v>
      </c>
      <c r="IR208">
        <v>-0.0964157226560202</v>
      </c>
      <c r="IS208">
        <v>-0.0183575705514064</v>
      </c>
      <c r="IT208">
        <v>0.00210061426533654</v>
      </c>
      <c r="IU208">
        <v>-2.28055882586626e-05</v>
      </c>
      <c r="IV208">
        <v>4</v>
      </c>
      <c r="IW208">
        <v>2464</v>
      </c>
      <c r="IX208">
        <v>0</v>
      </c>
      <c r="IY208">
        <v>27</v>
      </c>
      <c r="IZ208">
        <v>29308438.6</v>
      </c>
      <c r="JA208">
        <v>29308438.6</v>
      </c>
      <c r="JB208">
        <v>0.95459</v>
      </c>
      <c r="JC208">
        <v>2.63428</v>
      </c>
      <c r="JD208">
        <v>1.54785</v>
      </c>
      <c r="JE208">
        <v>2.31323</v>
      </c>
      <c r="JF208">
        <v>1.64551</v>
      </c>
      <c r="JG208">
        <v>2.35107</v>
      </c>
      <c r="JH208">
        <v>34.418</v>
      </c>
      <c r="JI208">
        <v>24.2188</v>
      </c>
      <c r="JJ208">
        <v>18</v>
      </c>
      <c r="JK208">
        <v>506.265</v>
      </c>
      <c r="JL208">
        <v>331.711</v>
      </c>
      <c r="JM208">
        <v>30.7859</v>
      </c>
      <c r="JN208">
        <v>28.2335</v>
      </c>
      <c r="JO208">
        <v>30.0001</v>
      </c>
      <c r="JP208">
        <v>28.2627</v>
      </c>
      <c r="JQ208">
        <v>28.2257</v>
      </c>
      <c r="JR208">
        <v>19.1456</v>
      </c>
      <c r="JS208">
        <v>22.3537</v>
      </c>
      <c r="JT208">
        <v>85.7105</v>
      </c>
      <c r="JU208">
        <v>30.7905</v>
      </c>
      <c r="JV208">
        <v>420</v>
      </c>
      <c r="JW208">
        <v>23.9297</v>
      </c>
      <c r="JX208">
        <v>96.6785</v>
      </c>
      <c r="JY208">
        <v>94.6224</v>
      </c>
    </row>
    <row r="209" spans="1:285">
      <c r="A209">
        <v>193</v>
      </c>
      <c r="B209">
        <v>1758506317</v>
      </c>
      <c r="C209">
        <v>3289</v>
      </c>
      <c r="D209" t="s">
        <v>815</v>
      </c>
      <c r="E209" t="s">
        <v>816</v>
      </c>
      <c r="F209">
        <v>5</v>
      </c>
      <c r="G209" t="s">
        <v>419</v>
      </c>
      <c r="H209" t="s">
        <v>786</v>
      </c>
      <c r="I209" t="s">
        <v>421</v>
      </c>
      <c r="J209">
        <v>1758506314</v>
      </c>
      <c r="K209">
        <f>(L209)/1000</f>
        <v>0</v>
      </c>
      <c r="L209">
        <f>1000*DL209*AJ209*(DH209-DI209)/(100*DA209*(1000-AJ209*DH209))</f>
        <v>0</v>
      </c>
      <c r="M209">
        <f>DL209*AJ209*(DG209-DF209*(1000-AJ209*DI209)/(1000-AJ209*DH209))/(100*DA209)</f>
        <v>0</v>
      </c>
      <c r="N209">
        <f>DF209 - IF(AJ209&gt;1, M209*DA209*100.0/(AL209), 0)</f>
        <v>0</v>
      </c>
      <c r="O209">
        <f>((U209-K209/2)*N209-M209)/(U209+K209/2)</f>
        <v>0</v>
      </c>
      <c r="P209">
        <f>O209*(DM209+DN209)/1000.0</f>
        <v>0</v>
      </c>
      <c r="Q209">
        <f>(DF209 - IF(AJ209&gt;1, M209*DA209*100.0/(AL209), 0))*(DM209+DN209)/1000.0</f>
        <v>0</v>
      </c>
      <c r="R209">
        <f>2.0/((1/T209-1/S209)+SIGN(T209)*SQRT((1/T209-1/S209)*(1/T209-1/S209) + 4*DB209/((DB209+1)*(DB209+1))*(2*1/T209*1/S209-1/S209*1/S209)))</f>
        <v>0</v>
      </c>
      <c r="S209">
        <f>IF(LEFT(DC209,1)&lt;&gt;"0",IF(LEFT(DC209,1)="1",3.0,DD209),$D$5+$E$5*(DT209*DM209/($K$5*1000))+$F$5*(DT209*DM209/($K$5*1000))*MAX(MIN(DA209,$J$5),$I$5)*MAX(MIN(DA209,$J$5),$I$5)+$G$5*MAX(MIN(DA209,$J$5),$I$5)*(DT209*DM209/($K$5*1000))+$H$5*(DT209*DM209/($K$5*1000))*(DT209*DM209/($K$5*1000)))</f>
        <v>0</v>
      </c>
      <c r="T209">
        <f>K209*(1000-(1000*0.61365*exp(17.502*X209/(240.97+X209))/(DM209+DN209)+DH209)/2)/(1000*0.61365*exp(17.502*X209/(240.97+X209))/(DM209+DN209)-DH209)</f>
        <v>0</v>
      </c>
      <c r="U209">
        <f>1/((DB209+1)/(R209/1.6)+1/(S209/1.37)) + DB209/((DB209+1)/(R209/1.6) + DB209/(S209/1.37))</f>
        <v>0</v>
      </c>
      <c r="V209">
        <f>(CW209*CZ209)</f>
        <v>0</v>
      </c>
      <c r="W209">
        <f>(DO209+(V209+2*0.95*5.67E-8*(((DO209+$B$7)+273)^4-(DO209+273)^4)-44100*K209)/(1.84*29.3*S209+8*0.95*5.67E-8*(DO209+273)^3))</f>
        <v>0</v>
      </c>
      <c r="X209">
        <f>($C$7*DP209+$D$7*DQ209+$E$7*W209)</f>
        <v>0</v>
      </c>
      <c r="Y209">
        <f>0.61365*exp(17.502*X209/(240.97+X209))</f>
        <v>0</v>
      </c>
      <c r="Z209">
        <f>(AA209/AB209*100)</f>
        <v>0</v>
      </c>
      <c r="AA209">
        <f>DH209*(DM209+DN209)/1000</f>
        <v>0</v>
      </c>
      <c r="AB209">
        <f>0.61365*exp(17.502*DO209/(240.97+DO209))</f>
        <v>0</v>
      </c>
      <c r="AC209">
        <f>(Y209-DH209*(DM209+DN209)/1000)</f>
        <v>0</v>
      </c>
      <c r="AD209">
        <f>(-K209*44100)</f>
        <v>0</v>
      </c>
      <c r="AE209">
        <f>2*29.3*S209*0.92*(DO209-X209)</f>
        <v>0</v>
      </c>
      <c r="AF209">
        <f>2*0.95*5.67E-8*(((DO209+$B$7)+273)^4-(X209+273)^4)</f>
        <v>0</v>
      </c>
      <c r="AG209">
        <f>V209+AF209+AD209+AE209</f>
        <v>0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MAX(0,($B$13+$C$13*DT209)/(1+$D$13*DT209)*DM209/(DO209+273)*$E$13)</f>
        <v>0</v>
      </c>
      <c r="AM209" t="s">
        <v>422</v>
      </c>
      <c r="AN209" t="s">
        <v>422</v>
      </c>
      <c r="AO209">
        <v>0</v>
      </c>
      <c r="AP209">
        <v>0</v>
      </c>
      <c r="AQ209">
        <f>1-AO209/AP209</f>
        <v>0</v>
      </c>
      <c r="AR209">
        <v>0</v>
      </c>
      <c r="AS209" t="s">
        <v>422</v>
      </c>
      <c r="AT209" t="s">
        <v>422</v>
      </c>
      <c r="AU209">
        <v>0</v>
      </c>
      <c r="AV209">
        <v>0</v>
      </c>
      <c r="AW209">
        <f>1-AU209/AV209</f>
        <v>0</v>
      </c>
      <c r="AX209">
        <v>0.5</v>
      </c>
      <c r="AY209">
        <f>CX209</f>
        <v>0</v>
      </c>
      <c r="AZ209">
        <f>M209</f>
        <v>0</v>
      </c>
      <c r="BA209">
        <f>AW209*AX209*AY209</f>
        <v>0</v>
      </c>
      <c r="BB209">
        <f>(AZ209-AR209)/AY209</f>
        <v>0</v>
      </c>
      <c r="BC209">
        <f>(AP209-AV209)/AV209</f>
        <v>0</v>
      </c>
      <c r="BD209">
        <f>AO209/(AQ209+AO209/AV209)</f>
        <v>0</v>
      </c>
      <c r="BE209" t="s">
        <v>422</v>
      </c>
      <c r="BF209">
        <v>0</v>
      </c>
      <c r="BG209">
        <f>IF(BF209&lt;&gt;0, BF209, BD209)</f>
        <v>0</v>
      </c>
      <c r="BH209">
        <f>1-BG209/AV209</f>
        <v>0</v>
      </c>
      <c r="BI209">
        <f>(AV209-AU209)/(AV209-BG209)</f>
        <v>0</v>
      </c>
      <c r="BJ209">
        <f>(AP209-AV209)/(AP209-BG209)</f>
        <v>0</v>
      </c>
      <c r="BK209">
        <f>(AV209-AU209)/(AV209-AO209)</f>
        <v>0</v>
      </c>
      <c r="BL209">
        <f>(AP209-AV209)/(AP209-AO209)</f>
        <v>0</v>
      </c>
      <c r="BM209">
        <f>(BI209*BG209/AU209)</f>
        <v>0</v>
      </c>
      <c r="BN209">
        <f>(1-BM209)</f>
        <v>0</v>
      </c>
      <c r="CW209">
        <f>$B$11*DU209+$C$11*DV209+$F$11*EG209*(1-EJ209)</f>
        <v>0</v>
      </c>
      <c r="CX209">
        <f>CW209*CY209</f>
        <v>0</v>
      </c>
      <c r="CY209">
        <f>($B$11*$D$9+$C$11*$D$9+$F$11*((ET209+EL209)/MAX(ET209+EL209+EU209, 0.1)*$I$9+EU209/MAX(ET209+EL209+EU209, 0.1)*$J$9))/($B$11+$C$11+$F$11)</f>
        <v>0</v>
      </c>
      <c r="CZ209">
        <f>($B$11*$K$9+$C$11*$K$9+$F$11*((ET209+EL209)/MAX(ET209+EL209+EU209, 0.1)*$P$9+EU209/MAX(ET209+EL209+EU209, 0.1)*$Q$9))/($B$11+$C$11+$F$11)</f>
        <v>0</v>
      </c>
      <c r="DA209">
        <v>1.37</v>
      </c>
      <c r="DB209">
        <v>0.5</v>
      </c>
      <c r="DC209" t="s">
        <v>423</v>
      </c>
      <c r="DD209">
        <v>2</v>
      </c>
      <c r="DE209">
        <v>1758506314</v>
      </c>
      <c r="DF209">
        <v>420.092666666667</v>
      </c>
      <c r="DG209">
        <v>420.000666666667</v>
      </c>
      <c r="DH209">
        <v>23.9587333333333</v>
      </c>
      <c r="DI209">
        <v>23.9306</v>
      </c>
      <c r="DJ209">
        <v>418.04</v>
      </c>
      <c r="DK209">
        <v>23.6175</v>
      </c>
      <c r="DL209">
        <v>500.057333333333</v>
      </c>
      <c r="DM209">
        <v>89.8117</v>
      </c>
      <c r="DN209">
        <v>0.0358160333333333</v>
      </c>
      <c r="DO209">
        <v>30.1813</v>
      </c>
      <c r="DP209">
        <v>29.9937333333333</v>
      </c>
      <c r="DQ209">
        <v>999.9</v>
      </c>
      <c r="DR209">
        <v>0</v>
      </c>
      <c r="DS209">
        <v>0</v>
      </c>
      <c r="DT209">
        <v>10008.9733333333</v>
      </c>
      <c r="DU209">
        <v>0</v>
      </c>
      <c r="DV209">
        <v>0.330984</v>
      </c>
      <c r="DW209">
        <v>0.0919595</v>
      </c>
      <c r="DX209">
        <v>430.404666666667</v>
      </c>
      <c r="DY209">
        <v>430.297666666667</v>
      </c>
      <c r="DZ209">
        <v>0.0281689666666667</v>
      </c>
      <c r="EA209">
        <v>420.000666666667</v>
      </c>
      <c r="EB209">
        <v>23.9306</v>
      </c>
      <c r="EC209">
        <v>2.15178</v>
      </c>
      <c r="ED209">
        <v>2.14924666666667</v>
      </c>
      <c r="EE209">
        <v>18.6077</v>
      </c>
      <c r="EF209">
        <v>18.5889333333333</v>
      </c>
      <c r="EG209">
        <v>0.00500059</v>
      </c>
      <c r="EH209">
        <v>0</v>
      </c>
      <c r="EI209">
        <v>0</v>
      </c>
      <c r="EJ209">
        <v>0</v>
      </c>
      <c r="EK209">
        <v>103.4</v>
      </c>
      <c r="EL209">
        <v>0.00500059</v>
      </c>
      <c r="EM209">
        <v>-4.43333333333333</v>
      </c>
      <c r="EN209">
        <v>-0.0333333333333333</v>
      </c>
      <c r="EO209">
        <v>35.9163333333333</v>
      </c>
      <c r="EP209">
        <v>39.208</v>
      </c>
      <c r="EQ209">
        <v>37.2706666666667</v>
      </c>
      <c r="ER209">
        <v>39.354</v>
      </c>
      <c r="ES209">
        <v>38.1663333333333</v>
      </c>
      <c r="ET209">
        <v>0</v>
      </c>
      <c r="EU209">
        <v>0</v>
      </c>
      <c r="EV209">
        <v>0</v>
      </c>
      <c r="EW209">
        <v>1758506317.5</v>
      </c>
      <c r="EX209">
        <v>0</v>
      </c>
      <c r="EY209">
        <v>107.592</v>
      </c>
      <c r="EZ209">
        <v>-34.0692308362659</v>
      </c>
      <c r="FA209">
        <v>40.7461536922634</v>
      </c>
      <c r="FB209">
        <v>-9.784</v>
      </c>
      <c r="FC209">
        <v>15</v>
      </c>
      <c r="FD209">
        <v>0</v>
      </c>
      <c r="FE209" t="s">
        <v>424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0.124558133333333</v>
      </c>
      <c r="FR209">
        <v>-0.121864862337662</v>
      </c>
      <c r="FS209">
        <v>0.0463674453092575</v>
      </c>
      <c r="FT209">
        <v>1</v>
      </c>
      <c r="FU209">
        <v>107.135294117647</v>
      </c>
      <c r="FV209">
        <v>-4.13445384242533</v>
      </c>
      <c r="FW209">
        <v>5.64242763528051</v>
      </c>
      <c r="FX209">
        <v>-1</v>
      </c>
      <c r="FY209">
        <v>0.0249992523809524</v>
      </c>
      <c r="FZ209">
        <v>0.0217140779220779</v>
      </c>
      <c r="GA209">
        <v>0.00250988374984429</v>
      </c>
      <c r="GB209">
        <v>1</v>
      </c>
      <c r="GC209">
        <v>2</v>
      </c>
      <c r="GD209">
        <v>2</v>
      </c>
      <c r="GE209" t="s">
        <v>425</v>
      </c>
      <c r="GF209">
        <v>3.13311</v>
      </c>
      <c r="GG209">
        <v>2.71385</v>
      </c>
      <c r="GH209">
        <v>0.0888514</v>
      </c>
      <c r="GI209">
        <v>0.0893246</v>
      </c>
      <c r="GJ209">
        <v>0.102211</v>
      </c>
      <c r="GK209">
        <v>0.102757</v>
      </c>
      <c r="GL209">
        <v>34330.7</v>
      </c>
      <c r="GM209">
        <v>36752.3</v>
      </c>
      <c r="GN209">
        <v>34089.8</v>
      </c>
      <c r="GO209">
        <v>36540.2</v>
      </c>
      <c r="GP209">
        <v>43229.1</v>
      </c>
      <c r="GQ209">
        <v>47064.5</v>
      </c>
      <c r="GR209">
        <v>53188.6</v>
      </c>
      <c r="GS209">
        <v>58401.9</v>
      </c>
      <c r="GT209">
        <v>1.95583</v>
      </c>
      <c r="GU209">
        <v>1.65762</v>
      </c>
      <c r="GV209">
        <v>0.0967011</v>
      </c>
      <c r="GW209">
        <v>0</v>
      </c>
      <c r="GX209">
        <v>28.4239</v>
      </c>
      <c r="GY209">
        <v>999.9</v>
      </c>
      <c r="GZ209">
        <v>58.778</v>
      </c>
      <c r="HA209">
        <v>30.534</v>
      </c>
      <c r="HB209">
        <v>28.7494</v>
      </c>
      <c r="HC209">
        <v>54.6847</v>
      </c>
      <c r="HD209">
        <v>47.4519</v>
      </c>
      <c r="HE209">
        <v>1</v>
      </c>
      <c r="HF209">
        <v>0.0660899</v>
      </c>
      <c r="HG209">
        <v>-1.47433</v>
      </c>
      <c r="HH209">
        <v>20.1262</v>
      </c>
      <c r="HI209">
        <v>5.19872</v>
      </c>
      <c r="HJ209">
        <v>12.0053</v>
      </c>
      <c r="HK209">
        <v>4.97555</v>
      </c>
      <c r="HL209">
        <v>3.294</v>
      </c>
      <c r="HM209">
        <v>9999</v>
      </c>
      <c r="HN209">
        <v>9999</v>
      </c>
      <c r="HO209">
        <v>9999</v>
      </c>
      <c r="HP209">
        <v>999.9</v>
      </c>
      <c r="HQ209">
        <v>1.86325</v>
      </c>
      <c r="HR209">
        <v>1.86812</v>
      </c>
      <c r="HS209">
        <v>1.86783</v>
      </c>
      <c r="HT209">
        <v>1.86905</v>
      </c>
      <c r="HU209">
        <v>1.86984</v>
      </c>
      <c r="HV209">
        <v>1.86594</v>
      </c>
      <c r="HW209">
        <v>1.86699</v>
      </c>
      <c r="HX209">
        <v>1.86843</v>
      </c>
      <c r="HY209">
        <v>5</v>
      </c>
      <c r="HZ209">
        <v>0</v>
      </c>
      <c r="IA209">
        <v>0</v>
      </c>
      <c r="IB209">
        <v>0</v>
      </c>
      <c r="IC209" t="s">
        <v>426</v>
      </c>
      <c r="ID209" t="s">
        <v>427</v>
      </c>
      <c r="IE209" t="s">
        <v>428</v>
      </c>
      <c r="IF209" t="s">
        <v>428</v>
      </c>
      <c r="IG209" t="s">
        <v>428</v>
      </c>
      <c r="IH209" t="s">
        <v>428</v>
      </c>
      <c r="II209">
        <v>0</v>
      </c>
      <c r="IJ209">
        <v>100</v>
      </c>
      <c r="IK209">
        <v>100</v>
      </c>
      <c r="IL209">
        <v>2.053</v>
      </c>
      <c r="IM209">
        <v>0.3413</v>
      </c>
      <c r="IN209">
        <v>0.625846538382723</v>
      </c>
      <c r="IO209">
        <v>0.00365734689822481</v>
      </c>
      <c r="IP209">
        <v>-6.82403095585571e-07</v>
      </c>
      <c r="IQ209">
        <v>2.34579755332527e-10</v>
      </c>
      <c r="IR209">
        <v>-0.0964157226560202</v>
      </c>
      <c r="IS209">
        <v>-0.0183575705514064</v>
      </c>
      <c r="IT209">
        <v>0.00210061426533654</v>
      </c>
      <c r="IU209">
        <v>-2.28055882586626e-05</v>
      </c>
      <c r="IV209">
        <v>4</v>
      </c>
      <c r="IW209">
        <v>2464</v>
      </c>
      <c r="IX209">
        <v>0</v>
      </c>
      <c r="IY209">
        <v>27</v>
      </c>
      <c r="IZ209">
        <v>29308438.6</v>
      </c>
      <c r="JA209">
        <v>29308438.6</v>
      </c>
      <c r="JB209">
        <v>0.955811</v>
      </c>
      <c r="JC209">
        <v>2.64893</v>
      </c>
      <c r="JD209">
        <v>1.54785</v>
      </c>
      <c r="JE209">
        <v>2.31323</v>
      </c>
      <c r="JF209">
        <v>1.64673</v>
      </c>
      <c r="JG209">
        <v>2.2998</v>
      </c>
      <c r="JH209">
        <v>34.418</v>
      </c>
      <c r="JI209">
        <v>24.2101</v>
      </c>
      <c r="JJ209">
        <v>18</v>
      </c>
      <c r="JK209">
        <v>506.165</v>
      </c>
      <c r="JL209">
        <v>331.906</v>
      </c>
      <c r="JM209">
        <v>30.7881</v>
      </c>
      <c r="JN209">
        <v>28.2335</v>
      </c>
      <c r="JO209">
        <v>30.0001</v>
      </c>
      <c r="JP209">
        <v>28.2626</v>
      </c>
      <c r="JQ209">
        <v>28.2245</v>
      </c>
      <c r="JR209">
        <v>19.1437</v>
      </c>
      <c r="JS209">
        <v>22.3537</v>
      </c>
      <c r="JT209">
        <v>85.7105</v>
      </c>
      <c r="JU209">
        <v>30.7905</v>
      </c>
      <c r="JV209">
        <v>420</v>
      </c>
      <c r="JW209">
        <v>23.9297</v>
      </c>
      <c r="JX209">
        <v>96.6796</v>
      </c>
      <c r="JY209">
        <v>94.6223</v>
      </c>
    </row>
    <row r="210" spans="1:285">
      <c r="A210">
        <v>194</v>
      </c>
      <c r="B210">
        <v>1758506319</v>
      </c>
      <c r="C210">
        <v>3291</v>
      </c>
      <c r="D210" t="s">
        <v>817</v>
      </c>
      <c r="E210" t="s">
        <v>818</v>
      </c>
      <c r="F210">
        <v>5</v>
      </c>
      <c r="G210" t="s">
        <v>419</v>
      </c>
      <c r="H210" t="s">
        <v>786</v>
      </c>
      <c r="I210" t="s">
        <v>421</v>
      </c>
      <c r="J210">
        <v>1758506316</v>
      </c>
      <c r="K210">
        <f>(L210)/1000</f>
        <v>0</v>
      </c>
      <c r="L210">
        <f>1000*DL210*AJ210*(DH210-DI210)/(100*DA210*(1000-AJ210*DH210))</f>
        <v>0</v>
      </c>
      <c r="M210">
        <f>DL210*AJ210*(DG210-DF210*(1000-AJ210*DI210)/(1000-AJ210*DH210))/(100*DA210)</f>
        <v>0</v>
      </c>
      <c r="N210">
        <f>DF210 - IF(AJ210&gt;1, M210*DA210*100.0/(AL210), 0)</f>
        <v>0</v>
      </c>
      <c r="O210">
        <f>((U210-K210/2)*N210-M210)/(U210+K210/2)</f>
        <v>0</v>
      </c>
      <c r="P210">
        <f>O210*(DM210+DN210)/1000.0</f>
        <v>0</v>
      </c>
      <c r="Q210">
        <f>(DF210 - IF(AJ210&gt;1, M210*DA210*100.0/(AL210), 0))*(DM210+DN210)/1000.0</f>
        <v>0</v>
      </c>
      <c r="R210">
        <f>2.0/((1/T210-1/S210)+SIGN(T210)*SQRT((1/T210-1/S210)*(1/T210-1/S210) + 4*DB210/((DB210+1)*(DB210+1))*(2*1/T210*1/S210-1/S210*1/S210)))</f>
        <v>0</v>
      </c>
      <c r="S210">
        <f>IF(LEFT(DC210,1)&lt;&gt;"0",IF(LEFT(DC210,1)="1",3.0,DD210),$D$5+$E$5*(DT210*DM210/($K$5*1000))+$F$5*(DT210*DM210/($K$5*1000))*MAX(MIN(DA210,$J$5),$I$5)*MAX(MIN(DA210,$J$5),$I$5)+$G$5*MAX(MIN(DA210,$J$5),$I$5)*(DT210*DM210/($K$5*1000))+$H$5*(DT210*DM210/($K$5*1000))*(DT210*DM210/($K$5*1000)))</f>
        <v>0</v>
      </c>
      <c r="T210">
        <f>K210*(1000-(1000*0.61365*exp(17.502*X210/(240.97+X210))/(DM210+DN210)+DH210)/2)/(1000*0.61365*exp(17.502*X210/(240.97+X210))/(DM210+DN210)-DH210)</f>
        <v>0</v>
      </c>
      <c r="U210">
        <f>1/((DB210+1)/(R210/1.6)+1/(S210/1.37)) + DB210/((DB210+1)/(R210/1.6) + DB210/(S210/1.37))</f>
        <v>0</v>
      </c>
      <c r="V210">
        <f>(CW210*CZ210)</f>
        <v>0</v>
      </c>
      <c r="W210">
        <f>(DO210+(V210+2*0.95*5.67E-8*(((DO210+$B$7)+273)^4-(DO210+273)^4)-44100*K210)/(1.84*29.3*S210+8*0.95*5.67E-8*(DO210+273)^3))</f>
        <v>0</v>
      </c>
      <c r="X210">
        <f>($C$7*DP210+$D$7*DQ210+$E$7*W210)</f>
        <v>0</v>
      </c>
      <c r="Y210">
        <f>0.61365*exp(17.502*X210/(240.97+X210))</f>
        <v>0</v>
      </c>
      <c r="Z210">
        <f>(AA210/AB210*100)</f>
        <v>0</v>
      </c>
      <c r="AA210">
        <f>DH210*(DM210+DN210)/1000</f>
        <v>0</v>
      </c>
      <c r="AB210">
        <f>0.61365*exp(17.502*DO210/(240.97+DO210))</f>
        <v>0</v>
      </c>
      <c r="AC210">
        <f>(Y210-DH210*(DM210+DN210)/1000)</f>
        <v>0</v>
      </c>
      <c r="AD210">
        <f>(-K210*44100)</f>
        <v>0</v>
      </c>
      <c r="AE210">
        <f>2*29.3*S210*0.92*(DO210-X210)</f>
        <v>0</v>
      </c>
      <c r="AF210">
        <f>2*0.95*5.67E-8*(((DO210+$B$7)+273)^4-(X210+273)^4)</f>
        <v>0</v>
      </c>
      <c r="AG210">
        <f>V210+AF210+AD210+AE210</f>
        <v>0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MAX(0,($B$13+$C$13*DT210)/(1+$D$13*DT210)*DM210/(DO210+273)*$E$13)</f>
        <v>0</v>
      </c>
      <c r="AM210" t="s">
        <v>422</v>
      </c>
      <c r="AN210" t="s">
        <v>422</v>
      </c>
      <c r="AO210">
        <v>0</v>
      </c>
      <c r="AP210">
        <v>0</v>
      </c>
      <c r="AQ210">
        <f>1-AO210/AP210</f>
        <v>0</v>
      </c>
      <c r="AR210">
        <v>0</v>
      </c>
      <c r="AS210" t="s">
        <v>422</v>
      </c>
      <c r="AT210" t="s">
        <v>422</v>
      </c>
      <c r="AU210">
        <v>0</v>
      </c>
      <c r="AV210">
        <v>0</v>
      </c>
      <c r="AW210">
        <f>1-AU210/AV210</f>
        <v>0</v>
      </c>
      <c r="AX210">
        <v>0.5</v>
      </c>
      <c r="AY210">
        <f>CX210</f>
        <v>0</v>
      </c>
      <c r="AZ210">
        <f>M210</f>
        <v>0</v>
      </c>
      <c r="BA210">
        <f>AW210*AX210*AY210</f>
        <v>0</v>
      </c>
      <c r="BB210">
        <f>(AZ210-AR210)/AY210</f>
        <v>0</v>
      </c>
      <c r="BC210">
        <f>(AP210-AV210)/AV210</f>
        <v>0</v>
      </c>
      <c r="BD210">
        <f>AO210/(AQ210+AO210/AV210)</f>
        <v>0</v>
      </c>
      <c r="BE210" t="s">
        <v>422</v>
      </c>
      <c r="BF210">
        <v>0</v>
      </c>
      <c r="BG210">
        <f>IF(BF210&lt;&gt;0, BF210, BD210)</f>
        <v>0</v>
      </c>
      <c r="BH210">
        <f>1-BG210/AV210</f>
        <v>0</v>
      </c>
      <c r="BI210">
        <f>(AV210-AU210)/(AV210-BG210)</f>
        <v>0</v>
      </c>
      <c r="BJ210">
        <f>(AP210-AV210)/(AP210-BG210)</f>
        <v>0</v>
      </c>
      <c r="BK210">
        <f>(AV210-AU210)/(AV210-AO210)</f>
        <v>0</v>
      </c>
      <c r="BL210">
        <f>(AP210-AV210)/(AP210-AO210)</f>
        <v>0</v>
      </c>
      <c r="BM210">
        <f>(BI210*BG210/AU210)</f>
        <v>0</v>
      </c>
      <c r="BN210">
        <f>(1-BM210)</f>
        <v>0</v>
      </c>
      <c r="CW210">
        <f>$B$11*DU210+$C$11*DV210+$F$11*EG210*(1-EJ210)</f>
        <v>0</v>
      </c>
      <c r="CX210">
        <f>CW210*CY210</f>
        <v>0</v>
      </c>
      <c r="CY210">
        <f>($B$11*$D$9+$C$11*$D$9+$F$11*((ET210+EL210)/MAX(ET210+EL210+EU210, 0.1)*$I$9+EU210/MAX(ET210+EL210+EU210, 0.1)*$J$9))/($B$11+$C$11+$F$11)</f>
        <v>0</v>
      </c>
      <c r="CZ210">
        <f>($B$11*$K$9+$C$11*$K$9+$F$11*((ET210+EL210)/MAX(ET210+EL210+EU210, 0.1)*$P$9+EU210/MAX(ET210+EL210+EU210, 0.1)*$Q$9))/($B$11+$C$11+$F$11)</f>
        <v>0</v>
      </c>
      <c r="DA210">
        <v>1.37</v>
      </c>
      <c r="DB210">
        <v>0.5</v>
      </c>
      <c r="DC210" t="s">
        <v>423</v>
      </c>
      <c r="DD210">
        <v>2</v>
      </c>
      <c r="DE210">
        <v>1758506316</v>
      </c>
      <c r="DF210">
        <v>420.090333333333</v>
      </c>
      <c r="DG210">
        <v>420.042</v>
      </c>
      <c r="DH210">
        <v>23.9597</v>
      </c>
      <c r="DI210">
        <v>23.931</v>
      </c>
      <c r="DJ210">
        <v>418.037666666667</v>
      </c>
      <c r="DK210">
        <v>23.6184</v>
      </c>
      <c r="DL210">
        <v>500.043333333333</v>
      </c>
      <c r="DM210">
        <v>89.8116333333333</v>
      </c>
      <c r="DN210">
        <v>0.0358424333333333</v>
      </c>
      <c r="DO210">
        <v>30.1817333333333</v>
      </c>
      <c r="DP210">
        <v>29.9968666666667</v>
      </c>
      <c r="DQ210">
        <v>999.9</v>
      </c>
      <c r="DR210">
        <v>0</v>
      </c>
      <c r="DS210">
        <v>0</v>
      </c>
      <c r="DT210">
        <v>9997.71333333333</v>
      </c>
      <c r="DU210">
        <v>0</v>
      </c>
      <c r="DV210">
        <v>0.330984</v>
      </c>
      <c r="DW210">
        <v>0.0484415666666667</v>
      </c>
      <c r="DX210">
        <v>430.402666666667</v>
      </c>
      <c r="DY210">
        <v>430.34</v>
      </c>
      <c r="DZ210">
        <v>0.0287125666666667</v>
      </c>
      <c r="EA210">
        <v>420.042</v>
      </c>
      <c r="EB210">
        <v>23.931</v>
      </c>
      <c r="EC210">
        <v>2.15186</v>
      </c>
      <c r="ED210">
        <v>2.14928</v>
      </c>
      <c r="EE210">
        <v>18.6083333333333</v>
      </c>
      <c r="EF210">
        <v>18.5892</v>
      </c>
      <c r="EG210">
        <v>0.00500059</v>
      </c>
      <c r="EH210">
        <v>0</v>
      </c>
      <c r="EI210">
        <v>0</v>
      </c>
      <c r="EJ210">
        <v>0</v>
      </c>
      <c r="EK210">
        <v>100.133333333333</v>
      </c>
      <c r="EL210">
        <v>0.00500059</v>
      </c>
      <c r="EM210">
        <v>-1.03333333333333</v>
      </c>
      <c r="EN210">
        <v>0.5</v>
      </c>
      <c r="EO210">
        <v>35.8956666666667</v>
      </c>
      <c r="EP210">
        <v>39.1663333333333</v>
      </c>
      <c r="EQ210">
        <v>37.25</v>
      </c>
      <c r="ER210">
        <v>39.3123333333333</v>
      </c>
      <c r="ES210">
        <v>38.1456666666667</v>
      </c>
      <c r="ET210">
        <v>0</v>
      </c>
      <c r="EU210">
        <v>0</v>
      </c>
      <c r="EV210">
        <v>0</v>
      </c>
      <c r="EW210">
        <v>1758506319.3</v>
      </c>
      <c r="EX210">
        <v>0</v>
      </c>
      <c r="EY210">
        <v>107.719230769231</v>
      </c>
      <c r="EZ210">
        <v>-36.7897437450389</v>
      </c>
      <c r="FA210">
        <v>53.2991453140773</v>
      </c>
      <c r="FB210">
        <v>-9.67692307692308</v>
      </c>
      <c r="FC210">
        <v>15</v>
      </c>
      <c r="FD210">
        <v>0</v>
      </c>
      <c r="FE210" t="s">
        <v>424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0.116931661428571</v>
      </c>
      <c r="FR210">
        <v>-0.356568007792208</v>
      </c>
      <c r="FS210">
        <v>0.0560198771832348</v>
      </c>
      <c r="FT210">
        <v>1</v>
      </c>
      <c r="FU210">
        <v>106.782352941176</v>
      </c>
      <c r="FV210">
        <v>-4.00916739888226</v>
      </c>
      <c r="FW210">
        <v>6.29114553247075</v>
      </c>
      <c r="FX210">
        <v>-1</v>
      </c>
      <c r="FY210">
        <v>0.0258563809523809</v>
      </c>
      <c r="FZ210">
        <v>0.0165528623376624</v>
      </c>
      <c r="GA210">
        <v>0.00189100761339633</v>
      </c>
      <c r="GB210">
        <v>1</v>
      </c>
      <c r="GC210">
        <v>2</v>
      </c>
      <c r="GD210">
        <v>2</v>
      </c>
      <c r="GE210" t="s">
        <v>425</v>
      </c>
      <c r="GF210">
        <v>3.133</v>
      </c>
      <c r="GG210">
        <v>2.71392</v>
      </c>
      <c r="GH210">
        <v>0.0888554</v>
      </c>
      <c r="GI210">
        <v>0.0893228</v>
      </c>
      <c r="GJ210">
        <v>0.102212</v>
      </c>
      <c r="GK210">
        <v>0.102754</v>
      </c>
      <c r="GL210">
        <v>34330.8</v>
      </c>
      <c r="GM210">
        <v>36752.4</v>
      </c>
      <c r="GN210">
        <v>34090.1</v>
      </c>
      <c r="GO210">
        <v>36540.2</v>
      </c>
      <c r="GP210">
        <v>43229.2</v>
      </c>
      <c r="GQ210">
        <v>47064.5</v>
      </c>
      <c r="GR210">
        <v>53188.8</v>
      </c>
      <c r="GS210">
        <v>58401.8</v>
      </c>
      <c r="GT210">
        <v>1.9555</v>
      </c>
      <c r="GU210">
        <v>1.65765</v>
      </c>
      <c r="GV210">
        <v>0.0970811</v>
      </c>
      <c r="GW210">
        <v>0</v>
      </c>
      <c r="GX210">
        <v>28.4239</v>
      </c>
      <c r="GY210">
        <v>999.9</v>
      </c>
      <c r="GZ210">
        <v>58.778</v>
      </c>
      <c r="HA210">
        <v>30.555</v>
      </c>
      <c r="HB210">
        <v>28.7828</v>
      </c>
      <c r="HC210">
        <v>54.2447</v>
      </c>
      <c r="HD210">
        <v>47.484</v>
      </c>
      <c r="HE210">
        <v>1</v>
      </c>
      <c r="HF210">
        <v>0.0660366</v>
      </c>
      <c r="HG210">
        <v>-1.47581</v>
      </c>
      <c r="HH210">
        <v>20.1261</v>
      </c>
      <c r="HI210">
        <v>5.19887</v>
      </c>
      <c r="HJ210">
        <v>12.0047</v>
      </c>
      <c r="HK210">
        <v>4.9755</v>
      </c>
      <c r="HL210">
        <v>3.294</v>
      </c>
      <c r="HM210">
        <v>9999</v>
      </c>
      <c r="HN210">
        <v>9999</v>
      </c>
      <c r="HO210">
        <v>9999</v>
      </c>
      <c r="HP210">
        <v>999.9</v>
      </c>
      <c r="HQ210">
        <v>1.86325</v>
      </c>
      <c r="HR210">
        <v>1.86813</v>
      </c>
      <c r="HS210">
        <v>1.86784</v>
      </c>
      <c r="HT210">
        <v>1.86905</v>
      </c>
      <c r="HU210">
        <v>1.86985</v>
      </c>
      <c r="HV210">
        <v>1.86594</v>
      </c>
      <c r="HW210">
        <v>1.86701</v>
      </c>
      <c r="HX210">
        <v>1.86843</v>
      </c>
      <c r="HY210">
        <v>5</v>
      </c>
      <c r="HZ210">
        <v>0</v>
      </c>
      <c r="IA210">
        <v>0</v>
      </c>
      <c r="IB210">
        <v>0</v>
      </c>
      <c r="IC210" t="s">
        <v>426</v>
      </c>
      <c r="ID210" t="s">
        <v>427</v>
      </c>
      <c r="IE210" t="s">
        <v>428</v>
      </c>
      <c r="IF210" t="s">
        <v>428</v>
      </c>
      <c r="IG210" t="s">
        <v>428</v>
      </c>
      <c r="IH210" t="s">
        <v>428</v>
      </c>
      <c r="II210">
        <v>0</v>
      </c>
      <c r="IJ210">
        <v>100</v>
      </c>
      <c r="IK210">
        <v>100</v>
      </c>
      <c r="IL210">
        <v>2.053</v>
      </c>
      <c r="IM210">
        <v>0.3414</v>
      </c>
      <c r="IN210">
        <v>0.625846538382723</v>
      </c>
      <c r="IO210">
        <v>0.00365734689822481</v>
      </c>
      <c r="IP210">
        <v>-6.82403095585571e-07</v>
      </c>
      <c r="IQ210">
        <v>2.34579755332527e-10</v>
      </c>
      <c r="IR210">
        <v>-0.0964157226560202</v>
      </c>
      <c r="IS210">
        <v>-0.0183575705514064</v>
      </c>
      <c r="IT210">
        <v>0.00210061426533654</v>
      </c>
      <c r="IU210">
        <v>-2.28055882586626e-05</v>
      </c>
      <c r="IV210">
        <v>4</v>
      </c>
      <c r="IW210">
        <v>2464</v>
      </c>
      <c r="IX210">
        <v>0</v>
      </c>
      <c r="IY210">
        <v>27</v>
      </c>
      <c r="IZ210">
        <v>29308438.6</v>
      </c>
      <c r="JA210">
        <v>29308438.6</v>
      </c>
      <c r="JB210">
        <v>0.95459</v>
      </c>
      <c r="JC210">
        <v>2.6416</v>
      </c>
      <c r="JD210">
        <v>1.54785</v>
      </c>
      <c r="JE210">
        <v>2.31445</v>
      </c>
      <c r="JF210">
        <v>1.64673</v>
      </c>
      <c r="JG210">
        <v>2.36206</v>
      </c>
      <c r="JH210">
        <v>34.418</v>
      </c>
      <c r="JI210">
        <v>24.2188</v>
      </c>
      <c r="JJ210">
        <v>18</v>
      </c>
      <c r="JK210">
        <v>505.94</v>
      </c>
      <c r="JL210">
        <v>331.914</v>
      </c>
      <c r="JM210">
        <v>30.7903</v>
      </c>
      <c r="JN210">
        <v>28.2332</v>
      </c>
      <c r="JO210">
        <v>30.0001</v>
      </c>
      <c r="JP210">
        <v>28.2614</v>
      </c>
      <c r="JQ210">
        <v>28.2239</v>
      </c>
      <c r="JR210">
        <v>19.1431</v>
      </c>
      <c r="JS210">
        <v>22.3537</v>
      </c>
      <c r="JT210">
        <v>85.7105</v>
      </c>
      <c r="JU210">
        <v>30.7905</v>
      </c>
      <c r="JV210">
        <v>420</v>
      </c>
      <c r="JW210">
        <v>23.9297</v>
      </c>
      <c r="JX210">
        <v>96.68</v>
      </c>
      <c r="JY210">
        <v>94.6221</v>
      </c>
    </row>
    <row r="211" spans="1:285">
      <c r="A211">
        <v>195</v>
      </c>
      <c r="B211">
        <v>1758506321</v>
      </c>
      <c r="C211">
        <v>3293</v>
      </c>
      <c r="D211" t="s">
        <v>819</v>
      </c>
      <c r="E211" t="s">
        <v>820</v>
      </c>
      <c r="F211">
        <v>5</v>
      </c>
      <c r="G211" t="s">
        <v>419</v>
      </c>
      <c r="H211" t="s">
        <v>786</v>
      </c>
      <c r="I211" t="s">
        <v>421</v>
      </c>
      <c r="J211">
        <v>1758506318</v>
      </c>
      <c r="K211">
        <f>(L211)/1000</f>
        <v>0</v>
      </c>
      <c r="L211">
        <f>1000*DL211*AJ211*(DH211-DI211)/(100*DA211*(1000-AJ211*DH211))</f>
        <v>0</v>
      </c>
      <c r="M211">
        <f>DL211*AJ211*(DG211-DF211*(1000-AJ211*DI211)/(1000-AJ211*DH211))/(100*DA211)</f>
        <v>0</v>
      </c>
      <c r="N211">
        <f>DF211 - IF(AJ211&gt;1, M211*DA211*100.0/(AL211), 0)</f>
        <v>0</v>
      </c>
      <c r="O211">
        <f>((U211-K211/2)*N211-M211)/(U211+K211/2)</f>
        <v>0</v>
      </c>
      <c r="P211">
        <f>O211*(DM211+DN211)/1000.0</f>
        <v>0</v>
      </c>
      <c r="Q211">
        <f>(DF211 - IF(AJ211&gt;1, M211*DA211*100.0/(AL211), 0))*(DM211+DN211)/1000.0</f>
        <v>0</v>
      </c>
      <c r="R211">
        <f>2.0/((1/T211-1/S211)+SIGN(T211)*SQRT((1/T211-1/S211)*(1/T211-1/S211) + 4*DB211/((DB211+1)*(DB211+1))*(2*1/T211*1/S211-1/S211*1/S211)))</f>
        <v>0</v>
      </c>
      <c r="S211">
        <f>IF(LEFT(DC211,1)&lt;&gt;"0",IF(LEFT(DC211,1)="1",3.0,DD211),$D$5+$E$5*(DT211*DM211/($K$5*1000))+$F$5*(DT211*DM211/($K$5*1000))*MAX(MIN(DA211,$J$5),$I$5)*MAX(MIN(DA211,$J$5),$I$5)+$G$5*MAX(MIN(DA211,$J$5),$I$5)*(DT211*DM211/($K$5*1000))+$H$5*(DT211*DM211/($K$5*1000))*(DT211*DM211/($K$5*1000)))</f>
        <v>0</v>
      </c>
      <c r="T211">
        <f>K211*(1000-(1000*0.61365*exp(17.502*X211/(240.97+X211))/(DM211+DN211)+DH211)/2)/(1000*0.61365*exp(17.502*X211/(240.97+X211))/(DM211+DN211)-DH211)</f>
        <v>0</v>
      </c>
      <c r="U211">
        <f>1/((DB211+1)/(R211/1.6)+1/(S211/1.37)) + DB211/((DB211+1)/(R211/1.6) + DB211/(S211/1.37))</f>
        <v>0</v>
      </c>
      <c r="V211">
        <f>(CW211*CZ211)</f>
        <v>0</v>
      </c>
      <c r="W211">
        <f>(DO211+(V211+2*0.95*5.67E-8*(((DO211+$B$7)+273)^4-(DO211+273)^4)-44100*K211)/(1.84*29.3*S211+8*0.95*5.67E-8*(DO211+273)^3))</f>
        <v>0</v>
      </c>
      <c r="X211">
        <f>($C$7*DP211+$D$7*DQ211+$E$7*W211)</f>
        <v>0</v>
      </c>
      <c r="Y211">
        <f>0.61365*exp(17.502*X211/(240.97+X211))</f>
        <v>0</v>
      </c>
      <c r="Z211">
        <f>(AA211/AB211*100)</f>
        <v>0</v>
      </c>
      <c r="AA211">
        <f>DH211*(DM211+DN211)/1000</f>
        <v>0</v>
      </c>
      <c r="AB211">
        <f>0.61365*exp(17.502*DO211/(240.97+DO211))</f>
        <v>0</v>
      </c>
      <c r="AC211">
        <f>(Y211-DH211*(DM211+DN211)/1000)</f>
        <v>0</v>
      </c>
      <c r="AD211">
        <f>(-K211*44100)</f>
        <v>0</v>
      </c>
      <c r="AE211">
        <f>2*29.3*S211*0.92*(DO211-X211)</f>
        <v>0</v>
      </c>
      <c r="AF211">
        <f>2*0.95*5.67E-8*(((DO211+$B$7)+273)^4-(X211+273)^4)</f>
        <v>0</v>
      </c>
      <c r="AG211">
        <f>V211+AF211+AD211+AE211</f>
        <v>0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MAX(0,($B$13+$C$13*DT211)/(1+$D$13*DT211)*DM211/(DO211+273)*$E$13)</f>
        <v>0</v>
      </c>
      <c r="AM211" t="s">
        <v>422</v>
      </c>
      <c r="AN211" t="s">
        <v>422</v>
      </c>
      <c r="AO211">
        <v>0</v>
      </c>
      <c r="AP211">
        <v>0</v>
      </c>
      <c r="AQ211">
        <f>1-AO211/AP211</f>
        <v>0</v>
      </c>
      <c r="AR211">
        <v>0</v>
      </c>
      <c r="AS211" t="s">
        <v>422</v>
      </c>
      <c r="AT211" t="s">
        <v>422</v>
      </c>
      <c r="AU211">
        <v>0</v>
      </c>
      <c r="AV211">
        <v>0</v>
      </c>
      <c r="AW211">
        <f>1-AU211/AV211</f>
        <v>0</v>
      </c>
      <c r="AX211">
        <v>0.5</v>
      </c>
      <c r="AY211">
        <f>CX211</f>
        <v>0</v>
      </c>
      <c r="AZ211">
        <f>M211</f>
        <v>0</v>
      </c>
      <c r="BA211">
        <f>AW211*AX211*AY211</f>
        <v>0</v>
      </c>
      <c r="BB211">
        <f>(AZ211-AR211)/AY211</f>
        <v>0</v>
      </c>
      <c r="BC211">
        <f>(AP211-AV211)/AV211</f>
        <v>0</v>
      </c>
      <c r="BD211">
        <f>AO211/(AQ211+AO211/AV211)</f>
        <v>0</v>
      </c>
      <c r="BE211" t="s">
        <v>422</v>
      </c>
      <c r="BF211">
        <v>0</v>
      </c>
      <c r="BG211">
        <f>IF(BF211&lt;&gt;0, BF211, BD211)</f>
        <v>0</v>
      </c>
      <c r="BH211">
        <f>1-BG211/AV211</f>
        <v>0</v>
      </c>
      <c r="BI211">
        <f>(AV211-AU211)/(AV211-BG211)</f>
        <v>0</v>
      </c>
      <c r="BJ211">
        <f>(AP211-AV211)/(AP211-BG211)</f>
        <v>0</v>
      </c>
      <c r="BK211">
        <f>(AV211-AU211)/(AV211-AO211)</f>
        <v>0</v>
      </c>
      <c r="BL211">
        <f>(AP211-AV211)/(AP211-AO211)</f>
        <v>0</v>
      </c>
      <c r="BM211">
        <f>(BI211*BG211/AU211)</f>
        <v>0</v>
      </c>
      <c r="BN211">
        <f>(1-BM211)</f>
        <v>0</v>
      </c>
      <c r="CW211">
        <f>$B$11*DU211+$C$11*DV211+$F$11*EG211*(1-EJ211)</f>
        <v>0</v>
      </c>
      <c r="CX211">
        <f>CW211*CY211</f>
        <v>0</v>
      </c>
      <c r="CY211">
        <f>($B$11*$D$9+$C$11*$D$9+$F$11*((ET211+EL211)/MAX(ET211+EL211+EU211, 0.1)*$I$9+EU211/MAX(ET211+EL211+EU211, 0.1)*$J$9))/($B$11+$C$11+$F$11)</f>
        <v>0</v>
      </c>
      <c r="CZ211">
        <f>($B$11*$K$9+$C$11*$K$9+$F$11*((ET211+EL211)/MAX(ET211+EL211+EU211, 0.1)*$P$9+EU211/MAX(ET211+EL211+EU211, 0.1)*$Q$9))/($B$11+$C$11+$F$11)</f>
        <v>0</v>
      </c>
      <c r="DA211">
        <v>1.37</v>
      </c>
      <c r="DB211">
        <v>0.5</v>
      </c>
      <c r="DC211" t="s">
        <v>423</v>
      </c>
      <c r="DD211">
        <v>2</v>
      </c>
      <c r="DE211">
        <v>1758506318</v>
      </c>
      <c r="DF211">
        <v>420.105666666667</v>
      </c>
      <c r="DG211">
        <v>420.062</v>
      </c>
      <c r="DH211">
        <v>23.9606</v>
      </c>
      <c r="DI211">
        <v>23.931</v>
      </c>
      <c r="DJ211">
        <v>418.053333333333</v>
      </c>
      <c r="DK211">
        <v>23.6192666666667</v>
      </c>
      <c r="DL211">
        <v>500.035</v>
      </c>
      <c r="DM211">
        <v>89.8113666666667</v>
      </c>
      <c r="DN211">
        <v>0.0359050333333333</v>
      </c>
      <c r="DO211">
        <v>30.1818666666667</v>
      </c>
      <c r="DP211">
        <v>30.0012666666667</v>
      </c>
      <c r="DQ211">
        <v>999.9</v>
      </c>
      <c r="DR211">
        <v>0</v>
      </c>
      <c r="DS211">
        <v>0</v>
      </c>
      <c r="DT211">
        <v>9992.28</v>
      </c>
      <c r="DU211">
        <v>0</v>
      </c>
      <c r="DV211">
        <v>0.330984</v>
      </c>
      <c r="DW211">
        <v>0.0439147666666667</v>
      </c>
      <c r="DX211">
        <v>430.419</v>
      </c>
      <c r="DY211">
        <v>430.360666666667</v>
      </c>
      <c r="DZ211">
        <v>0.0295988666666667</v>
      </c>
      <c r="EA211">
        <v>420.062</v>
      </c>
      <c r="EB211">
        <v>23.931</v>
      </c>
      <c r="EC211">
        <v>2.15193333333333</v>
      </c>
      <c r="ED211">
        <v>2.14927666666667</v>
      </c>
      <c r="EE211">
        <v>18.6089</v>
      </c>
      <c r="EF211">
        <v>18.5891666666667</v>
      </c>
      <c r="EG211">
        <v>0.00500059</v>
      </c>
      <c r="EH211">
        <v>0</v>
      </c>
      <c r="EI211">
        <v>0</v>
      </c>
      <c r="EJ211">
        <v>0</v>
      </c>
      <c r="EK211">
        <v>104.133333333333</v>
      </c>
      <c r="EL211">
        <v>0.00500059</v>
      </c>
      <c r="EM211">
        <v>-7.13333333333333</v>
      </c>
      <c r="EN211">
        <v>-0.5</v>
      </c>
      <c r="EO211">
        <v>35.875</v>
      </c>
      <c r="EP211">
        <v>39.1456666666667</v>
      </c>
      <c r="EQ211">
        <v>37.25</v>
      </c>
      <c r="ER211">
        <v>39.2706666666667</v>
      </c>
      <c r="ES211">
        <v>38.125</v>
      </c>
      <c r="ET211">
        <v>0</v>
      </c>
      <c r="EU211">
        <v>0</v>
      </c>
      <c r="EV211">
        <v>0</v>
      </c>
      <c r="EW211">
        <v>1758506321.7</v>
      </c>
      <c r="EX211">
        <v>0</v>
      </c>
      <c r="EY211">
        <v>107.284615384615</v>
      </c>
      <c r="EZ211">
        <v>-16.5743591005823</v>
      </c>
      <c r="FA211">
        <v>41.9008547116716</v>
      </c>
      <c r="FB211">
        <v>-8.21538461538461</v>
      </c>
      <c r="FC211">
        <v>15</v>
      </c>
      <c r="FD211">
        <v>0</v>
      </c>
      <c r="FE211" t="s">
        <v>424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0.10551809952381</v>
      </c>
      <c r="FR211">
        <v>-0.403485824415584</v>
      </c>
      <c r="FS211">
        <v>0.058763331407831</v>
      </c>
      <c r="FT211">
        <v>1</v>
      </c>
      <c r="FU211">
        <v>106.914705882353</v>
      </c>
      <c r="FV211">
        <v>-5.85943477517585</v>
      </c>
      <c r="FW211">
        <v>6.12987536352236</v>
      </c>
      <c r="FX211">
        <v>-1</v>
      </c>
      <c r="FY211">
        <v>0.0265502</v>
      </c>
      <c r="FZ211">
        <v>0.0161436701298702</v>
      </c>
      <c r="GA211">
        <v>0.00183269249310563</v>
      </c>
      <c r="GB211">
        <v>1</v>
      </c>
      <c r="GC211">
        <v>2</v>
      </c>
      <c r="GD211">
        <v>2</v>
      </c>
      <c r="GE211" t="s">
        <v>425</v>
      </c>
      <c r="GF211">
        <v>3.13319</v>
      </c>
      <c r="GG211">
        <v>2.71388</v>
      </c>
      <c r="GH211">
        <v>0.0888611</v>
      </c>
      <c r="GI211">
        <v>0.0893118</v>
      </c>
      <c r="GJ211">
        <v>0.102216</v>
      </c>
      <c r="GK211">
        <v>0.102753</v>
      </c>
      <c r="GL211">
        <v>34330.6</v>
      </c>
      <c r="GM211">
        <v>36752.8</v>
      </c>
      <c r="GN211">
        <v>34090.1</v>
      </c>
      <c r="GO211">
        <v>36540.1</v>
      </c>
      <c r="GP211">
        <v>43229</v>
      </c>
      <c r="GQ211">
        <v>47064.5</v>
      </c>
      <c r="GR211">
        <v>53188.8</v>
      </c>
      <c r="GS211">
        <v>58401.6</v>
      </c>
      <c r="GT211">
        <v>1.95562</v>
      </c>
      <c r="GU211">
        <v>1.65745</v>
      </c>
      <c r="GV211">
        <v>0.0967309</v>
      </c>
      <c r="GW211">
        <v>0</v>
      </c>
      <c r="GX211">
        <v>28.4239</v>
      </c>
      <c r="GY211">
        <v>999.9</v>
      </c>
      <c r="GZ211">
        <v>58.778</v>
      </c>
      <c r="HA211">
        <v>30.534</v>
      </c>
      <c r="HB211">
        <v>28.7485</v>
      </c>
      <c r="HC211">
        <v>54.7047</v>
      </c>
      <c r="HD211">
        <v>47.4319</v>
      </c>
      <c r="HE211">
        <v>1</v>
      </c>
      <c r="HF211">
        <v>0.0660671</v>
      </c>
      <c r="HG211">
        <v>-1.45047</v>
      </c>
      <c r="HH211">
        <v>20.1263</v>
      </c>
      <c r="HI211">
        <v>5.19902</v>
      </c>
      <c r="HJ211">
        <v>12.0049</v>
      </c>
      <c r="HK211">
        <v>4.97555</v>
      </c>
      <c r="HL211">
        <v>3.294</v>
      </c>
      <c r="HM211">
        <v>9999</v>
      </c>
      <c r="HN211">
        <v>9999</v>
      </c>
      <c r="HO211">
        <v>9999</v>
      </c>
      <c r="HP211">
        <v>999.9</v>
      </c>
      <c r="HQ211">
        <v>1.86325</v>
      </c>
      <c r="HR211">
        <v>1.86813</v>
      </c>
      <c r="HS211">
        <v>1.86784</v>
      </c>
      <c r="HT211">
        <v>1.86905</v>
      </c>
      <c r="HU211">
        <v>1.86987</v>
      </c>
      <c r="HV211">
        <v>1.86593</v>
      </c>
      <c r="HW211">
        <v>1.867</v>
      </c>
      <c r="HX211">
        <v>1.86841</v>
      </c>
      <c r="HY211">
        <v>5</v>
      </c>
      <c r="HZ211">
        <v>0</v>
      </c>
      <c r="IA211">
        <v>0</v>
      </c>
      <c r="IB211">
        <v>0</v>
      </c>
      <c r="IC211" t="s">
        <v>426</v>
      </c>
      <c r="ID211" t="s">
        <v>427</v>
      </c>
      <c r="IE211" t="s">
        <v>428</v>
      </c>
      <c r="IF211" t="s">
        <v>428</v>
      </c>
      <c r="IG211" t="s">
        <v>428</v>
      </c>
      <c r="IH211" t="s">
        <v>428</v>
      </c>
      <c r="II211">
        <v>0</v>
      </c>
      <c r="IJ211">
        <v>100</v>
      </c>
      <c r="IK211">
        <v>100</v>
      </c>
      <c r="IL211">
        <v>2.053</v>
      </c>
      <c r="IM211">
        <v>0.3414</v>
      </c>
      <c r="IN211">
        <v>0.625846538382723</v>
      </c>
      <c r="IO211">
        <v>0.00365734689822481</v>
      </c>
      <c r="IP211">
        <v>-6.82403095585571e-07</v>
      </c>
      <c r="IQ211">
        <v>2.34579755332527e-10</v>
      </c>
      <c r="IR211">
        <v>-0.0964157226560202</v>
      </c>
      <c r="IS211">
        <v>-0.0183575705514064</v>
      </c>
      <c r="IT211">
        <v>0.00210061426533654</v>
      </c>
      <c r="IU211">
        <v>-2.28055882586626e-05</v>
      </c>
      <c r="IV211">
        <v>4</v>
      </c>
      <c r="IW211">
        <v>2464</v>
      </c>
      <c r="IX211">
        <v>0</v>
      </c>
      <c r="IY211">
        <v>27</v>
      </c>
      <c r="IZ211">
        <v>29308438.7</v>
      </c>
      <c r="JA211">
        <v>29308438.7</v>
      </c>
      <c r="JB211">
        <v>0.955811</v>
      </c>
      <c r="JC211">
        <v>2.64771</v>
      </c>
      <c r="JD211">
        <v>1.54785</v>
      </c>
      <c r="JE211">
        <v>2.31445</v>
      </c>
      <c r="JF211">
        <v>1.64673</v>
      </c>
      <c r="JG211">
        <v>2.23389</v>
      </c>
      <c r="JH211">
        <v>34.418</v>
      </c>
      <c r="JI211">
        <v>24.2101</v>
      </c>
      <c r="JJ211">
        <v>18</v>
      </c>
      <c r="JK211">
        <v>506.012</v>
      </c>
      <c r="JL211">
        <v>331.816</v>
      </c>
      <c r="JM211">
        <v>30.7923</v>
      </c>
      <c r="JN211">
        <v>28.232</v>
      </c>
      <c r="JO211">
        <v>30.0001</v>
      </c>
      <c r="JP211">
        <v>28.2603</v>
      </c>
      <c r="JQ211">
        <v>28.2233</v>
      </c>
      <c r="JR211">
        <v>19.1441</v>
      </c>
      <c r="JS211">
        <v>22.3537</v>
      </c>
      <c r="JT211">
        <v>85.7105</v>
      </c>
      <c r="JU211">
        <v>30.7787</v>
      </c>
      <c r="JV211">
        <v>420</v>
      </c>
      <c r="JW211">
        <v>23.9297</v>
      </c>
      <c r="JX211">
        <v>96.68</v>
      </c>
      <c r="JY211">
        <v>94.6219</v>
      </c>
    </row>
    <row r="212" spans="1:285">
      <c r="A212">
        <v>196</v>
      </c>
      <c r="B212">
        <v>1758506323</v>
      </c>
      <c r="C212">
        <v>3295</v>
      </c>
      <c r="D212" t="s">
        <v>821</v>
      </c>
      <c r="E212" t="s">
        <v>822</v>
      </c>
      <c r="F212">
        <v>5</v>
      </c>
      <c r="G212" t="s">
        <v>419</v>
      </c>
      <c r="H212" t="s">
        <v>786</v>
      </c>
      <c r="I212" t="s">
        <v>421</v>
      </c>
      <c r="J212">
        <v>1758506320</v>
      </c>
      <c r="K212">
        <f>(L212)/1000</f>
        <v>0</v>
      </c>
      <c r="L212">
        <f>1000*DL212*AJ212*(DH212-DI212)/(100*DA212*(1000-AJ212*DH212))</f>
        <v>0</v>
      </c>
      <c r="M212">
        <f>DL212*AJ212*(DG212-DF212*(1000-AJ212*DI212)/(1000-AJ212*DH212))/(100*DA212)</f>
        <v>0</v>
      </c>
      <c r="N212">
        <f>DF212 - IF(AJ212&gt;1, M212*DA212*100.0/(AL212), 0)</f>
        <v>0</v>
      </c>
      <c r="O212">
        <f>((U212-K212/2)*N212-M212)/(U212+K212/2)</f>
        <v>0</v>
      </c>
      <c r="P212">
        <f>O212*(DM212+DN212)/1000.0</f>
        <v>0</v>
      </c>
      <c r="Q212">
        <f>(DF212 - IF(AJ212&gt;1, M212*DA212*100.0/(AL212), 0))*(DM212+DN212)/1000.0</f>
        <v>0</v>
      </c>
      <c r="R212">
        <f>2.0/((1/T212-1/S212)+SIGN(T212)*SQRT((1/T212-1/S212)*(1/T212-1/S212) + 4*DB212/((DB212+1)*(DB212+1))*(2*1/T212*1/S212-1/S212*1/S212)))</f>
        <v>0</v>
      </c>
      <c r="S212">
        <f>IF(LEFT(DC212,1)&lt;&gt;"0",IF(LEFT(DC212,1)="1",3.0,DD212),$D$5+$E$5*(DT212*DM212/($K$5*1000))+$F$5*(DT212*DM212/($K$5*1000))*MAX(MIN(DA212,$J$5),$I$5)*MAX(MIN(DA212,$J$5),$I$5)+$G$5*MAX(MIN(DA212,$J$5),$I$5)*(DT212*DM212/($K$5*1000))+$H$5*(DT212*DM212/($K$5*1000))*(DT212*DM212/($K$5*1000)))</f>
        <v>0</v>
      </c>
      <c r="T212">
        <f>K212*(1000-(1000*0.61365*exp(17.502*X212/(240.97+X212))/(DM212+DN212)+DH212)/2)/(1000*0.61365*exp(17.502*X212/(240.97+X212))/(DM212+DN212)-DH212)</f>
        <v>0</v>
      </c>
      <c r="U212">
        <f>1/((DB212+1)/(R212/1.6)+1/(S212/1.37)) + DB212/((DB212+1)/(R212/1.6) + DB212/(S212/1.37))</f>
        <v>0</v>
      </c>
      <c r="V212">
        <f>(CW212*CZ212)</f>
        <v>0</v>
      </c>
      <c r="W212">
        <f>(DO212+(V212+2*0.95*5.67E-8*(((DO212+$B$7)+273)^4-(DO212+273)^4)-44100*K212)/(1.84*29.3*S212+8*0.95*5.67E-8*(DO212+273)^3))</f>
        <v>0</v>
      </c>
      <c r="X212">
        <f>($C$7*DP212+$D$7*DQ212+$E$7*W212)</f>
        <v>0</v>
      </c>
      <c r="Y212">
        <f>0.61365*exp(17.502*X212/(240.97+X212))</f>
        <v>0</v>
      </c>
      <c r="Z212">
        <f>(AA212/AB212*100)</f>
        <v>0</v>
      </c>
      <c r="AA212">
        <f>DH212*(DM212+DN212)/1000</f>
        <v>0</v>
      </c>
      <c r="AB212">
        <f>0.61365*exp(17.502*DO212/(240.97+DO212))</f>
        <v>0</v>
      </c>
      <c r="AC212">
        <f>(Y212-DH212*(DM212+DN212)/1000)</f>
        <v>0</v>
      </c>
      <c r="AD212">
        <f>(-K212*44100)</f>
        <v>0</v>
      </c>
      <c r="AE212">
        <f>2*29.3*S212*0.92*(DO212-X212)</f>
        <v>0</v>
      </c>
      <c r="AF212">
        <f>2*0.95*5.67E-8*(((DO212+$B$7)+273)^4-(X212+273)^4)</f>
        <v>0</v>
      </c>
      <c r="AG212">
        <f>V212+AF212+AD212+AE212</f>
        <v>0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MAX(0,($B$13+$C$13*DT212)/(1+$D$13*DT212)*DM212/(DO212+273)*$E$13)</f>
        <v>0</v>
      </c>
      <c r="AM212" t="s">
        <v>422</v>
      </c>
      <c r="AN212" t="s">
        <v>422</v>
      </c>
      <c r="AO212">
        <v>0</v>
      </c>
      <c r="AP212">
        <v>0</v>
      </c>
      <c r="AQ212">
        <f>1-AO212/AP212</f>
        <v>0</v>
      </c>
      <c r="AR212">
        <v>0</v>
      </c>
      <c r="AS212" t="s">
        <v>422</v>
      </c>
      <c r="AT212" t="s">
        <v>422</v>
      </c>
      <c r="AU212">
        <v>0</v>
      </c>
      <c r="AV212">
        <v>0</v>
      </c>
      <c r="AW212">
        <f>1-AU212/AV212</f>
        <v>0</v>
      </c>
      <c r="AX212">
        <v>0.5</v>
      </c>
      <c r="AY212">
        <f>CX212</f>
        <v>0</v>
      </c>
      <c r="AZ212">
        <f>M212</f>
        <v>0</v>
      </c>
      <c r="BA212">
        <f>AW212*AX212*AY212</f>
        <v>0</v>
      </c>
      <c r="BB212">
        <f>(AZ212-AR212)/AY212</f>
        <v>0</v>
      </c>
      <c r="BC212">
        <f>(AP212-AV212)/AV212</f>
        <v>0</v>
      </c>
      <c r="BD212">
        <f>AO212/(AQ212+AO212/AV212)</f>
        <v>0</v>
      </c>
      <c r="BE212" t="s">
        <v>422</v>
      </c>
      <c r="BF212">
        <v>0</v>
      </c>
      <c r="BG212">
        <f>IF(BF212&lt;&gt;0, BF212, BD212)</f>
        <v>0</v>
      </c>
      <c r="BH212">
        <f>1-BG212/AV212</f>
        <v>0</v>
      </c>
      <c r="BI212">
        <f>(AV212-AU212)/(AV212-BG212)</f>
        <v>0</v>
      </c>
      <c r="BJ212">
        <f>(AP212-AV212)/(AP212-BG212)</f>
        <v>0</v>
      </c>
      <c r="BK212">
        <f>(AV212-AU212)/(AV212-AO212)</f>
        <v>0</v>
      </c>
      <c r="BL212">
        <f>(AP212-AV212)/(AP212-AO212)</f>
        <v>0</v>
      </c>
      <c r="BM212">
        <f>(BI212*BG212/AU212)</f>
        <v>0</v>
      </c>
      <c r="BN212">
        <f>(1-BM212)</f>
        <v>0</v>
      </c>
      <c r="CW212">
        <f>$B$11*DU212+$C$11*DV212+$F$11*EG212*(1-EJ212)</f>
        <v>0</v>
      </c>
      <c r="CX212">
        <f>CW212*CY212</f>
        <v>0</v>
      </c>
      <c r="CY212">
        <f>($B$11*$D$9+$C$11*$D$9+$F$11*((ET212+EL212)/MAX(ET212+EL212+EU212, 0.1)*$I$9+EU212/MAX(ET212+EL212+EU212, 0.1)*$J$9))/($B$11+$C$11+$F$11)</f>
        <v>0</v>
      </c>
      <c r="CZ212">
        <f>($B$11*$K$9+$C$11*$K$9+$F$11*((ET212+EL212)/MAX(ET212+EL212+EU212, 0.1)*$P$9+EU212/MAX(ET212+EL212+EU212, 0.1)*$Q$9))/($B$11+$C$11+$F$11)</f>
        <v>0</v>
      </c>
      <c r="DA212">
        <v>1.37</v>
      </c>
      <c r="DB212">
        <v>0.5</v>
      </c>
      <c r="DC212" t="s">
        <v>423</v>
      </c>
      <c r="DD212">
        <v>2</v>
      </c>
      <c r="DE212">
        <v>1758506320</v>
      </c>
      <c r="DF212">
        <v>420.121666666667</v>
      </c>
      <c r="DG212">
        <v>420.027666666667</v>
      </c>
      <c r="DH212">
        <v>23.9611666666667</v>
      </c>
      <c r="DI212">
        <v>23.9302</v>
      </c>
      <c r="DJ212">
        <v>418.069333333333</v>
      </c>
      <c r="DK212">
        <v>23.6198</v>
      </c>
      <c r="DL212">
        <v>499.987</v>
      </c>
      <c r="DM212">
        <v>89.8119666666667</v>
      </c>
      <c r="DN212">
        <v>0.0359301333333333</v>
      </c>
      <c r="DO212">
        <v>30.1813333333333</v>
      </c>
      <c r="DP212">
        <v>30.0012333333333</v>
      </c>
      <c r="DQ212">
        <v>999.9</v>
      </c>
      <c r="DR212">
        <v>0</v>
      </c>
      <c r="DS212">
        <v>0</v>
      </c>
      <c r="DT212">
        <v>9991.03333333333</v>
      </c>
      <c r="DU212">
        <v>0</v>
      </c>
      <c r="DV212">
        <v>0.330984</v>
      </c>
      <c r="DW212">
        <v>0.0943805</v>
      </c>
      <c r="DX212">
        <v>430.435666666667</v>
      </c>
      <c r="DY212">
        <v>430.325333333333</v>
      </c>
      <c r="DZ212">
        <v>0.0309321</v>
      </c>
      <c r="EA212">
        <v>420.027666666667</v>
      </c>
      <c r="EB212">
        <v>23.9302</v>
      </c>
      <c r="EC212">
        <v>2.15199666666667</v>
      </c>
      <c r="ED212">
        <v>2.14922</v>
      </c>
      <c r="EE212">
        <v>18.6094</v>
      </c>
      <c r="EF212">
        <v>18.5887666666667</v>
      </c>
      <c r="EG212">
        <v>0.00500059</v>
      </c>
      <c r="EH212">
        <v>0</v>
      </c>
      <c r="EI212">
        <v>0</v>
      </c>
      <c r="EJ212">
        <v>0</v>
      </c>
      <c r="EK212">
        <v>109.6</v>
      </c>
      <c r="EL212">
        <v>0.00500059</v>
      </c>
      <c r="EM212">
        <v>-11.4333333333333</v>
      </c>
      <c r="EN212">
        <v>-1.23333333333333</v>
      </c>
      <c r="EO212">
        <v>35.875</v>
      </c>
      <c r="EP212">
        <v>39.125</v>
      </c>
      <c r="EQ212">
        <v>37.25</v>
      </c>
      <c r="ER212">
        <v>39.229</v>
      </c>
      <c r="ES212">
        <v>38.125</v>
      </c>
      <c r="ET212">
        <v>0</v>
      </c>
      <c r="EU212">
        <v>0</v>
      </c>
      <c r="EV212">
        <v>0</v>
      </c>
      <c r="EW212">
        <v>1758506323.5</v>
      </c>
      <c r="EX212">
        <v>0</v>
      </c>
      <c r="EY212">
        <v>106.284</v>
      </c>
      <c r="EZ212">
        <v>2.39230750893172</v>
      </c>
      <c r="FA212">
        <v>23.330769323903</v>
      </c>
      <c r="FB212">
        <v>-7.78</v>
      </c>
      <c r="FC212">
        <v>15</v>
      </c>
      <c r="FD212">
        <v>0</v>
      </c>
      <c r="FE212" t="s">
        <v>424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0.101755732857143</v>
      </c>
      <c r="FR212">
        <v>-0.326369576103896</v>
      </c>
      <c r="FS212">
        <v>0.057967965114173</v>
      </c>
      <c r="FT212">
        <v>1</v>
      </c>
      <c r="FU212">
        <v>107.611764705882</v>
      </c>
      <c r="FV212">
        <v>-10.1237586850636</v>
      </c>
      <c r="FW212">
        <v>5.75575235057132</v>
      </c>
      <c r="FX212">
        <v>-1</v>
      </c>
      <c r="FY212">
        <v>0.0272456571428571</v>
      </c>
      <c r="FZ212">
        <v>0.0189161298701299</v>
      </c>
      <c r="GA212">
        <v>0.00212825251110398</v>
      </c>
      <c r="GB212">
        <v>1</v>
      </c>
      <c r="GC212">
        <v>2</v>
      </c>
      <c r="GD212">
        <v>2</v>
      </c>
      <c r="GE212" t="s">
        <v>425</v>
      </c>
      <c r="GF212">
        <v>3.13302</v>
      </c>
      <c r="GG212">
        <v>2.71386</v>
      </c>
      <c r="GH212">
        <v>0.0888579</v>
      </c>
      <c r="GI212">
        <v>0.0893051</v>
      </c>
      <c r="GJ212">
        <v>0.102218</v>
      </c>
      <c r="GK212">
        <v>0.102754</v>
      </c>
      <c r="GL212">
        <v>34330.5</v>
      </c>
      <c r="GM212">
        <v>36752.9</v>
      </c>
      <c r="GN212">
        <v>34089.9</v>
      </c>
      <c r="GO212">
        <v>36540</v>
      </c>
      <c r="GP212">
        <v>43228.7</v>
      </c>
      <c r="GQ212">
        <v>47064.3</v>
      </c>
      <c r="GR212">
        <v>53188.6</v>
      </c>
      <c r="GS212">
        <v>58401.5</v>
      </c>
      <c r="GT212">
        <v>1.95575</v>
      </c>
      <c r="GU212">
        <v>1.6575</v>
      </c>
      <c r="GV212">
        <v>0.0960156</v>
      </c>
      <c r="GW212">
        <v>0</v>
      </c>
      <c r="GX212">
        <v>28.4233</v>
      </c>
      <c r="GY212">
        <v>999.9</v>
      </c>
      <c r="GZ212">
        <v>58.802</v>
      </c>
      <c r="HA212">
        <v>30.534</v>
      </c>
      <c r="HB212">
        <v>28.7617</v>
      </c>
      <c r="HC212">
        <v>54.5047</v>
      </c>
      <c r="HD212">
        <v>47.6923</v>
      </c>
      <c r="HE212">
        <v>1</v>
      </c>
      <c r="HF212">
        <v>0.0660976</v>
      </c>
      <c r="HG212">
        <v>-1.41706</v>
      </c>
      <c r="HH212">
        <v>20.1265</v>
      </c>
      <c r="HI212">
        <v>5.19902</v>
      </c>
      <c r="HJ212">
        <v>12.005</v>
      </c>
      <c r="HK212">
        <v>4.9756</v>
      </c>
      <c r="HL212">
        <v>3.294</v>
      </c>
      <c r="HM212">
        <v>9999</v>
      </c>
      <c r="HN212">
        <v>9999</v>
      </c>
      <c r="HO212">
        <v>9999</v>
      </c>
      <c r="HP212">
        <v>999.9</v>
      </c>
      <c r="HQ212">
        <v>1.86325</v>
      </c>
      <c r="HR212">
        <v>1.86813</v>
      </c>
      <c r="HS212">
        <v>1.86783</v>
      </c>
      <c r="HT212">
        <v>1.86905</v>
      </c>
      <c r="HU212">
        <v>1.86985</v>
      </c>
      <c r="HV212">
        <v>1.86593</v>
      </c>
      <c r="HW212">
        <v>1.86698</v>
      </c>
      <c r="HX212">
        <v>1.86841</v>
      </c>
      <c r="HY212">
        <v>5</v>
      </c>
      <c r="HZ212">
        <v>0</v>
      </c>
      <c r="IA212">
        <v>0</v>
      </c>
      <c r="IB212">
        <v>0</v>
      </c>
      <c r="IC212" t="s">
        <v>426</v>
      </c>
      <c r="ID212" t="s">
        <v>427</v>
      </c>
      <c r="IE212" t="s">
        <v>428</v>
      </c>
      <c r="IF212" t="s">
        <v>428</v>
      </c>
      <c r="IG212" t="s">
        <v>428</v>
      </c>
      <c r="IH212" t="s">
        <v>428</v>
      </c>
      <c r="II212">
        <v>0</v>
      </c>
      <c r="IJ212">
        <v>100</v>
      </c>
      <c r="IK212">
        <v>100</v>
      </c>
      <c r="IL212">
        <v>2.053</v>
      </c>
      <c r="IM212">
        <v>0.3414</v>
      </c>
      <c r="IN212">
        <v>0.625846538382723</v>
      </c>
      <c r="IO212">
        <v>0.00365734689822481</v>
      </c>
      <c r="IP212">
        <v>-6.82403095585571e-07</v>
      </c>
      <c r="IQ212">
        <v>2.34579755332527e-10</v>
      </c>
      <c r="IR212">
        <v>-0.0964157226560202</v>
      </c>
      <c r="IS212">
        <v>-0.0183575705514064</v>
      </c>
      <c r="IT212">
        <v>0.00210061426533654</v>
      </c>
      <c r="IU212">
        <v>-2.28055882586626e-05</v>
      </c>
      <c r="IV212">
        <v>4</v>
      </c>
      <c r="IW212">
        <v>2464</v>
      </c>
      <c r="IX212">
        <v>0</v>
      </c>
      <c r="IY212">
        <v>27</v>
      </c>
      <c r="IZ212">
        <v>29308438.7</v>
      </c>
      <c r="JA212">
        <v>29308438.7</v>
      </c>
      <c r="JB212">
        <v>0.955811</v>
      </c>
      <c r="JC212">
        <v>2.64038</v>
      </c>
      <c r="JD212">
        <v>1.54785</v>
      </c>
      <c r="JE212">
        <v>2.31445</v>
      </c>
      <c r="JF212">
        <v>1.64551</v>
      </c>
      <c r="JG212">
        <v>2.34009</v>
      </c>
      <c r="JH212">
        <v>34.418</v>
      </c>
      <c r="JI212">
        <v>24.2188</v>
      </c>
      <c r="JJ212">
        <v>18</v>
      </c>
      <c r="JK212">
        <v>506.094</v>
      </c>
      <c r="JL212">
        <v>331.834</v>
      </c>
      <c r="JM212">
        <v>30.7909</v>
      </c>
      <c r="JN212">
        <v>28.2311</v>
      </c>
      <c r="JO212">
        <v>30.0001</v>
      </c>
      <c r="JP212">
        <v>28.2601</v>
      </c>
      <c r="JQ212">
        <v>28.2221</v>
      </c>
      <c r="JR212">
        <v>19.1436</v>
      </c>
      <c r="JS212">
        <v>22.3537</v>
      </c>
      <c r="JT212">
        <v>85.7105</v>
      </c>
      <c r="JU212">
        <v>30.7787</v>
      </c>
      <c r="JV212">
        <v>420</v>
      </c>
      <c r="JW212">
        <v>23.9297</v>
      </c>
      <c r="JX212">
        <v>96.6796</v>
      </c>
      <c r="JY212">
        <v>94.6217</v>
      </c>
    </row>
    <row r="213" spans="1:285">
      <c r="A213">
        <v>197</v>
      </c>
      <c r="B213">
        <v>1758506325</v>
      </c>
      <c r="C213">
        <v>3297</v>
      </c>
      <c r="D213" t="s">
        <v>823</v>
      </c>
      <c r="E213" t="s">
        <v>824</v>
      </c>
      <c r="F213">
        <v>5</v>
      </c>
      <c r="G213" t="s">
        <v>419</v>
      </c>
      <c r="H213" t="s">
        <v>786</v>
      </c>
      <c r="I213" t="s">
        <v>421</v>
      </c>
      <c r="J213">
        <v>1758506322</v>
      </c>
      <c r="K213">
        <f>(L213)/1000</f>
        <v>0</v>
      </c>
      <c r="L213">
        <f>1000*DL213*AJ213*(DH213-DI213)/(100*DA213*(1000-AJ213*DH213))</f>
        <v>0</v>
      </c>
      <c r="M213">
        <f>DL213*AJ213*(DG213-DF213*(1000-AJ213*DI213)/(1000-AJ213*DH213))/(100*DA213)</f>
        <v>0</v>
      </c>
      <c r="N213">
        <f>DF213 - IF(AJ213&gt;1, M213*DA213*100.0/(AL213), 0)</f>
        <v>0</v>
      </c>
      <c r="O213">
        <f>((U213-K213/2)*N213-M213)/(U213+K213/2)</f>
        <v>0</v>
      </c>
      <c r="P213">
        <f>O213*(DM213+DN213)/1000.0</f>
        <v>0</v>
      </c>
      <c r="Q213">
        <f>(DF213 - IF(AJ213&gt;1, M213*DA213*100.0/(AL213), 0))*(DM213+DN213)/1000.0</f>
        <v>0</v>
      </c>
      <c r="R213">
        <f>2.0/((1/T213-1/S213)+SIGN(T213)*SQRT((1/T213-1/S213)*(1/T213-1/S213) + 4*DB213/((DB213+1)*(DB213+1))*(2*1/T213*1/S213-1/S213*1/S213)))</f>
        <v>0</v>
      </c>
      <c r="S213">
        <f>IF(LEFT(DC213,1)&lt;&gt;"0",IF(LEFT(DC213,1)="1",3.0,DD213),$D$5+$E$5*(DT213*DM213/($K$5*1000))+$F$5*(DT213*DM213/($K$5*1000))*MAX(MIN(DA213,$J$5),$I$5)*MAX(MIN(DA213,$J$5),$I$5)+$G$5*MAX(MIN(DA213,$J$5),$I$5)*(DT213*DM213/($K$5*1000))+$H$5*(DT213*DM213/($K$5*1000))*(DT213*DM213/($K$5*1000)))</f>
        <v>0</v>
      </c>
      <c r="T213">
        <f>K213*(1000-(1000*0.61365*exp(17.502*X213/(240.97+X213))/(DM213+DN213)+DH213)/2)/(1000*0.61365*exp(17.502*X213/(240.97+X213))/(DM213+DN213)-DH213)</f>
        <v>0</v>
      </c>
      <c r="U213">
        <f>1/((DB213+1)/(R213/1.6)+1/(S213/1.37)) + DB213/((DB213+1)/(R213/1.6) + DB213/(S213/1.37))</f>
        <v>0</v>
      </c>
      <c r="V213">
        <f>(CW213*CZ213)</f>
        <v>0</v>
      </c>
      <c r="W213">
        <f>(DO213+(V213+2*0.95*5.67E-8*(((DO213+$B$7)+273)^4-(DO213+273)^4)-44100*K213)/(1.84*29.3*S213+8*0.95*5.67E-8*(DO213+273)^3))</f>
        <v>0</v>
      </c>
      <c r="X213">
        <f>($C$7*DP213+$D$7*DQ213+$E$7*W213)</f>
        <v>0</v>
      </c>
      <c r="Y213">
        <f>0.61365*exp(17.502*X213/(240.97+X213))</f>
        <v>0</v>
      </c>
      <c r="Z213">
        <f>(AA213/AB213*100)</f>
        <v>0</v>
      </c>
      <c r="AA213">
        <f>DH213*(DM213+DN213)/1000</f>
        <v>0</v>
      </c>
      <c r="AB213">
        <f>0.61365*exp(17.502*DO213/(240.97+DO213))</f>
        <v>0</v>
      </c>
      <c r="AC213">
        <f>(Y213-DH213*(DM213+DN213)/1000)</f>
        <v>0</v>
      </c>
      <c r="AD213">
        <f>(-K213*44100)</f>
        <v>0</v>
      </c>
      <c r="AE213">
        <f>2*29.3*S213*0.92*(DO213-X213)</f>
        <v>0</v>
      </c>
      <c r="AF213">
        <f>2*0.95*5.67E-8*(((DO213+$B$7)+273)^4-(X213+273)^4)</f>
        <v>0</v>
      </c>
      <c r="AG213">
        <f>V213+AF213+AD213+AE213</f>
        <v>0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MAX(0,($B$13+$C$13*DT213)/(1+$D$13*DT213)*DM213/(DO213+273)*$E$13)</f>
        <v>0</v>
      </c>
      <c r="AM213" t="s">
        <v>422</v>
      </c>
      <c r="AN213" t="s">
        <v>422</v>
      </c>
      <c r="AO213">
        <v>0</v>
      </c>
      <c r="AP213">
        <v>0</v>
      </c>
      <c r="AQ213">
        <f>1-AO213/AP213</f>
        <v>0</v>
      </c>
      <c r="AR213">
        <v>0</v>
      </c>
      <c r="AS213" t="s">
        <v>422</v>
      </c>
      <c r="AT213" t="s">
        <v>422</v>
      </c>
      <c r="AU213">
        <v>0</v>
      </c>
      <c r="AV213">
        <v>0</v>
      </c>
      <c r="AW213">
        <f>1-AU213/AV213</f>
        <v>0</v>
      </c>
      <c r="AX213">
        <v>0.5</v>
      </c>
      <c r="AY213">
        <f>CX213</f>
        <v>0</v>
      </c>
      <c r="AZ213">
        <f>M213</f>
        <v>0</v>
      </c>
      <c r="BA213">
        <f>AW213*AX213*AY213</f>
        <v>0</v>
      </c>
      <c r="BB213">
        <f>(AZ213-AR213)/AY213</f>
        <v>0</v>
      </c>
      <c r="BC213">
        <f>(AP213-AV213)/AV213</f>
        <v>0</v>
      </c>
      <c r="BD213">
        <f>AO213/(AQ213+AO213/AV213)</f>
        <v>0</v>
      </c>
      <c r="BE213" t="s">
        <v>422</v>
      </c>
      <c r="BF213">
        <v>0</v>
      </c>
      <c r="BG213">
        <f>IF(BF213&lt;&gt;0, BF213, BD213)</f>
        <v>0</v>
      </c>
      <c r="BH213">
        <f>1-BG213/AV213</f>
        <v>0</v>
      </c>
      <c r="BI213">
        <f>(AV213-AU213)/(AV213-BG213)</f>
        <v>0</v>
      </c>
      <c r="BJ213">
        <f>(AP213-AV213)/(AP213-BG213)</f>
        <v>0</v>
      </c>
      <c r="BK213">
        <f>(AV213-AU213)/(AV213-AO213)</f>
        <v>0</v>
      </c>
      <c r="BL213">
        <f>(AP213-AV213)/(AP213-AO213)</f>
        <v>0</v>
      </c>
      <c r="BM213">
        <f>(BI213*BG213/AU213)</f>
        <v>0</v>
      </c>
      <c r="BN213">
        <f>(1-BM213)</f>
        <v>0</v>
      </c>
      <c r="CW213">
        <f>$B$11*DU213+$C$11*DV213+$F$11*EG213*(1-EJ213)</f>
        <v>0</v>
      </c>
      <c r="CX213">
        <f>CW213*CY213</f>
        <v>0</v>
      </c>
      <c r="CY213">
        <f>($B$11*$D$9+$C$11*$D$9+$F$11*((ET213+EL213)/MAX(ET213+EL213+EU213, 0.1)*$I$9+EU213/MAX(ET213+EL213+EU213, 0.1)*$J$9))/($B$11+$C$11+$F$11)</f>
        <v>0</v>
      </c>
      <c r="CZ213">
        <f>($B$11*$K$9+$C$11*$K$9+$F$11*((ET213+EL213)/MAX(ET213+EL213+EU213, 0.1)*$P$9+EU213/MAX(ET213+EL213+EU213, 0.1)*$Q$9))/($B$11+$C$11+$F$11)</f>
        <v>0</v>
      </c>
      <c r="DA213">
        <v>1.37</v>
      </c>
      <c r="DB213">
        <v>0.5</v>
      </c>
      <c r="DC213" t="s">
        <v>423</v>
      </c>
      <c r="DD213">
        <v>2</v>
      </c>
      <c r="DE213">
        <v>1758506322</v>
      </c>
      <c r="DF213">
        <v>420.118</v>
      </c>
      <c r="DG213">
        <v>419.987333333333</v>
      </c>
      <c r="DH213">
        <v>23.9614</v>
      </c>
      <c r="DI213">
        <v>23.9298666666667</v>
      </c>
      <c r="DJ213">
        <v>418.065333333333</v>
      </c>
      <c r="DK213">
        <v>23.6200333333333</v>
      </c>
      <c r="DL213">
        <v>499.965666666667</v>
      </c>
      <c r="DM213">
        <v>89.8128</v>
      </c>
      <c r="DN213">
        <v>0.0359914</v>
      </c>
      <c r="DO213">
        <v>30.1806666666667</v>
      </c>
      <c r="DP213">
        <v>29.9944</v>
      </c>
      <c r="DQ213">
        <v>999.9</v>
      </c>
      <c r="DR213">
        <v>0</v>
      </c>
      <c r="DS213">
        <v>0</v>
      </c>
      <c r="DT213">
        <v>9986.45333333333</v>
      </c>
      <c r="DU213">
        <v>0</v>
      </c>
      <c r="DV213">
        <v>0.330984</v>
      </c>
      <c r="DW213">
        <v>0.130869433333333</v>
      </c>
      <c r="DX213">
        <v>430.431666666667</v>
      </c>
      <c r="DY213">
        <v>430.284</v>
      </c>
      <c r="DZ213">
        <v>0.0314928666666667</v>
      </c>
      <c r="EA213">
        <v>419.987333333333</v>
      </c>
      <c r="EB213">
        <v>23.9298666666667</v>
      </c>
      <c r="EC213">
        <v>2.15204</v>
      </c>
      <c r="ED213">
        <v>2.14921</v>
      </c>
      <c r="EE213">
        <v>18.6097</v>
      </c>
      <c r="EF213">
        <v>18.5887</v>
      </c>
      <c r="EG213">
        <v>0.00500059</v>
      </c>
      <c r="EH213">
        <v>0</v>
      </c>
      <c r="EI213">
        <v>0</v>
      </c>
      <c r="EJ213">
        <v>0</v>
      </c>
      <c r="EK213">
        <v>110.6</v>
      </c>
      <c r="EL213">
        <v>0.00500059</v>
      </c>
      <c r="EM213">
        <v>-10.4666666666667</v>
      </c>
      <c r="EN213">
        <v>-1.33333333333333</v>
      </c>
      <c r="EO213">
        <v>35.875</v>
      </c>
      <c r="EP213">
        <v>39.104</v>
      </c>
      <c r="EQ213">
        <v>37.25</v>
      </c>
      <c r="ER213">
        <v>39.208</v>
      </c>
      <c r="ES213">
        <v>38.104</v>
      </c>
      <c r="ET213">
        <v>0</v>
      </c>
      <c r="EU213">
        <v>0</v>
      </c>
      <c r="EV213">
        <v>0</v>
      </c>
      <c r="EW213">
        <v>1758506325.3</v>
      </c>
      <c r="EX213">
        <v>0</v>
      </c>
      <c r="EY213">
        <v>105.584615384615</v>
      </c>
      <c r="EZ213">
        <v>2.10598292397503</v>
      </c>
      <c r="FA213">
        <v>34.092307649755</v>
      </c>
      <c r="FB213">
        <v>-6.65384615384616</v>
      </c>
      <c r="FC213">
        <v>15</v>
      </c>
      <c r="FD213">
        <v>0</v>
      </c>
      <c r="FE213" t="s">
        <v>424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0.101242732857143</v>
      </c>
      <c r="FR213">
        <v>-0.11057613038961</v>
      </c>
      <c r="FS213">
        <v>0.0566901308095062</v>
      </c>
      <c r="FT213">
        <v>1</v>
      </c>
      <c r="FU213">
        <v>107.576470588235</v>
      </c>
      <c r="FV213">
        <v>-14.426279696619</v>
      </c>
      <c r="FW213">
        <v>6.0102881805984</v>
      </c>
      <c r="FX213">
        <v>-1</v>
      </c>
      <c r="FY213">
        <v>0.0278535571428571</v>
      </c>
      <c r="FZ213">
        <v>0.022879761038961</v>
      </c>
      <c r="GA213">
        <v>0.0024501224819863</v>
      </c>
      <c r="GB213">
        <v>1</v>
      </c>
      <c r="GC213">
        <v>2</v>
      </c>
      <c r="GD213">
        <v>2</v>
      </c>
      <c r="GE213" t="s">
        <v>425</v>
      </c>
      <c r="GF213">
        <v>3.13311</v>
      </c>
      <c r="GG213">
        <v>2.71399</v>
      </c>
      <c r="GH213">
        <v>0.0888515</v>
      </c>
      <c r="GI213">
        <v>0.0893049</v>
      </c>
      <c r="GJ213">
        <v>0.102218</v>
      </c>
      <c r="GK213">
        <v>0.102757</v>
      </c>
      <c r="GL213">
        <v>34330.6</v>
      </c>
      <c r="GM213">
        <v>36753</v>
      </c>
      <c r="GN213">
        <v>34089.8</v>
      </c>
      <c r="GO213">
        <v>36540.1</v>
      </c>
      <c r="GP213">
        <v>43228.6</v>
      </c>
      <c r="GQ213">
        <v>47064.3</v>
      </c>
      <c r="GR213">
        <v>53188.4</v>
      </c>
      <c r="GS213">
        <v>58401.7</v>
      </c>
      <c r="GT213">
        <v>1.95588</v>
      </c>
      <c r="GU213">
        <v>1.65753</v>
      </c>
      <c r="GV213">
        <v>0.0957474</v>
      </c>
      <c r="GW213">
        <v>0</v>
      </c>
      <c r="GX213">
        <v>28.4226</v>
      </c>
      <c r="GY213">
        <v>999.9</v>
      </c>
      <c r="GZ213">
        <v>58.802</v>
      </c>
      <c r="HA213">
        <v>30.534</v>
      </c>
      <c r="HB213">
        <v>28.7607</v>
      </c>
      <c r="HC213">
        <v>54.7247</v>
      </c>
      <c r="HD213">
        <v>47.3638</v>
      </c>
      <c r="HE213">
        <v>1</v>
      </c>
      <c r="HF213">
        <v>0.066029</v>
      </c>
      <c r="HG213">
        <v>-1.41182</v>
      </c>
      <c r="HH213">
        <v>20.1266</v>
      </c>
      <c r="HI213">
        <v>5.19887</v>
      </c>
      <c r="HJ213">
        <v>12.0049</v>
      </c>
      <c r="HK213">
        <v>4.9755</v>
      </c>
      <c r="HL213">
        <v>3.294</v>
      </c>
      <c r="HM213">
        <v>9999</v>
      </c>
      <c r="HN213">
        <v>9999</v>
      </c>
      <c r="HO213">
        <v>9999</v>
      </c>
      <c r="HP213">
        <v>999.9</v>
      </c>
      <c r="HQ213">
        <v>1.86325</v>
      </c>
      <c r="HR213">
        <v>1.86813</v>
      </c>
      <c r="HS213">
        <v>1.86784</v>
      </c>
      <c r="HT213">
        <v>1.86905</v>
      </c>
      <c r="HU213">
        <v>1.86984</v>
      </c>
      <c r="HV213">
        <v>1.86593</v>
      </c>
      <c r="HW213">
        <v>1.86698</v>
      </c>
      <c r="HX213">
        <v>1.86842</v>
      </c>
      <c r="HY213">
        <v>5</v>
      </c>
      <c r="HZ213">
        <v>0</v>
      </c>
      <c r="IA213">
        <v>0</v>
      </c>
      <c r="IB213">
        <v>0</v>
      </c>
      <c r="IC213" t="s">
        <v>426</v>
      </c>
      <c r="ID213" t="s">
        <v>427</v>
      </c>
      <c r="IE213" t="s">
        <v>428</v>
      </c>
      <c r="IF213" t="s">
        <v>428</v>
      </c>
      <c r="IG213" t="s">
        <v>428</v>
      </c>
      <c r="IH213" t="s">
        <v>428</v>
      </c>
      <c r="II213">
        <v>0</v>
      </c>
      <c r="IJ213">
        <v>100</v>
      </c>
      <c r="IK213">
        <v>100</v>
      </c>
      <c r="IL213">
        <v>2.052</v>
      </c>
      <c r="IM213">
        <v>0.3414</v>
      </c>
      <c r="IN213">
        <v>0.625846538382723</v>
      </c>
      <c r="IO213">
        <v>0.00365734689822481</v>
      </c>
      <c r="IP213">
        <v>-6.82403095585571e-07</v>
      </c>
      <c r="IQ213">
        <v>2.34579755332527e-10</v>
      </c>
      <c r="IR213">
        <v>-0.0964157226560202</v>
      </c>
      <c r="IS213">
        <v>-0.0183575705514064</v>
      </c>
      <c r="IT213">
        <v>0.00210061426533654</v>
      </c>
      <c r="IU213">
        <v>-2.28055882586626e-05</v>
      </c>
      <c r="IV213">
        <v>4</v>
      </c>
      <c r="IW213">
        <v>2464</v>
      </c>
      <c r="IX213">
        <v>0</v>
      </c>
      <c r="IY213">
        <v>27</v>
      </c>
      <c r="IZ213">
        <v>29308438.8</v>
      </c>
      <c r="JA213">
        <v>29308438.8</v>
      </c>
      <c r="JB213">
        <v>0.95459</v>
      </c>
      <c r="JC213">
        <v>2.64526</v>
      </c>
      <c r="JD213">
        <v>1.54785</v>
      </c>
      <c r="JE213">
        <v>2.31445</v>
      </c>
      <c r="JF213">
        <v>1.64551</v>
      </c>
      <c r="JG213">
        <v>2.29248</v>
      </c>
      <c r="JH213">
        <v>34.418</v>
      </c>
      <c r="JI213">
        <v>24.2188</v>
      </c>
      <c r="JJ213">
        <v>18</v>
      </c>
      <c r="JK213">
        <v>506.166</v>
      </c>
      <c r="JL213">
        <v>331.842</v>
      </c>
      <c r="JM213">
        <v>30.7855</v>
      </c>
      <c r="JN213">
        <v>28.2311</v>
      </c>
      <c r="JO213">
        <v>30</v>
      </c>
      <c r="JP213">
        <v>28.2589</v>
      </c>
      <c r="JQ213">
        <v>28.2215</v>
      </c>
      <c r="JR213">
        <v>19.1452</v>
      </c>
      <c r="JS213">
        <v>22.3537</v>
      </c>
      <c r="JT213">
        <v>85.7105</v>
      </c>
      <c r="JU213">
        <v>30.7821</v>
      </c>
      <c r="JV213">
        <v>420</v>
      </c>
      <c r="JW213">
        <v>23.9297</v>
      </c>
      <c r="JX213">
        <v>96.6793</v>
      </c>
      <c r="JY213">
        <v>94.6219</v>
      </c>
    </row>
    <row r="214" spans="1:285">
      <c r="A214">
        <v>198</v>
      </c>
      <c r="B214">
        <v>1758506327</v>
      </c>
      <c r="C214">
        <v>3299</v>
      </c>
      <c r="D214" t="s">
        <v>825</v>
      </c>
      <c r="E214" t="s">
        <v>826</v>
      </c>
      <c r="F214">
        <v>5</v>
      </c>
      <c r="G214" t="s">
        <v>419</v>
      </c>
      <c r="H214" t="s">
        <v>786</v>
      </c>
      <c r="I214" t="s">
        <v>421</v>
      </c>
      <c r="J214">
        <v>1758506324</v>
      </c>
      <c r="K214">
        <f>(L214)/1000</f>
        <v>0</v>
      </c>
      <c r="L214">
        <f>1000*DL214*AJ214*(DH214-DI214)/(100*DA214*(1000-AJ214*DH214))</f>
        <v>0</v>
      </c>
      <c r="M214">
        <f>DL214*AJ214*(DG214-DF214*(1000-AJ214*DI214)/(1000-AJ214*DH214))/(100*DA214)</f>
        <v>0</v>
      </c>
      <c r="N214">
        <f>DF214 - IF(AJ214&gt;1, M214*DA214*100.0/(AL214), 0)</f>
        <v>0</v>
      </c>
      <c r="O214">
        <f>((U214-K214/2)*N214-M214)/(U214+K214/2)</f>
        <v>0</v>
      </c>
      <c r="P214">
        <f>O214*(DM214+DN214)/1000.0</f>
        <v>0</v>
      </c>
      <c r="Q214">
        <f>(DF214 - IF(AJ214&gt;1, M214*DA214*100.0/(AL214), 0))*(DM214+DN214)/1000.0</f>
        <v>0</v>
      </c>
      <c r="R214">
        <f>2.0/((1/T214-1/S214)+SIGN(T214)*SQRT((1/T214-1/S214)*(1/T214-1/S214) + 4*DB214/((DB214+1)*(DB214+1))*(2*1/T214*1/S214-1/S214*1/S214)))</f>
        <v>0</v>
      </c>
      <c r="S214">
        <f>IF(LEFT(DC214,1)&lt;&gt;"0",IF(LEFT(DC214,1)="1",3.0,DD214),$D$5+$E$5*(DT214*DM214/($K$5*1000))+$F$5*(DT214*DM214/($K$5*1000))*MAX(MIN(DA214,$J$5),$I$5)*MAX(MIN(DA214,$J$5),$I$5)+$G$5*MAX(MIN(DA214,$J$5),$I$5)*(DT214*DM214/($K$5*1000))+$H$5*(DT214*DM214/($K$5*1000))*(DT214*DM214/($K$5*1000)))</f>
        <v>0</v>
      </c>
      <c r="T214">
        <f>K214*(1000-(1000*0.61365*exp(17.502*X214/(240.97+X214))/(DM214+DN214)+DH214)/2)/(1000*0.61365*exp(17.502*X214/(240.97+X214))/(DM214+DN214)-DH214)</f>
        <v>0</v>
      </c>
      <c r="U214">
        <f>1/((DB214+1)/(R214/1.6)+1/(S214/1.37)) + DB214/((DB214+1)/(R214/1.6) + DB214/(S214/1.37))</f>
        <v>0</v>
      </c>
      <c r="V214">
        <f>(CW214*CZ214)</f>
        <v>0</v>
      </c>
      <c r="W214">
        <f>(DO214+(V214+2*0.95*5.67E-8*(((DO214+$B$7)+273)^4-(DO214+273)^4)-44100*K214)/(1.84*29.3*S214+8*0.95*5.67E-8*(DO214+273)^3))</f>
        <v>0</v>
      </c>
      <c r="X214">
        <f>($C$7*DP214+$D$7*DQ214+$E$7*W214)</f>
        <v>0</v>
      </c>
      <c r="Y214">
        <f>0.61365*exp(17.502*X214/(240.97+X214))</f>
        <v>0</v>
      </c>
      <c r="Z214">
        <f>(AA214/AB214*100)</f>
        <v>0</v>
      </c>
      <c r="AA214">
        <f>DH214*(DM214+DN214)/1000</f>
        <v>0</v>
      </c>
      <c r="AB214">
        <f>0.61365*exp(17.502*DO214/(240.97+DO214))</f>
        <v>0</v>
      </c>
      <c r="AC214">
        <f>(Y214-DH214*(DM214+DN214)/1000)</f>
        <v>0</v>
      </c>
      <c r="AD214">
        <f>(-K214*44100)</f>
        <v>0</v>
      </c>
      <c r="AE214">
        <f>2*29.3*S214*0.92*(DO214-X214)</f>
        <v>0</v>
      </c>
      <c r="AF214">
        <f>2*0.95*5.67E-8*(((DO214+$B$7)+273)^4-(X214+273)^4)</f>
        <v>0</v>
      </c>
      <c r="AG214">
        <f>V214+AF214+AD214+AE214</f>
        <v>0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MAX(0,($B$13+$C$13*DT214)/(1+$D$13*DT214)*DM214/(DO214+273)*$E$13)</f>
        <v>0</v>
      </c>
      <c r="AM214" t="s">
        <v>422</v>
      </c>
      <c r="AN214" t="s">
        <v>422</v>
      </c>
      <c r="AO214">
        <v>0</v>
      </c>
      <c r="AP214">
        <v>0</v>
      </c>
      <c r="AQ214">
        <f>1-AO214/AP214</f>
        <v>0</v>
      </c>
      <c r="AR214">
        <v>0</v>
      </c>
      <c r="AS214" t="s">
        <v>422</v>
      </c>
      <c r="AT214" t="s">
        <v>422</v>
      </c>
      <c r="AU214">
        <v>0</v>
      </c>
      <c r="AV214">
        <v>0</v>
      </c>
      <c r="AW214">
        <f>1-AU214/AV214</f>
        <v>0</v>
      </c>
      <c r="AX214">
        <v>0.5</v>
      </c>
      <c r="AY214">
        <f>CX214</f>
        <v>0</v>
      </c>
      <c r="AZ214">
        <f>M214</f>
        <v>0</v>
      </c>
      <c r="BA214">
        <f>AW214*AX214*AY214</f>
        <v>0</v>
      </c>
      <c r="BB214">
        <f>(AZ214-AR214)/AY214</f>
        <v>0</v>
      </c>
      <c r="BC214">
        <f>(AP214-AV214)/AV214</f>
        <v>0</v>
      </c>
      <c r="BD214">
        <f>AO214/(AQ214+AO214/AV214)</f>
        <v>0</v>
      </c>
      <c r="BE214" t="s">
        <v>422</v>
      </c>
      <c r="BF214">
        <v>0</v>
      </c>
      <c r="BG214">
        <f>IF(BF214&lt;&gt;0, BF214, BD214)</f>
        <v>0</v>
      </c>
      <c r="BH214">
        <f>1-BG214/AV214</f>
        <v>0</v>
      </c>
      <c r="BI214">
        <f>(AV214-AU214)/(AV214-BG214)</f>
        <v>0</v>
      </c>
      <c r="BJ214">
        <f>(AP214-AV214)/(AP214-BG214)</f>
        <v>0</v>
      </c>
      <c r="BK214">
        <f>(AV214-AU214)/(AV214-AO214)</f>
        <v>0</v>
      </c>
      <c r="BL214">
        <f>(AP214-AV214)/(AP214-AO214)</f>
        <v>0</v>
      </c>
      <c r="BM214">
        <f>(BI214*BG214/AU214)</f>
        <v>0</v>
      </c>
      <c r="BN214">
        <f>(1-BM214)</f>
        <v>0</v>
      </c>
      <c r="CW214">
        <f>$B$11*DU214+$C$11*DV214+$F$11*EG214*(1-EJ214)</f>
        <v>0</v>
      </c>
      <c r="CX214">
        <f>CW214*CY214</f>
        <v>0</v>
      </c>
      <c r="CY214">
        <f>($B$11*$D$9+$C$11*$D$9+$F$11*((ET214+EL214)/MAX(ET214+EL214+EU214, 0.1)*$I$9+EU214/MAX(ET214+EL214+EU214, 0.1)*$J$9))/($B$11+$C$11+$F$11)</f>
        <v>0</v>
      </c>
      <c r="CZ214">
        <f>($B$11*$K$9+$C$11*$K$9+$F$11*((ET214+EL214)/MAX(ET214+EL214+EU214, 0.1)*$P$9+EU214/MAX(ET214+EL214+EU214, 0.1)*$Q$9))/($B$11+$C$11+$F$11)</f>
        <v>0</v>
      </c>
      <c r="DA214">
        <v>1.37</v>
      </c>
      <c r="DB214">
        <v>0.5</v>
      </c>
      <c r="DC214" t="s">
        <v>423</v>
      </c>
      <c r="DD214">
        <v>2</v>
      </c>
      <c r="DE214">
        <v>1758506324</v>
      </c>
      <c r="DF214">
        <v>420.107666666667</v>
      </c>
      <c r="DG214">
        <v>419.965666666667</v>
      </c>
      <c r="DH214">
        <v>23.9615333333333</v>
      </c>
      <c r="DI214">
        <v>23.9305333333333</v>
      </c>
      <c r="DJ214">
        <v>418.054666666667</v>
      </c>
      <c r="DK214">
        <v>23.6201333333333</v>
      </c>
      <c r="DL214">
        <v>499.977333333333</v>
      </c>
      <c r="DM214">
        <v>89.8135666666667</v>
      </c>
      <c r="DN214">
        <v>0.0360891666666667</v>
      </c>
      <c r="DO214">
        <v>30.1805333333333</v>
      </c>
      <c r="DP214">
        <v>29.9880333333333</v>
      </c>
      <c r="DQ214">
        <v>999.9</v>
      </c>
      <c r="DR214">
        <v>0</v>
      </c>
      <c r="DS214">
        <v>0</v>
      </c>
      <c r="DT214">
        <v>9980.83666666667</v>
      </c>
      <c r="DU214">
        <v>0</v>
      </c>
      <c r="DV214">
        <v>0.330984</v>
      </c>
      <c r="DW214">
        <v>0.141957666666667</v>
      </c>
      <c r="DX214">
        <v>430.421</v>
      </c>
      <c r="DY214">
        <v>430.262</v>
      </c>
      <c r="DZ214">
        <v>0.0309422666666667</v>
      </c>
      <c r="EA214">
        <v>419.965666666667</v>
      </c>
      <c r="EB214">
        <v>23.9305333333333</v>
      </c>
      <c r="EC214">
        <v>2.15207</v>
      </c>
      <c r="ED214">
        <v>2.14928666666667</v>
      </c>
      <c r="EE214">
        <v>18.6099</v>
      </c>
      <c r="EF214">
        <v>18.5892666666667</v>
      </c>
      <c r="EG214">
        <v>0.00500059</v>
      </c>
      <c r="EH214">
        <v>0</v>
      </c>
      <c r="EI214">
        <v>0</v>
      </c>
      <c r="EJ214">
        <v>0</v>
      </c>
      <c r="EK214">
        <v>110.5</v>
      </c>
      <c r="EL214">
        <v>0.00500059</v>
      </c>
      <c r="EM214">
        <v>-11.9666666666667</v>
      </c>
      <c r="EN214">
        <v>-1.43333333333333</v>
      </c>
      <c r="EO214">
        <v>35.875</v>
      </c>
      <c r="EP214">
        <v>39.083</v>
      </c>
      <c r="EQ214">
        <v>37.229</v>
      </c>
      <c r="ER214">
        <v>39.1663333333333</v>
      </c>
      <c r="ES214">
        <v>38.083</v>
      </c>
      <c r="ET214">
        <v>0</v>
      </c>
      <c r="EU214">
        <v>0</v>
      </c>
      <c r="EV214">
        <v>0</v>
      </c>
      <c r="EW214">
        <v>1758506327.7</v>
      </c>
      <c r="EX214">
        <v>0</v>
      </c>
      <c r="EY214">
        <v>105.946153846154</v>
      </c>
      <c r="EZ214">
        <v>9.12820529902919</v>
      </c>
      <c r="FA214">
        <v>0.868376234165413</v>
      </c>
      <c r="FB214">
        <v>-6.29230769230769</v>
      </c>
      <c r="FC214">
        <v>15</v>
      </c>
      <c r="FD214">
        <v>0</v>
      </c>
      <c r="FE214" t="s">
        <v>424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0.0973757328571428</v>
      </c>
      <c r="FR214">
        <v>0.0709094711688311</v>
      </c>
      <c r="FS214">
        <v>0.0526161954577619</v>
      </c>
      <c r="FT214">
        <v>1</v>
      </c>
      <c r="FU214">
        <v>107.211764705882</v>
      </c>
      <c r="FV214">
        <v>-22.1818182045892</v>
      </c>
      <c r="FW214">
        <v>6.25025951018329</v>
      </c>
      <c r="FX214">
        <v>-1</v>
      </c>
      <c r="FY214">
        <v>0.0283906095238095</v>
      </c>
      <c r="FZ214">
        <v>0.023196677922078</v>
      </c>
      <c r="GA214">
        <v>0.00247269166658614</v>
      </c>
      <c r="GB214">
        <v>1</v>
      </c>
      <c r="GC214">
        <v>2</v>
      </c>
      <c r="GD214">
        <v>2</v>
      </c>
      <c r="GE214" t="s">
        <v>425</v>
      </c>
      <c r="GF214">
        <v>3.13318</v>
      </c>
      <c r="GG214">
        <v>2.71406</v>
      </c>
      <c r="GH214">
        <v>0.0888555</v>
      </c>
      <c r="GI214">
        <v>0.0893117</v>
      </c>
      <c r="GJ214">
        <v>0.102222</v>
      </c>
      <c r="GK214">
        <v>0.102763</v>
      </c>
      <c r="GL214">
        <v>34330.6</v>
      </c>
      <c r="GM214">
        <v>36752.8</v>
      </c>
      <c r="GN214">
        <v>34089.9</v>
      </c>
      <c r="GO214">
        <v>36540.2</v>
      </c>
      <c r="GP214">
        <v>43228.5</v>
      </c>
      <c r="GQ214">
        <v>47064.3</v>
      </c>
      <c r="GR214">
        <v>53188.5</v>
      </c>
      <c r="GS214">
        <v>58402</v>
      </c>
      <c r="GT214">
        <v>1.95605</v>
      </c>
      <c r="GU214">
        <v>1.65748</v>
      </c>
      <c r="GV214">
        <v>0.0963584</v>
      </c>
      <c r="GW214">
        <v>0</v>
      </c>
      <c r="GX214">
        <v>28.422</v>
      </c>
      <c r="GY214">
        <v>999.9</v>
      </c>
      <c r="GZ214">
        <v>58.802</v>
      </c>
      <c r="HA214">
        <v>30.534</v>
      </c>
      <c r="HB214">
        <v>28.7613</v>
      </c>
      <c r="HC214">
        <v>54.7647</v>
      </c>
      <c r="HD214">
        <v>47.7204</v>
      </c>
      <c r="HE214">
        <v>1</v>
      </c>
      <c r="HF214">
        <v>0.06594</v>
      </c>
      <c r="HG214">
        <v>-1.43293</v>
      </c>
      <c r="HH214">
        <v>20.1265</v>
      </c>
      <c r="HI214">
        <v>5.19872</v>
      </c>
      <c r="HJ214">
        <v>12.0047</v>
      </c>
      <c r="HK214">
        <v>4.9756</v>
      </c>
      <c r="HL214">
        <v>3.294</v>
      </c>
      <c r="HM214">
        <v>9999</v>
      </c>
      <c r="HN214">
        <v>9999</v>
      </c>
      <c r="HO214">
        <v>9999</v>
      </c>
      <c r="HP214">
        <v>999.9</v>
      </c>
      <c r="HQ214">
        <v>1.86325</v>
      </c>
      <c r="HR214">
        <v>1.86813</v>
      </c>
      <c r="HS214">
        <v>1.86784</v>
      </c>
      <c r="HT214">
        <v>1.86905</v>
      </c>
      <c r="HU214">
        <v>1.86985</v>
      </c>
      <c r="HV214">
        <v>1.86594</v>
      </c>
      <c r="HW214">
        <v>1.86697</v>
      </c>
      <c r="HX214">
        <v>1.86841</v>
      </c>
      <c r="HY214">
        <v>5</v>
      </c>
      <c r="HZ214">
        <v>0</v>
      </c>
      <c r="IA214">
        <v>0</v>
      </c>
      <c r="IB214">
        <v>0</v>
      </c>
      <c r="IC214" t="s">
        <v>426</v>
      </c>
      <c r="ID214" t="s">
        <v>427</v>
      </c>
      <c r="IE214" t="s">
        <v>428</v>
      </c>
      <c r="IF214" t="s">
        <v>428</v>
      </c>
      <c r="IG214" t="s">
        <v>428</v>
      </c>
      <c r="IH214" t="s">
        <v>428</v>
      </c>
      <c r="II214">
        <v>0</v>
      </c>
      <c r="IJ214">
        <v>100</v>
      </c>
      <c r="IK214">
        <v>100</v>
      </c>
      <c r="IL214">
        <v>2.053</v>
      </c>
      <c r="IM214">
        <v>0.3415</v>
      </c>
      <c r="IN214">
        <v>0.625846538382723</v>
      </c>
      <c r="IO214">
        <v>0.00365734689822481</v>
      </c>
      <c r="IP214">
        <v>-6.82403095585571e-07</v>
      </c>
      <c r="IQ214">
        <v>2.34579755332527e-10</v>
      </c>
      <c r="IR214">
        <v>-0.0964157226560202</v>
      </c>
      <c r="IS214">
        <v>-0.0183575705514064</v>
      </c>
      <c r="IT214">
        <v>0.00210061426533654</v>
      </c>
      <c r="IU214">
        <v>-2.28055882586626e-05</v>
      </c>
      <c r="IV214">
        <v>4</v>
      </c>
      <c r="IW214">
        <v>2464</v>
      </c>
      <c r="IX214">
        <v>0</v>
      </c>
      <c r="IY214">
        <v>27</v>
      </c>
      <c r="IZ214">
        <v>29308438.8</v>
      </c>
      <c r="JA214">
        <v>29308438.8</v>
      </c>
      <c r="JB214">
        <v>0.955811</v>
      </c>
      <c r="JC214">
        <v>2.64282</v>
      </c>
      <c r="JD214">
        <v>1.54785</v>
      </c>
      <c r="JE214">
        <v>2.31323</v>
      </c>
      <c r="JF214">
        <v>1.64673</v>
      </c>
      <c r="JG214">
        <v>2.30713</v>
      </c>
      <c r="JH214">
        <v>34.418</v>
      </c>
      <c r="JI214">
        <v>24.2188</v>
      </c>
      <c r="JJ214">
        <v>18</v>
      </c>
      <c r="JK214">
        <v>506.272</v>
      </c>
      <c r="JL214">
        <v>331.815</v>
      </c>
      <c r="JM214">
        <v>30.7812</v>
      </c>
      <c r="JN214">
        <v>28.2311</v>
      </c>
      <c r="JO214">
        <v>30</v>
      </c>
      <c r="JP214">
        <v>28.2579</v>
      </c>
      <c r="JQ214">
        <v>28.2209</v>
      </c>
      <c r="JR214">
        <v>19.1444</v>
      </c>
      <c r="JS214">
        <v>22.3537</v>
      </c>
      <c r="JT214">
        <v>85.7105</v>
      </c>
      <c r="JU214">
        <v>30.7821</v>
      </c>
      <c r="JV214">
        <v>420</v>
      </c>
      <c r="JW214">
        <v>23.9297</v>
      </c>
      <c r="JX214">
        <v>96.6795</v>
      </c>
      <c r="JY214">
        <v>94.6223</v>
      </c>
    </row>
    <row r="215" spans="1:285">
      <c r="A215">
        <v>199</v>
      </c>
      <c r="B215">
        <v>1758506329</v>
      </c>
      <c r="C215">
        <v>3301</v>
      </c>
      <c r="D215" t="s">
        <v>827</v>
      </c>
      <c r="E215" t="s">
        <v>828</v>
      </c>
      <c r="F215">
        <v>5</v>
      </c>
      <c r="G215" t="s">
        <v>419</v>
      </c>
      <c r="H215" t="s">
        <v>786</v>
      </c>
      <c r="I215" t="s">
        <v>421</v>
      </c>
      <c r="J215">
        <v>1758506326</v>
      </c>
      <c r="K215">
        <f>(L215)/1000</f>
        <v>0</v>
      </c>
      <c r="L215">
        <f>1000*DL215*AJ215*(DH215-DI215)/(100*DA215*(1000-AJ215*DH215))</f>
        <v>0</v>
      </c>
      <c r="M215">
        <f>DL215*AJ215*(DG215-DF215*(1000-AJ215*DI215)/(1000-AJ215*DH215))/(100*DA215)</f>
        <v>0</v>
      </c>
      <c r="N215">
        <f>DF215 - IF(AJ215&gt;1, M215*DA215*100.0/(AL215), 0)</f>
        <v>0</v>
      </c>
      <c r="O215">
        <f>((U215-K215/2)*N215-M215)/(U215+K215/2)</f>
        <v>0</v>
      </c>
      <c r="P215">
        <f>O215*(DM215+DN215)/1000.0</f>
        <v>0</v>
      </c>
      <c r="Q215">
        <f>(DF215 - IF(AJ215&gt;1, M215*DA215*100.0/(AL215), 0))*(DM215+DN215)/1000.0</f>
        <v>0</v>
      </c>
      <c r="R215">
        <f>2.0/((1/T215-1/S215)+SIGN(T215)*SQRT((1/T215-1/S215)*(1/T215-1/S215) + 4*DB215/((DB215+1)*(DB215+1))*(2*1/T215*1/S215-1/S215*1/S215)))</f>
        <v>0</v>
      </c>
      <c r="S215">
        <f>IF(LEFT(DC215,1)&lt;&gt;"0",IF(LEFT(DC215,1)="1",3.0,DD215),$D$5+$E$5*(DT215*DM215/($K$5*1000))+$F$5*(DT215*DM215/($K$5*1000))*MAX(MIN(DA215,$J$5),$I$5)*MAX(MIN(DA215,$J$5),$I$5)+$G$5*MAX(MIN(DA215,$J$5),$I$5)*(DT215*DM215/($K$5*1000))+$H$5*(DT215*DM215/($K$5*1000))*(DT215*DM215/($K$5*1000)))</f>
        <v>0</v>
      </c>
      <c r="T215">
        <f>K215*(1000-(1000*0.61365*exp(17.502*X215/(240.97+X215))/(DM215+DN215)+DH215)/2)/(1000*0.61365*exp(17.502*X215/(240.97+X215))/(DM215+DN215)-DH215)</f>
        <v>0</v>
      </c>
      <c r="U215">
        <f>1/((DB215+1)/(R215/1.6)+1/(S215/1.37)) + DB215/((DB215+1)/(R215/1.6) + DB215/(S215/1.37))</f>
        <v>0</v>
      </c>
      <c r="V215">
        <f>(CW215*CZ215)</f>
        <v>0</v>
      </c>
      <c r="W215">
        <f>(DO215+(V215+2*0.95*5.67E-8*(((DO215+$B$7)+273)^4-(DO215+273)^4)-44100*K215)/(1.84*29.3*S215+8*0.95*5.67E-8*(DO215+273)^3))</f>
        <v>0</v>
      </c>
      <c r="X215">
        <f>($C$7*DP215+$D$7*DQ215+$E$7*W215)</f>
        <v>0</v>
      </c>
      <c r="Y215">
        <f>0.61365*exp(17.502*X215/(240.97+X215))</f>
        <v>0</v>
      </c>
      <c r="Z215">
        <f>(AA215/AB215*100)</f>
        <v>0</v>
      </c>
      <c r="AA215">
        <f>DH215*(DM215+DN215)/1000</f>
        <v>0</v>
      </c>
      <c r="AB215">
        <f>0.61365*exp(17.502*DO215/(240.97+DO215))</f>
        <v>0</v>
      </c>
      <c r="AC215">
        <f>(Y215-DH215*(DM215+DN215)/1000)</f>
        <v>0</v>
      </c>
      <c r="AD215">
        <f>(-K215*44100)</f>
        <v>0</v>
      </c>
      <c r="AE215">
        <f>2*29.3*S215*0.92*(DO215-X215)</f>
        <v>0</v>
      </c>
      <c r="AF215">
        <f>2*0.95*5.67E-8*(((DO215+$B$7)+273)^4-(X215+273)^4)</f>
        <v>0</v>
      </c>
      <c r="AG215">
        <f>V215+AF215+AD215+AE215</f>
        <v>0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MAX(0,($B$13+$C$13*DT215)/(1+$D$13*DT215)*DM215/(DO215+273)*$E$13)</f>
        <v>0</v>
      </c>
      <c r="AM215" t="s">
        <v>422</v>
      </c>
      <c r="AN215" t="s">
        <v>422</v>
      </c>
      <c r="AO215">
        <v>0</v>
      </c>
      <c r="AP215">
        <v>0</v>
      </c>
      <c r="AQ215">
        <f>1-AO215/AP215</f>
        <v>0</v>
      </c>
      <c r="AR215">
        <v>0</v>
      </c>
      <c r="AS215" t="s">
        <v>422</v>
      </c>
      <c r="AT215" t="s">
        <v>422</v>
      </c>
      <c r="AU215">
        <v>0</v>
      </c>
      <c r="AV215">
        <v>0</v>
      </c>
      <c r="AW215">
        <f>1-AU215/AV215</f>
        <v>0</v>
      </c>
      <c r="AX215">
        <v>0.5</v>
      </c>
      <c r="AY215">
        <f>CX215</f>
        <v>0</v>
      </c>
      <c r="AZ215">
        <f>M215</f>
        <v>0</v>
      </c>
      <c r="BA215">
        <f>AW215*AX215*AY215</f>
        <v>0</v>
      </c>
      <c r="BB215">
        <f>(AZ215-AR215)/AY215</f>
        <v>0</v>
      </c>
      <c r="BC215">
        <f>(AP215-AV215)/AV215</f>
        <v>0</v>
      </c>
      <c r="BD215">
        <f>AO215/(AQ215+AO215/AV215)</f>
        <v>0</v>
      </c>
      <c r="BE215" t="s">
        <v>422</v>
      </c>
      <c r="BF215">
        <v>0</v>
      </c>
      <c r="BG215">
        <f>IF(BF215&lt;&gt;0, BF215, BD215)</f>
        <v>0</v>
      </c>
      <c r="BH215">
        <f>1-BG215/AV215</f>
        <v>0</v>
      </c>
      <c r="BI215">
        <f>(AV215-AU215)/(AV215-BG215)</f>
        <v>0</v>
      </c>
      <c r="BJ215">
        <f>(AP215-AV215)/(AP215-BG215)</f>
        <v>0</v>
      </c>
      <c r="BK215">
        <f>(AV215-AU215)/(AV215-AO215)</f>
        <v>0</v>
      </c>
      <c r="BL215">
        <f>(AP215-AV215)/(AP215-AO215)</f>
        <v>0</v>
      </c>
      <c r="BM215">
        <f>(BI215*BG215/AU215)</f>
        <v>0</v>
      </c>
      <c r="BN215">
        <f>(1-BM215)</f>
        <v>0</v>
      </c>
      <c r="CW215">
        <f>$B$11*DU215+$C$11*DV215+$F$11*EG215*(1-EJ215)</f>
        <v>0</v>
      </c>
      <c r="CX215">
        <f>CW215*CY215</f>
        <v>0</v>
      </c>
      <c r="CY215">
        <f>($B$11*$D$9+$C$11*$D$9+$F$11*((ET215+EL215)/MAX(ET215+EL215+EU215, 0.1)*$I$9+EU215/MAX(ET215+EL215+EU215, 0.1)*$J$9))/($B$11+$C$11+$F$11)</f>
        <v>0</v>
      </c>
      <c r="CZ215">
        <f>($B$11*$K$9+$C$11*$K$9+$F$11*((ET215+EL215)/MAX(ET215+EL215+EU215, 0.1)*$P$9+EU215/MAX(ET215+EL215+EU215, 0.1)*$Q$9))/($B$11+$C$11+$F$11)</f>
        <v>0</v>
      </c>
      <c r="DA215">
        <v>1.37</v>
      </c>
      <c r="DB215">
        <v>0.5</v>
      </c>
      <c r="DC215" t="s">
        <v>423</v>
      </c>
      <c r="DD215">
        <v>2</v>
      </c>
      <c r="DE215">
        <v>1758506326</v>
      </c>
      <c r="DF215">
        <v>420.091</v>
      </c>
      <c r="DG215">
        <v>419.989</v>
      </c>
      <c r="DH215">
        <v>23.9618</v>
      </c>
      <c r="DI215">
        <v>23.9314</v>
      </c>
      <c r="DJ215">
        <v>418.038</v>
      </c>
      <c r="DK215">
        <v>23.6203666666667</v>
      </c>
      <c r="DL215">
        <v>500.038</v>
      </c>
      <c r="DM215">
        <v>89.8139333333333</v>
      </c>
      <c r="DN215">
        <v>0.0361793666666667</v>
      </c>
      <c r="DO215">
        <v>30.1807666666667</v>
      </c>
      <c r="DP215">
        <v>29.9885</v>
      </c>
      <c r="DQ215">
        <v>999.9</v>
      </c>
      <c r="DR215">
        <v>0</v>
      </c>
      <c r="DS215">
        <v>0</v>
      </c>
      <c r="DT215">
        <v>9977.91666666667</v>
      </c>
      <c r="DU215">
        <v>0</v>
      </c>
      <c r="DV215">
        <v>0.330984</v>
      </c>
      <c r="DW215">
        <v>0.101786533333333</v>
      </c>
      <c r="DX215">
        <v>430.404</v>
      </c>
      <c r="DY215">
        <v>430.286333333333</v>
      </c>
      <c r="DZ215">
        <v>0.0303554666666667</v>
      </c>
      <c r="EA215">
        <v>419.989</v>
      </c>
      <c r="EB215">
        <v>23.9314</v>
      </c>
      <c r="EC215">
        <v>2.15210333333333</v>
      </c>
      <c r="ED215">
        <v>2.14937333333333</v>
      </c>
      <c r="EE215">
        <v>18.6101333333333</v>
      </c>
      <c r="EF215">
        <v>18.5899</v>
      </c>
      <c r="EG215">
        <v>0.00500059</v>
      </c>
      <c r="EH215">
        <v>0</v>
      </c>
      <c r="EI215">
        <v>0</v>
      </c>
      <c r="EJ215">
        <v>0</v>
      </c>
      <c r="EK215">
        <v>109.366666666667</v>
      </c>
      <c r="EL215">
        <v>0.00500059</v>
      </c>
      <c r="EM215">
        <v>-9.46666666666667</v>
      </c>
      <c r="EN215">
        <v>-1.13333333333333</v>
      </c>
      <c r="EO215">
        <v>35.854</v>
      </c>
      <c r="EP215">
        <v>39.0413333333333</v>
      </c>
      <c r="EQ215">
        <v>37.208</v>
      </c>
      <c r="ER215">
        <v>39.1456666666667</v>
      </c>
      <c r="ES215">
        <v>38.062</v>
      </c>
      <c r="ET215">
        <v>0</v>
      </c>
      <c r="EU215">
        <v>0</v>
      </c>
      <c r="EV215">
        <v>0</v>
      </c>
      <c r="EW215">
        <v>1758506329.5</v>
      </c>
      <c r="EX215">
        <v>0</v>
      </c>
      <c r="EY215">
        <v>106.2</v>
      </c>
      <c r="EZ215">
        <v>12.2384616159824</v>
      </c>
      <c r="FA215">
        <v>-32.8769229593126</v>
      </c>
      <c r="FB215">
        <v>-6.68</v>
      </c>
      <c r="FC215">
        <v>15</v>
      </c>
      <c r="FD215">
        <v>0</v>
      </c>
      <c r="FE215" t="s">
        <v>424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0.0963672519047619</v>
      </c>
      <c r="FR215">
        <v>0.121601703896104</v>
      </c>
      <c r="FS215">
        <v>0.0516422655552294</v>
      </c>
      <c r="FT215">
        <v>1</v>
      </c>
      <c r="FU215">
        <v>106.379411764706</v>
      </c>
      <c r="FV215">
        <v>-2.49809015645086</v>
      </c>
      <c r="FW215">
        <v>5.65257772596688</v>
      </c>
      <c r="FX215">
        <v>-1</v>
      </c>
      <c r="FY215">
        <v>0.0288143095238095</v>
      </c>
      <c r="FZ215">
        <v>0.0205824233766234</v>
      </c>
      <c r="GA215">
        <v>0.00232744958943</v>
      </c>
      <c r="GB215">
        <v>1</v>
      </c>
      <c r="GC215">
        <v>2</v>
      </c>
      <c r="GD215">
        <v>2</v>
      </c>
      <c r="GE215" t="s">
        <v>425</v>
      </c>
      <c r="GF215">
        <v>3.13321</v>
      </c>
      <c r="GG215">
        <v>2.71406</v>
      </c>
      <c r="GH215">
        <v>0.0888566</v>
      </c>
      <c r="GI215">
        <v>0.0893213</v>
      </c>
      <c r="GJ215">
        <v>0.102221</v>
      </c>
      <c r="GK215">
        <v>0.102763</v>
      </c>
      <c r="GL215">
        <v>34330.6</v>
      </c>
      <c r="GM215">
        <v>36752.5</v>
      </c>
      <c r="GN215">
        <v>34089.9</v>
      </c>
      <c r="GO215">
        <v>36540.2</v>
      </c>
      <c r="GP215">
        <v>43228.6</v>
      </c>
      <c r="GQ215">
        <v>47064.1</v>
      </c>
      <c r="GR215">
        <v>53188.6</v>
      </c>
      <c r="GS215">
        <v>58401.8</v>
      </c>
      <c r="GT215">
        <v>1.95615</v>
      </c>
      <c r="GU215">
        <v>1.65762</v>
      </c>
      <c r="GV215">
        <v>0.0967756</v>
      </c>
      <c r="GW215">
        <v>0</v>
      </c>
      <c r="GX215">
        <v>28.4222</v>
      </c>
      <c r="GY215">
        <v>999.9</v>
      </c>
      <c r="GZ215">
        <v>58.802</v>
      </c>
      <c r="HA215">
        <v>30.555</v>
      </c>
      <c r="HB215">
        <v>28.7959</v>
      </c>
      <c r="HC215">
        <v>54.5947</v>
      </c>
      <c r="HD215">
        <v>47.3678</v>
      </c>
      <c r="HE215">
        <v>1</v>
      </c>
      <c r="HF215">
        <v>0.0659248</v>
      </c>
      <c r="HG215">
        <v>-1.44462</v>
      </c>
      <c r="HH215">
        <v>20.1263</v>
      </c>
      <c r="HI215">
        <v>5.19887</v>
      </c>
      <c r="HJ215">
        <v>12.0043</v>
      </c>
      <c r="HK215">
        <v>4.97585</v>
      </c>
      <c r="HL215">
        <v>3.294</v>
      </c>
      <c r="HM215">
        <v>9999</v>
      </c>
      <c r="HN215">
        <v>9999</v>
      </c>
      <c r="HO215">
        <v>9999</v>
      </c>
      <c r="HP215">
        <v>999.9</v>
      </c>
      <c r="HQ215">
        <v>1.86325</v>
      </c>
      <c r="HR215">
        <v>1.86813</v>
      </c>
      <c r="HS215">
        <v>1.86783</v>
      </c>
      <c r="HT215">
        <v>1.86905</v>
      </c>
      <c r="HU215">
        <v>1.86985</v>
      </c>
      <c r="HV215">
        <v>1.86594</v>
      </c>
      <c r="HW215">
        <v>1.86697</v>
      </c>
      <c r="HX215">
        <v>1.86839</v>
      </c>
      <c r="HY215">
        <v>5</v>
      </c>
      <c r="HZ215">
        <v>0</v>
      </c>
      <c r="IA215">
        <v>0</v>
      </c>
      <c r="IB215">
        <v>0</v>
      </c>
      <c r="IC215" t="s">
        <v>426</v>
      </c>
      <c r="ID215" t="s">
        <v>427</v>
      </c>
      <c r="IE215" t="s">
        <v>428</v>
      </c>
      <c r="IF215" t="s">
        <v>428</v>
      </c>
      <c r="IG215" t="s">
        <v>428</v>
      </c>
      <c r="IH215" t="s">
        <v>428</v>
      </c>
      <c r="II215">
        <v>0</v>
      </c>
      <c r="IJ215">
        <v>100</v>
      </c>
      <c r="IK215">
        <v>100</v>
      </c>
      <c r="IL215">
        <v>2.053</v>
      </c>
      <c r="IM215">
        <v>0.3414</v>
      </c>
      <c r="IN215">
        <v>0.625846538382723</v>
      </c>
      <c r="IO215">
        <v>0.00365734689822481</v>
      </c>
      <c r="IP215">
        <v>-6.82403095585571e-07</v>
      </c>
      <c r="IQ215">
        <v>2.34579755332527e-10</v>
      </c>
      <c r="IR215">
        <v>-0.0964157226560202</v>
      </c>
      <c r="IS215">
        <v>-0.0183575705514064</v>
      </c>
      <c r="IT215">
        <v>0.00210061426533654</v>
      </c>
      <c r="IU215">
        <v>-2.28055882586626e-05</v>
      </c>
      <c r="IV215">
        <v>4</v>
      </c>
      <c r="IW215">
        <v>2464</v>
      </c>
      <c r="IX215">
        <v>0</v>
      </c>
      <c r="IY215">
        <v>27</v>
      </c>
      <c r="IZ215">
        <v>29308438.8</v>
      </c>
      <c r="JA215">
        <v>29308438.8</v>
      </c>
      <c r="JB215">
        <v>0.95459</v>
      </c>
      <c r="JC215">
        <v>2.63672</v>
      </c>
      <c r="JD215">
        <v>1.54785</v>
      </c>
      <c r="JE215">
        <v>2.31445</v>
      </c>
      <c r="JF215">
        <v>1.64551</v>
      </c>
      <c r="JG215">
        <v>2.34863</v>
      </c>
      <c r="JH215">
        <v>34.418</v>
      </c>
      <c r="JI215">
        <v>24.2188</v>
      </c>
      <c r="JJ215">
        <v>18</v>
      </c>
      <c r="JK215">
        <v>506.338</v>
      </c>
      <c r="JL215">
        <v>331.88</v>
      </c>
      <c r="JM215">
        <v>30.7806</v>
      </c>
      <c r="JN215">
        <v>28.2308</v>
      </c>
      <c r="JO215">
        <v>30</v>
      </c>
      <c r="JP215">
        <v>28.2579</v>
      </c>
      <c r="JQ215">
        <v>28.2197</v>
      </c>
      <c r="JR215">
        <v>19.1426</v>
      </c>
      <c r="JS215">
        <v>22.3537</v>
      </c>
      <c r="JT215">
        <v>85.7105</v>
      </c>
      <c r="JU215">
        <v>30.7821</v>
      </c>
      <c r="JV215">
        <v>420</v>
      </c>
      <c r="JW215">
        <v>23.9297</v>
      </c>
      <c r="JX215">
        <v>96.6797</v>
      </c>
      <c r="JY215">
        <v>94.6222</v>
      </c>
    </row>
    <row r="216" spans="1:285">
      <c r="A216">
        <v>200</v>
      </c>
      <c r="B216">
        <v>1758506331</v>
      </c>
      <c r="C216">
        <v>3303</v>
      </c>
      <c r="D216" t="s">
        <v>829</v>
      </c>
      <c r="E216" t="s">
        <v>830</v>
      </c>
      <c r="F216">
        <v>5</v>
      </c>
      <c r="G216" t="s">
        <v>419</v>
      </c>
      <c r="H216" t="s">
        <v>786</v>
      </c>
      <c r="I216" t="s">
        <v>421</v>
      </c>
      <c r="J216">
        <v>1758506328</v>
      </c>
      <c r="K216">
        <f>(L216)/1000</f>
        <v>0</v>
      </c>
      <c r="L216">
        <f>1000*DL216*AJ216*(DH216-DI216)/(100*DA216*(1000-AJ216*DH216))</f>
        <v>0</v>
      </c>
      <c r="M216">
        <f>DL216*AJ216*(DG216-DF216*(1000-AJ216*DI216)/(1000-AJ216*DH216))/(100*DA216)</f>
        <v>0</v>
      </c>
      <c r="N216">
        <f>DF216 - IF(AJ216&gt;1, M216*DA216*100.0/(AL216), 0)</f>
        <v>0</v>
      </c>
      <c r="O216">
        <f>((U216-K216/2)*N216-M216)/(U216+K216/2)</f>
        <v>0</v>
      </c>
      <c r="P216">
        <f>O216*(DM216+DN216)/1000.0</f>
        <v>0</v>
      </c>
      <c r="Q216">
        <f>(DF216 - IF(AJ216&gt;1, M216*DA216*100.0/(AL216), 0))*(DM216+DN216)/1000.0</f>
        <v>0</v>
      </c>
      <c r="R216">
        <f>2.0/((1/T216-1/S216)+SIGN(T216)*SQRT((1/T216-1/S216)*(1/T216-1/S216) + 4*DB216/((DB216+1)*(DB216+1))*(2*1/T216*1/S216-1/S216*1/S216)))</f>
        <v>0</v>
      </c>
      <c r="S216">
        <f>IF(LEFT(DC216,1)&lt;&gt;"0",IF(LEFT(DC216,1)="1",3.0,DD216),$D$5+$E$5*(DT216*DM216/($K$5*1000))+$F$5*(DT216*DM216/($K$5*1000))*MAX(MIN(DA216,$J$5),$I$5)*MAX(MIN(DA216,$J$5),$I$5)+$G$5*MAX(MIN(DA216,$J$5),$I$5)*(DT216*DM216/($K$5*1000))+$H$5*(DT216*DM216/($K$5*1000))*(DT216*DM216/($K$5*1000)))</f>
        <v>0</v>
      </c>
      <c r="T216">
        <f>K216*(1000-(1000*0.61365*exp(17.502*X216/(240.97+X216))/(DM216+DN216)+DH216)/2)/(1000*0.61365*exp(17.502*X216/(240.97+X216))/(DM216+DN216)-DH216)</f>
        <v>0</v>
      </c>
      <c r="U216">
        <f>1/((DB216+1)/(R216/1.6)+1/(S216/1.37)) + DB216/((DB216+1)/(R216/1.6) + DB216/(S216/1.37))</f>
        <v>0</v>
      </c>
      <c r="V216">
        <f>(CW216*CZ216)</f>
        <v>0</v>
      </c>
      <c r="W216">
        <f>(DO216+(V216+2*0.95*5.67E-8*(((DO216+$B$7)+273)^4-(DO216+273)^4)-44100*K216)/(1.84*29.3*S216+8*0.95*5.67E-8*(DO216+273)^3))</f>
        <v>0</v>
      </c>
      <c r="X216">
        <f>($C$7*DP216+$D$7*DQ216+$E$7*W216)</f>
        <v>0</v>
      </c>
      <c r="Y216">
        <f>0.61365*exp(17.502*X216/(240.97+X216))</f>
        <v>0</v>
      </c>
      <c r="Z216">
        <f>(AA216/AB216*100)</f>
        <v>0</v>
      </c>
      <c r="AA216">
        <f>DH216*(DM216+DN216)/1000</f>
        <v>0</v>
      </c>
      <c r="AB216">
        <f>0.61365*exp(17.502*DO216/(240.97+DO216))</f>
        <v>0</v>
      </c>
      <c r="AC216">
        <f>(Y216-DH216*(DM216+DN216)/1000)</f>
        <v>0</v>
      </c>
      <c r="AD216">
        <f>(-K216*44100)</f>
        <v>0</v>
      </c>
      <c r="AE216">
        <f>2*29.3*S216*0.92*(DO216-X216)</f>
        <v>0</v>
      </c>
      <c r="AF216">
        <f>2*0.95*5.67E-8*(((DO216+$B$7)+273)^4-(X216+273)^4)</f>
        <v>0</v>
      </c>
      <c r="AG216">
        <f>V216+AF216+AD216+AE216</f>
        <v>0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MAX(0,($B$13+$C$13*DT216)/(1+$D$13*DT216)*DM216/(DO216+273)*$E$13)</f>
        <v>0</v>
      </c>
      <c r="AM216" t="s">
        <v>422</v>
      </c>
      <c r="AN216" t="s">
        <v>422</v>
      </c>
      <c r="AO216">
        <v>0</v>
      </c>
      <c r="AP216">
        <v>0</v>
      </c>
      <c r="AQ216">
        <f>1-AO216/AP216</f>
        <v>0</v>
      </c>
      <c r="AR216">
        <v>0</v>
      </c>
      <c r="AS216" t="s">
        <v>422</v>
      </c>
      <c r="AT216" t="s">
        <v>422</v>
      </c>
      <c r="AU216">
        <v>0</v>
      </c>
      <c r="AV216">
        <v>0</v>
      </c>
      <c r="AW216">
        <f>1-AU216/AV216</f>
        <v>0</v>
      </c>
      <c r="AX216">
        <v>0.5</v>
      </c>
      <c r="AY216">
        <f>CX216</f>
        <v>0</v>
      </c>
      <c r="AZ216">
        <f>M216</f>
        <v>0</v>
      </c>
      <c r="BA216">
        <f>AW216*AX216*AY216</f>
        <v>0</v>
      </c>
      <c r="BB216">
        <f>(AZ216-AR216)/AY216</f>
        <v>0</v>
      </c>
      <c r="BC216">
        <f>(AP216-AV216)/AV216</f>
        <v>0</v>
      </c>
      <c r="BD216">
        <f>AO216/(AQ216+AO216/AV216)</f>
        <v>0</v>
      </c>
      <c r="BE216" t="s">
        <v>422</v>
      </c>
      <c r="BF216">
        <v>0</v>
      </c>
      <c r="BG216">
        <f>IF(BF216&lt;&gt;0, BF216, BD216)</f>
        <v>0</v>
      </c>
      <c r="BH216">
        <f>1-BG216/AV216</f>
        <v>0</v>
      </c>
      <c r="BI216">
        <f>(AV216-AU216)/(AV216-BG216)</f>
        <v>0</v>
      </c>
      <c r="BJ216">
        <f>(AP216-AV216)/(AP216-BG216)</f>
        <v>0</v>
      </c>
      <c r="BK216">
        <f>(AV216-AU216)/(AV216-AO216)</f>
        <v>0</v>
      </c>
      <c r="BL216">
        <f>(AP216-AV216)/(AP216-AO216)</f>
        <v>0</v>
      </c>
      <c r="BM216">
        <f>(BI216*BG216/AU216)</f>
        <v>0</v>
      </c>
      <c r="BN216">
        <f>(1-BM216)</f>
        <v>0</v>
      </c>
      <c r="CW216">
        <f>$B$11*DU216+$C$11*DV216+$F$11*EG216*(1-EJ216)</f>
        <v>0</v>
      </c>
      <c r="CX216">
        <f>CW216*CY216</f>
        <v>0</v>
      </c>
      <c r="CY216">
        <f>($B$11*$D$9+$C$11*$D$9+$F$11*((ET216+EL216)/MAX(ET216+EL216+EU216, 0.1)*$I$9+EU216/MAX(ET216+EL216+EU216, 0.1)*$J$9))/($B$11+$C$11+$F$11)</f>
        <v>0</v>
      </c>
      <c r="CZ216">
        <f>($B$11*$K$9+$C$11*$K$9+$F$11*((ET216+EL216)/MAX(ET216+EL216+EU216, 0.1)*$P$9+EU216/MAX(ET216+EL216+EU216, 0.1)*$Q$9))/($B$11+$C$11+$F$11)</f>
        <v>0</v>
      </c>
      <c r="DA216">
        <v>1.37</v>
      </c>
      <c r="DB216">
        <v>0.5</v>
      </c>
      <c r="DC216" t="s">
        <v>423</v>
      </c>
      <c r="DD216">
        <v>2</v>
      </c>
      <c r="DE216">
        <v>1758506328</v>
      </c>
      <c r="DF216">
        <v>420.084666666667</v>
      </c>
      <c r="DG216">
        <v>420.013666666667</v>
      </c>
      <c r="DH216">
        <v>23.9623666666667</v>
      </c>
      <c r="DI216">
        <v>23.9319</v>
      </c>
      <c r="DJ216">
        <v>418.031666666667</v>
      </c>
      <c r="DK216">
        <v>23.6209</v>
      </c>
      <c r="DL216">
        <v>500.097666666667</v>
      </c>
      <c r="DM216">
        <v>89.8138333333333</v>
      </c>
      <c r="DN216">
        <v>0.036153</v>
      </c>
      <c r="DO216">
        <v>30.181</v>
      </c>
      <c r="DP216">
        <v>29.9933666666667</v>
      </c>
      <c r="DQ216">
        <v>999.9</v>
      </c>
      <c r="DR216">
        <v>0</v>
      </c>
      <c r="DS216">
        <v>0</v>
      </c>
      <c r="DT216">
        <v>9989.79</v>
      </c>
      <c r="DU216">
        <v>0</v>
      </c>
      <c r="DV216">
        <v>0.330984</v>
      </c>
      <c r="DW216">
        <v>0.0707195666666667</v>
      </c>
      <c r="DX216">
        <v>430.397666666667</v>
      </c>
      <c r="DY216">
        <v>430.311666666667</v>
      </c>
      <c r="DZ216">
        <v>0.0304292333333333</v>
      </c>
      <c r="EA216">
        <v>420.013666666667</v>
      </c>
      <c r="EB216">
        <v>23.9319</v>
      </c>
      <c r="EC216">
        <v>2.15215333333333</v>
      </c>
      <c r="ED216">
        <v>2.14941666666667</v>
      </c>
      <c r="EE216">
        <v>18.6105</v>
      </c>
      <c r="EF216">
        <v>18.5902</v>
      </c>
      <c r="EG216">
        <v>0.00500059</v>
      </c>
      <c r="EH216">
        <v>0</v>
      </c>
      <c r="EI216">
        <v>0</v>
      </c>
      <c r="EJ216">
        <v>0</v>
      </c>
      <c r="EK216">
        <v>110.233333333333</v>
      </c>
      <c r="EL216">
        <v>0.00500059</v>
      </c>
      <c r="EM216">
        <v>-14.3666666666667</v>
      </c>
      <c r="EN216">
        <v>-1.5</v>
      </c>
      <c r="EO216">
        <v>35.833</v>
      </c>
      <c r="EP216">
        <v>39.0206666666667</v>
      </c>
      <c r="EQ216">
        <v>37.187</v>
      </c>
      <c r="ER216">
        <v>39.104</v>
      </c>
      <c r="ES216">
        <v>38.062</v>
      </c>
      <c r="ET216">
        <v>0</v>
      </c>
      <c r="EU216">
        <v>0</v>
      </c>
      <c r="EV216">
        <v>0</v>
      </c>
      <c r="EW216">
        <v>1758506331.3</v>
      </c>
      <c r="EX216">
        <v>0</v>
      </c>
      <c r="EY216">
        <v>106.930769230769</v>
      </c>
      <c r="EZ216">
        <v>9.78461543611317</v>
      </c>
      <c r="FA216">
        <v>-34.2495727444222</v>
      </c>
      <c r="FB216">
        <v>-7.59230769230769</v>
      </c>
      <c r="FC216">
        <v>15</v>
      </c>
      <c r="FD216">
        <v>0</v>
      </c>
      <c r="FE216" t="s">
        <v>424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0.0931541852380953</v>
      </c>
      <c r="FR216">
        <v>0.0351807911688311</v>
      </c>
      <c r="FS216">
        <v>0.0532659352192667</v>
      </c>
      <c r="FT216">
        <v>1</v>
      </c>
      <c r="FU216">
        <v>106.117647058824</v>
      </c>
      <c r="FV216">
        <v>4.84033613801122</v>
      </c>
      <c r="FW216">
        <v>5.57597106226326</v>
      </c>
      <c r="FX216">
        <v>-1</v>
      </c>
      <c r="FY216">
        <v>0.0293057714285714</v>
      </c>
      <c r="FZ216">
        <v>0.0156483896103896</v>
      </c>
      <c r="GA216">
        <v>0.00198355739666145</v>
      </c>
      <c r="GB216">
        <v>1</v>
      </c>
      <c r="GC216">
        <v>2</v>
      </c>
      <c r="GD216">
        <v>2</v>
      </c>
      <c r="GE216" t="s">
        <v>425</v>
      </c>
      <c r="GF216">
        <v>3.13317</v>
      </c>
      <c r="GG216">
        <v>2.71415</v>
      </c>
      <c r="GH216">
        <v>0.088856</v>
      </c>
      <c r="GI216">
        <v>0.0893166</v>
      </c>
      <c r="GJ216">
        <v>0.102221</v>
      </c>
      <c r="GK216">
        <v>0.10276</v>
      </c>
      <c r="GL216">
        <v>34330.8</v>
      </c>
      <c r="GM216">
        <v>36752.7</v>
      </c>
      <c r="GN216">
        <v>34090.1</v>
      </c>
      <c r="GO216">
        <v>36540.3</v>
      </c>
      <c r="GP216">
        <v>43228.8</v>
      </c>
      <c r="GQ216">
        <v>47064.1</v>
      </c>
      <c r="GR216">
        <v>53188.8</v>
      </c>
      <c r="GS216">
        <v>58401.6</v>
      </c>
      <c r="GT216">
        <v>1.95588</v>
      </c>
      <c r="GU216">
        <v>1.65777</v>
      </c>
      <c r="GV216">
        <v>0.0965148</v>
      </c>
      <c r="GW216">
        <v>0</v>
      </c>
      <c r="GX216">
        <v>28.4234</v>
      </c>
      <c r="GY216">
        <v>999.9</v>
      </c>
      <c r="GZ216">
        <v>58.778</v>
      </c>
      <c r="HA216">
        <v>30.534</v>
      </c>
      <c r="HB216">
        <v>28.7478</v>
      </c>
      <c r="HC216">
        <v>54.7847</v>
      </c>
      <c r="HD216">
        <v>47.5721</v>
      </c>
      <c r="HE216">
        <v>1</v>
      </c>
      <c r="HF216">
        <v>0.0659985</v>
      </c>
      <c r="HG216">
        <v>-1.4478</v>
      </c>
      <c r="HH216">
        <v>20.1262</v>
      </c>
      <c r="HI216">
        <v>5.19902</v>
      </c>
      <c r="HJ216">
        <v>12.004</v>
      </c>
      <c r="HK216">
        <v>4.9758</v>
      </c>
      <c r="HL216">
        <v>3.294</v>
      </c>
      <c r="HM216">
        <v>9999</v>
      </c>
      <c r="HN216">
        <v>9999</v>
      </c>
      <c r="HO216">
        <v>9999</v>
      </c>
      <c r="HP216">
        <v>999.9</v>
      </c>
      <c r="HQ216">
        <v>1.86325</v>
      </c>
      <c r="HR216">
        <v>1.86813</v>
      </c>
      <c r="HS216">
        <v>1.86783</v>
      </c>
      <c r="HT216">
        <v>1.86905</v>
      </c>
      <c r="HU216">
        <v>1.86985</v>
      </c>
      <c r="HV216">
        <v>1.86595</v>
      </c>
      <c r="HW216">
        <v>1.86699</v>
      </c>
      <c r="HX216">
        <v>1.86838</v>
      </c>
      <c r="HY216">
        <v>5</v>
      </c>
      <c r="HZ216">
        <v>0</v>
      </c>
      <c r="IA216">
        <v>0</v>
      </c>
      <c r="IB216">
        <v>0</v>
      </c>
      <c r="IC216" t="s">
        <v>426</v>
      </c>
      <c r="ID216" t="s">
        <v>427</v>
      </c>
      <c r="IE216" t="s">
        <v>428</v>
      </c>
      <c r="IF216" t="s">
        <v>428</v>
      </c>
      <c r="IG216" t="s">
        <v>428</v>
      </c>
      <c r="IH216" t="s">
        <v>428</v>
      </c>
      <c r="II216">
        <v>0</v>
      </c>
      <c r="IJ216">
        <v>100</v>
      </c>
      <c r="IK216">
        <v>100</v>
      </c>
      <c r="IL216">
        <v>2.052</v>
      </c>
      <c r="IM216">
        <v>0.3414</v>
      </c>
      <c r="IN216">
        <v>0.625846538382723</v>
      </c>
      <c r="IO216">
        <v>0.00365734689822481</v>
      </c>
      <c r="IP216">
        <v>-6.82403095585571e-07</v>
      </c>
      <c r="IQ216">
        <v>2.34579755332527e-10</v>
      </c>
      <c r="IR216">
        <v>-0.0964157226560202</v>
      </c>
      <c r="IS216">
        <v>-0.0183575705514064</v>
      </c>
      <c r="IT216">
        <v>0.00210061426533654</v>
      </c>
      <c r="IU216">
        <v>-2.28055882586626e-05</v>
      </c>
      <c r="IV216">
        <v>4</v>
      </c>
      <c r="IW216">
        <v>2464</v>
      </c>
      <c r="IX216">
        <v>0</v>
      </c>
      <c r="IY216">
        <v>27</v>
      </c>
      <c r="IZ216">
        <v>29308438.9</v>
      </c>
      <c r="JA216">
        <v>29308438.9</v>
      </c>
      <c r="JB216">
        <v>0.955811</v>
      </c>
      <c r="JC216">
        <v>2.64526</v>
      </c>
      <c r="JD216">
        <v>1.54785</v>
      </c>
      <c r="JE216">
        <v>2.31323</v>
      </c>
      <c r="JF216">
        <v>1.64673</v>
      </c>
      <c r="JG216">
        <v>2.29004</v>
      </c>
      <c r="JH216">
        <v>34.418</v>
      </c>
      <c r="JI216">
        <v>24.2101</v>
      </c>
      <c r="JJ216">
        <v>18</v>
      </c>
      <c r="JK216">
        <v>506.15</v>
      </c>
      <c r="JL216">
        <v>331.948</v>
      </c>
      <c r="JM216">
        <v>30.7814</v>
      </c>
      <c r="JN216">
        <v>28.2297</v>
      </c>
      <c r="JO216">
        <v>30</v>
      </c>
      <c r="JP216">
        <v>28.2571</v>
      </c>
      <c r="JQ216">
        <v>28.2191</v>
      </c>
      <c r="JR216">
        <v>19.1438</v>
      </c>
      <c r="JS216">
        <v>22.3537</v>
      </c>
      <c r="JT216">
        <v>85.7105</v>
      </c>
      <c r="JU216">
        <v>30.7862</v>
      </c>
      <c r="JV216">
        <v>420</v>
      </c>
      <c r="JW216">
        <v>23.9297</v>
      </c>
      <c r="JX216">
        <v>96.6801</v>
      </c>
      <c r="JY216">
        <v>94.6221</v>
      </c>
    </row>
    <row r="217" spans="1:285">
      <c r="A217">
        <v>201</v>
      </c>
      <c r="B217">
        <v>1758506333</v>
      </c>
      <c r="C217">
        <v>3305</v>
      </c>
      <c r="D217" t="s">
        <v>831</v>
      </c>
      <c r="E217" t="s">
        <v>832</v>
      </c>
      <c r="F217">
        <v>5</v>
      </c>
      <c r="G217" t="s">
        <v>419</v>
      </c>
      <c r="H217" t="s">
        <v>786</v>
      </c>
      <c r="I217" t="s">
        <v>421</v>
      </c>
      <c r="J217">
        <v>1758506330</v>
      </c>
      <c r="K217">
        <f>(L217)/1000</f>
        <v>0</v>
      </c>
      <c r="L217">
        <f>1000*DL217*AJ217*(DH217-DI217)/(100*DA217*(1000-AJ217*DH217))</f>
        <v>0</v>
      </c>
      <c r="M217">
        <f>DL217*AJ217*(DG217-DF217*(1000-AJ217*DI217)/(1000-AJ217*DH217))/(100*DA217)</f>
        <v>0</v>
      </c>
      <c r="N217">
        <f>DF217 - IF(AJ217&gt;1, M217*DA217*100.0/(AL217), 0)</f>
        <v>0</v>
      </c>
      <c r="O217">
        <f>((U217-K217/2)*N217-M217)/(U217+K217/2)</f>
        <v>0</v>
      </c>
      <c r="P217">
        <f>O217*(DM217+DN217)/1000.0</f>
        <v>0</v>
      </c>
      <c r="Q217">
        <f>(DF217 - IF(AJ217&gt;1, M217*DA217*100.0/(AL217), 0))*(DM217+DN217)/1000.0</f>
        <v>0</v>
      </c>
      <c r="R217">
        <f>2.0/((1/T217-1/S217)+SIGN(T217)*SQRT((1/T217-1/S217)*(1/T217-1/S217) + 4*DB217/((DB217+1)*(DB217+1))*(2*1/T217*1/S217-1/S217*1/S217)))</f>
        <v>0</v>
      </c>
      <c r="S217">
        <f>IF(LEFT(DC217,1)&lt;&gt;"0",IF(LEFT(DC217,1)="1",3.0,DD217),$D$5+$E$5*(DT217*DM217/($K$5*1000))+$F$5*(DT217*DM217/($K$5*1000))*MAX(MIN(DA217,$J$5),$I$5)*MAX(MIN(DA217,$J$5),$I$5)+$G$5*MAX(MIN(DA217,$J$5),$I$5)*(DT217*DM217/($K$5*1000))+$H$5*(DT217*DM217/($K$5*1000))*(DT217*DM217/($K$5*1000)))</f>
        <v>0</v>
      </c>
      <c r="T217">
        <f>K217*(1000-(1000*0.61365*exp(17.502*X217/(240.97+X217))/(DM217+DN217)+DH217)/2)/(1000*0.61365*exp(17.502*X217/(240.97+X217))/(DM217+DN217)-DH217)</f>
        <v>0</v>
      </c>
      <c r="U217">
        <f>1/((DB217+1)/(R217/1.6)+1/(S217/1.37)) + DB217/((DB217+1)/(R217/1.6) + DB217/(S217/1.37))</f>
        <v>0</v>
      </c>
      <c r="V217">
        <f>(CW217*CZ217)</f>
        <v>0</v>
      </c>
      <c r="W217">
        <f>(DO217+(V217+2*0.95*5.67E-8*(((DO217+$B$7)+273)^4-(DO217+273)^4)-44100*K217)/(1.84*29.3*S217+8*0.95*5.67E-8*(DO217+273)^3))</f>
        <v>0</v>
      </c>
      <c r="X217">
        <f>($C$7*DP217+$D$7*DQ217+$E$7*W217)</f>
        <v>0</v>
      </c>
      <c r="Y217">
        <f>0.61365*exp(17.502*X217/(240.97+X217))</f>
        <v>0</v>
      </c>
      <c r="Z217">
        <f>(AA217/AB217*100)</f>
        <v>0</v>
      </c>
      <c r="AA217">
        <f>DH217*(DM217+DN217)/1000</f>
        <v>0</v>
      </c>
      <c r="AB217">
        <f>0.61365*exp(17.502*DO217/(240.97+DO217))</f>
        <v>0</v>
      </c>
      <c r="AC217">
        <f>(Y217-DH217*(DM217+DN217)/1000)</f>
        <v>0</v>
      </c>
      <c r="AD217">
        <f>(-K217*44100)</f>
        <v>0</v>
      </c>
      <c r="AE217">
        <f>2*29.3*S217*0.92*(DO217-X217)</f>
        <v>0</v>
      </c>
      <c r="AF217">
        <f>2*0.95*5.67E-8*(((DO217+$B$7)+273)^4-(X217+273)^4)</f>
        <v>0</v>
      </c>
      <c r="AG217">
        <f>V217+AF217+AD217+AE217</f>
        <v>0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MAX(0,($B$13+$C$13*DT217)/(1+$D$13*DT217)*DM217/(DO217+273)*$E$13)</f>
        <v>0</v>
      </c>
      <c r="AM217" t="s">
        <v>422</v>
      </c>
      <c r="AN217" t="s">
        <v>422</v>
      </c>
      <c r="AO217">
        <v>0</v>
      </c>
      <c r="AP217">
        <v>0</v>
      </c>
      <c r="AQ217">
        <f>1-AO217/AP217</f>
        <v>0</v>
      </c>
      <c r="AR217">
        <v>0</v>
      </c>
      <c r="AS217" t="s">
        <v>422</v>
      </c>
      <c r="AT217" t="s">
        <v>422</v>
      </c>
      <c r="AU217">
        <v>0</v>
      </c>
      <c r="AV217">
        <v>0</v>
      </c>
      <c r="AW217">
        <f>1-AU217/AV217</f>
        <v>0</v>
      </c>
      <c r="AX217">
        <v>0.5</v>
      </c>
      <c r="AY217">
        <f>CX217</f>
        <v>0</v>
      </c>
      <c r="AZ217">
        <f>M217</f>
        <v>0</v>
      </c>
      <c r="BA217">
        <f>AW217*AX217*AY217</f>
        <v>0</v>
      </c>
      <c r="BB217">
        <f>(AZ217-AR217)/AY217</f>
        <v>0</v>
      </c>
      <c r="BC217">
        <f>(AP217-AV217)/AV217</f>
        <v>0</v>
      </c>
      <c r="BD217">
        <f>AO217/(AQ217+AO217/AV217)</f>
        <v>0</v>
      </c>
      <c r="BE217" t="s">
        <v>422</v>
      </c>
      <c r="BF217">
        <v>0</v>
      </c>
      <c r="BG217">
        <f>IF(BF217&lt;&gt;0, BF217, BD217)</f>
        <v>0</v>
      </c>
      <c r="BH217">
        <f>1-BG217/AV217</f>
        <v>0</v>
      </c>
      <c r="BI217">
        <f>(AV217-AU217)/(AV217-BG217)</f>
        <v>0</v>
      </c>
      <c r="BJ217">
        <f>(AP217-AV217)/(AP217-BG217)</f>
        <v>0</v>
      </c>
      <c r="BK217">
        <f>(AV217-AU217)/(AV217-AO217)</f>
        <v>0</v>
      </c>
      <c r="BL217">
        <f>(AP217-AV217)/(AP217-AO217)</f>
        <v>0</v>
      </c>
      <c r="BM217">
        <f>(BI217*BG217/AU217)</f>
        <v>0</v>
      </c>
      <c r="BN217">
        <f>(1-BM217)</f>
        <v>0</v>
      </c>
      <c r="CW217">
        <f>$B$11*DU217+$C$11*DV217+$F$11*EG217*(1-EJ217)</f>
        <v>0</v>
      </c>
      <c r="CX217">
        <f>CW217*CY217</f>
        <v>0</v>
      </c>
      <c r="CY217">
        <f>($B$11*$D$9+$C$11*$D$9+$F$11*((ET217+EL217)/MAX(ET217+EL217+EU217, 0.1)*$I$9+EU217/MAX(ET217+EL217+EU217, 0.1)*$J$9))/($B$11+$C$11+$F$11)</f>
        <v>0</v>
      </c>
      <c r="CZ217">
        <f>($B$11*$K$9+$C$11*$K$9+$F$11*((ET217+EL217)/MAX(ET217+EL217+EU217, 0.1)*$P$9+EU217/MAX(ET217+EL217+EU217, 0.1)*$Q$9))/($B$11+$C$11+$F$11)</f>
        <v>0</v>
      </c>
      <c r="DA217">
        <v>1.37</v>
      </c>
      <c r="DB217">
        <v>0.5</v>
      </c>
      <c r="DC217" t="s">
        <v>423</v>
      </c>
      <c r="DD217">
        <v>2</v>
      </c>
      <c r="DE217">
        <v>1758506330</v>
      </c>
      <c r="DF217">
        <v>420.093</v>
      </c>
      <c r="DG217">
        <v>420.027666666667</v>
      </c>
      <c r="DH217">
        <v>23.9629333333333</v>
      </c>
      <c r="DI217">
        <v>23.9316666666667</v>
      </c>
      <c r="DJ217">
        <v>418.04</v>
      </c>
      <c r="DK217">
        <v>23.6214666666667</v>
      </c>
      <c r="DL217">
        <v>500.061666666667</v>
      </c>
      <c r="DM217">
        <v>89.8135333333333</v>
      </c>
      <c r="DN217">
        <v>0.0359425666666667</v>
      </c>
      <c r="DO217">
        <v>30.181</v>
      </c>
      <c r="DP217">
        <v>29.9968</v>
      </c>
      <c r="DQ217">
        <v>999.9</v>
      </c>
      <c r="DR217">
        <v>0</v>
      </c>
      <c r="DS217">
        <v>0</v>
      </c>
      <c r="DT217">
        <v>10015.0066666667</v>
      </c>
      <c r="DU217">
        <v>0</v>
      </c>
      <c r="DV217">
        <v>0.330984</v>
      </c>
      <c r="DW217">
        <v>0.0652059</v>
      </c>
      <c r="DX217">
        <v>430.406333333333</v>
      </c>
      <c r="DY217">
        <v>430.326</v>
      </c>
      <c r="DZ217">
        <v>0.0312602</v>
      </c>
      <c r="EA217">
        <v>420.027666666667</v>
      </c>
      <c r="EB217">
        <v>23.9316666666667</v>
      </c>
      <c r="EC217">
        <v>2.15219666666667</v>
      </c>
      <c r="ED217">
        <v>2.14939</v>
      </c>
      <c r="EE217">
        <v>18.6108666666667</v>
      </c>
      <c r="EF217">
        <v>18.59</v>
      </c>
      <c r="EG217">
        <v>0.00500059</v>
      </c>
      <c r="EH217">
        <v>0</v>
      </c>
      <c r="EI217">
        <v>0</v>
      </c>
      <c r="EJ217">
        <v>0</v>
      </c>
      <c r="EK217">
        <v>108.9</v>
      </c>
      <c r="EL217">
        <v>0.00500059</v>
      </c>
      <c r="EM217">
        <v>-11.3666666666667</v>
      </c>
      <c r="EN217">
        <v>-0.466666666666667</v>
      </c>
      <c r="EO217">
        <v>35.812</v>
      </c>
      <c r="EP217">
        <v>39</v>
      </c>
      <c r="EQ217">
        <v>37.1663333333333</v>
      </c>
      <c r="ER217">
        <v>39.0623333333333</v>
      </c>
      <c r="ES217">
        <v>38.0413333333333</v>
      </c>
      <c r="ET217">
        <v>0</v>
      </c>
      <c r="EU217">
        <v>0</v>
      </c>
      <c r="EV217">
        <v>0</v>
      </c>
      <c r="EW217">
        <v>1758506333.7</v>
      </c>
      <c r="EX217">
        <v>0</v>
      </c>
      <c r="EY217">
        <v>106.476923076923</v>
      </c>
      <c r="EZ217">
        <v>-14.9538461044801</v>
      </c>
      <c r="FA217">
        <v>-19.8393163723783</v>
      </c>
      <c r="FB217">
        <v>-7.87307692307692</v>
      </c>
      <c r="FC217">
        <v>15</v>
      </c>
      <c r="FD217">
        <v>0</v>
      </c>
      <c r="FE217" t="s">
        <v>424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0.0937369280952381</v>
      </c>
      <c r="FR217">
        <v>-0.0657413189610386</v>
      </c>
      <c r="FS217">
        <v>0.0523035640144092</v>
      </c>
      <c r="FT217">
        <v>1</v>
      </c>
      <c r="FU217">
        <v>106.526470588235</v>
      </c>
      <c r="FV217">
        <v>7.89457605995012</v>
      </c>
      <c r="FW217">
        <v>5.43957766653914</v>
      </c>
      <c r="FX217">
        <v>-1</v>
      </c>
      <c r="FY217">
        <v>0.0298905095238095</v>
      </c>
      <c r="FZ217">
        <v>0.0110688779220779</v>
      </c>
      <c r="GA217">
        <v>0.00151316640821719</v>
      </c>
      <c r="GB217">
        <v>1</v>
      </c>
      <c r="GC217">
        <v>2</v>
      </c>
      <c r="GD217">
        <v>2</v>
      </c>
      <c r="GE217" t="s">
        <v>425</v>
      </c>
      <c r="GF217">
        <v>3.13314</v>
      </c>
      <c r="GG217">
        <v>2.71407</v>
      </c>
      <c r="GH217">
        <v>0.0888572</v>
      </c>
      <c r="GI217">
        <v>0.0893125</v>
      </c>
      <c r="GJ217">
        <v>0.102227</v>
      </c>
      <c r="GK217">
        <v>0.102757</v>
      </c>
      <c r="GL217">
        <v>34330.7</v>
      </c>
      <c r="GM217">
        <v>36752.8</v>
      </c>
      <c r="GN217">
        <v>34090</v>
      </c>
      <c r="GO217">
        <v>36540.2</v>
      </c>
      <c r="GP217">
        <v>43228.6</v>
      </c>
      <c r="GQ217">
        <v>47064.4</v>
      </c>
      <c r="GR217">
        <v>53189</v>
      </c>
      <c r="GS217">
        <v>58401.8</v>
      </c>
      <c r="GT217">
        <v>1.95592</v>
      </c>
      <c r="GU217">
        <v>1.65753</v>
      </c>
      <c r="GV217">
        <v>0.0964105</v>
      </c>
      <c r="GW217">
        <v>0</v>
      </c>
      <c r="GX217">
        <v>28.4239</v>
      </c>
      <c r="GY217">
        <v>999.9</v>
      </c>
      <c r="GZ217">
        <v>58.778</v>
      </c>
      <c r="HA217">
        <v>30.534</v>
      </c>
      <c r="HB217">
        <v>28.7466</v>
      </c>
      <c r="HC217">
        <v>54.7647</v>
      </c>
      <c r="HD217">
        <v>47.476</v>
      </c>
      <c r="HE217">
        <v>1</v>
      </c>
      <c r="HF217">
        <v>0.0659883</v>
      </c>
      <c r="HG217">
        <v>-1.45571</v>
      </c>
      <c r="HH217">
        <v>20.126</v>
      </c>
      <c r="HI217">
        <v>5.19887</v>
      </c>
      <c r="HJ217">
        <v>12.0041</v>
      </c>
      <c r="HK217">
        <v>4.9756</v>
      </c>
      <c r="HL217">
        <v>3.294</v>
      </c>
      <c r="HM217">
        <v>9999</v>
      </c>
      <c r="HN217">
        <v>9999</v>
      </c>
      <c r="HO217">
        <v>9999</v>
      </c>
      <c r="HP217">
        <v>999.9</v>
      </c>
      <c r="HQ217">
        <v>1.86325</v>
      </c>
      <c r="HR217">
        <v>1.86813</v>
      </c>
      <c r="HS217">
        <v>1.86783</v>
      </c>
      <c r="HT217">
        <v>1.86905</v>
      </c>
      <c r="HU217">
        <v>1.86985</v>
      </c>
      <c r="HV217">
        <v>1.86597</v>
      </c>
      <c r="HW217">
        <v>1.86702</v>
      </c>
      <c r="HX217">
        <v>1.8684</v>
      </c>
      <c r="HY217">
        <v>5</v>
      </c>
      <c r="HZ217">
        <v>0</v>
      </c>
      <c r="IA217">
        <v>0</v>
      </c>
      <c r="IB217">
        <v>0</v>
      </c>
      <c r="IC217" t="s">
        <v>426</v>
      </c>
      <c r="ID217" t="s">
        <v>427</v>
      </c>
      <c r="IE217" t="s">
        <v>428</v>
      </c>
      <c r="IF217" t="s">
        <v>428</v>
      </c>
      <c r="IG217" t="s">
        <v>428</v>
      </c>
      <c r="IH217" t="s">
        <v>428</v>
      </c>
      <c r="II217">
        <v>0</v>
      </c>
      <c r="IJ217">
        <v>100</v>
      </c>
      <c r="IK217">
        <v>100</v>
      </c>
      <c r="IL217">
        <v>2.052</v>
      </c>
      <c r="IM217">
        <v>0.3415</v>
      </c>
      <c r="IN217">
        <v>0.625846538382723</v>
      </c>
      <c r="IO217">
        <v>0.00365734689822481</v>
      </c>
      <c r="IP217">
        <v>-6.82403095585571e-07</v>
      </c>
      <c r="IQ217">
        <v>2.34579755332527e-10</v>
      </c>
      <c r="IR217">
        <v>-0.0964157226560202</v>
      </c>
      <c r="IS217">
        <v>-0.0183575705514064</v>
      </c>
      <c r="IT217">
        <v>0.00210061426533654</v>
      </c>
      <c r="IU217">
        <v>-2.28055882586626e-05</v>
      </c>
      <c r="IV217">
        <v>4</v>
      </c>
      <c r="IW217">
        <v>2464</v>
      </c>
      <c r="IX217">
        <v>0</v>
      </c>
      <c r="IY217">
        <v>27</v>
      </c>
      <c r="IZ217">
        <v>29308438.9</v>
      </c>
      <c r="JA217">
        <v>29308438.9</v>
      </c>
      <c r="JB217">
        <v>0.95459</v>
      </c>
      <c r="JC217">
        <v>2.6355</v>
      </c>
      <c r="JD217">
        <v>1.54785</v>
      </c>
      <c r="JE217">
        <v>2.31445</v>
      </c>
      <c r="JF217">
        <v>1.64673</v>
      </c>
      <c r="JG217">
        <v>2.35107</v>
      </c>
      <c r="JH217">
        <v>34.418</v>
      </c>
      <c r="JI217">
        <v>24.2188</v>
      </c>
      <c r="JJ217">
        <v>18</v>
      </c>
      <c r="JK217">
        <v>506.173</v>
      </c>
      <c r="JL217">
        <v>331.829</v>
      </c>
      <c r="JM217">
        <v>30.7825</v>
      </c>
      <c r="JN217">
        <v>28.2287</v>
      </c>
      <c r="JO217">
        <v>30</v>
      </c>
      <c r="JP217">
        <v>28.256</v>
      </c>
      <c r="JQ217">
        <v>28.2191</v>
      </c>
      <c r="JR217">
        <v>19.1441</v>
      </c>
      <c r="JS217">
        <v>22.3537</v>
      </c>
      <c r="JT217">
        <v>85.7105</v>
      </c>
      <c r="JU217">
        <v>30.7862</v>
      </c>
      <c r="JV217">
        <v>420</v>
      </c>
      <c r="JW217">
        <v>23.9297</v>
      </c>
      <c r="JX217">
        <v>96.6802</v>
      </c>
      <c r="JY217">
        <v>94.6222</v>
      </c>
    </row>
    <row r="218" spans="1:285">
      <c r="A218">
        <v>202</v>
      </c>
      <c r="B218">
        <v>1758506335</v>
      </c>
      <c r="C218">
        <v>3307</v>
      </c>
      <c r="D218" t="s">
        <v>833</v>
      </c>
      <c r="E218" t="s">
        <v>834</v>
      </c>
      <c r="F218">
        <v>5</v>
      </c>
      <c r="G218" t="s">
        <v>419</v>
      </c>
      <c r="H218" t="s">
        <v>786</v>
      </c>
      <c r="I218" t="s">
        <v>421</v>
      </c>
      <c r="J218">
        <v>1758506332</v>
      </c>
      <c r="K218">
        <f>(L218)/1000</f>
        <v>0</v>
      </c>
      <c r="L218">
        <f>1000*DL218*AJ218*(DH218-DI218)/(100*DA218*(1000-AJ218*DH218))</f>
        <v>0</v>
      </c>
      <c r="M218">
        <f>DL218*AJ218*(DG218-DF218*(1000-AJ218*DI218)/(1000-AJ218*DH218))/(100*DA218)</f>
        <v>0</v>
      </c>
      <c r="N218">
        <f>DF218 - IF(AJ218&gt;1, M218*DA218*100.0/(AL218), 0)</f>
        <v>0</v>
      </c>
      <c r="O218">
        <f>((U218-K218/2)*N218-M218)/(U218+K218/2)</f>
        <v>0</v>
      </c>
      <c r="P218">
        <f>O218*(DM218+DN218)/1000.0</f>
        <v>0</v>
      </c>
      <c r="Q218">
        <f>(DF218 - IF(AJ218&gt;1, M218*DA218*100.0/(AL218), 0))*(DM218+DN218)/1000.0</f>
        <v>0</v>
      </c>
      <c r="R218">
        <f>2.0/((1/T218-1/S218)+SIGN(T218)*SQRT((1/T218-1/S218)*(1/T218-1/S218) + 4*DB218/((DB218+1)*(DB218+1))*(2*1/T218*1/S218-1/S218*1/S218)))</f>
        <v>0</v>
      </c>
      <c r="S218">
        <f>IF(LEFT(DC218,1)&lt;&gt;"0",IF(LEFT(DC218,1)="1",3.0,DD218),$D$5+$E$5*(DT218*DM218/($K$5*1000))+$F$5*(DT218*DM218/($K$5*1000))*MAX(MIN(DA218,$J$5),$I$5)*MAX(MIN(DA218,$J$5),$I$5)+$G$5*MAX(MIN(DA218,$J$5),$I$5)*(DT218*DM218/($K$5*1000))+$H$5*(DT218*DM218/($K$5*1000))*(DT218*DM218/($K$5*1000)))</f>
        <v>0</v>
      </c>
      <c r="T218">
        <f>K218*(1000-(1000*0.61365*exp(17.502*X218/(240.97+X218))/(DM218+DN218)+DH218)/2)/(1000*0.61365*exp(17.502*X218/(240.97+X218))/(DM218+DN218)-DH218)</f>
        <v>0</v>
      </c>
      <c r="U218">
        <f>1/((DB218+1)/(R218/1.6)+1/(S218/1.37)) + DB218/((DB218+1)/(R218/1.6) + DB218/(S218/1.37))</f>
        <v>0</v>
      </c>
      <c r="V218">
        <f>(CW218*CZ218)</f>
        <v>0</v>
      </c>
      <c r="W218">
        <f>(DO218+(V218+2*0.95*5.67E-8*(((DO218+$B$7)+273)^4-(DO218+273)^4)-44100*K218)/(1.84*29.3*S218+8*0.95*5.67E-8*(DO218+273)^3))</f>
        <v>0</v>
      </c>
      <c r="X218">
        <f>($C$7*DP218+$D$7*DQ218+$E$7*W218)</f>
        <v>0</v>
      </c>
      <c r="Y218">
        <f>0.61365*exp(17.502*X218/(240.97+X218))</f>
        <v>0</v>
      </c>
      <c r="Z218">
        <f>(AA218/AB218*100)</f>
        <v>0</v>
      </c>
      <c r="AA218">
        <f>DH218*(DM218+DN218)/1000</f>
        <v>0</v>
      </c>
      <c r="AB218">
        <f>0.61365*exp(17.502*DO218/(240.97+DO218))</f>
        <v>0</v>
      </c>
      <c r="AC218">
        <f>(Y218-DH218*(DM218+DN218)/1000)</f>
        <v>0</v>
      </c>
      <c r="AD218">
        <f>(-K218*44100)</f>
        <v>0</v>
      </c>
      <c r="AE218">
        <f>2*29.3*S218*0.92*(DO218-X218)</f>
        <v>0</v>
      </c>
      <c r="AF218">
        <f>2*0.95*5.67E-8*(((DO218+$B$7)+273)^4-(X218+273)^4)</f>
        <v>0</v>
      </c>
      <c r="AG218">
        <f>V218+AF218+AD218+AE218</f>
        <v>0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MAX(0,($B$13+$C$13*DT218)/(1+$D$13*DT218)*DM218/(DO218+273)*$E$13)</f>
        <v>0</v>
      </c>
      <c r="AM218" t="s">
        <v>422</v>
      </c>
      <c r="AN218" t="s">
        <v>422</v>
      </c>
      <c r="AO218">
        <v>0</v>
      </c>
      <c r="AP218">
        <v>0</v>
      </c>
      <c r="AQ218">
        <f>1-AO218/AP218</f>
        <v>0</v>
      </c>
      <c r="AR218">
        <v>0</v>
      </c>
      <c r="AS218" t="s">
        <v>422</v>
      </c>
      <c r="AT218" t="s">
        <v>422</v>
      </c>
      <c r="AU218">
        <v>0</v>
      </c>
      <c r="AV218">
        <v>0</v>
      </c>
      <c r="AW218">
        <f>1-AU218/AV218</f>
        <v>0</v>
      </c>
      <c r="AX218">
        <v>0.5</v>
      </c>
      <c r="AY218">
        <f>CX218</f>
        <v>0</v>
      </c>
      <c r="AZ218">
        <f>M218</f>
        <v>0</v>
      </c>
      <c r="BA218">
        <f>AW218*AX218*AY218</f>
        <v>0</v>
      </c>
      <c r="BB218">
        <f>(AZ218-AR218)/AY218</f>
        <v>0</v>
      </c>
      <c r="BC218">
        <f>(AP218-AV218)/AV218</f>
        <v>0</v>
      </c>
      <c r="BD218">
        <f>AO218/(AQ218+AO218/AV218)</f>
        <v>0</v>
      </c>
      <c r="BE218" t="s">
        <v>422</v>
      </c>
      <c r="BF218">
        <v>0</v>
      </c>
      <c r="BG218">
        <f>IF(BF218&lt;&gt;0, BF218, BD218)</f>
        <v>0</v>
      </c>
      <c r="BH218">
        <f>1-BG218/AV218</f>
        <v>0</v>
      </c>
      <c r="BI218">
        <f>(AV218-AU218)/(AV218-BG218)</f>
        <v>0</v>
      </c>
      <c r="BJ218">
        <f>(AP218-AV218)/(AP218-BG218)</f>
        <v>0</v>
      </c>
      <c r="BK218">
        <f>(AV218-AU218)/(AV218-AO218)</f>
        <v>0</v>
      </c>
      <c r="BL218">
        <f>(AP218-AV218)/(AP218-AO218)</f>
        <v>0</v>
      </c>
      <c r="BM218">
        <f>(BI218*BG218/AU218)</f>
        <v>0</v>
      </c>
      <c r="BN218">
        <f>(1-BM218)</f>
        <v>0</v>
      </c>
      <c r="CW218">
        <f>$B$11*DU218+$C$11*DV218+$F$11*EG218*(1-EJ218)</f>
        <v>0</v>
      </c>
      <c r="CX218">
        <f>CW218*CY218</f>
        <v>0</v>
      </c>
      <c r="CY218">
        <f>($B$11*$D$9+$C$11*$D$9+$F$11*((ET218+EL218)/MAX(ET218+EL218+EU218, 0.1)*$I$9+EU218/MAX(ET218+EL218+EU218, 0.1)*$J$9))/($B$11+$C$11+$F$11)</f>
        <v>0</v>
      </c>
      <c r="CZ218">
        <f>($B$11*$K$9+$C$11*$K$9+$F$11*((ET218+EL218)/MAX(ET218+EL218+EU218, 0.1)*$P$9+EU218/MAX(ET218+EL218+EU218, 0.1)*$Q$9))/($B$11+$C$11+$F$11)</f>
        <v>0</v>
      </c>
      <c r="DA218">
        <v>1.37</v>
      </c>
      <c r="DB218">
        <v>0.5</v>
      </c>
      <c r="DC218" t="s">
        <v>423</v>
      </c>
      <c r="DD218">
        <v>2</v>
      </c>
      <c r="DE218">
        <v>1758506332</v>
      </c>
      <c r="DF218">
        <v>420.102333333333</v>
      </c>
      <c r="DG218">
        <v>420.013333333333</v>
      </c>
      <c r="DH218">
        <v>23.9635</v>
      </c>
      <c r="DI218">
        <v>23.9310333333333</v>
      </c>
      <c r="DJ218">
        <v>418.049333333333</v>
      </c>
      <c r="DK218">
        <v>23.6220333333333</v>
      </c>
      <c r="DL218">
        <v>500.049333333333</v>
      </c>
      <c r="DM218">
        <v>89.8134333333333</v>
      </c>
      <c r="DN218">
        <v>0.0357792333333333</v>
      </c>
      <c r="DO218">
        <v>30.1809</v>
      </c>
      <c r="DP218">
        <v>29.9968333333333</v>
      </c>
      <c r="DQ218">
        <v>999.9</v>
      </c>
      <c r="DR218">
        <v>0</v>
      </c>
      <c r="DS218">
        <v>0</v>
      </c>
      <c r="DT218">
        <v>10032.3</v>
      </c>
      <c r="DU218">
        <v>0</v>
      </c>
      <c r="DV218">
        <v>0.330984</v>
      </c>
      <c r="DW218">
        <v>0.0889893666666667</v>
      </c>
      <c r="DX218">
        <v>430.416333333333</v>
      </c>
      <c r="DY218">
        <v>430.311</v>
      </c>
      <c r="DZ218">
        <v>0.0324573666666667</v>
      </c>
      <c r="EA218">
        <v>420.013333333333</v>
      </c>
      <c r="EB218">
        <v>23.9310333333333</v>
      </c>
      <c r="EC218">
        <v>2.15224333333333</v>
      </c>
      <c r="ED218">
        <v>2.14933</v>
      </c>
      <c r="EE218">
        <v>18.6112333333333</v>
      </c>
      <c r="EF218">
        <v>18.5895666666667</v>
      </c>
      <c r="EG218">
        <v>0.00500059</v>
      </c>
      <c r="EH218">
        <v>0</v>
      </c>
      <c r="EI218">
        <v>0</v>
      </c>
      <c r="EJ218">
        <v>0</v>
      </c>
      <c r="EK218">
        <v>107</v>
      </c>
      <c r="EL218">
        <v>0.00500059</v>
      </c>
      <c r="EM218">
        <v>-11.9666666666667</v>
      </c>
      <c r="EN218">
        <v>-0.466666666666667</v>
      </c>
      <c r="EO218">
        <v>35.812</v>
      </c>
      <c r="EP218">
        <v>39</v>
      </c>
      <c r="EQ218">
        <v>37.1456666666667</v>
      </c>
      <c r="ER218">
        <v>39.0206666666667</v>
      </c>
      <c r="ES218">
        <v>38.0206666666667</v>
      </c>
      <c r="ET218">
        <v>0</v>
      </c>
      <c r="EU218">
        <v>0</v>
      </c>
      <c r="EV218">
        <v>0</v>
      </c>
      <c r="EW218">
        <v>1758506335.5</v>
      </c>
      <c r="EX218">
        <v>0</v>
      </c>
      <c r="EY218">
        <v>105.832</v>
      </c>
      <c r="EZ218">
        <v>-9.30769219243354</v>
      </c>
      <c r="FA218">
        <v>-23.4692307635172</v>
      </c>
      <c r="FB218">
        <v>-7.96</v>
      </c>
      <c r="FC218">
        <v>15</v>
      </c>
      <c r="FD218">
        <v>0</v>
      </c>
      <c r="FE218" t="s">
        <v>424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0.0896882614285714</v>
      </c>
      <c r="FR218">
        <v>0.031829357922078</v>
      </c>
      <c r="FS218">
        <v>0.0493772532942094</v>
      </c>
      <c r="FT218">
        <v>1</v>
      </c>
      <c r="FU218">
        <v>105.679411764706</v>
      </c>
      <c r="FV218">
        <v>5.66386560450969</v>
      </c>
      <c r="FW218">
        <v>5.35557869733897</v>
      </c>
      <c r="FX218">
        <v>-1</v>
      </c>
      <c r="FY218">
        <v>0.0304339238095238</v>
      </c>
      <c r="FZ218">
        <v>0.0103743818181819</v>
      </c>
      <c r="GA218">
        <v>0.00143211089983741</v>
      </c>
      <c r="GB218">
        <v>1</v>
      </c>
      <c r="GC218">
        <v>2</v>
      </c>
      <c r="GD218">
        <v>2</v>
      </c>
      <c r="GE218" t="s">
        <v>425</v>
      </c>
      <c r="GF218">
        <v>3.13327</v>
      </c>
      <c r="GG218">
        <v>2.71401</v>
      </c>
      <c r="GH218">
        <v>0.0888556</v>
      </c>
      <c r="GI218">
        <v>0.0893096</v>
      </c>
      <c r="GJ218">
        <v>0.102226</v>
      </c>
      <c r="GK218">
        <v>0.102759</v>
      </c>
      <c r="GL218">
        <v>34330.7</v>
      </c>
      <c r="GM218">
        <v>36752.9</v>
      </c>
      <c r="GN218">
        <v>34089.9</v>
      </c>
      <c r="GO218">
        <v>36540.1</v>
      </c>
      <c r="GP218">
        <v>43228.5</v>
      </c>
      <c r="GQ218">
        <v>47064.4</v>
      </c>
      <c r="GR218">
        <v>53188.8</v>
      </c>
      <c r="GS218">
        <v>58401.9</v>
      </c>
      <c r="GT218">
        <v>1.9562</v>
      </c>
      <c r="GU218">
        <v>1.6574</v>
      </c>
      <c r="GV218">
        <v>0.0965446</v>
      </c>
      <c r="GW218">
        <v>0</v>
      </c>
      <c r="GX218">
        <v>28.4239</v>
      </c>
      <c r="GY218">
        <v>999.9</v>
      </c>
      <c r="GZ218">
        <v>58.802</v>
      </c>
      <c r="HA218">
        <v>30.555</v>
      </c>
      <c r="HB218">
        <v>28.7958</v>
      </c>
      <c r="HC218">
        <v>54.2947</v>
      </c>
      <c r="HD218">
        <v>47.3718</v>
      </c>
      <c r="HE218">
        <v>1</v>
      </c>
      <c r="HF218">
        <v>0.065935</v>
      </c>
      <c r="HG218">
        <v>-1.45655</v>
      </c>
      <c r="HH218">
        <v>20.126</v>
      </c>
      <c r="HI218">
        <v>5.19887</v>
      </c>
      <c r="HJ218">
        <v>12.0041</v>
      </c>
      <c r="HK218">
        <v>4.97565</v>
      </c>
      <c r="HL218">
        <v>3.294</v>
      </c>
      <c r="HM218">
        <v>9999</v>
      </c>
      <c r="HN218">
        <v>9999</v>
      </c>
      <c r="HO218">
        <v>9999</v>
      </c>
      <c r="HP218">
        <v>999.9</v>
      </c>
      <c r="HQ218">
        <v>1.86325</v>
      </c>
      <c r="HR218">
        <v>1.86813</v>
      </c>
      <c r="HS218">
        <v>1.86783</v>
      </c>
      <c r="HT218">
        <v>1.86905</v>
      </c>
      <c r="HU218">
        <v>1.86984</v>
      </c>
      <c r="HV218">
        <v>1.86597</v>
      </c>
      <c r="HW218">
        <v>1.86702</v>
      </c>
      <c r="HX218">
        <v>1.86843</v>
      </c>
      <c r="HY218">
        <v>5</v>
      </c>
      <c r="HZ218">
        <v>0</v>
      </c>
      <c r="IA218">
        <v>0</v>
      </c>
      <c r="IB218">
        <v>0</v>
      </c>
      <c r="IC218" t="s">
        <v>426</v>
      </c>
      <c r="ID218" t="s">
        <v>427</v>
      </c>
      <c r="IE218" t="s">
        <v>428</v>
      </c>
      <c r="IF218" t="s">
        <v>428</v>
      </c>
      <c r="IG218" t="s">
        <v>428</v>
      </c>
      <c r="IH218" t="s">
        <v>428</v>
      </c>
      <c r="II218">
        <v>0</v>
      </c>
      <c r="IJ218">
        <v>100</v>
      </c>
      <c r="IK218">
        <v>100</v>
      </c>
      <c r="IL218">
        <v>2.052</v>
      </c>
      <c r="IM218">
        <v>0.3415</v>
      </c>
      <c r="IN218">
        <v>0.625846538382723</v>
      </c>
      <c r="IO218">
        <v>0.00365734689822481</v>
      </c>
      <c r="IP218">
        <v>-6.82403095585571e-07</v>
      </c>
      <c r="IQ218">
        <v>2.34579755332527e-10</v>
      </c>
      <c r="IR218">
        <v>-0.0964157226560202</v>
      </c>
      <c r="IS218">
        <v>-0.0183575705514064</v>
      </c>
      <c r="IT218">
        <v>0.00210061426533654</v>
      </c>
      <c r="IU218">
        <v>-2.28055882586626e-05</v>
      </c>
      <c r="IV218">
        <v>4</v>
      </c>
      <c r="IW218">
        <v>2464</v>
      </c>
      <c r="IX218">
        <v>0</v>
      </c>
      <c r="IY218">
        <v>27</v>
      </c>
      <c r="IZ218">
        <v>29308438.9</v>
      </c>
      <c r="JA218">
        <v>29308438.9</v>
      </c>
      <c r="JB218">
        <v>0.955811</v>
      </c>
      <c r="JC218">
        <v>2.64893</v>
      </c>
      <c r="JD218">
        <v>1.54785</v>
      </c>
      <c r="JE218">
        <v>2.31323</v>
      </c>
      <c r="JF218">
        <v>1.64673</v>
      </c>
      <c r="JG218">
        <v>2.2522</v>
      </c>
      <c r="JH218">
        <v>34.418</v>
      </c>
      <c r="JI218">
        <v>24.2101</v>
      </c>
      <c r="JJ218">
        <v>18</v>
      </c>
      <c r="JK218">
        <v>506.35</v>
      </c>
      <c r="JL218">
        <v>331.763</v>
      </c>
      <c r="JM218">
        <v>30.7843</v>
      </c>
      <c r="JN218">
        <v>28.2287</v>
      </c>
      <c r="JO218">
        <v>30</v>
      </c>
      <c r="JP218">
        <v>28.2555</v>
      </c>
      <c r="JQ218">
        <v>28.218</v>
      </c>
      <c r="JR218">
        <v>19.1451</v>
      </c>
      <c r="JS218">
        <v>22.3537</v>
      </c>
      <c r="JT218">
        <v>85.7105</v>
      </c>
      <c r="JU218">
        <v>30.789</v>
      </c>
      <c r="JV218">
        <v>420</v>
      </c>
      <c r="JW218">
        <v>23.9297</v>
      </c>
      <c r="JX218">
        <v>96.6799</v>
      </c>
      <c r="JY218">
        <v>94.6222</v>
      </c>
    </row>
    <row r="219" spans="1:285">
      <c r="A219">
        <v>203</v>
      </c>
      <c r="B219">
        <v>1758506337</v>
      </c>
      <c r="C219">
        <v>3309</v>
      </c>
      <c r="D219" t="s">
        <v>835</v>
      </c>
      <c r="E219" t="s">
        <v>836</v>
      </c>
      <c r="F219">
        <v>5</v>
      </c>
      <c r="G219" t="s">
        <v>419</v>
      </c>
      <c r="H219" t="s">
        <v>786</v>
      </c>
      <c r="I219" t="s">
        <v>421</v>
      </c>
      <c r="J219">
        <v>1758506334</v>
      </c>
      <c r="K219">
        <f>(L219)/1000</f>
        <v>0</v>
      </c>
      <c r="L219">
        <f>1000*DL219*AJ219*(DH219-DI219)/(100*DA219*(1000-AJ219*DH219))</f>
        <v>0</v>
      </c>
      <c r="M219">
        <f>DL219*AJ219*(DG219-DF219*(1000-AJ219*DI219)/(1000-AJ219*DH219))/(100*DA219)</f>
        <v>0</v>
      </c>
      <c r="N219">
        <f>DF219 - IF(AJ219&gt;1, M219*DA219*100.0/(AL219), 0)</f>
        <v>0</v>
      </c>
      <c r="O219">
        <f>((U219-K219/2)*N219-M219)/(U219+K219/2)</f>
        <v>0</v>
      </c>
      <c r="P219">
        <f>O219*(DM219+DN219)/1000.0</f>
        <v>0</v>
      </c>
      <c r="Q219">
        <f>(DF219 - IF(AJ219&gt;1, M219*DA219*100.0/(AL219), 0))*(DM219+DN219)/1000.0</f>
        <v>0</v>
      </c>
      <c r="R219">
        <f>2.0/((1/T219-1/S219)+SIGN(T219)*SQRT((1/T219-1/S219)*(1/T219-1/S219) + 4*DB219/((DB219+1)*(DB219+1))*(2*1/T219*1/S219-1/S219*1/S219)))</f>
        <v>0</v>
      </c>
      <c r="S219">
        <f>IF(LEFT(DC219,1)&lt;&gt;"0",IF(LEFT(DC219,1)="1",3.0,DD219),$D$5+$E$5*(DT219*DM219/($K$5*1000))+$F$5*(DT219*DM219/($K$5*1000))*MAX(MIN(DA219,$J$5),$I$5)*MAX(MIN(DA219,$J$5),$I$5)+$G$5*MAX(MIN(DA219,$J$5),$I$5)*(DT219*DM219/($K$5*1000))+$H$5*(DT219*DM219/($K$5*1000))*(DT219*DM219/($K$5*1000)))</f>
        <v>0</v>
      </c>
      <c r="T219">
        <f>K219*(1000-(1000*0.61365*exp(17.502*X219/(240.97+X219))/(DM219+DN219)+DH219)/2)/(1000*0.61365*exp(17.502*X219/(240.97+X219))/(DM219+DN219)-DH219)</f>
        <v>0</v>
      </c>
      <c r="U219">
        <f>1/((DB219+1)/(R219/1.6)+1/(S219/1.37)) + DB219/((DB219+1)/(R219/1.6) + DB219/(S219/1.37))</f>
        <v>0</v>
      </c>
      <c r="V219">
        <f>(CW219*CZ219)</f>
        <v>0</v>
      </c>
      <c r="W219">
        <f>(DO219+(V219+2*0.95*5.67E-8*(((DO219+$B$7)+273)^4-(DO219+273)^4)-44100*K219)/(1.84*29.3*S219+8*0.95*5.67E-8*(DO219+273)^3))</f>
        <v>0</v>
      </c>
      <c r="X219">
        <f>($C$7*DP219+$D$7*DQ219+$E$7*W219)</f>
        <v>0</v>
      </c>
      <c r="Y219">
        <f>0.61365*exp(17.502*X219/(240.97+X219))</f>
        <v>0</v>
      </c>
      <c r="Z219">
        <f>(AA219/AB219*100)</f>
        <v>0</v>
      </c>
      <c r="AA219">
        <f>DH219*(DM219+DN219)/1000</f>
        <v>0</v>
      </c>
      <c r="AB219">
        <f>0.61365*exp(17.502*DO219/(240.97+DO219))</f>
        <v>0</v>
      </c>
      <c r="AC219">
        <f>(Y219-DH219*(DM219+DN219)/1000)</f>
        <v>0</v>
      </c>
      <c r="AD219">
        <f>(-K219*44100)</f>
        <v>0</v>
      </c>
      <c r="AE219">
        <f>2*29.3*S219*0.92*(DO219-X219)</f>
        <v>0</v>
      </c>
      <c r="AF219">
        <f>2*0.95*5.67E-8*(((DO219+$B$7)+273)^4-(X219+273)^4)</f>
        <v>0</v>
      </c>
      <c r="AG219">
        <f>V219+AF219+AD219+AE219</f>
        <v>0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MAX(0,($B$13+$C$13*DT219)/(1+$D$13*DT219)*DM219/(DO219+273)*$E$13)</f>
        <v>0</v>
      </c>
      <c r="AM219" t="s">
        <v>422</v>
      </c>
      <c r="AN219" t="s">
        <v>422</v>
      </c>
      <c r="AO219">
        <v>0</v>
      </c>
      <c r="AP219">
        <v>0</v>
      </c>
      <c r="AQ219">
        <f>1-AO219/AP219</f>
        <v>0</v>
      </c>
      <c r="AR219">
        <v>0</v>
      </c>
      <c r="AS219" t="s">
        <v>422</v>
      </c>
      <c r="AT219" t="s">
        <v>422</v>
      </c>
      <c r="AU219">
        <v>0</v>
      </c>
      <c r="AV219">
        <v>0</v>
      </c>
      <c r="AW219">
        <f>1-AU219/AV219</f>
        <v>0</v>
      </c>
      <c r="AX219">
        <v>0.5</v>
      </c>
      <c r="AY219">
        <f>CX219</f>
        <v>0</v>
      </c>
      <c r="AZ219">
        <f>M219</f>
        <v>0</v>
      </c>
      <c r="BA219">
        <f>AW219*AX219*AY219</f>
        <v>0</v>
      </c>
      <c r="BB219">
        <f>(AZ219-AR219)/AY219</f>
        <v>0</v>
      </c>
      <c r="BC219">
        <f>(AP219-AV219)/AV219</f>
        <v>0</v>
      </c>
      <c r="BD219">
        <f>AO219/(AQ219+AO219/AV219)</f>
        <v>0</v>
      </c>
      <c r="BE219" t="s">
        <v>422</v>
      </c>
      <c r="BF219">
        <v>0</v>
      </c>
      <c r="BG219">
        <f>IF(BF219&lt;&gt;0, BF219, BD219)</f>
        <v>0</v>
      </c>
      <c r="BH219">
        <f>1-BG219/AV219</f>
        <v>0</v>
      </c>
      <c r="BI219">
        <f>(AV219-AU219)/(AV219-BG219)</f>
        <v>0</v>
      </c>
      <c r="BJ219">
        <f>(AP219-AV219)/(AP219-BG219)</f>
        <v>0</v>
      </c>
      <c r="BK219">
        <f>(AV219-AU219)/(AV219-AO219)</f>
        <v>0</v>
      </c>
      <c r="BL219">
        <f>(AP219-AV219)/(AP219-AO219)</f>
        <v>0</v>
      </c>
      <c r="BM219">
        <f>(BI219*BG219/AU219)</f>
        <v>0</v>
      </c>
      <c r="BN219">
        <f>(1-BM219)</f>
        <v>0</v>
      </c>
      <c r="CW219">
        <f>$B$11*DU219+$C$11*DV219+$F$11*EG219*(1-EJ219)</f>
        <v>0</v>
      </c>
      <c r="CX219">
        <f>CW219*CY219</f>
        <v>0</v>
      </c>
      <c r="CY219">
        <f>($B$11*$D$9+$C$11*$D$9+$F$11*((ET219+EL219)/MAX(ET219+EL219+EU219, 0.1)*$I$9+EU219/MAX(ET219+EL219+EU219, 0.1)*$J$9))/($B$11+$C$11+$F$11)</f>
        <v>0</v>
      </c>
      <c r="CZ219">
        <f>($B$11*$K$9+$C$11*$K$9+$F$11*((ET219+EL219)/MAX(ET219+EL219+EU219, 0.1)*$P$9+EU219/MAX(ET219+EL219+EU219, 0.1)*$Q$9))/($B$11+$C$11+$F$11)</f>
        <v>0</v>
      </c>
      <c r="DA219">
        <v>1.37</v>
      </c>
      <c r="DB219">
        <v>0.5</v>
      </c>
      <c r="DC219" t="s">
        <v>423</v>
      </c>
      <c r="DD219">
        <v>2</v>
      </c>
      <c r="DE219">
        <v>1758506334</v>
      </c>
      <c r="DF219">
        <v>420.106</v>
      </c>
      <c r="DG219">
        <v>419.990666666667</v>
      </c>
      <c r="DH219">
        <v>23.9636</v>
      </c>
      <c r="DI219">
        <v>23.9305666666667</v>
      </c>
      <c r="DJ219">
        <v>418.053</v>
      </c>
      <c r="DK219">
        <v>23.6221333333333</v>
      </c>
      <c r="DL219">
        <v>500.044333333333</v>
      </c>
      <c r="DM219">
        <v>89.8138333333333</v>
      </c>
      <c r="DN219">
        <v>0.0357573666666667</v>
      </c>
      <c r="DO219">
        <v>30.1803666666667</v>
      </c>
      <c r="DP219">
        <v>29.9953666666667</v>
      </c>
      <c r="DQ219">
        <v>999.9</v>
      </c>
      <c r="DR219">
        <v>0</v>
      </c>
      <c r="DS219">
        <v>0</v>
      </c>
      <c r="DT219">
        <v>10028.76</v>
      </c>
      <c r="DU219">
        <v>0</v>
      </c>
      <c r="DV219">
        <v>0.330984</v>
      </c>
      <c r="DW219">
        <v>0.115275333333333</v>
      </c>
      <c r="DX219">
        <v>430.420333333333</v>
      </c>
      <c r="DY219">
        <v>430.287666666667</v>
      </c>
      <c r="DZ219">
        <v>0.0330295666666667</v>
      </c>
      <c r="EA219">
        <v>419.990666666667</v>
      </c>
      <c r="EB219">
        <v>23.9305666666667</v>
      </c>
      <c r="EC219">
        <v>2.15226</v>
      </c>
      <c r="ED219">
        <v>2.14929666666667</v>
      </c>
      <c r="EE219">
        <v>18.6113666666667</v>
      </c>
      <c r="EF219">
        <v>18.5893333333333</v>
      </c>
      <c r="EG219">
        <v>0.00500059</v>
      </c>
      <c r="EH219">
        <v>0</v>
      </c>
      <c r="EI219">
        <v>0</v>
      </c>
      <c r="EJ219">
        <v>0</v>
      </c>
      <c r="EK219">
        <v>104.133333333333</v>
      </c>
      <c r="EL219">
        <v>0.00500059</v>
      </c>
      <c r="EM219">
        <v>-9.26666666666667</v>
      </c>
      <c r="EN219">
        <v>-0.466666666666667</v>
      </c>
      <c r="EO219">
        <v>35.812</v>
      </c>
      <c r="EP219">
        <v>38.979</v>
      </c>
      <c r="EQ219">
        <v>37.125</v>
      </c>
      <c r="ER219">
        <v>39</v>
      </c>
      <c r="ES219">
        <v>38</v>
      </c>
      <c r="ET219">
        <v>0</v>
      </c>
      <c r="EU219">
        <v>0</v>
      </c>
      <c r="EV219">
        <v>0</v>
      </c>
      <c r="EW219">
        <v>1758506337.3</v>
      </c>
      <c r="EX219">
        <v>0</v>
      </c>
      <c r="EY219">
        <v>105.696153846154</v>
      </c>
      <c r="EZ219">
        <v>-4.6666665094629</v>
      </c>
      <c r="FA219">
        <v>-12.6051282448873</v>
      </c>
      <c r="FB219">
        <v>-8.66538461538462</v>
      </c>
      <c r="FC219">
        <v>15</v>
      </c>
      <c r="FD219">
        <v>0</v>
      </c>
      <c r="FE219" t="s">
        <v>424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0.0882830376190476</v>
      </c>
      <c r="FR219">
        <v>0.159654037402597</v>
      </c>
      <c r="FS219">
        <v>0.0461955640501318</v>
      </c>
      <c r="FT219">
        <v>1</v>
      </c>
      <c r="FU219">
        <v>106.091176470588</v>
      </c>
      <c r="FV219">
        <v>-4.82658512969918</v>
      </c>
      <c r="FW219">
        <v>5.17149242579302</v>
      </c>
      <c r="FX219">
        <v>-1</v>
      </c>
      <c r="FY219">
        <v>0.0309187571428571</v>
      </c>
      <c r="FZ219">
        <v>0.0109923584415584</v>
      </c>
      <c r="GA219">
        <v>0.00150445548655333</v>
      </c>
      <c r="GB219">
        <v>1</v>
      </c>
      <c r="GC219">
        <v>2</v>
      </c>
      <c r="GD219">
        <v>2</v>
      </c>
      <c r="GE219" t="s">
        <v>425</v>
      </c>
      <c r="GF219">
        <v>3.13306</v>
      </c>
      <c r="GG219">
        <v>2.71398</v>
      </c>
      <c r="GH219">
        <v>0.0888583</v>
      </c>
      <c r="GI219">
        <v>0.0893138</v>
      </c>
      <c r="GJ219">
        <v>0.102224</v>
      </c>
      <c r="GK219">
        <v>0.102763</v>
      </c>
      <c r="GL219">
        <v>34330.6</v>
      </c>
      <c r="GM219">
        <v>36753</v>
      </c>
      <c r="GN219">
        <v>34090</v>
      </c>
      <c r="GO219">
        <v>36540.4</v>
      </c>
      <c r="GP219">
        <v>43228.4</v>
      </c>
      <c r="GQ219">
        <v>47064.4</v>
      </c>
      <c r="GR219">
        <v>53188.6</v>
      </c>
      <c r="GS219">
        <v>58402.2</v>
      </c>
      <c r="GT219">
        <v>1.9561</v>
      </c>
      <c r="GU219">
        <v>1.6575</v>
      </c>
      <c r="GV219">
        <v>0.0963211</v>
      </c>
      <c r="GW219">
        <v>0</v>
      </c>
      <c r="GX219">
        <v>28.424</v>
      </c>
      <c r="GY219">
        <v>999.9</v>
      </c>
      <c r="GZ219">
        <v>58.802</v>
      </c>
      <c r="HA219">
        <v>30.555</v>
      </c>
      <c r="HB219">
        <v>28.7955</v>
      </c>
      <c r="HC219">
        <v>54.4847</v>
      </c>
      <c r="HD219">
        <v>47.6763</v>
      </c>
      <c r="HE219">
        <v>1</v>
      </c>
      <c r="HF219">
        <v>0.0659197</v>
      </c>
      <c r="HG219">
        <v>-1.45915</v>
      </c>
      <c r="HH219">
        <v>20.1261</v>
      </c>
      <c r="HI219">
        <v>5.19917</v>
      </c>
      <c r="HJ219">
        <v>12.0044</v>
      </c>
      <c r="HK219">
        <v>4.9757</v>
      </c>
      <c r="HL219">
        <v>3.294</v>
      </c>
      <c r="HM219">
        <v>9999</v>
      </c>
      <c r="HN219">
        <v>9999</v>
      </c>
      <c r="HO219">
        <v>9999</v>
      </c>
      <c r="HP219">
        <v>999.9</v>
      </c>
      <c r="HQ219">
        <v>1.86325</v>
      </c>
      <c r="HR219">
        <v>1.86813</v>
      </c>
      <c r="HS219">
        <v>1.86783</v>
      </c>
      <c r="HT219">
        <v>1.86905</v>
      </c>
      <c r="HU219">
        <v>1.86984</v>
      </c>
      <c r="HV219">
        <v>1.86597</v>
      </c>
      <c r="HW219">
        <v>1.86703</v>
      </c>
      <c r="HX219">
        <v>1.86843</v>
      </c>
      <c r="HY219">
        <v>5</v>
      </c>
      <c r="HZ219">
        <v>0</v>
      </c>
      <c r="IA219">
        <v>0</v>
      </c>
      <c r="IB219">
        <v>0</v>
      </c>
      <c r="IC219" t="s">
        <v>426</v>
      </c>
      <c r="ID219" t="s">
        <v>427</v>
      </c>
      <c r="IE219" t="s">
        <v>428</v>
      </c>
      <c r="IF219" t="s">
        <v>428</v>
      </c>
      <c r="IG219" t="s">
        <v>428</v>
      </c>
      <c r="IH219" t="s">
        <v>428</v>
      </c>
      <c r="II219">
        <v>0</v>
      </c>
      <c r="IJ219">
        <v>100</v>
      </c>
      <c r="IK219">
        <v>100</v>
      </c>
      <c r="IL219">
        <v>2.053</v>
      </c>
      <c r="IM219">
        <v>0.3415</v>
      </c>
      <c r="IN219">
        <v>0.625846538382723</v>
      </c>
      <c r="IO219">
        <v>0.00365734689822481</v>
      </c>
      <c r="IP219">
        <v>-6.82403095585571e-07</v>
      </c>
      <c r="IQ219">
        <v>2.34579755332527e-10</v>
      </c>
      <c r="IR219">
        <v>-0.0964157226560202</v>
      </c>
      <c r="IS219">
        <v>-0.0183575705514064</v>
      </c>
      <c r="IT219">
        <v>0.00210061426533654</v>
      </c>
      <c r="IU219">
        <v>-2.28055882586626e-05</v>
      </c>
      <c r="IV219">
        <v>4</v>
      </c>
      <c r="IW219">
        <v>2464</v>
      </c>
      <c r="IX219">
        <v>0</v>
      </c>
      <c r="IY219">
        <v>27</v>
      </c>
      <c r="IZ219">
        <v>29308438.9</v>
      </c>
      <c r="JA219">
        <v>29308438.9</v>
      </c>
      <c r="JB219">
        <v>0.95459</v>
      </c>
      <c r="JC219">
        <v>2.63916</v>
      </c>
      <c r="JD219">
        <v>1.54785</v>
      </c>
      <c r="JE219">
        <v>2.31445</v>
      </c>
      <c r="JF219">
        <v>1.64673</v>
      </c>
      <c r="JG219">
        <v>2.36084</v>
      </c>
      <c r="JH219">
        <v>34.418</v>
      </c>
      <c r="JI219">
        <v>24.2188</v>
      </c>
      <c r="JJ219">
        <v>18</v>
      </c>
      <c r="JK219">
        <v>506.278</v>
      </c>
      <c r="JL219">
        <v>331.804</v>
      </c>
      <c r="JM219">
        <v>30.7858</v>
      </c>
      <c r="JN219">
        <v>28.2287</v>
      </c>
      <c r="JO219">
        <v>30</v>
      </c>
      <c r="JP219">
        <v>28.2548</v>
      </c>
      <c r="JQ219">
        <v>28.2168</v>
      </c>
      <c r="JR219">
        <v>19.1433</v>
      </c>
      <c r="JS219">
        <v>22.3537</v>
      </c>
      <c r="JT219">
        <v>85.7105</v>
      </c>
      <c r="JU219">
        <v>30.789</v>
      </c>
      <c r="JV219">
        <v>420</v>
      </c>
      <c r="JW219">
        <v>23.9297</v>
      </c>
      <c r="JX219">
        <v>96.6797</v>
      </c>
      <c r="JY219">
        <v>94.6228</v>
      </c>
    </row>
    <row r="220" spans="1:285">
      <c r="A220">
        <v>204</v>
      </c>
      <c r="B220">
        <v>1758506339</v>
      </c>
      <c r="C220">
        <v>3311</v>
      </c>
      <c r="D220" t="s">
        <v>837</v>
      </c>
      <c r="E220" t="s">
        <v>838</v>
      </c>
      <c r="F220">
        <v>5</v>
      </c>
      <c r="G220" t="s">
        <v>419</v>
      </c>
      <c r="H220" t="s">
        <v>786</v>
      </c>
      <c r="I220" t="s">
        <v>421</v>
      </c>
      <c r="J220">
        <v>1758506336</v>
      </c>
      <c r="K220">
        <f>(L220)/1000</f>
        <v>0</v>
      </c>
      <c r="L220">
        <f>1000*DL220*AJ220*(DH220-DI220)/(100*DA220*(1000-AJ220*DH220))</f>
        <v>0</v>
      </c>
      <c r="M220">
        <f>DL220*AJ220*(DG220-DF220*(1000-AJ220*DI220)/(1000-AJ220*DH220))/(100*DA220)</f>
        <v>0</v>
      </c>
      <c r="N220">
        <f>DF220 - IF(AJ220&gt;1, M220*DA220*100.0/(AL220), 0)</f>
        <v>0</v>
      </c>
      <c r="O220">
        <f>((U220-K220/2)*N220-M220)/(U220+K220/2)</f>
        <v>0</v>
      </c>
      <c r="P220">
        <f>O220*(DM220+DN220)/1000.0</f>
        <v>0</v>
      </c>
      <c r="Q220">
        <f>(DF220 - IF(AJ220&gt;1, M220*DA220*100.0/(AL220), 0))*(DM220+DN220)/1000.0</f>
        <v>0</v>
      </c>
      <c r="R220">
        <f>2.0/((1/T220-1/S220)+SIGN(T220)*SQRT((1/T220-1/S220)*(1/T220-1/S220) + 4*DB220/((DB220+1)*(DB220+1))*(2*1/T220*1/S220-1/S220*1/S220)))</f>
        <v>0</v>
      </c>
      <c r="S220">
        <f>IF(LEFT(DC220,1)&lt;&gt;"0",IF(LEFT(DC220,1)="1",3.0,DD220),$D$5+$E$5*(DT220*DM220/($K$5*1000))+$F$5*(DT220*DM220/($K$5*1000))*MAX(MIN(DA220,$J$5),$I$5)*MAX(MIN(DA220,$J$5),$I$5)+$G$5*MAX(MIN(DA220,$J$5),$I$5)*(DT220*DM220/($K$5*1000))+$H$5*(DT220*DM220/($K$5*1000))*(DT220*DM220/($K$5*1000)))</f>
        <v>0</v>
      </c>
      <c r="T220">
        <f>K220*(1000-(1000*0.61365*exp(17.502*X220/(240.97+X220))/(DM220+DN220)+DH220)/2)/(1000*0.61365*exp(17.502*X220/(240.97+X220))/(DM220+DN220)-DH220)</f>
        <v>0</v>
      </c>
      <c r="U220">
        <f>1/((DB220+1)/(R220/1.6)+1/(S220/1.37)) + DB220/((DB220+1)/(R220/1.6) + DB220/(S220/1.37))</f>
        <v>0</v>
      </c>
      <c r="V220">
        <f>(CW220*CZ220)</f>
        <v>0</v>
      </c>
      <c r="W220">
        <f>(DO220+(V220+2*0.95*5.67E-8*(((DO220+$B$7)+273)^4-(DO220+273)^4)-44100*K220)/(1.84*29.3*S220+8*0.95*5.67E-8*(DO220+273)^3))</f>
        <v>0</v>
      </c>
      <c r="X220">
        <f>($C$7*DP220+$D$7*DQ220+$E$7*W220)</f>
        <v>0</v>
      </c>
      <c r="Y220">
        <f>0.61365*exp(17.502*X220/(240.97+X220))</f>
        <v>0</v>
      </c>
      <c r="Z220">
        <f>(AA220/AB220*100)</f>
        <v>0</v>
      </c>
      <c r="AA220">
        <f>DH220*(DM220+DN220)/1000</f>
        <v>0</v>
      </c>
      <c r="AB220">
        <f>0.61365*exp(17.502*DO220/(240.97+DO220))</f>
        <v>0</v>
      </c>
      <c r="AC220">
        <f>(Y220-DH220*(DM220+DN220)/1000)</f>
        <v>0</v>
      </c>
      <c r="AD220">
        <f>(-K220*44100)</f>
        <v>0</v>
      </c>
      <c r="AE220">
        <f>2*29.3*S220*0.92*(DO220-X220)</f>
        <v>0</v>
      </c>
      <c r="AF220">
        <f>2*0.95*5.67E-8*(((DO220+$B$7)+273)^4-(X220+273)^4)</f>
        <v>0</v>
      </c>
      <c r="AG220">
        <f>V220+AF220+AD220+AE220</f>
        <v>0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MAX(0,($B$13+$C$13*DT220)/(1+$D$13*DT220)*DM220/(DO220+273)*$E$13)</f>
        <v>0</v>
      </c>
      <c r="AM220" t="s">
        <v>422</v>
      </c>
      <c r="AN220" t="s">
        <v>422</v>
      </c>
      <c r="AO220">
        <v>0</v>
      </c>
      <c r="AP220">
        <v>0</v>
      </c>
      <c r="AQ220">
        <f>1-AO220/AP220</f>
        <v>0</v>
      </c>
      <c r="AR220">
        <v>0</v>
      </c>
      <c r="AS220" t="s">
        <v>422</v>
      </c>
      <c r="AT220" t="s">
        <v>422</v>
      </c>
      <c r="AU220">
        <v>0</v>
      </c>
      <c r="AV220">
        <v>0</v>
      </c>
      <c r="AW220">
        <f>1-AU220/AV220</f>
        <v>0</v>
      </c>
      <c r="AX220">
        <v>0.5</v>
      </c>
      <c r="AY220">
        <f>CX220</f>
        <v>0</v>
      </c>
      <c r="AZ220">
        <f>M220</f>
        <v>0</v>
      </c>
      <c r="BA220">
        <f>AW220*AX220*AY220</f>
        <v>0</v>
      </c>
      <c r="BB220">
        <f>(AZ220-AR220)/AY220</f>
        <v>0</v>
      </c>
      <c r="BC220">
        <f>(AP220-AV220)/AV220</f>
        <v>0</v>
      </c>
      <c r="BD220">
        <f>AO220/(AQ220+AO220/AV220)</f>
        <v>0</v>
      </c>
      <c r="BE220" t="s">
        <v>422</v>
      </c>
      <c r="BF220">
        <v>0</v>
      </c>
      <c r="BG220">
        <f>IF(BF220&lt;&gt;0, BF220, BD220)</f>
        <v>0</v>
      </c>
      <c r="BH220">
        <f>1-BG220/AV220</f>
        <v>0</v>
      </c>
      <c r="BI220">
        <f>(AV220-AU220)/(AV220-BG220)</f>
        <v>0</v>
      </c>
      <c r="BJ220">
        <f>(AP220-AV220)/(AP220-BG220)</f>
        <v>0</v>
      </c>
      <c r="BK220">
        <f>(AV220-AU220)/(AV220-AO220)</f>
        <v>0</v>
      </c>
      <c r="BL220">
        <f>(AP220-AV220)/(AP220-AO220)</f>
        <v>0</v>
      </c>
      <c r="BM220">
        <f>(BI220*BG220/AU220)</f>
        <v>0</v>
      </c>
      <c r="BN220">
        <f>(1-BM220)</f>
        <v>0</v>
      </c>
      <c r="CW220">
        <f>$B$11*DU220+$C$11*DV220+$F$11*EG220*(1-EJ220)</f>
        <v>0</v>
      </c>
      <c r="CX220">
        <f>CW220*CY220</f>
        <v>0</v>
      </c>
      <c r="CY220">
        <f>($B$11*$D$9+$C$11*$D$9+$F$11*((ET220+EL220)/MAX(ET220+EL220+EU220, 0.1)*$I$9+EU220/MAX(ET220+EL220+EU220, 0.1)*$J$9))/($B$11+$C$11+$F$11)</f>
        <v>0</v>
      </c>
      <c r="CZ220">
        <f>($B$11*$K$9+$C$11*$K$9+$F$11*((ET220+EL220)/MAX(ET220+EL220+EU220, 0.1)*$P$9+EU220/MAX(ET220+EL220+EU220, 0.1)*$Q$9))/($B$11+$C$11+$F$11)</f>
        <v>0</v>
      </c>
      <c r="DA220">
        <v>1.37</v>
      </c>
      <c r="DB220">
        <v>0.5</v>
      </c>
      <c r="DC220" t="s">
        <v>423</v>
      </c>
      <c r="DD220">
        <v>2</v>
      </c>
      <c r="DE220">
        <v>1758506336</v>
      </c>
      <c r="DF220">
        <v>420.107333333333</v>
      </c>
      <c r="DG220">
        <v>419.993666666667</v>
      </c>
      <c r="DH220">
        <v>23.9637</v>
      </c>
      <c r="DI220">
        <v>23.9312666666667</v>
      </c>
      <c r="DJ220">
        <v>418.054666666667</v>
      </c>
      <c r="DK220">
        <v>23.6222</v>
      </c>
      <c r="DL220">
        <v>500.057666666667</v>
      </c>
      <c r="DM220">
        <v>89.8138666666667</v>
      </c>
      <c r="DN220">
        <v>0.0357926</v>
      </c>
      <c r="DO220">
        <v>30.1798</v>
      </c>
      <c r="DP220">
        <v>29.9946333333333</v>
      </c>
      <c r="DQ220">
        <v>999.9</v>
      </c>
      <c r="DR220">
        <v>0</v>
      </c>
      <c r="DS220">
        <v>0</v>
      </c>
      <c r="DT220">
        <v>10012.2933333333</v>
      </c>
      <c r="DU220">
        <v>0</v>
      </c>
      <c r="DV220">
        <v>0.330984</v>
      </c>
      <c r="DW220">
        <v>0.113861333333333</v>
      </c>
      <c r="DX220">
        <v>430.422</v>
      </c>
      <c r="DY220">
        <v>430.291</v>
      </c>
      <c r="DZ220">
        <v>0.0323963333333333</v>
      </c>
      <c r="EA220">
        <v>419.993666666667</v>
      </c>
      <c r="EB220">
        <v>23.9312666666667</v>
      </c>
      <c r="EC220">
        <v>2.15227</v>
      </c>
      <c r="ED220">
        <v>2.14936</v>
      </c>
      <c r="EE220">
        <v>18.6114</v>
      </c>
      <c r="EF220">
        <v>18.5898</v>
      </c>
      <c r="EG220">
        <v>0.00500059</v>
      </c>
      <c r="EH220">
        <v>0</v>
      </c>
      <c r="EI220">
        <v>0</v>
      </c>
      <c r="EJ220">
        <v>0</v>
      </c>
      <c r="EK220">
        <v>102.166666666667</v>
      </c>
      <c r="EL220">
        <v>0.00500059</v>
      </c>
      <c r="EM220">
        <v>-9.06666666666667</v>
      </c>
      <c r="EN220">
        <v>-1.06666666666667</v>
      </c>
      <c r="EO220">
        <v>35.812</v>
      </c>
      <c r="EP220">
        <v>38.958</v>
      </c>
      <c r="EQ220">
        <v>37.125</v>
      </c>
      <c r="ER220">
        <v>38.979</v>
      </c>
      <c r="ES220">
        <v>38</v>
      </c>
      <c r="ET220">
        <v>0</v>
      </c>
      <c r="EU220">
        <v>0</v>
      </c>
      <c r="EV220">
        <v>0</v>
      </c>
      <c r="EW220">
        <v>1758506339.7</v>
      </c>
      <c r="EX220">
        <v>0</v>
      </c>
      <c r="EY220">
        <v>105.961538461538</v>
      </c>
      <c r="EZ220">
        <v>-9.44273501351189</v>
      </c>
      <c r="FA220">
        <v>-0.0376068179908616</v>
      </c>
      <c r="FB220">
        <v>-9.31923076923077</v>
      </c>
      <c r="FC220">
        <v>15</v>
      </c>
      <c r="FD220">
        <v>0</v>
      </c>
      <c r="FE220" t="s">
        <v>424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0.096115909047619</v>
      </c>
      <c r="FR220">
        <v>0.121592142857143</v>
      </c>
      <c r="FS220">
        <v>0.0438272098081787</v>
      </c>
      <c r="FT220">
        <v>1</v>
      </c>
      <c r="FU220">
        <v>106.573529411765</v>
      </c>
      <c r="FV220">
        <v>-14.9045071939504</v>
      </c>
      <c r="FW220">
        <v>4.86991416904249</v>
      </c>
      <c r="FX220">
        <v>-1</v>
      </c>
      <c r="FY220">
        <v>0.031251</v>
      </c>
      <c r="FZ220">
        <v>0.00824304935064937</v>
      </c>
      <c r="GA220">
        <v>0.00134989064953954</v>
      </c>
      <c r="GB220">
        <v>1</v>
      </c>
      <c r="GC220">
        <v>2</v>
      </c>
      <c r="GD220">
        <v>2</v>
      </c>
      <c r="GE220" t="s">
        <v>425</v>
      </c>
      <c r="GF220">
        <v>3.13313</v>
      </c>
      <c r="GG220">
        <v>2.71379</v>
      </c>
      <c r="GH220">
        <v>0.0888592</v>
      </c>
      <c r="GI220">
        <v>0.0893208</v>
      </c>
      <c r="GJ220">
        <v>0.102227</v>
      </c>
      <c r="GK220">
        <v>0.102764</v>
      </c>
      <c r="GL220">
        <v>34330.7</v>
      </c>
      <c r="GM220">
        <v>36752.9</v>
      </c>
      <c r="GN220">
        <v>34090.1</v>
      </c>
      <c r="GO220">
        <v>36540.6</v>
      </c>
      <c r="GP220">
        <v>43228.4</v>
      </c>
      <c r="GQ220">
        <v>47064.7</v>
      </c>
      <c r="GR220">
        <v>53188.7</v>
      </c>
      <c r="GS220">
        <v>58402.6</v>
      </c>
      <c r="GT220">
        <v>1.95607</v>
      </c>
      <c r="GU220">
        <v>1.65755</v>
      </c>
      <c r="GV220">
        <v>0.0962913</v>
      </c>
      <c r="GW220">
        <v>0</v>
      </c>
      <c r="GX220">
        <v>28.4253</v>
      </c>
      <c r="GY220">
        <v>999.9</v>
      </c>
      <c r="GZ220">
        <v>58.778</v>
      </c>
      <c r="HA220">
        <v>30.534</v>
      </c>
      <c r="HB220">
        <v>28.7506</v>
      </c>
      <c r="HC220">
        <v>54.5247</v>
      </c>
      <c r="HD220">
        <v>47.6562</v>
      </c>
      <c r="HE220">
        <v>1</v>
      </c>
      <c r="HF220">
        <v>0.0659146</v>
      </c>
      <c r="HG220">
        <v>-1.46194</v>
      </c>
      <c r="HH220">
        <v>20.1261</v>
      </c>
      <c r="HI220">
        <v>5.19932</v>
      </c>
      <c r="HJ220">
        <v>12.0046</v>
      </c>
      <c r="HK220">
        <v>4.97575</v>
      </c>
      <c r="HL220">
        <v>3.294</v>
      </c>
      <c r="HM220">
        <v>9999</v>
      </c>
      <c r="HN220">
        <v>9999</v>
      </c>
      <c r="HO220">
        <v>9999</v>
      </c>
      <c r="HP220">
        <v>999.9</v>
      </c>
      <c r="HQ220">
        <v>1.86325</v>
      </c>
      <c r="HR220">
        <v>1.86813</v>
      </c>
      <c r="HS220">
        <v>1.86783</v>
      </c>
      <c r="HT220">
        <v>1.86905</v>
      </c>
      <c r="HU220">
        <v>1.86985</v>
      </c>
      <c r="HV220">
        <v>1.86597</v>
      </c>
      <c r="HW220">
        <v>1.86703</v>
      </c>
      <c r="HX220">
        <v>1.86842</v>
      </c>
      <c r="HY220">
        <v>5</v>
      </c>
      <c r="HZ220">
        <v>0</v>
      </c>
      <c r="IA220">
        <v>0</v>
      </c>
      <c r="IB220">
        <v>0</v>
      </c>
      <c r="IC220" t="s">
        <v>426</v>
      </c>
      <c r="ID220" t="s">
        <v>427</v>
      </c>
      <c r="IE220" t="s">
        <v>428</v>
      </c>
      <c r="IF220" t="s">
        <v>428</v>
      </c>
      <c r="IG220" t="s">
        <v>428</v>
      </c>
      <c r="IH220" t="s">
        <v>428</v>
      </c>
      <c r="II220">
        <v>0</v>
      </c>
      <c r="IJ220">
        <v>100</v>
      </c>
      <c r="IK220">
        <v>100</v>
      </c>
      <c r="IL220">
        <v>2.053</v>
      </c>
      <c r="IM220">
        <v>0.3415</v>
      </c>
      <c r="IN220">
        <v>0.625846538382723</v>
      </c>
      <c r="IO220">
        <v>0.00365734689822481</v>
      </c>
      <c r="IP220">
        <v>-6.82403095585571e-07</v>
      </c>
      <c r="IQ220">
        <v>2.34579755332527e-10</v>
      </c>
      <c r="IR220">
        <v>-0.0964157226560202</v>
      </c>
      <c r="IS220">
        <v>-0.0183575705514064</v>
      </c>
      <c r="IT220">
        <v>0.00210061426533654</v>
      </c>
      <c r="IU220">
        <v>-2.28055882586626e-05</v>
      </c>
      <c r="IV220">
        <v>4</v>
      </c>
      <c r="IW220">
        <v>2464</v>
      </c>
      <c r="IX220">
        <v>0</v>
      </c>
      <c r="IY220">
        <v>27</v>
      </c>
      <c r="IZ220">
        <v>29308439</v>
      </c>
      <c r="JA220">
        <v>29308439</v>
      </c>
      <c r="JB220">
        <v>0.95459</v>
      </c>
      <c r="JC220">
        <v>2.64282</v>
      </c>
      <c r="JD220">
        <v>1.54785</v>
      </c>
      <c r="JE220">
        <v>2.31323</v>
      </c>
      <c r="JF220">
        <v>1.64551</v>
      </c>
      <c r="JG220">
        <v>2.30347</v>
      </c>
      <c r="JH220">
        <v>34.418</v>
      </c>
      <c r="JI220">
        <v>24.2188</v>
      </c>
      <c r="JJ220">
        <v>18</v>
      </c>
      <c r="JK220">
        <v>506.25</v>
      </c>
      <c r="JL220">
        <v>331.828</v>
      </c>
      <c r="JM220">
        <v>30.7873</v>
      </c>
      <c r="JN220">
        <v>28.2287</v>
      </c>
      <c r="JO220">
        <v>30</v>
      </c>
      <c r="JP220">
        <v>28.2536</v>
      </c>
      <c r="JQ220">
        <v>28.2168</v>
      </c>
      <c r="JR220">
        <v>19.1426</v>
      </c>
      <c r="JS220">
        <v>22.3537</v>
      </c>
      <c r="JT220">
        <v>85.7105</v>
      </c>
      <c r="JU220">
        <v>30.789</v>
      </c>
      <c r="JV220">
        <v>420</v>
      </c>
      <c r="JW220">
        <v>23.9297</v>
      </c>
      <c r="JX220">
        <v>96.6799</v>
      </c>
      <c r="JY220">
        <v>94.6234</v>
      </c>
    </row>
    <row r="221" spans="1:285">
      <c r="A221">
        <v>205</v>
      </c>
      <c r="B221">
        <v>1758506341</v>
      </c>
      <c r="C221">
        <v>3313</v>
      </c>
      <c r="D221" t="s">
        <v>839</v>
      </c>
      <c r="E221" t="s">
        <v>840</v>
      </c>
      <c r="F221">
        <v>5</v>
      </c>
      <c r="G221" t="s">
        <v>419</v>
      </c>
      <c r="H221" t="s">
        <v>786</v>
      </c>
      <c r="I221" t="s">
        <v>421</v>
      </c>
      <c r="J221">
        <v>1758506338</v>
      </c>
      <c r="K221">
        <f>(L221)/1000</f>
        <v>0</v>
      </c>
      <c r="L221">
        <f>1000*DL221*AJ221*(DH221-DI221)/(100*DA221*(1000-AJ221*DH221))</f>
        <v>0</v>
      </c>
      <c r="M221">
        <f>DL221*AJ221*(DG221-DF221*(1000-AJ221*DI221)/(1000-AJ221*DH221))/(100*DA221)</f>
        <v>0</v>
      </c>
      <c r="N221">
        <f>DF221 - IF(AJ221&gt;1, M221*DA221*100.0/(AL221), 0)</f>
        <v>0</v>
      </c>
      <c r="O221">
        <f>((U221-K221/2)*N221-M221)/(U221+K221/2)</f>
        <v>0</v>
      </c>
      <c r="P221">
        <f>O221*(DM221+DN221)/1000.0</f>
        <v>0</v>
      </c>
      <c r="Q221">
        <f>(DF221 - IF(AJ221&gt;1, M221*DA221*100.0/(AL221), 0))*(DM221+DN221)/1000.0</f>
        <v>0</v>
      </c>
      <c r="R221">
        <f>2.0/((1/T221-1/S221)+SIGN(T221)*SQRT((1/T221-1/S221)*(1/T221-1/S221) + 4*DB221/((DB221+1)*(DB221+1))*(2*1/T221*1/S221-1/S221*1/S221)))</f>
        <v>0</v>
      </c>
      <c r="S221">
        <f>IF(LEFT(DC221,1)&lt;&gt;"0",IF(LEFT(DC221,1)="1",3.0,DD221),$D$5+$E$5*(DT221*DM221/($K$5*1000))+$F$5*(DT221*DM221/($K$5*1000))*MAX(MIN(DA221,$J$5),$I$5)*MAX(MIN(DA221,$J$5),$I$5)+$G$5*MAX(MIN(DA221,$J$5),$I$5)*(DT221*DM221/($K$5*1000))+$H$5*(DT221*DM221/($K$5*1000))*(DT221*DM221/($K$5*1000)))</f>
        <v>0</v>
      </c>
      <c r="T221">
        <f>K221*(1000-(1000*0.61365*exp(17.502*X221/(240.97+X221))/(DM221+DN221)+DH221)/2)/(1000*0.61365*exp(17.502*X221/(240.97+X221))/(DM221+DN221)-DH221)</f>
        <v>0</v>
      </c>
      <c r="U221">
        <f>1/((DB221+1)/(R221/1.6)+1/(S221/1.37)) + DB221/((DB221+1)/(R221/1.6) + DB221/(S221/1.37))</f>
        <v>0</v>
      </c>
      <c r="V221">
        <f>(CW221*CZ221)</f>
        <v>0</v>
      </c>
      <c r="W221">
        <f>(DO221+(V221+2*0.95*5.67E-8*(((DO221+$B$7)+273)^4-(DO221+273)^4)-44100*K221)/(1.84*29.3*S221+8*0.95*5.67E-8*(DO221+273)^3))</f>
        <v>0</v>
      </c>
      <c r="X221">
        <f>($C$7*DP221+$D$7*DQ221+$E$7*W221)</f>
        <v>0</v>
      </c>
      <c r="Y221">
        <f>0.61365*exp(17.502*X221/(240.97+X221))</f>
        <v>0</v>
      </c>
      <c r="Z221">
        <f>(AA221/AB221*100)</f>
        <v>0</v>
      </c>
      <c r="AA221">
        <f>DH221*(DM221+DN221)/1000</f>
        <v>0</v>
      </c>
      <c r="AB221">
        <f>0.61365*exp(17.502*DO221/(240.97+DO221))</f>
        <v>0</v>
      </c>
      <c r="AC221">
        <f>(Y221-DH221*(DM221+DN221)/1000)</f>
        <v>0</v>
      </c>
      <c r="AD221">
        <f>(-K221*44100)</f>
        <v>0</v>
      </c>
      <c r="AE221">
        <f>2*29.3*S221*0.92*(DO221-X221)</f>
        <v>0</v>
      </c>
      <c r="AF221">
        <f>2*0.95*5.67E-8*(((DO221+$B$7)+273)^4-(X221+273)^4)</f>
        <v>0</v>
      </c>
      <c r="AG221">
        <f>V221+AF221+AD221+AE221</f>
        <v>0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MAX(0,($B$13+$C$13*DT221)/(1+$D$13*DT221)*DM221/(DO221+273)*$E$13)</f>
        <v>0</v>
      </c>
      <c r="AM221" t="s">
        <v>422</v>
      </c>
      <c r="AN221" t="s">
        <v>422</v>
      </c>
      <c r="AO221">
        <v>0</v>
      </c>
      <c r="AP221">
        <v>0</v>
      </c>
      <c r="AQ221">
        <f>1-AO221/AP221</f>
        <v>0</v>
      </c>
      <c r="AR221">
        <v>0</v>
      </c>
      <c r="AS221" t="s">
        <v>422</v>
      </c>
      <c r="AT221" t="s">
        <v>422</v>
      </c>
      <c r="AU221">
        <v>0</v>
      </c>
      <c r="AV221">
        <v>0</v>
      </c>
      <c r="AW221">
        <f>1-AU221/AV221</f>
        <v>0</v>
      </c>
      <c r="AX221">
        <v>0.5</v>
      </c>
      <c r="AY221">
        <f>CX221</f>
        <v>0</v>
      </c>
      <c r="AZ221">
        <f>M221</f>
        <v>0</v>
      </c>
      <c r="BA221">
        <f>AW221*AX221*AY221</f>
        <v>0</v>
      </c>
      <c r="BB221">
        <f>(AZ221-AR221)/AY221</f>
        <v>0</v>
      </c>
      <c r="BC221">
        <f>(AP221-AV221)/AV221</f>
        <v>0</v>
      </c>
      <c r="BD221">
        <f>AO221/(AQ221+AO221/AV221)</f>
        <v>0</v>
      </c>
      <c r="BE221" t="s">
        <v>422</v>
      </c>
      <c r="BF221">
        <v>0</v>
      </c>
      <c r="BG221">
        <f>IF(BF221&lt;&gt;0, BF221, BD221)</f>
        <v>0</v>
      </c>
      <c r="BH221">
        <f>1-BG221/AV221</f>
        <v>0</v>
      </c>
      <c r="BI221">
        <f>(AV221-AU221)/(AV221-BG221)</f>
        <v>0</v>
      </c>
      <c r="BJ221">
        <f>(AP221-AV221)/(AP221-BG221)</f>
        <v>0</v>
      </c>
      <c r="BK221">
        <f>(AV221-AU221)/(AV221-AO221)</f>
        <v>0</v>
      </c>
      <c r="BL221">
        <f>(AP221-AV221)/(AP221-AO221)</f>
        <v>0</v>
      </c>
      <c r="BM221">
        <f>(BI221*BG221/AU221)</f>
        <v>0</v>
      </c>
      <c r="BN221">
        <f>(1-BM221)</f>
        <v>0</v>
      </c>
      <c r="CW221">
        <f>$B$11*DU221+$C$11*DV221+$F$11*EG221*(1-EJ221)</f>
        <v>0</v>
      </c>
      <c r="CX221">
        <f>CW221*CY221</f>
        <v>0</v>
      </c>
      <c r="CY221">
        <f>($B$11*$D$9+$C$11*$D$9+$F$11*((ET221+EL221)/MAX(ET221+EL221+EU221, 0.1)*$I$9+EU221/MAX(ET221+EL221+EU221, 0.1)*$J$9))/($B$11+$C$11+$F$11)</f>
        <v>0</v>
      </c>
      <c r="CZ221">
        <f>($B$11*$K$9+$C$11*$K$9+$F$11*((ET221+EL221)/MAX(ET221+EL221+EU221, 0.1)*$P$9+EU221/MAX(ET221+EL221+EU221, 0.1)*$Q$9))/($B$11+$C$11+$F$11)</f>
        <v>0</v>
      </c>
      <c r="DA221">
        <v>1.37</v>
      </c>
      <c r="DB221">
        <v>0.5</v>
      </c>
      <c r="DC221" t="s">
        <v>423</v>
      </c>
      <c r="DD221">
        <v>2</v>
      </c>
      <c r="DE221">
        <v>1758506338</v>
      </c>
      <c r="DF221">
        <v>420.110333333333</v>
      </c>
      <c r="DG221">
        <v>420.020666666667</v>
      </c>
      <c r="DH221">
        <v>23.9638333333333</v>
      </c>
      <c r="DI221">
        <v>23.9327</v>
      </c>
      <c r="DJ221">
        <v>418.057666666667</v>
      </c>
      <c r="DK221">
        <v>23.6223333333333</v>
      </c>
      <c r="DL221">
        <v>500.066666666667</v>
      </c>
      <c r="DM221">
        <v>89.8131</v>
      </c>
      <c r="DN221">
        <v>0.0357919</v>
      </c>
      <c r="DO221">
        <v>30.1797666666667</v>
      </c>
      <c r="DP221">
        <v>29.995</v>
      </c>
      <c r="DQ221">
        <v>999.9</v>
      </c>
      <c r="DR221">
        <v>0</v>
      </c>
      <c r="DS221">
        <v>0</v>
      </c>
      <c r="DT221">
        <v>9998.75333333333</v>
      </c>
      <c r="DU221">
        <v>0</v>
      </c>
      <c r="DV221">
        <v>0.330984</v>
      </c>
      <c r="DW221">
        <v>0.0898947666666667</v>
      </c>
      <c r="DX221">
        <v>430.425</v>
      </c>
      <c r="DY221">
        <v>430.319333333333</v>
      </c>
      <c r="DZ221">
        <v>0.0310987</v>
      </c>
      <c r="EA221">
        <v>420.020666666667</v>
      </c>
      <c r="EB221">
        <v>23.9327</v>
      </c>
      <c r="EC221">
        <v>2.15226666666667</v>
      </c>
      <c r="ED221">
        <v>2.14947</v>
      </c>
      <c r="EE221">
        <v>18.6113333333333</v>
      </c>
      <c r="EF221">
        <v>18.5906</v>
      </c>
      <c r="EG221">
        <v>0.00500059</v>
      </c>
      <c r="EH221">
        <v>0</v>
      </c>
      <c r="EI221">
        <v>0</v>
      </c>
      <c r="EJ221">
        <v>0</v>
      </c>
      <c r="EK221">
        <v>100.5</v>
      </c>
      <c r="EL221">
        <v>0.00500059</v>
      </c>
      <c r="EM221">
        <v>-9.36666666666667</v>
      </c>
      <c r="EN221">
        <v>-1.16666666666667</v>
      </c>
      <c r="EO221">
        <v>35.7913333333333</v>
      </c>
      <c r="EP221">
        <v>38.9163333333333</v>
      </c>
      <c r="EQ221">
        <v>37.104</v>
      </c>
      <c r="ER221">
        <v>38.958</v>
      </c>
      <c r="ES221">
        <v>38</v>
      </c>
      <c r="ET221">
        <v>0</v>
      </c>
      <c r="EU221">
        <v>0</v>
      </c>
      <c r="EV221">
        <v>0</v>
      </c>
      <c r="EW221">
        <v>1758506341.5</v>
      </c>
      <c r="EX221">
        <v>0</v>
      </c>
      <c r="EY221">
        <v>106.192</v>
      </c>
      <c r="EZ221">
        <v>-3.82307671821167</v>
      </c>
      <c r="FA221">
        <v>4.70769235504692</v>
      </c>
      <c r="FB221">
        <v>-9.86</v>
      </c>
      <c r="FC221">
        <v>15</v>
      </c>
      <c r="FD221">
        <v>0</v>
      </c>
      <c r="FE221" t="s">
        <v>424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0.101771833333333</v>
      </c>
      <c r="FR221">
        <v>-0.0434408727272729</v>
      </c>
      <c r="FS221">
        <v>0.0365158321132646</v>
      </c>
      <c r="FT221">
        <v>1</v>
      </c>
      <c r="FU221">
        <v>106.082352941176</v>
      </c>
      <c r="FV221">
        <v>-8.45530936477372</v>
      </c>
      <c r="FW221">
        <v>4.82075601760916</v>
      </c>
      <c r="FX221">
        <v>-1</v>
      </c>
      <c r="FY221">
        <v>0.0314020476190476</v>
      </c>
      <c r="FZ221">
        <v>0.00360210389610389</v>
      </c>
      <c r="GA221">
        <v>0.00118464344952156</v>
      </c>
      <c r="GB221">
        <v>1</v>
      </c>
      <c r="GC221">
        <v>2</v>
      </c>
      <c r="GD221">
        <v>2</v>
      </c>
      <c r="GE221" t="s">
        <v>425</v>
      </c>
      <c r="GF221">
        <v>3.1331</v>
      </c>
      <c r="GG221">
        <v>2.71364</v>
      </c>
      <c r="GH221">
        <v>0.0888579</v>
      </c>
      <c r="GI221">
        <v>0.08932</v>
      </c>
      <c r="GJ221">
        <v>0.10223</v>
      </c>
      <c r="GK221">
        <v>0.102766</v>
      </c>
      <c r="GL221">
        <v>34330.8</v>
      </c>
      <c r="GM221">
        <v>36752.9</v>
      </c>
      <c r="GN221">
        <v>34090.1</v>
      </c>
      <c r="GO221">
        <v>36540.5</v>
      </c>
      <c r="GP221">
        <v>43228.5</v>
      </c>
      <c r="GQ221">
        <v>47064.3</v>
      </c>
      <c r="GR221">
        <v>53189</v>
      </c>
      <c r="GS221">
        <v>58402.3</v>
      </c>
      <c r="GT221">
        <v>1.95588</v>
      </c>
      <c r="GU221">
        <v>1.65777</v>
      </c>
      <c r="GV221">
        <v>0.0965372</v>
      </c>
      <c r="GW221">
        <v>0</v>
      </c>
      <c r="GX221">
        <v>28.4264</v>
      </c>
      <c r="GY221">
        <v>999.9</v>
      </c>
      <c r="GZ221">
        <v>58.802</v>
      </c>
      <c r="HA221">
        <v>30.555</v>
      </c>
      <c r="HB221">
        <v>28.7975</v>
      </c>
      <c r="HC221">
        <v>54.8047</v>
      </c>
      <c r="HD221">
        <v>47.3678</v>
      </c>
      <c r="HE221">
        <v>1</v>
      </c>
      <c r="HF221">
        <v>0.0659197</v>
      </c>
      <c r="HG221">
        <v>-1.46071</v>
      </c>
      <c r="HH221">
        <v>20.1261</v>
      </c>
      <c r="HI221">
        <v>5.19917</v>
      </c>
      <c r="HJ221">
        <v>12.0041</v>
      </c>
      <c r="HK221">
        <v>4.97575</v>
      </c>
      <c r="HL221">
        <v>3.294</v>
      </c>
      <c r="HM221">
        <v>9999</v>
      </c>
      <c r="HN221">
        <v>9999</v>
      </c>
      <c r="HO221">
        <v>9999</v>
      </c>
      <c r="HP221">
        <v>999.9</v>
      </c>
      <c r="HQ221">
        <v>1.86325</v>
      </c>
      <c r="HR221">
        <v>1.86813</v>
      </c>
      <c r="HS221">
        <v>1.86783</v>
      </c>
      <c r="HT221">
        <v>1.86905</v>
      </c>
      <c r="HU221">
        <v>1.86985</v>
      </c>
      <c r="HV221">
        <v>1.86594</v>
      </c>
      <c r="HW221">
        <v>1.86701</v>
      </c>
      <c r="HX221">
        <v>1.8684</v>
      </c>
      <c r="HY221">
        <v>5</v>
      </c>
      <c r="HZ221">
        <v>0</v>
      </c>
      <c r="IA221">
        <v>0</v>
      </c>
      <c r="IB221">
        <v>0</v>
      </c>
      <c r="IC221" t="s">
        <v>426</v>
      </c>
      <c r="ID221" t="s">
        <v>427</v>
      </c>
      <c r="IE221" t="s">
        <v>428</v>
      </c>
      <c r="IF221" t="s">
        <v>428</v>
      </c>
      <c r="IG221" t="s">
        <v>428</v>
      </c>
      <c r="IH221" t="s">
        <v>428</v>
      </c>
      <c r="II221">
        <v>0</v>
      </c>
      <c r="IJ221">
        <v>100</v>
      </c>
      <c r="IK221">
        <v>100</v>
      </c>
      <c r="IL221">
        <v>2.052</v>
      </c>
      <c r="IM221">
        <v>0.3416</v>
      </c>
      <c r="IN221">
        <v>0.625846538382723</v>
      </c>
      <c r="IO221">
        <v>0.00365734689822481</v>
      </c>
      <c r="IP221">
        <v>-6.82403095585571e-07</v>
      </c>
      <c r="IQ221">
        <v>2.34579755332527e-10</v>
      </c>
      <c r="IR221">
        <v>-0.0964157226560202</v>
      </c>
      <c r="IS221">
        <v>-0.0183575705514064</v>
      </c>
      <c r="IT221">
        <v>0.00210061426533654</v>
      </c>
      <c r="IU221">
        <v>-2.28055882586626e-05</v>
      </c>
      <c r="IV221">
        <v>4</v>
      </c>
      <c r="IW221">
        <v>2464</v>
      </c>
      <c r="IX221">
        <v>0</v>
      </c>
      <c r="IY221">
        <v>27</v>
      </c>
      <c r="IZ221">
        <v>29308439</v>
      </c>
      <c r="JA221">
        <v>29308439</v>
      </c>
      <c r="JB221">
        <v>0.955811</v>
      </c>
      <c r="JC221">
        <v>2.64526</v>
      </c>
      <c r="JD221">
        <v>1.54785</v>
      </c>
      <c r="JE221">
        <v>2.31445</v>
      </c>
      <c r="JF221">
        <v>1.64673</v>
      </c>
      <c r="JG221">
        <v>2.29614</v>
      </c>
      <c r="JH221">
        <v>34.418</v>
      </c>
      <c r="JI221">
        <v>24.2188</v>
      </c>
      <c r="JJ221">
        <v>18</v>
      </c>
      <c r="JK221">
        <v>506.114</v>
      </c>
      <c r="JL221">
        <v>331.935</v>
      </c>
      <c r="JM221">
        <v>30.7889</v>
      </c>
      <c r="JN221">
        <v>28.2285</v>
      </c>
      <c r="JO221">
        <v>30</v>
      </c>
      <c r="JP221">
        <v>28.2531</v>
      </c>
      <c r="JQ221">
        <v>28.2168</v>
      </c>
      <c r="JR221">
        <v>19.1425</v>
      </c>
      <c r="JS221">
        <v>22.3537</v>
      </c>
      <c r="JT221">
        <v>85.7105</v>
      </c>
      <c r="JU221">
        <v>30.7928</v>
      </c>
      <c r="JV221">
        <v>420</v>
      </c>
      <c r="JW221">
        <v>23.9278</v>
      </c>
      <c r="JX221">
        <v>96.6803</v>
      </c>
      <c r="JY221">
        <v>94.623</v>
      </c>
    </row>
    <row r="222" spans="1:285">
      <c r="A222">
        <v>206</v>
      </c>
      <c r="B222">
        <v>1758506343</v>
      </c>
      <c r="C222">
        <v>3315</v>
      </c>
      <c r="D222" t="s">
        <v>841</v>
      </c>
      <c r="E222" t="s">
        <v>842</v>
      </c>
      <c r="F222">
        <v>5</v>
      </c>
      <c r="G222" t="s">
        <v>419</v>
      </c>
      <c r="H222" t="s">
        <v>786</v>
      </c>
      <c r="I222" t="s">
        <v>421</v>
      </c>
      <c r="J222">
        <v>1758506340</v>
      </c>
      <c r="K222">
        <f>(L222)/1000</f>
        <v>0</v>
      </c>
      <c r="L222">
        <f>1000*DL222*AJ222*(DH222-DI222)/(100*DA222*(1000-AJ222*DH222))</f>
        <v>0</v>
      </c>
      <c r="M222">
        <f>DL222*AJ222*(DG222-DF222*(1000-AJ222*DI222)/(1000-AJ222*DH222))/(100*DA222)</f>
        <v>0</v>
      </c>
      <c r="N222">
        <f>DF222 - IF(AJ222&gt;1, M222*DA222*100.0/(AL222), 0)</f>
        <v>0</v>
      </c>
      <c r="O222">
        <f>((U222-K222/2)*N222-M222)/(U222+K222/2)</f>
        <v>0</v>
      </c>
      <c r="P222">
        <f>O222*(DM222+DN222)/1000.0</f>
        <v>0</v>
      </c>
      <c r="Q222">
        <f>(DF222 - IF(AJ222&gt;1, M222*DA222*100.0/(AL222), 0))*(DM222+DN222)/1000.0</f>
        <v>0</v>
      </c>
      <c r="R222">
        <f>2.0/((1/T222-1/S222)+SIGN(T222)*SQRT((1/T222-1/S222)*(1/T222-1/S222) + 4*DB222/((DB222+1)*(DB222+1))*(2*1/T222*1/S222-1/S222*1/S222)))</f>
        <v>0</v>
      </c>
      <c r="S222">
        <f>IF(LEFT(DC222,1)&lt;&gt;"0",IF(LEFT(DC222,1)="1",3.0,DD222),$D$5+$E$5*(DT222*DM222/($K$5*1000))+$F$5*(DT222*DM222/($K$5*1000))*MAX(MIN(DA222,$J$5),$I$5)*MAX(MIN(DA222,$J$5),$I$5)+$G$5*MAX(MIN(DA222,$J$5),$I$5)*(DT222*DM222/($K$5*1000))+$H$5*(DT222*DM222/($K$5*1000))*(DT222*DM222/($K$5*1000)))</f>
        <v>0</v>
      </c>
      <c r="T222">
        <f>K222*(1000-(1000*0.61365*exp(17.502*X222/(240.97+X222))/(DM222+DN222)+DH222)/2)/(1000*0.61365*exp(17.502*X222/(240.97+X222))/(DM222+DN222)-DH222)</f>
        <v>0</v>
      </c>
      <c r="U222">
        <f>1/((DB222+1)/(R222/1.6)+1/(S222/1.37)) + DB222/((DB222+1)/(R222/1.6) + DB222/(S222/1.37))</f>
        <v>0</v>
      </c>
      <c r="V222">
        <f>(CW222*CZ222)</f>
        <v>0</v>
      </c>
      <c r="W222">
        <f>(DO222+(V222+2*0.95*5.67E-8*(((DO222+$B$7)+273)^4-(DO222+273)^4)-44100*K222)/(1.84*29.3*S222+8*0.95*5.67E-8*(DO222+273)^3))</f>
        <v>0</v>
      </c>
      <c r="X222">
        <f>($C$7*DP222+$D$7*DQ222+$E$7*W222)</f>
        <v>0</v>
      </c>
      <c r="Y222">
        <f>0.61365*exp(17.502*X222/(240.97+X222))</f>
        <v>0</v>
      </c>
      <c r="Z222">
        <f>(AA222/AB222*100)</f>
        <v>0</v>
      </c>
      <c r="AA222">
        <f>DH222*(DM222+DN222)/1000</f>
        <v>0</v>
      </c>
      <c r="AB222">
        <f>0.61365*exp(17.502*DO222/(240.97+DO222))</f>
        <v>0</v>
      </c>
      <c r="AC222">
        <f>(Y222-DH222*(DM222+DN222)/1000)</f>
        <v>0</v>
      </c>
      <c r="AD222">
        <f>(-K222*44100)</f>
        <v>0</v>
      </c>
      <c r="AE222">
        <f>2*29.3*S222*0.92*(DO222-X222)</f>
        <v>0</v>
      </c>
      <c r="AF222">
        <f>2*0.95*5.67E-8*(((DO222+$B$7)+273)^4-(X222+273)^4)</f>
        <v>0</v>
      </c>
      <c r="AG222">
        <f>V222+AF222+AD222+AE222</f>
        <v>0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MAX(0,($B$13+$C$13*DT222)/(1+$D$13*DT222)*DM222/(DO222+273)*$E$13)</f>
        <v>0</v>
      </c>
      <c r="AM222" t="s">
        <v>422</v>
      </c>
      <c r="AN222" t="s">
        <v>422</v>
      </c>
      <c r="AO222">
        <v>0</v>
      </c>
      <c r="AP222">
        <v>0</v>
      </c>
      <c r="AQ222">
        <f>1-AO222/AP222</f>
        <v>0</v>
      </c>
      <c r="AR222">
        <v>0</v>
      </c>
      <c r="AS222" t="s">
        <v>422</v>
      </c>
      <c r="AT222" t="s">
        <v>422</v>
      </c>
      <c r="AU222">
        <v>0</v>
      </c>
      <c r="AV222">
        <v>0</v>
      </c>
      <c r="AW222">
        <f>1-AU222/AV222</f>
        <v>0</v>
      </c>
      <c r="AX222">
        <v>0.5</v>
      </c>
      <c r="AY222">
        <f>CX222</f>
        <v>0</v>
      </c>
      <c r="AZ222">
        <f>M222</f>
        <v>0</v>
      </c>
      <c r="BA222">
        <f>AW222*AX222*AY222</f>
        <v>0</v>
      </c>
      <c r="BB222">
        <f>(AZ222-AR222)/AY222</f>
        <v>0</v>
      </c>
      <c r="BC222">
        <f>(AP222-AV222)/AV222</f>
        <v>0</v>
      </c>
      <c r="BD222">
        <f>AO222/(AQ222+AO222/AV222)</f>
        <v>0</v>
      </c>
      <c r="BE222" t="s">
        <v>422</v>
      </c>
      <c r="BF222">
        <v>0</v>
      </c>
      <c r="BG222">
        <f>IF(BF222&lt;&gt;0, BF222, BD222)</f>
        <v>0</v>
      </c>
      <c r="BH222">
        <f>1-BG222/AV222</f>
        <v>0</v>
      </c>
      <c r="BI222">
        <f>(AV222-AU222)/(AV222-BG222)</f>
        <v>0</v>
      </c>
      <c r="BJ222">
        <f>(AP222-AV222)/(AP222-BG222)</f>
        <v>0</v>
      </c>
      <c r="BK222">
        <f>(AV222-AU222)/(AV222-AO222)</f>
        <v>0</v>
      </c>
      <c r="BL222">
        <f>(AP222-AV222)/(AP222-AO222)</f>
        <v>0</v>
      </c>
      <c r="BM222">
        <f>(BI222*BG222/AU222)</f>
        <v>0</v>
      </c>
      <c r="BN222">
        <f>(1-BM222)</f>
        <v>0</v>
      </c>
      <c r="CW222">
        <f>$B$11*DU222+$C$11*DV222+$F$11*EG222*(1-EJ222)</f>
        <v>0</v>
      </c>
      <c r="CX222">
        <f>CW222*CY222</f>
        <v>0</v>
      </c>
      <c r="CY222">
        <f>($B$11*$D$9+$C$11*$D$9+$F$11*((ET222+EL222)/MAX(ET222+EL222+EU222, 0.1)*$I$9+EU222/MAX(ET222+EL222+EU222, 0.1)*$J$9))/($B$11+$C$11+$F$11)</f>
        <v>0</v>
      </c>
      <c r="CZ222">
        <f>($B$11*$K$9+$C$11*$K$9+$F$11*((ET222+EL222)/MAX(ET222+EL222+EU222, 0.1)*$P$9+EU222/MAX(ET222+EL222+EU222, 0.1)*$Q$9))/($B$11+$C$11+$F$11)</f>
        <v>0</v>
      </c>
      <c r="DA222">
        <v>1.37</v>
      </c>
      <c r="DB222">
        <v>0.5</v>
      </c>
      <c r="DC222" t="s">
        <v>423</v>
      </c>
      <c r="DD222">
        <v>2</v>
      </c>
      <c r="DE222">
        <v>1758506340</v>
      </c>
      <c r="DF222">
        <v>420.117666666667</v>
      </c>
      <c r="DG222">
        <v>420.048</v>
      </c>
      <c r="DH222">
        <v>23.9645666666667</v>
      </c>
      <c r="DI222">
        <v>23.9338666666667</v>
      </c>
      <c r="DJ222">
        <v>418.065</v>
      </c>
      <c r="DK222">
        <v>23.6230333333333</v>
      </c>
      <c r="DL222">
        <v>499.996333333333</v>
      </c>
      <c r="DM222">
        <v>89.8116333333333</v>
      </c>
      <c r="DN222">
        <v>0.0357836666666667</v>
      </c>
      <c r="DO222">
        <v>30.1805333333333</v>
      </c>
      <c r="DP222">
        <v>29.9972333333333</v>
      </c>
      <c r="DQ222">
        <v>999.9</v>
      </c>
      <c r="DR222">
        <v>0</v>
      </c>
      <c r="DS222">
        <v>0</v>
      </c>
      <c r="DT222">
        <v>9993.54333333333</v>
      </c>
      <c r="DU222">
        <v>0</v>
      </c>
      <c r="DV222">
        <v>0.330984</v>
      </c>
      <c r="DW222">
        <v>0.0697835333333333</v>
      </c>
      <c r="DX222">
        <v>430.432666666667</v>
      </c>
      <c r="DY222">
        <v>430.348</v>
      </c>
      <c r="DZ222">
        <v>0.0306511</v>
      </c>
      <c r="EA222">
        <v>420.048</v>
      </c>
      <c r="EB222">
        <v>23.9338666666667</v>
      </c>
      <c r="EC222">
        <v>2.15229666666667</v>
      </c>
      <c r="ED222">
        <v>2.14954</v>
      </c>
      <c r="EE222">
        <v>18.6115666666667</v>
      </c>
      <c r="EF222">
        <v>18.5911333333333</v>
      </c>
      <c r="EG222">
        <v>0.00500059</v>
      </c>
      <c r="EH222">
        <v>0</v>
      </c>
      <c r="EI222">
        <v>0</v>
      </c>
      <c r="EJ222">
        <v>0</v>
      </c>
      <c r="EK222">
        <v>103.766666666667</v>
      </c>
      <c r="EL222">
        <v>0.00500059</v>
      </c>
      <c r="EM222">
        <v>-10.3333333333333</v>
      </c>
      <c r="EN222">
        <v>-1</v>
      </c>
      <c r="EO222">
        <v>35.7706666666667</v>
      </c>
      <c r="EP222">
        <v>38.8956666666667</v>
      </c>
      <c r="EQ222">
        <v>37.083</v>
      </c>
      <c r="ER222">
        <v>38.9163333333333</v>
      </c>
      <c r="ES222">
        <v>38</v>
      </c>
      <c r="ET222">
        <v>0</v>
      </c>
      <c r="EU222">
        <v>0</v>
      </c>
      <c r="EV222">
        <v>0</v>
      </c>
      <c r="EW222">
        <v>1758506343.3</v>
      </c>
      <c r="EX222">
        <v>0</v>
      </c>
      <c r="EY222">
        <v>106.419230769231</v>
      </c>
      <c r="EZ222">
        <v>13.5418805445953</v>
      </c>
      <c r="FA222">
        <v>-6.28034176332653</v>
      </c>
      <c r="FB222">
        <v>-10.3961538461538</v>
      </c>
      <c r="FC222">
        <v>15</v>
      </c>
      <c r="FD222">
        <v>0</v>
      </c>
      <c r="FE222" t="s">
        <v>424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0.101992723809524</v>
      </c>
      <c r="FR222">
        <v>-0.192626898701298</v>
      </c>
      <c r="FS222">
        <v>0.035818737395842</v>
      </c>
      <c r="FT222">
        <v>1</v>
      </c>
      <c r="FU222">
        <v>105.779411764706</v>
      </c>
      <c r="FV222">
        <v>3.87624150945065</v>
      </c>
      <c r="FW222">
        <v>4.97787926801368</v>
      </c>
      <c r="FX222">
        <v>-1</v>
      </c>
      <c r="FY222">
        <v>0.0314263857142857</v>
      </c>
      <c r="FZ222">
        <v>0.00127685454545456</v>
      </c>
      <c r="GA222">
        <v>0.0011824205368592</v>
      </c>
      <c r="GB222">
        <v>1</v>
      </c>
      <c r="GC222">
        <v>2</v>
      </c>
      <c r="GD222">
        <v>2</v>
      </c>
      <c r="GE222" t="s">
        <v>425</v>
      </c>
      <c r="GF222">
        <v>3.13298</v>
      </c>
      <c r="GG222">
        <v>2.71389</v>
      </c>
      <c r="GH222">
        <v>0.0888578</v>
      </c>
      <c r="GI222">
        <v>0.0893174</v>
      </c>
      <c r="GJ222">
        <v>0.10223</v>
      </c>
      <c r="GK222">
        <v>0.102766</v>
      </c>
      <c r="GL222">
        <v>34330.8</v>
      </c>
      <c r="GM222">
        <v>36752.8</v>
      </c>
      <c r="GN222">
        <v>34090.2</v>
      </c>
      <c r="GO222">
        <v>36540.4</v>
      </c>
      <c r="GP222">
        <v>43228.5</v>
      </c>
      <c r="GQ222">
        <v>47064.1</v>
      </c>
      <c r="GR222">
        <v>53189.1</v>
      </c>
      <c r="GS222">
        <v>58402.1</v>
      </c>
      <c r="GT222">
        <v>1.9556</v>
      </c>
      <c r="GU222">
        <v>1.65793</v>
      </c>
      <c r="GV222">
        <v>0.0965968</v>
      </c>
      <c r="GW222">
        <v>0</v>
      </c>
      <c r="GX222">
        <v>28.4264</v>
      </c>
      <c r="GY222">
        <v>999.9</v>
      </c>
      <c r="GZ222">
        <v>58.778</v>
      </c>
      <c r="HA222">
        <v>30.534</v>
      </c>
      <c r="HB222">
        <v>28.7512</v>
      </c>
      <c r="HC222">
        <v>54.6947</v>
      </c>
      <c r="HD222">
        <v>47.3598</v>
      </c>
      <c r="HE222">
        <v>1</v>
      </c>
      <c r="HF222">
        <v>0.0659019</v>
      </c>
      <c r="HG222">
        <v>-1.4648</v>
      </c>
      <c r="HH222">
        <v>20.1259</v>
      </c>
      <c r="HI222">
        <v>5.19887</v>
      </c>
      <c r="HJ222">
        <v>12.0041</v>
      </c>
      <c r="HK222">
        <v>4.9756</v>
      </c>
      <c r="HL222">
        <v>3.294</v>
      </c>
      <c r="HM222">
        <v>9999</v>
      </c>
      <c r="HN222">
        <v>9999</v>
      </c>
      <c r="HO222">
        <v>9999</v>
      </c>
      <c r="HP222">
        <v>999.9</v>
      </c>
      <c r="HQ222">
        <v>1.86325</v>
      </c>
      <c r="HR222">
        <v>1.86812</v>
      </c>
      <c r="HS222">
        <v>1.86783</v>
      </c>
      <c r="HT222">
        <v>1.86905</v>
      </c>
      <c r="HU222">
        <v>1.86983</v>
      </c>
      <c r="HV222">
        <v>1.86594</v>
      </c>
      <c r="HW222">
        <v>1.86697</v>
      </c>
      <c r="HX222">
        <v>1.8684</v>
      </c>
      <c r="HY222">
        <v>5</v>
      </c>
      <c r="HZ222">
        <v>0</v>
      </c>
      <c r="IA222">
        <v>0</v>
      </c>
      <c r="IB222">
        <v>0</v>
      </c>
      <c r="IC222" t="s">
        <v>426</v>
      </c>
      <c r="ID222" t="s">
        <v>427</v>
      </c>
      <c r="IE222" t="s">
        <v>428</v>
      </c>
      <c r="IF222" t="s">
        <v>428</v>
      </c>
      <c r="IG222" t="s">
        <v>428</v>
      </c>
      <c r="IH222" t="s">
        <v>428</v>
      </c>
      <c r="II222">
        <v>0</v>
      </c>
      <c r="IJ222">
        <v>100</v>
      </c>
      <c r="IK222">
        <v>100</v>
      </c>
      <c r="IL222">
        <v>2.053</v>
      </c>
      <c r="IM222">
        <v>0.3416</v>
      </c>
      <c r="IN222">
        <v>0.625846538382723</v>
      </c>
      <c r="IO222">
        <v>0.00365734689822481</v>
      </c>
      <c r="IP222">
        <v>-6.82403095585571e-07</v>
      </c>
      <c r="IQ222">
        <v>2.34579755332527e-10</v>
      </c>
      <c r="IR222">
        <v>-0.0964157226560202</v>
      </c>
      <c r="IS222">
        <v>-0.0183575705514064</v>
      </c>
      <c r="IT222">
        <v>0.00210061426533654</v>
      </c>
      <c r="IU222">
        <v>-2.28055882586626e-05</v>
      </c>
      <c r="IV222">
        <v>4</v>
      </c>
      <c r="IW222">
        <v>2464</v>
      </c>
      <c r="IX222">
        <v>0</v>
      </c>
      <c r="IY222">
        <v>27</v>
      </c>
      <c r="IZ222">
        <v>29308439.1</v>
      </c>
      <c r="JA222">
        <v>29308439.1</v>
      </c>
      <c r="JB222">
        <v>0.95459</v>
      </c>
      <c r="JC222">
        <v>2.63428</v>
      </c>
      <c r="JD222">
        <v>1.54785</v>
      </c>
      <c r="JE222">
        <v>2.31323</v>
      </c>
      <c r="JF222">
        <v>1.64673</v>
      </c>
      <c r="JG222">
        <v>2.36328</v>
      </c>
      <c r="JH222">
        <v>34.418</v>
      </c>
      <c r="JI222">
        <v>24.2188</v>
      </c>
      <c r="JJ222">
        <v>18</v>
      </c>
      <c r="JK222">
        <v>505.931</v>
      </c>
      <c r="JL222">
        <v>332</v>
      </c>
      <c r="JM222">
        <v>30.7904</v>
      </c>
      <c r="JN222">
        <v>28.2273</v>
      </c>
      <c r="JO222">
        <v>30</v>
      </c>
      <c r="JP222">
        <v>28.253</v>
      </c>
      <c r="JQ222">
        <v>28.2156</v>
      </c>
      <c r="JR222">
        <v>19.1415</v>
      </c>
      <c r="JS222">
        <v>22.3537</v>
      </c>
      <c r="JT222">
        <v>85.7105</v>
      </c>
      <c r="JU222">
        <v>30.7928</v>
      </c>
      <c r="JV222">
        <v>420</v>
      </c>
      <c r="JW222">
        <v>23.9296</v>
      </c>
      <c r="JX222">
        <v>96.6805</v>
      </c>
      <c r="JY222">
        <v>94.6226</v>
      </c>
    </row>
    <row r="223" spans="1:285">
      <c r="A223">
        <v>207</v>
      </c>
      <c r="B223">
        <v>1758506345</v>
      </c>
      <c r="C223">
        <v>3317</v>
      </c>
      <c r="D223" t="s">
        <v>843</v>
      </c>
      <c r="E223" t="s">
        <v>844</v>
      </c>
      <c r="F223">
        <v>5</v>
      </c>
      <c r="G223" t="s">
        <v>419</v>
      </c>
      <c r="H223" t="s">
        <v>786</v>
      </c>
      <c r="I223" t="s">
        <v>421</v>
      </c>
      <c r="J223">
        <v>1758506342</v>
      </c>
      <c r="K223">
        <f>(L223)/1000</f>
        <v>0</v>
      </c>
      <c r="L223">
        <f>1000*DL223*AJ223*(DH223-DI223)/(100*DA223*(1000-AJ223*DH223))</f>
        <v>0</v>
      </c>
      <c r="M223">
        <f>DL223*AJ223*(DG223-DF223*(1000-AJ223*DI223)/(1000-AJ223*DH223))/(100*DA223)</f>
        <v>0</v>
      </c>
      <c r="N223">
        <f>DF223 - IF(AJ223&gt;1, M223*DA223*100.0/(AL223), 0)</f>
        <v>0</v>
      </c>
      <c r="O223">
        <f>((U223-K223/2)*N223-M223)/(U223+K223/2)</f>
        <v>0</v>
      </c>
      <c r="P223">
        <f>O223*(DM223+DN223)/1000.0</f>
        <v>0</v>
      </c>
      <c r="Q223">
        <f>(DF223 - IF(AJ223&gt;1, M223*DA223*100.0/(AL223), 0))*(DM223+DN223)/1000.0</f>
        <v>0</v>
      </c>
      <c r="R223">
        <f>2.0/((1/T223-1/S223)+SIGN(T223)*SQRT((1/T223-1/S223)*(1/T223-1/S223) + 4*DB223/((DB223+1)*(DB223+1))*(2*1/T223*1/S223-1/S223*1/S223)))</f>
        <v>0</v>
      </c>
      <c r="S223">
        <f>IF(LEFT(DC223,1)&lt;&gt;"0",IF(LEFT(DC223,1)="1",3.0,DD223),$D$5+$E$5*(DT223*DM223/($K$5*1000))+$F$5*(DT223*DM223/($K$5*1000))*MAX(MIN(DA223,$J$5),$I$5)*MAX(MIN(DA223,$J$5),$I$5)+$G$5*MAX(MIN(DA223,$J$5),$I$5)*(DT223*DM223/($K$5*1000))+$H$5*(DT223*DM223/($K$5*1000))*(DT223*DM223/($K$5*1000)))</f>
        <v>0</v>
      </c>
      <c r="T223">
        <f>K223*(1000-(1000*0.61365*exp(17.502*X223/(240.97+X223))/(DM223+DN223)+DH223)/2)/(1000*0.61365*exp(17.502*X223/(240.97+X223))/(DM223+DN223)-DH223)</f>
        <v>0</v>
      </c>
      <c r="U223">
        <f>1/((DB223+1)/(R223/1.6)+1/(S223/1.37)) + DB223/((DB223+1)/(R223/1.6) + DB223/(S223/1.37))</f>
        <v>0</v>
      </c>
      <c r="V223">
        <f>(CW223*CZ223)</f>
        <v>0</v>
      </c>
      <c r="W223">
        <f>(DO223+(V223+2*0.95*5.67E-8*(((DO223+$B$7)+273)^4-(DO223+273)^4)-44100*K223)/(1.84*29.3*S223+8*0.95*5.67E-8*(DO223+273)^3))</f>
        <v>0</v>
      </c>
      <c r="X223">
        <f>($C$7*DP223+$D$7*DQ223+$E$7*W223)</f>
        <v>0</v>
      </c>
      <c r="Y223">
        <f>0.61365*exp(17.502*X223/(240.97+X223))</f>
        <v>0</v>
      </c>
      <c r="Z223">
        <f>(AA223/AB223*100)</f>
        <v>0</v>
      </c>
      <c r="AA223">
        <f>DH223*(DM223+DN223)/1000</f>
        <v>0</v>
      </c>
      <c r="AB223">
        <f>0.61365*exp(17.502*DO223/(240.97+DO223))</f>
        <v>0</v>
      </c>
      <c r="AC223">
        <f>(Y223-DH223*(DM223+DN223)/1000)</f>
        <v>0</v>
      </c>
      <c r="AD223">
        <f>(-K223*44100)</f>
        <v>0</v>
      </c>
      <c r="AE223">
        <f>2*29.3*S223*0.92*(DO223-X223)</f>
        <v>0</v>
      </c>
      <c r="AF223">
        <f>2*0.95*5.67E-8*(((DO223+$B$7)+273)^4-(X223+273)^4)</f>
        <v>0</v>
      </c>
      <c r="AG223">
        <f>V223+AF223+AD223+AE223</f>
        <v>0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MAX(0,($B$13+$C$13*DT223)/(1+$D$13*DT223)*DM223/(DO223+273)*$E$13)</f>
        <v>0</v>
      </c>
      <c r="AM223" t="s">
        <v>422</v>
      </c>
      <c r="AN223" t="s">
        <v>422</v>
      </c>
      <c r="AO223">
        <v>0</v>
      </c>
      <c r="AP223">
        <v>0</v>
      </c>
      <c r="AQ223">
        <f>1-AO223/AP223</f>
        <v>0</v>
      </c>
      <c r="AR223">
        <v>0</v>
      </c>
      <c r="AS223" t="s">
        <v>422</v>
      </c>
      <c r="AT223" t="s">
        <v>422</v>
      </c>
      <c r="AU223">
        <v>0</v>
      </c>
      <c r="AV223">
        <v>0</v>
      </c>
      <c r="AW223">
        <f>1-AU223/AV223</f>
        <v>0</v>
      </c>
      <c r="AX223">
        <v>0.5</v>
      </c>
      <c r="AY223">
        <f>CX223</f>
        <v>0</v>
      </c>
      <c r="AZ223">
        <f>M223</f>
        <v>0</v>
      </c>
      <c r="BA223">
        <f>AW223*AX223*AY223</f>
        <v>0</v>
      </c>
      <c r="BB223">
        <f>(AZ223-AR223)/AY223</f>
        <v>0</v>
      </c>
      <c r="BC223">
        <f>(AP223-AV223)/AV223</f>
        <v>0</v>
      </c>
      <c r="BD223">
        <f>AO223/(AQ223+AO223/AV223)</f>
        <v>0</v>
      </c>
      <c r="BE223" t="s">
        <v>422</v>
      </c>
      <c r="BF223">
        <v>0</v>
      </c>
      <c r="BG223">
        <f>IF(BF223&lt;&gt;0, BF223, BD223)</f>
        <v>0</v>
      </c>
      <c r="BH223">
        <f>1-BG223/AV223</f>
        <v>0</v>
      </c>
      <c r="BI223">
        <f>(AV223-AU223)/(AV223-BG223)</f>
        <v>0</v>
      </c>
      <c r="BJ223">
        <f>(AP223-AV223)/(AP223-BG223)</f>
        <v>0</v>
      </c>
      <c r="BK223">
        <f>(AV223-AU223)/(AV223-AO223)</f>
        <v>0</v>
      </c>
      <c r="BL223">
        <f>(AP223-AV223)/(AP223-AO223)</f>
        <v>0</v>
      </c>
      <c r="BM223">
        <f>(BI223*BG223/AU223)</f>
        <v>0</v>
      </c>
      <c r="BN223">
        <f>(1-BM223)</f>
        <v>0</v>
      </c>
      <c r="CW223">
        <f>$B$11*DU223+$C$11*DV223+$F$11*EG223*(1-EJ223)</f>
        <v>0</v>
      </c>
      <c r="CX223">
        <f>CW223*CY223</f>
        <v>0</v>
      </c>
      <c r="CY223">
        <f>($B$11*$D$9+$C$11*$D$9+$F$11*((ET223+EL223)/MAX(ET223+EL223+EU223, 0.1)*$I$9+EU223/MAX(ET223+EL223+EU223, 0.1)*$J$9))/($B$11+$C$11+$F$11)</f>
        <v>0</v>
      </c>
      <c r="CZ223">
        <f>($B$11*$K$9+$C$11*$K$9+$F$11*((ET223+EL223)/MAX(ET223+EL223+EU223, 0.1)*$P$9+EU223/MAX(ET223+EL223+EU223, 0.1)*$Q$9))/($B$11+$C$11+$F$11)</f>
        <v>0</v>
      </c>
      <c r="DA223">
        <v>1.37</v>
      </c>
      <c r="DB223">
        <v>0.5</v>
      </c>
      <c r="DC223" t="s">
        <v>423</v>
      </c>
      <c r="DD223">
        <v>2</v>
      </c>
      <c r="DE223">
        <v>1758506342</v>
      </c>
      <c r="DF223">
        <v>420.117666666667</v>
      </c>
      <c r="DG223">
        <v>420.040666666667</v>
      </c>
      <c r="DH223">
        <v>23.9658666666667</v>
      </c>
      <c r="DI223">
        <v>23.9340666666667</v>
      </c>
      <c r="DJ223">
        <v>418.064666666667</v>
      </c>
      <c r="DK223">
        <v>23.6242666666667</v>
      </c>
      <c r="DL223">
        <v>499.979</v>
      </c>
      <c r="DM223">
        <v>89.8105</v>
      </c>
      <c r="DN223">
        <v>0.0359584</v>
      </c>
      <c r="DO223">
        <v>30.1816333333333</v>
      </c>
      <c r="DP223">
        <v>29.9993333333333</v>
      </c>
      <c r="DQ223">
        <v>999.9</v>
      </c>
      <c r="DR223">
        <v>0</v>
      </c>
      <c r="DS223">
        <v>0</v>
      </c>
      <c r="DT223">
        <v>9982.50333333333</v>
      </c>
      <c r="DU223">
        <v>0</v>
      </c>
      <c r="DV223">
        <v>0.330984</v>
      </c>
      <c r="DW223">
        <v>0.0769958666666667</v>
      </c>
      <c r="DX223">
        <v>430.433333333333</v>
      </c>
      <c r="DY223">
        <v>430.340666666667</v>
      </c>
      <c r="DZ223">
        <v>0.0317465333333333</v>
      </c>
      <c r="EA223">
        <v>420.040666666667</v>
      </c>
      <c r="EB223">
        <v>23.9340666666667</v>
      </c>
      <c r="EC223">
        <v>2.15238666666667</v>
      </c>
      <c r="ED223">
        <v>2.14953</v>
      </c>
      <c r="EE223">
        <v>18.6122333333333</v>
      </c>
      <c r="EF223">
        <v>18.5910666666667</v>
      </c>
      <c r="EG223">
        <v>0.00500059</v>
      </c>
      <c r="EH223">
        <v>0</v>
      </c>
      <c r="EI223">
        <v>0</v>
      </c>
      <c r="EJ223">
        <v>0</v>
      </c>
      <c r="EK223">
        <v>107.6</v>
      </c>
      <c r="EL223">
        <v>0.00500059</v>
      </c>
      <c r="EM223">
        <v>-17.2</v>
      </c>
      <c r="EN223">
        <v>-2.4</v>
      </c>
      <c r="EO223">
        <v>35.75</v>
      </c>
      <c r="EP223">
        <v>38.875</v>
      </c>
      <c r="EQ223">
        <v>37.062</v>
      </c>
      <c r="ER223">
        <v>38.8956666666667</v>
      </c>
      <c r="ES223">
        <v>37.979</v>
      </c>
      <c r="ET223">
        <v>0</v>
      </c>
      <c r="EU223">
        <v>0</v>
      </c>
      <c r="EV223">
        <v>0</v>
      </c>
      <c r="EW223">
        <v>1758506345.7</v>
      </c>
      <c r="EX223">
        <v>0</v>
      </c>
      <c r="EY223">
        <v>106.3</v>
      </c>
      <c r="EZ223">
        <v>15.6170942703434</v>
      </c>
      <c r="FA223">
        <v>-29.4222221197371</v>
      </c>
      <c r="FB223">
        <v>-11.1153846153846</v>
      </c>
      <c r="FC223">
        <v>15</v>
      </c>
      <c r="FD223">
        <v>0</v>
      </c>
      <c r="FE223" t="s">
        <v>424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0.0947629761904762</v>
      </c>
      <c r="FR223">
        <v>-0.136187992207792</v>
      </c>
      <c r="FS223">
        <v>0.0317386290595381</v>
      </c>
      <c r="FT223">
        <v>1</v>
      </c>
      <c r="FU223">
        <v>106.058823529412</v>
      </c>
      <c r="FV223">
        <v>13.0909092216057</v>
      </c>
      <c r="FW223">
        <v>5.06923347535716</v>
      </c>
      <c r="FX223">
        <v>-1</v>
      </c>
      <c r="FY223">
        <v>0.0314278428571429</v>
      </c>
      <c r="FZ223">
        <v>0.00255307012987015</v>
      </c>
      <c r="GA223">
        <v>0.00118090339291636</v>
      </c>
      <c r="GB223">
        <v>1</v>
      </c>
      <c r="GC223">
        <v>2</v>
      </c>
      <c r="GD223">
        <v>2</v>
      </c>
      <c r="GE223" t="s">
        <v>425</v>
      </c>
      <c r="GF223">
        <v>3.13312</v>
      </c>
      <c r="GG223">
        <v>2.71418</v>
      </c>
      <c r="GH223">
        <v>0.0888538</v>
      </c>
      <c r="GI223">
        <v>0.0893088</v>
      </c>
      <c r="GJ223">
        <v>0.102233</v>
      </c>
      <c r="GK223">
        <v>0.102764</v>
      </c>
      <c r="GL223">
        <v>34330.9</v>
      </c>
      <c r="GM223">
        <v>36753.3</v>
      </c>
      <c r="GN223">
        <v>34090.1</v>
      </c>
      <c r="GO223">
        <v>36540.5</v>
      </c>
      <c r="GP223">
        <v>43228.4</v>
      </c>
      <c r="GQ223">
        <v>47064.4</v>
      </c>
      <c r="GR223">
        <v>53189.1</v>
      </c>
      <c r="GS223">
        <v>58402.3</v>
      </c>
      <c r="GT223">
        <v>1.95585</v>
      </c>
      <c r="GU223">
        <v>1.6575</v>
      </c>
      <c r="GV223">
        <v>0.0962988</v>
      </c>
      <c r="GW223">
        <v>0</v>
      </c>
      <c r="GX223">
        <v>28.4264</v>
      </c>
      <c r="GY223">
        <v>999.9</v>
      </c>
      <c r="GZ223">
        <v>58.802</v>
      </c>
      <c r="HA223">
        <v>30.555</v>
      </c>
      <c r="HB223">
        <v>28.7939</v>
      </c>
      <c r="HC223">
        <v>54.8547</v>
      </c>
      <c r="HD223">
        <v>47.5881</v>
      </c>
      <c r="HE223">
        <v>1</v>
      </c>
      <c r="HF223">
        <v>0.0658816</v>
      </c>
      <c r="HG223">
        <v>-1.46321</v>
      </c>
      <c r="HH223">
        <v>20.126</v>
      </c>
      <c r="HI223">
        <v>5.19887</v>
      </c>
      <c r="HJ223">
        <v>12.0043</v>
      </c>
      <c r="HK223">
        <v>4.9756</v>
      </c>
      <c r="HL223">
        <v>3.294</v>
      </c>
      <c r="HM223">
        <v>9999</v>
      </c>
      <c r="HN223">
        <v>9999</v>
      </c>
      <c r="HO223">
        <v>9999</v>
      </c>
      <c r="HP223">
        <v>999.9</v>
      </c>
      <c r="HQ223">
        <v>1.86325</v>
      </c>
      <c r="HR223">
        <v>1.86813</v>
      </c>
      <c r="HS223">
        <v>1.86783</v>
      </c>
      <c r="HT223">
        <v>1.86905</v>
      </c>
      <c r="HU223">
        <v>1.86984</v>
      </c>
      <c r="HV223">
        <v>1.86597</v>
      </c>
      <c r="HW223">
        <v>1.86697</v>
      </c>
      <c r="HX223">
        <v>1.86842</v>
      </c>
      <c r="HY223">
        <v>5</v>
      </c>
      <c r="HZ223">
        <v>0</v>
      </c>
      <c r="IA223">
        <v>0</v>
      </c>
      <c r="IB223">
        <v>0</v>
      </c>
      <c r="IC223" t="s">
        <v>426</v>
      </c>
      <c r="ID223" t="s">
        <v>427</v>
      </c>
      <c r="IE223" t="s">
        <v>428</v>
      </c>
      <c r="IF223" t="s">
        <v>428</v>
      </c>
      <c r="IG223" t="s">
        <v>428</v>
      </c>
      <c r="IH223" t="s">
        <v>428</v>
      </c>
      <c r="II223">
        <v>0</v>
      </c>
      <c r="IJ223">
        <v>100</v>
      </c>
      <c r="IK223">
        <v>100</v>
      </c>
      <c r="IL223">
        <v>2.052</v>
      </c>
      <c r="IM223">
        <v>0.3416</v>
      </c>
      <c r="IN223">
        <v>0.625846538382723</v>
      </c>
      <c r="IO223">
        <v>0.00365734689822481</v>
      </c>
      <c r="IP223">
        <v>-6.82403095585571e-07</v>
      </c>
      <c r="IQ223">
        <v>2.34579755332527e-10</v>
      </c>
      <c r="IR223">
        <v>-0.0964157226560202</v>
      </c>
      <c r="IS223">
        <v>-0.0183575705514064</v>
      </c>
      <c r="IT223">
        <v>0.00210061426533654</v>
      </c>
      <c r="IU223">
        <v>-2.28055882586626e-05</v>
      </c>
      <c r="IV223">
        <v>4</v>
      </c>
      <c r="IW223">
        <v>2464</v>
      </c>
      <c r="IX223">
        <v>0</v>
      </c>
      <c r="IY223">
        <v>27</v>
      </c>
      <c r="IZ223">
        <v>29308439.1</v>
      </c>
      <c r="JA223">
        <v>29308439.1</v>
      </c>
      <c r="JB223">
        <v>0.955811</v>
      </c>
      <c r="JC223">
        <v>2.64404</v>
      </c>
      <c r="JD223">
        <v>1.54785</v>
      </c>
      <c r="JE223">
        <v>2.31323</v>
      </c>
      <c r="JF223">
        <v>1.64673</v>
      </c>
      <c r="JG223">
        <v>2.29126</v>
      </c>
      <c r="JH223">
        <v>34.418</v>
      </c>
      <c r="JI223">
        <v>24.2188</v>
      </c>
      <c r="JJ223">
        <v>18</v>
      </c>
      <c r="JK223">
        <v>506.086</v>
      </c>
      <c r="JL223">
        <v>331.791</v>
      </c>
      <c r="JM223">
        <v>30.7922</v>
      </c>
      <c r="JN223">
        <v>28.2263</v>
      </c>
      <c r="JO223">
        <v>29.9999</v>
      </c>
      <c r="JP223">
        <v>28.2518</v>
      </c>
      <c r="JQ223">
        <v>28.2144</v>
      </c>
      <c r="JR223">
        <v>19.1434</v>
      </c>
      <c r="JS223">
        <v>22.3537</v>
      </c>
      <c r="JT223">
        <v>85.7105</v>
      </c>
      <c r="JU223">
        <v>30.7934</v>
      </c>
      <c r="JV223">
        <v>420</v>
      </c>
      <c r="JW223">
        <v>23.9291</v>
      </c>
      <c r="JX223">
        <v>96.6804</v>
      </c>
      <c r="JY223">
        <v>94.6229</v>
      </c>
    </row>
    <row r="224" spans="1:285">
      <c r="A224">
        <v>208</v>
      </c>
      <c r="B224">
        <v>1758506438</v>
      </c>
      <c r="C224">
        <v>3410</v>
      </c>
      <c r="D224" t="s">
        <v>845</v>
      </c>
      <c r="E224" t="s">
        <v>846</v>
      </c>
      <c r="F224">
        <v>5</v>
      </c>
      <c r="G224" t="s">
        <v>419</v>
      </c>
      <c r="H224" t="s">
        <v>786</v>
      </c>
      <c r="I224" t="s">
        <v>421</v>
      </c>
      <c r="J224">
        <v>1758506434.5</v>
      </c>
      <c r="K224">
        <f>(L224)/1000</f>
        <v>0</v>
      </c>
      <c r="L224">
        <f>1000*DL224*AJ224*(DH224-DI224)/(100*DA224*(1000-AJ224*DH224))</f>
        <v>0</v>
      </c>
      <c r="M224">
        <f>DL224*AJ224*(DG224-DF224*(1000-AJ224*DI224)/(1000-AJ224*DH224))/(100*DA224)</f>
        <v>0</v>
      </c>
      <c r="N224">
        <f>DF224 - IF(AJ224&gt;1, M224*DA224*100.0/(AL224), 0)</f>
        <v>0</v>
      </c>
      <c r="O224">
        <f>((U224-K224/2)*N224-M224)/(U224+K224/2)</f>
        <v>0</v>
      </c>
      <c r="P224">
        <f>O224*(DM224+DN224)/1000.0</f>
        <v>0</v>
      </c>
      <c r="Q224">
        <f>(DF224 - IF(AJ224&gt;1, M224*DA224*100.0/(AL224), 0))*(DM224+DN224)/1000.0</f>
        <v>0</v>
      </c>
      <c r="R224">
        <f>2.0/((1/T224-1/S224)+SIGN(T224)*SQRT((1/T224-1/S224)*(1/T224-1/S224) + 4*DB224/((DB224+1)*(DB224+1))*(2*1/T224*1/S224-1/S224*1/S224)))</f>
        <v>0</v>
      </c>
      <c r="S224">
        <f>IF(LEFT(DC224,1)&lt;&gt;"0",IF(LEFT(DC224,1)="1",3.0,DD224),$D$5+$E$5*(DT224*DM224/($K$5*1000))+$F$5*(DT224*DM224/($K$5*1000))*MAX(MIN(DA224,$J$5),$I$5)*MAX(MIN(DA224,$J$5),$I$5)+$G$5*MAX(MIN(DA224,$J$5),$I$5)*(DT224*DM224/($K$5*1000))+$H$5*(DT224*DM224/($K$5*1000))*(DT224*DM224/($K$5*1000)))</f>
        <v>0</v>
      </c>
      <c r="T224">
        <f>K224*(1000-(1000*0.61365*exp(17.502*X224/(240.97+X224))/(DM224+DN224)+DH224)/2)/(1000*0.61365*exp(17.502*X224/(240.97+X224))/(DM224+DN224)-DH224)</f>
        <v>0</v>
      </c>
      <c r="U224">
        <f>1/((DB224+1)/(R224/1.6)+1/(S224/1.37)) + DB224/((DB224+1)/(R224/1.6) + DB224/(S224/1.37))</f>
        <v>0</v>
      </c>
      <c r="V224">
        <f>(CW224*CZ224)</f>
        <v>0</v>
      </c>
      <c r="W224">
        <f>(DO224+(V224+2*0.95*5.67E-8*(((DO224+$B$7)+273)^4-(DO224+273)^4)-44100*K224)/(1.84*29.3*S224+8*0.95*5.67E-8*(DO224+273)^3))</f>
        <v>0</v>
      </c>
      <c r="X224">
        <f>($C$7*DP224+$D$7*DQ224+$E$7*W224)</f>
        <v>0</v>
      </c>
      <c r="Y224">
        <f>0.61365*exp(17.502*X224/(240.97+X224))</f>
        <v>0</v>
      </c>
      <c r="Z224">
        <f>(AA224/AB224*100)</f>
        <v>0</v>
      </c>
      <c r="AA224">
        <f>DH224*(DM224+DN224)/1000</f>
        <v>0</v>
      </c>
      <c r="AB224">
        <f>0.61365*exp(17.502*DO224/(240.97+DO224))</f>
        <v>0</v>
      </c>
      <c r="AC224">
        <f>(Y224-DH224*(DM224+DN224)/1000)</f>
        <v>0</v>
      </c>
      <c r="AD224">
        <f>(-K224*44100)</f>
        <v>0</v>
      </c>
      <c r="AE224">
        <f>2*29.3*S224*0.92*(DO224-X224)</f>
        <v>0</v>
      </c>
      <c r="AF224">
        <f>2*0.95*5.67E-8*(((DO224+$B$7)+273)^4-(X224+273)^4)</f>
        <v>0</v>
      </c>
      <c r="AG224">
        <f>V224+AF224+AD224+AE224</f>
        <v>0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MAX(0,($B$13+$C$13*DT224)/(1+$D$13*DT224)*DM224/(DO224+273)*$E$13)</f>
        <v>0</v>
      </c>
      <c r="AM224" t="s">
        <v>422</v>
      </c>
      <c r="AN224" t="s">
        <v>422</v>
      </c>
      <c r="AO224">
        <v>0</v>
      </c>
      <c r="AP224">
        <v>0</v>
      </c>
      <c r="AQ224">
        <f>1-AO224/AP224</f>
        <v>0</v>
      </c>
      <c r="AR224">
        <v>0</v>
      </c>
      <c r="AS224" t="s">
        <v>422</v>
      </c>
      <c r="AT224" t="s">
        <v>422</v>
      </c>
      <c r="AU224">
        <v>0</v>
      </c>
      <c r="AV224">
        <v>0</v>
      </c>
      <c r="AW224">
        <f>1-AU224/AV224</f>
        <v>0</v>
      </c>
      <c r="AX224">
        <v>0.5</v>
      </c>
      <c r="AY224">
        <f>CX224</f>
        <v>0</v>
      </c>
      <c r="AZ224">
        <f>M224</f>
        <v>0</v>
      </c>
      <c r="BA224">
        <f>AW224*AX224*AY224</f>
        <v>0</v>
      </c>
      <c r="BB224">
        <f>(AZ224-AR224)/AY224</f>
        <v>0</v>
      </c>
      <c r="BC224">
        <f>(AP224-AV224)/AV224</f>
        <v>0</v>
      </c>
      <c r="BD224">
        <f>AO224/(AQ224+AO224/AV224)</f>
        <v>0</v>
      </c>
      <c r="BE224" t="s">
        <v>422</v>
      </c>
      <c r="BF224">
        <v>0</v>
      </c>
      <c r="BG224">
        <f>IF(BF224&lt;&gt;0, BF224, BD224)</f>
        <v>0</v>
      </c>
      <c r="BH224">
        <f>1-BG224/AV224</f>
        <v>0</v>
      </c>
      <c r="BI224">
        <f>(AV224-AU224)/(AV224-BG224)</f>
        <v>0</v>
      </c>
      <c r="BJ224">
        <f>(AP224-AV224)/(AP224-BG224)</f>
        <v>0</v>
      </c>
      <c r="BK224">
        <f>(AV224-AU224)/(AV224-AO224)</f>
        <v>0</v>
      </c>
      <c r="BL224">
        <f>(AP224-AV224)/(AP224-AO224)</f>
        <v>0</v>
      </c>
      <c r="BM224">
        <f>(BI224*BG224/AU224)</f>
        <v>0</v>
      </c>
      <c r="BN224">
        <f>(1-BM224)</f>
        <v>0</v>
      </c>
      <c r="CW224">
        <f>$B$11*DU224+$C$11*DV224+$F$11*EG224*(1-EJ224)</f>
        <v>0</v>
      </c>
      <c r="CX224">
        <f>CW224*CY224</f>
        <v>0</v>
      </c>
      <c r="CY224">
        <f>($B$11*$D$9+$C$11*$D$9+$F$11*((ET224+EL224)/MAX(ET224+EL224+EU224, 0.1)*$I$9+EU224/MAX(ET224+EL224+EU224, 0.1)*$J$9))/($B$11+$C$11+$F$11)</f>
        <v>0</v>
      </c>
      <c r="CZ224">
        <f>($B$11*$K$9+$C$11*$K$9+$F$11*((ET224+EL224)/MAX(ET224+EL224+EU224, 0.1)*$P$9+EU224/MAX(ET224+EL224+EU224, 0.1)*$Q$9))/($B$11+$C$11+$F$11)</f>
        <v>0</v>
      </c>
      <c r="DA224">
        <v>1.37</v>
      </c>
      <c r="DB224">
        <v>0.5</v>
      </c>
      <c r="DC224" t="s">
        <v>423</v>
      </c>
      <c r="DD224">
        <v>2</v>
      </c>
      <c r="DE224">
        <v>1758506434.5</v>
      </c>
      <c r="DF224">
        <v>420.071</v>
      </c>
      <c r="DG224">
        <v>419.996166666667</v>
      </c>
      <c r="DH224">
        <v>23.95295</v>
      </c>
      <c r="DI224">
        <v>23.9039666666667</v>
      </c>
      <c r="DJ224">
        <v>418.018333333333</v>
      </c>
      <c r="DK224">
        <v>23.6119333333333</v>
      </c>
      <c r="DL224">
        <v>499.992833333333</v>
      </c>
      <c r="DM224">
        <v>89.8109833333333</v>
      </c>
      <c r="DN224">
        <v>0.0360518333333333</v>
      </c>
      <c r="DO224">
        <v>30.1726</v>
      </c>
      <c r="DP224">
        <v>29.9958333333333</v>
      </c>
      <c r="DQ224">
        <v>999.9</v>
      </c>
      <c r="DR224">
        <v>0</v>
      </c>
      <c r="DS224">
        <v>0</v>
      </c>
      <c r="DT224">
        <v>10018.4366666667</v>
      </c>
      <c r="DU224">
        <v>0</v>
      </c>
      <c r="DV224">
        <v>0.330984</v>
      </c>
      <c r="DW224">
        <v>0.0747375833333333</v>
      </c>
      <c r="DX224">
        <v>430.3795</v>
      </c>
      <c r="DY224">
        <v>430.281666666667</v>
      </c>
      <c r="DZ224">
        <v>0.0489959666666667</v>
      </c>
      <c r="EA224">
        <v>419.996166666667</v>
      </c>
      <c r="EB224">
        <v>23.9039666666667</v>
      </c>
      <c r="EC224">
        <v>2.15124</v>
      </c>
      <c r="ED224">
        <v>2.14684</v>
      </c>
      <c r="EE224">
        <v>18.60375</v>
      </c>
      <c r="EF224">
        <v>18.57105</v>
      </c>
      <c r="EG224">
        <v>0.00500059</v>
      </c>
      <c r="EH224">
        <v>0</v>
      </c>
      <c r="EI224">
        <v>0</v>
      </c>
      <c r="EJ224">
        <v>0</v>
      </c>
      <c r="EK224">
        <v>104.533333333333</v>
      </c>
      <c r="EL224">
        <v>0.00500059</v>
      </c>
      <c r="EM224">
        <v>-15.8833333333333</v>
      </c>
      <c r="EN224">
        <v>-1.96666666666667</v>
      </c>
      <c r="EO224">
        <v>35.3435</v>
      </c>
      <c r="EP224">
        <v>38.25</v>
      </c>
      <c r="EQ224">
        <v>36.5725</v>
      </c>
      <c r="ER224">
        <v>38.062</v>
      </c>
      <c r="ES224">
        <v>37.5103333333333</v>
      </c>
      <c r="ET224">
        <v>0</v>
      </c>
      <c r="EU224">
        <v>0</v>
      </c>
      <c r="EV224">
        <v>0</v>
      </c>
      <c r="EW224">
        <v>1758506438.7</v>
      </c>
      <c r="EX224">
        <v>0</v>
      </c>
      <c r="EY224">
        <v>106.168</v>
      </c>
      <c r="EZ224">
        <v>13.1538462822254</v>
      </c>
      <c r="FA224">
        <v>-21.6000000788615</v>
      </c>
      <c r="FB224">
        <v>-13.34</v>
      </c>
      <c r="FC224">
        <v>15</v>
      </c>
      <c r="FD224">
        <v>0</v>
      </c>
      <c r="FE224" t="s">
        <v>424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0.09172367</v>
      </c>
      <c r="FR224">
        <v>0.0747564451127819</v>
      </c>
      <c r="FS224">
        <v>0.0467530281129586</v>
      </c>
      <c r="FT224">
        <v>1</v>
      </c>
      <c r="FU224">
        <v>105.961764705882</v>
      </c>
      <c r="FV224">
        <v>-1.83804425612004</v>
      </c>
      <c r="FW224">
        <v>5.70716859365495</v>
      </c>
      <c r="FX224">
        <v>-1</v>
      </c>
      <c r="FY224">
        <v>0.050576115</v>
      </c>
      <c r="FZ224">
        <v>0.0491652586466166</v>
      </c>
      <c r="GA224">
        <v>0.0103420605765135</v>
      </c>
      <c r="GB224">
        <v>1</v>
      </c>
      <c r="GC224">
        <v>2</v>
      </c>
      <c r="GD224">
        <v>2</v>
      </c>
      <c r="GE224" t="s">
        <v>425</v>
      </c>
      <c r="GF224">
        <v>3.13311</v>
      </c>
      <c r="GG224">
        <v>2.71425</v>
      </c>
      <c r="GH224">
        <v>0.0888591</v>
      </c>
      <c r="GI224">
        <v>0.0893175</v>
      </c>
      <c r="GJ224">
        <v>0.102184</v>
      </c>
      <c r="GK224">
        <v>0.10268</v>
      </c>
      <c r="GL224">
        <v>34329.6</v>
      </c>
      <c r="GM224">
        <v>36751.2</v>
      </c>
      <c r="GN224">
        <v>34089</v>
      </c>
      <c r="GO224">
        <v>36538.8</v>
      </c>
      <c r="GP224">
        <v>43229.1</v>
      </c>
      <c r="GQ224">
        <v>47067.2</v>
      </c>
      <c r="GR224">
        <v>53187</v>
      </c>
      <c r="GS224">
        <v>58400.2</v>
      </c>
      <c r="GT224">
        <v>1.95597</v>
      </c>
      <c r="GU224">
        <v>1.65698</v>
      </c>
      <c r="GV224">
        <v>0.093773</v>
      </c>
      <c r="GW224">
        <v>0</v>
      </c>
      <c r="GX224">
        <v>28.475</v>
      </c>
      <c r="GY224">
        <v>999.9</v>
      </c>
      <c r="GZ224">
        <v>58.802</v>
      </c>
      <c r="HA224">
        <v>30.555</v>
      </c>
      <c r="HB224">
        <v>28.7987</v>
      </c>
      <c r="HC224">
        <v>54.7647</v>
      </c>
      <c r="HD224">
        <v>47.3838</v>
      </c>
      <c r="HE224">
        <v>1</v>
      </c>
      <c r="HF224">
        <v>0.0664837</v>
      </c>
      <c r="HG224">
        <v>-1.46851</v>
      </c>
      <c r="HH224">
        <v>20.1258</v>
      </c>
      <c r="HI224">
        <v>5.19528</v>
      </c>
      <c r="HJ224">
        <v>12.0041</v>
      </c>
      <c r="HK224">
        <v>4.9756</v>
      </c>
      <c r="HL224">
        <v>3.294</v>
      </c>
      <c r="HM224">
        <v>9999</v>
      </c>
      <c r="HN224">
        <v>9999</v>
      </c>
      <c r="HO224">
        <v>9999</v>
      </c>
      <c r="HP224">
        <v>999.9</v>
      </c>
      <c r="HQ224">
        <v>1.86325</v>
      </c>
      <c r="HR224">
        <v>1.86813</v>
      </c>
      <c r="HS224">
        <v>1.86783</v>
      </c>
      <c r="HT224">
        <v>1.86905</v>
      </c>
      <c r="HU224">
        <v>1.8699</v>
      </c>
      <c r="HV224">
        <v>1.86594</v>
      </c>
      <c r="HW224">
        <v>1.86702</v>
      </c>
      <c r="HX224">
        <v>1.86842</v>
      </c>
      <c r="HY224">
        <v>5</v>
      </c>
      <c r="HZ224">
        <v>0</v>
      </c>
      <c r="IA224">
        <v>0</v>
      </c>
      <c r="IB224">
        <v>0</v>
      </c>
      <c r="IC224" t="s">
        <v>426</v>
      </c>
      <c r="ID224" t="s">
        <v>427</v>
      </c>
      <c r="IE224" t="s">
        <v>428</v>
      </c>
      <c r="IF224" t="s">
        <v>428</v>
      </c>
      <c r="IG224" t="s">
        <v>428</v>
      </c>
      <c r="IH224" t="s">
        <v>428</v>
      </c>
      <c r="II224">
        <v>0</v>
      </c>
      <c r="IJ224">
        <v>100</v>
      </c>
      <c r="IK224">
        <v>100</v>
      </c>
      <c r="IL224">
        <v>2.053</v>
      </c>
      <c r="IM224">
        <v>0.3409</v>
      </c>
      <c r="IN224">
        <v>0.625846538382723</v>
      </c>
      <c r="IO224">
        <v>0.00365734689822481</v>
      </c>
      <c r="IP224">
        <v>-6.82403095585571e-07</v>
      </c>
      <c r="IQ224">
        <v>2.34579755332527e-10</v>
      </c>
      <c r="IR224">
        <v>-0.0964157226560202</v>
      </c>
      <c r="IS224">
        <v>-0.0183575705514064</v>
      </c>
      <c r="IT224">
        <v>0.00210061426533654</v>
      </c>
      <c r="IU224">
        <v>-2.28055882586626e-05</v>
      </c>
      <c r="IV224">
        <v>4</v>
      </c>
      <c r="IW224">
        <v>2464</v>
      </c>
      <c r="IX224">
        <v>0</v>
      </c>
      <c r="IY224">
        <v>27</v>
      </c>
      <c r="IZ224">
        <v>29308440.6</v>
      </c>
      <c r="JA224">
        <v>29308440.6</v>
      </c>
      <c r="JB224">
        <v>0.95459</v>
      </c>
      <c r="JC224">
        <v>2.6416</v>
      </c>
      <c r="JD224">
        <v>1.54785</v>
      </c>
      <c r="JE224">
        <v>2.31323</v>
      </c>
      <c r="JF224">
        <v>1.64673</v>
      </c>
      <c r="JG224">
        <v>2.25952</v>
      </c>
      <c r="JH224">
        <v>34.4408</v>
      </c>
      <c r="JI224">
        <v>24.2101</v>
      </c>
      <c r="JJ224">
        <v>18</v>
      </c>
      <c r="JK224">
        <v>506.011</v>
      </c>
      <c r="JL224">
        <v>331.438</v>
      </c>
      <c r="JM224">
        <v>30.8242</v>
      </c>
      <c r="JN224">
        <v>28.2239</v>
      </c>
      <c r="JO224">
        <v>30.0002</v>
      </c>
      <c r="JP224">
        <v>28.234</v>
      </c>
      <c r="JQ224">
        <v>28.1955</v>
      </c>
      <c r="JR224">
        <v>19.1412</v>
      </c>
      <c r="JS224">
        <v>22.6281</v>
      </c>
      <c r="JT224">
        <v>85.7105</v>
      </c>
      <c r="JU224">
        <v>30.8282</v>
      </c>
      <c r="JV224">
        <v>420</v>
      </c>
      <c r="JW224">
        <v>23.8736</v>
      </c>
      <c r="JX224">
        <v>96.6768</v>
      </c>
      <c r="JY224">
        <v>94.6192</v>
      </c>
    </row>
    <row r="225" spans="1:285">
      <c r="A225">
        <v>209</v>
      </c>
      <c r="B225">
        <v>1758506440</v>
      </c>
      <c r="C225">
        <v>3412</v>
      </c>
      <c r="D225" t="s">
        <v>847</v>
      </c>
      <c r="E225" t="s">
        <v>848</v>
      </c>
      <c r="F225">
        <v>5</v>
      </c>
      <c r="G225" t="s">
        <v>419</v>
      </c>
      <c r="H225" t="s">
        <v>786</v>
      </c>
      <c r="I225" t="s">
        <v>421</v>
      </c>
      <c r="J225">
        <v>1758506436.75</v>
      </c>
      <c r="K225">
        <f>(L225)/1000</f>
        <v>0</v>
      </c>
      <c r="L225">
        <f>1000*DL225*AJ225*(DH225-DI225)/(100*DA225*(1000-AJ225*DH225))</f>
        <v>0</v>
      </c>
      <c r="M225">
        <f>DL225*AJ225*(DG225-DF225*(1000-AJ225*DI225)/(1000-AJ225*DH225))/(100*DA225)</f>
        <v>0</v>
      </c>
      <c r="N225">
        <f>DF225 - IF(AJ225&gt;1, M225*DA225*100.0/(AL225), 0)</f>
        <v>0</v>
      </c>
      <c r="O225">
        <f>((U225-K225/2)*N225-M225)/(U225+K225/2)</f>
        <v>0</v>
      </c>
      <c r="P225">
        <f>O225*(DM225+DN225)/1000.0</f>
        <v>0</v>
      </c>
      <c r="Q225">
        <f>(DF225 - IF(AJ225&gt;1, M225*DA225*100.0/(AL225), 0))*(DM225+DN225)/1000.0</f>
        <v>0</v>
      </c>
      <c r="R225">
        <f>2.0/((1/T225-1/S225)+SIGN(T225)*SQRT((1/T225-1/S225)*(1/T225-1/S225) + 4*DB225/((DB225+1)*(DB225+1))*(2*1/T225*1/S225-1/S225*1/S225)))</f>
        <v>0</v>
      </c>
      <c r="S225">
        <f>IF(LEFT(DC225,1)&lt;&gt;"0",IF(LEFT(DC225,1)="1",3.0,DD225),$D$5+$E$5*(DT225*DM225/($K$5*1000))+$F$5*(DT225*DM225/($K$5*1000))*MAX(MIN(DA225,$J$5),$I$5)*MAX(MIN(DA225,$J$5),$I$5)+$G$5*MAX(MIN(DA225,$J$5),$I$5)*(DT225*DM225/($K$5*1000))+$H$5*(DT225*DM225/($K$5*1000))*(DT225*DM225/($K$5*1000)))</f>
        <v>0</v>
      </c>
      <c r="T225">
        <f>K225*(1000-(1000*0.61365*exp(17.502*X225/(240.97+X225))/(DM225+DN225)+DH225)/2)/(1000*0.61365*exp(17.502*X225/(240.97+X225))/(DM225+DN225)-DH225)</f>
        <v>0</v>
      </c>
      <c r="U225">
        <f>1/((DB225+1)/(R225/1.6)+1/(S225/1.37)) + DB225/((DB225+1)/(R225/1.6) + DB225/(S225/1.37))</f>
        <v>0</v>
      </c>
      <c r="V225">
        <f>(CW225*CZ225)</f>
        <v>0</v>
      </c>
      <c r="W225">
        <f>(DO225+(V225+2*0.95*5.67E-8*(((DO225+$B$7)+273)^4-(DO225+273)^4)-44100*K225)/(1.84*29.3*S225+8*0.95*5.67E-8*(DO225+273)^3))</f>
        <v>0</v>
      </c>
      <c r="X225">
        <f>($C$7*DP225+$D$7*DQ225+$E$7*W225)</f>
        <v>0</v>
      </c>
      <c r="Y225">
        <f>0.61365*exp(17.502*X225/(240.97+X225))</f>
        <v>0</v>
      </c>
      <c r="Z225">
        <f>(AA225/AB225*100)</f>
        <v>0</v>
      </c>
      <c r="AA225">
        <f>DH225*(DM225+DN225)/1000</f>
        <v>0</v>
      </c>
      <c r="AB225">
        <f>0.61365*exp(17.502*DO225/(240.97+DO225))</f>
        <v>0</v>
      </c>
      <c r="AC225">
        <f>(Y225-DH225*(DM225+DN225)/1000)</f>
        <v>0</v>
      </c>
      <c r="AD225">
        <f>(-K225*44100)</f>
        <v>0</v>
      </c>
      <c r="AE225">
        <f>2*29.3*S225*0.92*(DO225-X225)</f>
        <v>0</v>
      </c>
      <c r="AF225">
        <f>2*0.95*5.67E-8*(((DO225+$B$7)+273)^4-(X225+273)^4)</f>
        <v>0</v>
      </c>
      <c r="AG225">
        <f>V225+AF225+AD225+AE225</f>
        <v>0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MAX(0,($B$13+$C$13*DT225)/(1+$D$13*DT225)*DM225/(DO225+273)*$E$13)</f>
        <v>0</v>
      </c>
      <c r="AM225" t="s">
        <v>422</v>
      </c>
      <c r="AN225" t="s">
        <v>422</v>
      </c>
      <c r="AO225">
        <v>0</v>
      </c>
      <c r="AP225">
        <v>0</v>
      </c>
      <c r="AQ225">
        <f>1-AO225/AP225</f>
        <v>0</v>
      </c>
      <c r="AR225">
        <v>0</v>
      </c>
      <c r="AS225" t="s">
        <v>422</v>
      </c>
      <c r="AT225" t="s">
        <v>422</v>
      </c>
      <c r="AU225">
        <v>0</v>
      </c>
      <c r="AV225">
        <v>0</v>
      </c>
      <c r="AW225">
        <f>1-AU225/AV225</f>
        <v>0</v>
      </c>
      <c r="AX225">
        <v>0.5</v>
      </c>
      <c r="AY225">
        <f>CX225</f>
        <v>0</v>
      </c>
      <c r="AZ225">
        <f>M225</f>
        <v>0</v>
      </c>
      <c r="BA225">
        <f>AW225*AX225*AY225</f>
        <v>0</v>
      </c>
      <c r="BB225">
        <f>(AZ225-AR225)/AY225</f>
        <v>0</v>
      </c>
      <c r="BC225">
        <f>(AP225-AV225)/AV225</f>
        <v>0</v>
      </c>
      <c r="BD225">
        <f>AO225/(AQ225+AO225/AV225)</f>
        <v>0</v>
      </c>
      <c r="BE225" t="s">
        <v>422</v>
      </c>
      <c r="BF225">
        <v>0</v>
      </c>
      <c r="BG225">
        <f>IF(BF225&lt;&gt;0, BF225, BD225)</f>
        <v>0</v>
      </c>
      <c r="BH225">
        <f>1-BG225/AV225</f>
        <v>0</v>
      </c>
      <c r="BI225">
        <f>(AV225-AU225)/(AV225-BG225)</f>
        <v>0</v>
      </c>
      <c r="BJ225">
        <f>(AP225-AV225)/(AP225-BG225)</f>
        <v>0</v>
      </c>
      <c r="BK225">
        <f>(AV225-AU225)/(AV225-AO225)</f>
        <v>0</v>
      </c>
      <c r="BL225">
        <f>(AP225-AV225)/(AP225-AO225)</f>
        <v>0</v>
      </c>
      <c r="BM225">
        <f>(BI225*BG225/AU225)</f>
        <v>0</v>
      </c>
      <c r="BN225">
        <f>(1-BM225)</f>
        <v>0</v>
      </c>
      <c r="CW225">
        <f>$B$11*DU225+$C$11*DV225+$F$11*EG225*(1-EJ225)</f>
        <v>0</v>
      </c>
      <c r="CX225">
        <f>CW225*CY225</f>
        <v>0</v>
      </c>
      <c r="CY225">
        <f>($B$11*$D$9+$C$11*$D$9+$F$11*((ET225+EL225)/MAX(ET225+EL225+EU225, 0.1)*$I$9+EU225/MAX(ET225+EL225+EU225, 0.1)*$J$9))/($B$11+$C$11+$F$11)</f>
        <v>0</v>
      </c>
      <c r="CZ225">
        <f>($B$11*$K$9+$C$11*$K$9+$F$11*((ET225+EL225)/MAX(ET225+EL225+EU225, 0.1)*$P$9+EU225/MAX(ET225+EL225+EU225, 0.1)*$Q$9))/($B$11+$C$11+$F$11)</f>
        <v>0</v>
      </c>
      <c r="DA225">
        <v>1.37</v>
      </c>
      <c r="DB225">
        <v>0.5</v>
      </c>
      <c r="DC225" t="s">
        <v>423</v>
      </c>
      <c r="DD225">
        <v>2</v>
      </c>
      <c r="DE225">
        <v>1758506436.75</v>
      </c>
      <c r="DF225">
        <v>420.08875</v>
      </c>
      <c r="DG225">
        <v>420.017</v>
      </c>
      <c r="DH225">
        <v>23.950425</v>
      </c>
      <c r="DI225">
        <v>23.90385</v>
      </c>
      <c r="DJ225">
        <v>418.036</v>
      </c>
      <c r="DK225">
        <v>23.609525</v>
      </c>
      <c r="DL225">
        <v>500.0535</v>
      </c>
      <c r="DM225">
        <v>89.8106</v>
      </c>
      <c r="DN225">
        <v>0.0360494</v>
      </c>
      <c r="DO225">
        <v>30.1718</v>
      </c>
      <c r="DP225">
        <v>30.000875</v>
      </c>
      <c r="DQ225">
        <v>999.9</v>
      </c>
      <c r="DR225">
        <v>0</v>
      </c>
      <c r="DS225">
        <v>0</v>
      </c>
      <c r="DT225">
        <v>10024.7</v>
      </c>
      <c r="DU225">
        <v>0</v>
      </c>
      <c r="DV225">
        <v>0.330984</v>
      </c>
      <c r="DW225">
        <v>0.071807925</v>
      </c>
      <c r="DX225">
        <v>430.39675</v>
      </c>
      <c r="DY225">
        <v>430.3025</v>
      </c>
      <c r="DZ225">
        <v>0.0465889</v>
      </c>
      <c r="EA225">
        <v>420.017</v>
      </c>
      <c r="EB225">
        <v>23.90385</v>
      </c>
      <c r="EC225">
        <v>2.1510025</v>
      </c>
      <c r="ED225">
        <v>2.14682</v>
      </c>
      <c r="EE225">
        <v>18.602</v>
      </c>
      <c r="EF225">
        <v>18.5709</v>
      </c>
      <c r="EG225">
        <v>0.00500059</v>
      </c>
      <c r="EH225">
        <v>0</v>
      </c>
      <c r="EI225">
        <v>0</v>
      </c>
      <c r="EJ225">
        <v>0</v>
      </c>
      <c r="EK225">
        <v>106.125</v>
      </c>
      <c r="EL225">
        <v>0.00500059</v>
      </c>
      <c r="EM225">
        <v>-18.775</v>
      </c>
      <c r="EN225">
        <v>-2</v>
      </c>
      <c r="EO225">
        <v>35.312</v>
      </c>
      <c r="EP225">
        <v>38.23425</v>
      </c>
      <c r="EQ225">
        <v>36.562</v>
      </c>
      <c r="ER225">
        <v>38.062</v>
      </c>
      <c r="ES225">
        <v>37.5</v>
      </c>
      <c r="ET225">
        <v>0</v>
      </c>
      <c r="EU225">
        <v>0</v>
      </c>
      <c r="EV225">
        <v>0</v>
      </c>
      <c r="EW225">
        <v>1758506440.5</v>
      </c>
      <c r="EX225">
        <v>0</v>
      </c>
      <c r="EY225">
        <v>105.834615384615</v>
      </c>
      <c r="EZ225">
        <v>6.23247860848088</v>
      </c>
      <c r="FA225">
        <v>-13.9316237416183</v>
      </c>
      <c r="FB225">
        <v>-12.7884615384615</v>
      </c>
      <c r="FC225">
        <v>15</v>
      </c>
      <c r="FD225">
        <v>0</v>
      </c>
      <c r="FE225" t="s">
        <v>424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0.096588175</v>
      </c>
      <c r="FR225">
        <v>0.0193898120300753</v>
      </c>
      <c r="FS225">
        <v>0.0452925522179516</v>
      </c>
      <c r="FT225">
        <v>1</v>
      </c>
      <c r="FU225">
        <v>106.164705882353</v>
      </c>
      <c r="FV225">
        <v>2.75935836672787</v>
      </c>
      <c r="FW225">
        <v>5.91025441638818</v>
      </c>
      <c r="FX225">
        <v>-1</v>
      </c>
      <c r="FY225">
        <v>0.05183573</v>
      </c>
      <c r="FZ225">
        <v>0.00596739248120303</v>
      </c>
      <c r="GA225">
        <v>0.00876734888031154</v>
      </c>
      <c r="GB225">
        <v>1</v>
      </c>
      <c r="GC225">
        <v>2</v>
      </c>
      <c r="GD225">
        <v>2</v>
      </c>
      <c r="GE225" t="s">
        <v>425</v>
      </c>
      <c r="GF225">
        <v>3.13326</v>
      </c>
      <c r="GG225">
        <v>2.71415</v>
      </c>
      <c r="GH225">
        <v>0.0888615</v>
      </c>
      <c r="GI225">
        <v>0.0893348</v>
      </c>
      <c r="GJ225">
        <v>0.102177</v>
      </c>
      <c r="GK225">
        <v>0.102681</v>
      </c>
      <c r="GL225">
        <v>34329.5</v>
      </c>
      <c r="GM225">
        <v>36750.6</v>
      </c>
      <c r="GN225">
        <v>34088.9</v>
      </c>
      <c r="GO225">
        <v>36538.8</v>
      </c>
      <c r="GP225">
        <v>43229.3</v>
      </c>
      <c r="GQ225">
        <v>47067.1</v>
      </c>
      <c r="GR225">
        <v>53186.8</v>
      </c>
      <c r="GS225">
        <v>58400.1</v>
      </c>
      <c r="GT225">
        <v>1.95613</v>
      </c>
      <c r="GU225">
        <v>1.65695</v>
      </c>
      <c r="GV225">
        <v>0.0934154</v>
      </c>
      <c r="GW225">
        <v>0</v>
      </c>
      <c r="GX225">
        <v>28.475</v>
      </c>
      <c r="GY225">
        <v>999.9</v>
      </c>
      <c r="GZ225">
        <v>58.802</v>
      </c>
      <c r="HA225">
        <v>30.565</v>
      </c>
      <c r="HB225">
        <v>28.8113</v>
      </c>
      <c r="HC225">
        <v>54.9847</v>
      </c>
      <c r="HD225">
        <v>47.6603</v>
      </c>
      <c r="HE225">
        <v>1</v>
      </c>
      <c r="HF225">
        <v>0.0667022</v>
      </c>
      <c r="HG225">
        <v>-1.46639</v>
      </c>
      <c r="HH225">
        <v>20.1259</v>
      </c>
      <c r="HI225">
        <v>5.19453</v>
      </c>
      <c r="HJ225">
        <v>12.005</v>
      </c>
      <c r="HK225">
        <v>4.97545</v>
      </c>
      <c r="HL225">
        <v>3.294</v>
      </c>
      <c r="HM225">
        <v>9999</v>
      </c>
      <c r="HN225">
        <v>9999</v>
      </c>
      <c r="HO225">
        <v>9999</v>
      </c>
      <c r="HP225">
        <v>999.9</v>
      </c>
      <c r="HQ225">
        <v>1.86325</v>
      </c>
      <c r="HR225">
        <v>1.86812</v>
      </c>
      <c r="HS225">
        <v>1.86783</v>
      </c>
      <c r="HT225">
        <v>1.86906</v>
      </c>
      <c r="HU225">
        <v>1.8699</v>
      </c>
      <c r="HV225">
        <v>1.86595</v>
      </c>
      <c r="HW225">
        <v>1.86702</v>
      </c>
      <c r="HX225">
        <v>1.86842</v>
      </c>
      <c r="HY225">
        <v>5</v>
      </c>
      <c r="HZ225">
        <v>0</v>
      </c>
      <c r="IA225">
        <v>0</v>
      </c>
      <c r="IB225">
        <v>0</v>
      </c>
      <c r="IC225" t="s">
        <v>426</v>
      </c>
      <c r="ID225" t="s">
        <v>427</v>
      </c>
      <c r="IE225" t="s">
        <v>428</v>
      </c>
      <c r="IF225" t="s">
        <v>428</v>
      </c>
      <c r="IG225" t="s">
        <v>428</v>
      </c>
      <c r="IH225" t="s">
        <v>428</v>
      </c>
      <c r="II225">
        <v>0</v>
      </c>
      <c r="IJ225">
        <v>100</v>
      </c>
      <c r="IK225">
        <v>100</v>
      </c>
      <c r="IL225">
        <v>2.053</v>
      </c>
      <c r="IM225">
        <v>0.3408</v>
      </c>
      <c r="IN225">
        <v>0.625846538382723</v>
      </c>
      <c r="IO225">
        <v>0.00365734689822481</v>
      </c>
      <c r="IP225">
        <v>-6.82403095585571e-07</v>
      </c>
      <c r="IQ225">
        <v>2.34579755332527e-10</v>
      </c>
      <c r="IR225">
        <v>-0.0964157226560202</v>
      </c>
      <c r="IS225">
        <v>-0.0183575705514064</v>
      </c>
      <c r="IT225">
        <v>0.00210061426533654</v>
      </c>
      <c r="IU225">
        <v>-2.28055882586626e-05</v>
      </c>
      <c r="IV225">
        <v>4</v>
      </c>
      <c r="IW225">
        <v>2464</v>
      </c>
      <c r="IX225">
        <v>0</v>
      </c>
      <c r="IY225">
        <v>27</v>
      </c>
      <c r="IZ225">
        <v>29308440.7</v>
      </c>
      <c r="JA225">
        <v>29308440.7</v>
      </c>
      <c r="JB225">
        <v>0.95459</v>
      </c>
      <c r="JC225">
        <v>2.63672</v>
      </c>
      <c r="JD225">
        <v>1.54785</v>
      </c>
      <c r="JE225">
        <v>2.31323</v>
      </c>
      <c r="JF225">
        <v>1.64673</v>
      </c>
      <c r="JG225">
        <v>2.33521</v>
      </c>
      <c r="JH225">
        <v>34.4408</v>
      </c>
      <c r="JI225">
        <v>24.2188</v>
      </c>
      <c r="JJ225">
        <v>18</v>
      </c>
      <c r="JK225">
        <v>506.109</v>
      </c>
      <c r="JL225">
        <v>331.427</v>
      </c>
      <c r="JM225">
        <v>30.827</v>
      </c>
      <c r="JN225">
        <v>28.2239</v>
      </c>
      <c r="JO225">
        <v>30.0002</v>
      </c>
      <c r="JP225">
        <v>28.2339</v>
      </c>
      <c r="JQ225">
        <v>28.1955</v>
      </c>
      <c r="JR225">
        <v>19.1378</v>
      </c>
      <c r="JS225">
        <v>22.6281</v>
      </c>
      <c r="JT225">
        <v>85.7105</v>
      </c>
      <c r="JU225">
        <v>30.8228</v>
      </c>
      <c r="JV225">
        <v>420</v>
      </c>
      <c r="JW225">
        <v>23.8736</v>
      </c>
      <c r="JX225">
        <v>96.6765</v>
      </c>
      <c r="JY225">
        <v>94.6192</v>
      </c>
    </row>
    <row r="226" spans="1:285">
      <c r="A226">
        <v>210</v>
      </c>
      <c r="B226">
        <v>1758506442</v>
      </c>
      <c r="C226">
        <v>3414</v>
      </c>
      <c r="D226" t="s">
        <v>849</v>
      </c>
      <c r="E226" t="s">
        <v>850</v>
      </c>
      <c r="F226">
        <v>5</v>
      </c>
      <c r="G226" t="s">
        <v>419</v>
      </c>
      <c r="H226" t="s">
        <v>786</v>
      </c>
      <c r="I226" t="s">
        <v>421</v>
      </c>
      <c r="J226">
        <v>1758506439</v>
      </c>
      <c r="K226">
        <f>(L226)/1000</f>
        <v>0</v>
      </c>
      <c r="L226">
        <f>1000*DL226*AJ226*(DH226-DI226)/(100*DA226*(1000-AJ226*DH226))</f>
        <v>0</v>
      </c>
      <c r="M226">
        <f>DL226*AJ226*(DG226-DF226*(1000-AJ226*DI226)/(1000-AJ226*DH226))/(100*DA226)</f>
        <v>0</v>
      </c>
      <c r="N226">
        <f>DF226 - IF(AJ226&gt;1, M226*DA226*100.0/(AL226), 0)</f>
        <v>0</v>
      </c>
      <c r="O226">
        <f>((U226-K226/2)*N226-M226)/(U226+K226/2)</f>
        <v>0</v>
      </c>
      <c r="P226">
        <f>O226*(DM226+DN226)/1000.0</f>
        <v>0</v>
      </c>
      <c r="Q226">
        <f>(DF226 - IF(AJ226&gt;1, M226*DA226*100.0/(AL226), 0))*(DM226+DN226)/1000.0</f>
        <v>0</v>
      </c>
      <c r="R226">
        <f>2.0/((1/T226-1/S226)+SIGN(T226)*SQRT((1/T226-1/S226)*(1/T226-1/S226) + 4*DB226/((DB226+1)*(DB226+1))*(2*1/T226*1/S226-1/S226*1/S226)))</f>
        <v>0</v>
      </c>
      <c r="S226">
        <f>IF(LEFT(DC226,1)&lt;&gt;"0",IF(LEFT(DC226,1)="1",3.0,DD226),$D$5+$E$5*(DT226*DM226/($K$5*1000))+$F$5*(DT226*DM226/($K$5*1000))*MAX(MIN(DA226,$J$5),$I$5)*MAX(MIN(DA226,$J$5),$I$5)+$G$5*MAX(MIN(DA226,$J$5),$I$5)*(DT226*DM226/($K$5*1000))+$H$5*(DT226*DM226/($K$5*1000))*(DT226*DM226/($K$5*1000)))</f>
        <v>0</v>
      </c>
      <c r="T226">
        <f>K226*(1000-(1000*0.61365*exp(17.502*X226/(240.97+X226))/(DM226+DN226)+DH226)/2)/(1000*0.61365*exp(17.502*X226/(240.97+X226))/(DM226+DN226)-DH226)</f>
        <v>0</v>
      </c>
      <c r="U226">
        <f>1/((DB226+1)/(R226/1.6)+1/(S226/1.37)) + DB226/((DB226+1)/(R226/1.6) + DB226/(S226/1.37))</f>
        <v>0</v>
      </c>
      <c r="V226">
        <f>(CW226*CZ226)</f>
        <v>0</v>
      </c>
      <c r="W226">
        <f>(DO226+(V226+2*0.95*5.67E-8*(((DO226+$B$7)+273)^4-(DO226+273)^4)-44100*K226)/(1.84*29.3*S226+8*0.95*5.67E-8*(DO226+273)^3))</f>
        <v>0</v>
      </c>
      <c r="X226">
        <f>($C$7*DP226+$D$7*DQ226+$E$7*W226)</f>
        <v>0</v>
      </c>
      <c r="Y226">
        <f>0.61365*exp(17.502*X226/(240.97+X226))</f>
        <v>0</v>
      </c>
      <c r="Z226">
        <f>(AA226/AB226*100)</f>
        <v>0</v>
      </c>
      <c r="AA226">
        <f>DH226*(DM226+DN226)/1000</f>
        <v>0</v>
      </c>
      <c r="AB226">
        <f>0.61365*exp(17.502*DO226/(240.97+DO226))</f>
        <v>0</v>
      </c>
      <c r="AC226">
        <f>(Y226-DH226*(DM226+DN226)/1000)</f>
        <v>0</v>
      </c>
      <c r="AD226">
        <f>(-K226*44100)</f>
        <v>0</v>
      </c>
      <c r="AE226">
        <f>2*29.3*S226*0.92*(DO226-X226)</f>
        <v>0</v>
      </c>
      <c r="AF226">
        <f>2*0.95*5.67E-8*(((DO226+$B$7)+273)^4-(X226+273)^4)</f>
        <v>0</v>
      </c>
      <c r="AG226">
        <f>V226+AF226+AD226+AE226</f>
        <v>0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MAX(0,($B$13+$C$13*DT226)/(1+$D$13*DT226)*DM226/(DO226+273)*$E$13)</f>
        <v>0</v>
      </c>
      <c r="AM226" t="s">
        <v>422</v>
      </c>
      <c r="AN226" t="s">
        <v>422</v>
      </c>
      <c r="AO226">
        <v>0</v>
      </c>
      <c r="AP226">
        <v>0</v>
      </c>
      <c r="AQ226">
        <f>1-AO226/AP226</f>
        <v>0</v>
      </c>
      <c r="AR226">
        <v>0</v>
      </c>
      <c r="AS226" t="s">
        <v>422</v>
      </c>
      <c r="AT226" t="s">
        <v>422</v>
      </c>
      <c r="AU226">
        <v>0</v>
      </c>
      <c r="AV226">
        <v>0</v>
      </c>
      <c r="AW226">
        <f>1-AU226/AV226</f>
        <v>0</v>
      </c>
      <c r="AX226">
        <v>0.5</v>
      </c>
      <c r="AY226">
        <f>CX226</f>
        <v>0</v>
      </c>
      <c r="AZ226">
        <f>M226</f>
        <v>0</v>
      </c>
      <c r="BA226">
        <f>AW226*AX226*AY226</f>
        <v>0</v>
      </c>
      <c r="BB226">
        <f>(AZ226-AR226)/AY226</f>
        <v>0</v>
      </c>
      <c r="BC226">
        <f>(AP226-AV226)/AV226</f>
        <v>0</v>
      </c>
      <c r="BD226">
        <f>AO226/(AQ226+AO226/AV226)</f>
        <v>0</v>
      </c>
      <c r="BE226" t="s">
        <v>422</v>
      </c>
      <c r="BF226">
        <v>0</v>
      </c>
      <c r="BG226">
        <f>IF(BF226&lt;&gt;0, BF226, BD226)</f>
        <v>0</v>
      </c>
      <c r="BH226">
        <f>1-BG226/AV226</f>
        <v>0</v>
      </c>
      <c r="BI226">
        <f>(AV226-AU226)/(AV226-BG226)</f>
        <v>0</v>
      </c>
      <c r="BJ226">
        <f>(AP226-AV226)/(AP226-BG226)</f>
        <v>0</v>
      </c>
      <c r="BK226">
        <f>(AV226-AU226)/(AV226-AO226)</f>
        <v>0</v>
      </c>
      <c r="BL226">
        <f>(AP226-AV226)/(AP226-AO226)</f>
        <v>0</v>
      </c>
      <c r="BM226">
        <f>(BI226*BG226/AU226)</f>
        <v>0</v>
      </c>
      <c r="BN226">
        <f>(1-BM226)</f>
        <v>0</v>
      </c>
      <c r="CW226">
        <f>$B$11*DU226+$C$11*DV226+$F$11*EG226*(1-EJ226)</f>
        <v>0</v>
      </c>
      <c r="CX226">
        <f>CW226*CY226</f>
        <v>0</v>
      </c>
      <c r="CY226">
        <f>($B$11*$D$9+$C$11*$D$9+$F$11*((ET226+EL226)/MAX(ET226+EL226+EU226, 0.1)*$I$9+EU226/MAX(ET226+EL226+EU226, 0.1)*$J$9))/($B$11+$C$11+$F$11)</f>
        <v>0</v>
      </c>
      <c r="CZ226">
        <f>($B$11*$K$9+$C$11*$K$9+$F$11*((ET226+EL226)/MAX(ET226+EL226+EU226, 0.1)*$P$9+EU226/MAX(ET226+EL226+EU226, 0.1)*$Q$9))/($B$11+$C$11+$F$11)</f>
        <v>0</v>
      </c>
      <c r="DA226">
        <v>1.37</v>
      </c>
      <c r="DB226">
        <v>0.5</v>
      </c>
      <c r="DC226" t="s">
        <v>423</v>
      </c>
      <c r="DD226">
        <v>2</v>
      </c>
      <c r="DE226">
        <v>1758506439</v>
      </c>
      <c r="DF226">
        <v>420.107666666667</v>
      </c>
      <c r="DG226">
        <v>420.065666666667</v>
      </c>
      <c r="DH226">
        <v>23.9480333333333</v>
      </c>
      <c r="DI226">
        <v>23.9041</v>
      </c>
      <c r="DJ226">
        <v>418.054666666667</v>
      </c>
      <c r="DK226">
        <v>23.6072333333333</v>
      </c>
      <c r="DL226">
        <v>500.049666666667</v>
      </c>
      <c r="DM226">
        <v>89.8102333333333</v>
      </c>
      <c r="DN226">
        <v>0.0362185</v>
      </c>
      <c r="DO226">
        <v>30.1709333333333</v>
      </c>
      <c r="DP226">
        <v>29.9997666666667</v>
      </c>
      <c r="DQ226">
        <v>999.9</v>
      </c>
      <c r="DR226">
        <v>0</v>
      </c>
      <c r="DS226">
        <v>0</v>
      </c>
      <c r="DT226">
        <v>10006.9</v>
      </c>
      <c r="DU226">
        <v>0</v>
      </c>
      <c r="DV226">
        <v>0.330984</v>
      </c>
      <c r="DW226">
        <v>0.0417888033333333</v>
      </c>
      <c r="DX226">
        <v>430.414666666667</v>
      </c>
      <c r="DY226">
        <v>430.352666666667</v>
      </c>
      <c r="DZ226">
        <v>0.0439408666666667</v>
      </c>
      <c r="EA226">
        <v>420.065666666667</v>
      </c>
      <c r="EB226">
        <v>23.9041</v>
      </c>
      <c r="EC226">
        <v>2.15078</v>
      </c>
      <c r="ED226">
        <v>2.14683333333333</v>
      </c>
      <c r="EE226">
        <v>18.6003333333333</v>
      </c>
      <c r="EF226">
        <v>18.571</v>
      </c>
      <c r="EG226">
        <v>0.00500059</v>
      </c>
      <c r="EH226">
        <v>0</v>
      </c>
      <c r="EI226">
        <v>0</v>
      </c>
      <c r="EJ226">
        <v>0</v>
      </c>
      <c r="EK226">
        <v>106.5</v>
      </c>
      <c r="EL226">
        <v>0.00500059</v>
      </c>
      <c r="EM226">
        <v>-15.8666666666667</v>
      </c>
      <c r="EN226">
        <v>-0.8</v>
      </c>
      <c r="EO226">
        <v>35.312</v>
      </c>
      <c r="EP226">
        <v>38.208</v>
      </c>
      <c r="EQ226">
        <v>36.562</v>
      </c>
      <c r="ER226">
        <v>38.062</v>
      </c>
      <c r="ES226">
        <v>37.5</v>
      </c>
      <c r="ET226">
        <v>0</v>
      </c>
      <c r="EU226">
        <v>0</v>
      </c>
      <c r="EV226">
        <v>0</v>
      </c>
      <c r="EW226">
        <v>1758506442.3</v>
      </c>
      <c r="EX226">
        <v>0</v>
      </c>
      <c r="EY226">
        <v>107</v>
      </c>
      <c r="EZ226">
        <v>16.1692306847733</v>
      </c>
      <c r="FA226">
        <v>6.98461582105775</v>
      </c>
      <c r="FB226">
        <v>-13.92</v>
      </c>
      <c r="FC226">
        <v>15</v>
      </c>
      <c r="FD226">
        <v>0</v>
      </c>
      <c r="FE226" t="s">
        <v>424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0.0920471568</v>
      </c>
      <c r="FR226">
        <v>-0.210604484932331</v>
      </c>
      <c r="FS226">
        <v>0.0512483613465709</v>
      </c>
      <c r="FT226">
        <v>1</v>
      </c>
      <c r="FU226">
        <v>105.532352941176</v>
      </c>
      <c r="FV226">
        <v>6.84339197102802</v>
      </c>
      <c r="FW226">
        <v>5.45816822258354</v>
      </c>
      <c r="FX226">
        <v>-1</v>
      </c>
      <c r="FY226">
        <v>0.052615645</v>
      </c>
      <c r="FZ226">
        <v>-0.0421697729323309</v>
      </c>
      <c r="GA226">
        <v>0.00749287197584978</v>
      </c>
      <c r="GB226">
        <v>1</v>
      </c>
      <c r="GC226">
        <v>2</v>
      </c>
      <c r="GD226">
        <v>2</v>
      </c>
      <c r="GE226" t="s">
        <v>425</v>
      </c>
      <c r="GF226">
        <v>3.13316</v>
      </c>
      <c r="GG226">
        <v>2.71443</v>
      </c>
      <c r="GH226">
        <v>0.0888582</v>
      </c>
      <c r="GI226">
        <v>0.0893281</v>
      </c>
      <c r="GJ226">
        <v>0.102172</v>
      </c>
      <c r="GK226">
        <v>0.102678</v>
      </c>
      <c r="GL226">
        <v>34329.5</v>
      </c>
      <c r="GM226">
        <v>36750.8</v>
      </c>
      <c r="GN226">
        <v>34088.9</v>
      </c>
      <c r="GO226">
        <v>36538.8</v>
      </c>
      <c r="GP226">
        <v>43229.6</v>
      </c>
      <c r="GQ226">
        <v>47067.2</v>
      </c>
      <c r="GR226">
        <v>53186.9</v>
      </c>
      <c r="GS226">
        <v>58400</v>
      </c>
      <c r="GT226">
        <v>1.9557</v>
      </c>
      <c r="GU226">
        <v>1.65718</v>
      </c>
      <c r="GV226">
        <v>0.0931323</v>
      </c>
      <c r="GW226">
        <v>0</v>
      </c>
      <c r="GX226">
        <v>28.475</v>
      </c>
      <c r="GY226">
        <v>999.9</v>
      </c>
      <c r="GZ226">
        <v>58.802</v>
      </c>
      <c r="HA226">
        <v>30.534</v>
      </c>
      <c r="HB226">
        <v>28.7633</v>
      </c>
      <c r="HC226">
        <v>54.5147</v>
      </c>
      <c r="HD226">
        <v>47.4079</v>
      </c>
      <c r="HE226">
        <v>1</v>
      </c>
      <c r="HF226">
        <v>0.066565</v>
      </c>
      <c r="HG226">
        <v>-1.4436</v>
      </c>
      <c r="HH226">
        <v>20.126</v>
      </c>
      <c r="HI226">
        <v>5.19573</v>
      </c>
      <c r="HJ226">
        <v>12.0053</v>
      </c>
      <c r="HK226">
        <v>4.97555</v>
      </c>
      <c r="HL226">
        <v>3.294</v>
      </c>
      <c r="HM226">
        <v>9999</v>
      </c>
      <c r="HN226">
        <v>9999</v>
      </c>
      <c r="HO226">
        <v>9999</v>
      </c>
      <c r="HP226">
        <v>999.9</v>
      </c>
      <c r="HQ226">
        <v>1.86325</v>
      </c>
      <c r="HR226">
        <v>1.86812</v>
      </c>
      <c r="HS226">
        <v>1.86783</v>
      </c>
      <c r="HT226">
        <v>1.86905</v>
      </c>
      <c r="HU226">
        <v>1.86992</v>
      </c>
      <c r="HV226">
        <v>1.86595</v>
      </c>
      <c r="HW226">
        <v>1.86702</v>
      </c>
      <c r="HX226">
        <v>1.86843</v>
      </c>
      <c r="HY226">
        <v>5</v>
      </c>
      <c r="HZ226">
        <v>0</v>
      </c>
      <c r="IA226">
        <v>0</v>
      </c>
      <c r="IB226">
        <v>0</v>
      </c>
      <c r="IC226" t="s">
        <v>426</v>
      </c>
      <c r="ID226" t="s">
        <v>427</v>
      </c>
      <c r="IE226" t="s">
        <v>428</v>
      </c>
      <c r="IF226" t="s">
        <v>428</v>
      </c>
      <c r="IG226" t="s">
        <v>428</v>
      </c>
      <c r="IH226" t="s">
        <v>428</v>
      </c>
      <c r="II226">
        <v>0</v>
      </c>
      <c r="IJ226">
        <v>100</v>
      </c>
      <c r="IK226">
        <v>100</v>
      </c>
      <c r="IL226">
        <v>2.053</v>
      </c>
      <c r="IM226">
        <v>0.3408</v>
      </c>
      <c r="IN226">
        <v>0.625846538382723</v>
      </c>
      <c r="IO226">
        <v>0.00365734689822481</v>
      </c>
      <c r="IP226">
        <v>-6.82403095585571e-07</v>
      </c>
      <c r="IQ226">
        <v>2.34579755332527e-10</v>
      </c>
      <c r="IR226">
        <v>-0.0964157226560202</v>
      </c>
      <c r="IS226">
        <v>-0.0183575705514064</v>
      </c>
      <c r="IT226">
        <v>0.00210061426533654</v>
      </c>
      <c r="IU226">
        <v>-2.28055882586626e-05</v>
      </c>
      <c r="IV226">
        <v>4</v>
      </c>
      <c r="IW226">
        <v>2464</v>
      </c>
      <c r="IX226">
        <v>0</v>
      </c>
      <c r="IY226">
        <v>27</v>
      </c>
      <c r="IZ226">
        <v>29308440.7</v>
      </c>
      <c r="JA226">
        <v>29308440.7</v>
      </c>
      <c r="JB226">
        <v>0.95459</v>
      </c>
      <c r="JC226">
        <v>2.6416</v>
      </c>
      <c r="JD226">
        <v>1.54785</v>
      </c>
      <c r="JE226">
        <v>2.31323</v>
      </c>
      <c r="JF226">
        <v>1.64673</v>
      </c>
      <c r="JG226">
        <v>2.25098</v>
      </c>
      <c r="JH226">
        <v>34.4408</v>
      </c>
      <c r="JI226">
        <v>24.2188</v>
      </c>
      <c r="JJ226">
        <v>18</v>
      </c>
      <c r="JK226">
        <v>505.817</v>
      </c>
      <c r="JL226">
        <v>331.533</v>
      </c>
      <c r="JM226">
        <v>30.8288</v>
      </c>
      <c r="JN226">
        <v>28.2239</v>
      </c>
      <c r="JO226">
        <v>30</v>
      </c>
      <c r="JP226">
        <v>28.2327</v>
      </c>
      <c r="JQ226">
        <v>28.1955</v>
      </c>
      <c r="JR226">
        <v>19.1392</v>
      </c>
      <c r="JS226">
        <v>22.6281</v>
      </c>
      <c r="JT226">
        <v>85.7105</v>
      </c>
      <c r="JU226">
        <v>30.8228</v>
      </c>
      <c r="JV226">
        <v>420</v>
      </c>
      <c r="JW226">
        <v>23.8736</v>
      </c>
      <c r="JX226">
        <v>96.6766</v>
      </c>
      <c r="JY226">
        <v>94.619</v>
      </c>
    </row>
    <row r="227" spans="1:285">
      <c r="A227">
        <v>211</v>
      </c>
      <c r="B227">
        <v>1758506445</v>
      </c>
      <c r="C227">
        <v>3417</v>
      </c>
      <c r="D227" t="s">
        <v>851</v>
      </c>
      <c r="E227" t="s">
        <v>852</v>
      </c>
      <c r="F227">
        <v>5</v>
      </c>
      <c r="G227" t="s">
        <v>419</v>
      </c>
      <c r="H227" t="s">
        <v>786</v>
      </c>
      <c r="I227" t="s">
        <v>421</v>
      </c>
      <c r="J227">
        <v>1758506441.75</v>
      </c>
      <c r="K227">
        <f>(L227)/1000</f>
        <v>0</v>
      </c>
      <c r="L227">
        <f>1000*DL227*AJ227*(DH227-DI227)/(100*DA227*(1000-AJ227*DH227))</f>
        <v>0</v>
      </c>
      <c r="M227">
        <f>DL227*AJ227*(DG227-DF227*(1000-AJ227*DI227)/(1000-AJ227*DH227))/(100*DA227)</f>
        <v>0</v>
      </c>
      <c r="N227">
        <f>DF227 - IF(AJ227&gt;1, M227*DA227*100.0/(AL227), 0)</f>
        <v>0</v>
      </c>
      <c r="O227">
        <f>((U227-K227/2)*N227-M227)/(U227+K227/2)</f>
        <v>0</v>
      </c>
      <c r="P227">
        <f>O227*(DM227+DN227)/1000.0</f>
        <v>0</v>
      </c>
      <c r="Q227">
        <f>(DF227 - IF(AJ227&gt;1, M227*DA227*100.0/(AL227), 0))*(DM227+DN227)/1000.0</f>
        <v>0</v>
      </c>
      <c r="R227">
        <f>2.0/((1/T227-1/S227)+SIGN(T227)*SQRT((1/T227-1/S227)*(1/T227-1/S227) + 4*DB227/((DB227+1)*(DB227+1))*(2*1/T227*1/S227-1/S227*1/S227)))</f>
        <v>0</v>
      </c>
      <c r="S227">
        <f>IF(LEFT(DC227,1)&lt;&gt;"0",IF(LEFT(DC227,1)="1",3.0,DD227),$D$5+$E$5*(DT227*DM227/($K$5*1000))+$F$5*(DT227*DM227/($K$5*1000))*MAX(MIN(DA227,$J$5),$I$5)*MAX(MIN(DA227,$J$5),$I$5)+$G$5*MAX(MIN(DA227,$J$5),$I$5)*(DT227*DM227/($K$5*1000))+$H$5*(DT227*DM227/($K$5*1000))*(DT227*DM227/($K$5*1000)))</f>
        <v>0</v>
      </c>
      <c r="T227">
        <f>K227*(1000-(1000*0.61365*exp(17.502*X227/(240.97+X227))/(DM227+DN227)+DH227)/2)/(1000*0.61365*exp(17.502*X227/(240.97+X227))/(DM227+DN227)-DH227)</f>
        <v>0</v>
      </c>
      <c r="U227">
        <f>1/((DB227+1)/(R227/1.6)+1/(S227/1.37)) + DB227/((DB227+1)/(R227/1.6) + DB227/(S227/1.37))</f>
        <v>0</v>
      </c>
      <c r="V227">
        <f>(CW227*CZ227)</f>
        <v>0</v>
      </c>
      <c r="W227">
        <f>(DO227+(V227+2*0.95*5.67E-8*(((DO227+$B$7)+273)^4-(DO227+273)^4)-44100*K227)/(1.84*29.3*S227+8*0.95*5.67E-8*(DO227+273)^3))</f>
        <v>0</v>
      </c>
      <c r="X227">
        <f>($C$7*DP227+$D$7*DQ227+$E$7*W227)</f>
        <v>0</v>
      </c>
      <c r="Y227">
        <f>0.61365*exp(17.502*X227/(240.97+X227))</f>
        <v>0</v>
      </c>
      <c r="Z227">
        <f>(AA227/AB227*100)</f>
        <v>0</v>
      </c>
      <c r="AA227">
        <f>DH227*(DM227+DN227)/1000</f>
        <v>0</v>
      </c>
      <c r="AB227">
        <f>0.61365*exp(17.502*DO227/(240.97+DO227))</f>
        <v>0</v>
      </c>
      <c r="AC227">
        <f>(Y227-DH227*(DM227+DN227)/1000)</f>
        <v>0</v>
      </c>
      <c r="AD227">
        <f>(-K227*44100)</f>
        <v>0</v>
      </c>
      <c r="AE227">
        <f>2*29.3*S227*0.92*(DO227-X227)</f>
        <v>0</v>
      </c>
      <c r="AF227">
        <f>2*0.95*5.67E-8*(((DO227+$B$7)+273)^4-(X227+273)^4)</f>
        <v>0</v>
      </c>
      <c r="AG227">
        <f>V227+AF227+AD227+AE227</f>
        <v>0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MAX(0,($B$13+$C$13*DT227)/(1+$D$13*DT227)*DM227/(DO227+273)*$E$13)</f>
        <v>0</v>
      </c>
      <c r="AM227" t="s">
        <v>422</v>
      </c>
      <c r="AN227" t="s">
        <v>422</v>
      </c>
      <c r="AO227">
        <v>0</v>
      </c>
      <c r="AP227">
        <v>0</v>
      </c>
      <c r="AQ227">
        <f>1-AO227/AP227</f>
        <v>0</v>
      </c>
      <c r="AR227">
        <v>0</v>
      </c>
      <c r="AS227" t="s">
        <v>422</v>
      </c>
      <c r="AT227" t="s">
        <v>422</v>
      </c>
      <c r="AU227">
        <v>0</v>
      </c>
      <c r="AV227">
        <v>0</v>
      </c>
      <c r="AW227">
        <f>1-AU227/AV227</f>
        <v>0</v>
      </c>
      <c r="AX227">
        <v>0.5</v>
      </c>
      <c r="AY227">
        <f>CX227</f>
        <v>0</v>
      </c>
      <c r="AZ227">
        <f>M227</f>
        <v>0</v>
      </c>
      <c r="BA227">
        <f>AW227*AX227*AY227</f>
        <v>0</v>
      </c>
      <c r="BB227">
        <f>(AZ227-AR227)/AY227</f>
        <v>0</v>
      </c>
      <c r="BC227">
        <f>(AP227-AV227)/AV227</f>
        <v>0</v>
      </c>
      <c r="BD227">
        <f>AO227/(AQ227+AO227/AV227)</f>
        <v>0</v>
      </c>
      <c r="BE227" t="s">
        <v>422</v>
      </c>
      <c r="BF227">
        <v>0</v>
      </c>
      <c r="BG227">
        <f>IF(BF227&lt;&gt;0, BF227, BD227)</f>
        <v>0</v>
      </c>
      <c r="BH227">
        <f>1-BG227/AV227</f>
        <v>0</v>
      </c>
      <c r="BI227">
        <f>(AV227-AU227)/(AV227-BG227)</f>
        <v>0</v>
      </c>
      <c r="BJ227">
        <f>(AP227-AV227)/(AP227-BG227)</f>
        <v>0</v>
      </c>
      <c r="BK227">
        <f>(AV227-AU227)/(AV227-AO227)</f>
        <v>0</v>
      </c>
      <c r="BL227">
        <f>(AP227-AV227)/(AP227-AO227)</f>
        <v>0</v>
      </c>
      <c r="BM227">
        <f>(BI227*BG227/AU227)</f>
        <v>0</v>
      </c>
      <c r="BN227">
        <f>(1-BM227)</f>
        <v>0</v>
      </c>
      <c r="CW227">
        <f>$B$11*DU227+$C$11*DV227+$F$11*EG227*(1-EJ227)</f>
        <v>0</v>
      </c>
      <c r="CX227">
        <f>CW227*CY227</f>
        <v>0</v>
      </c>
      <c r="CY227">
        <f>($B$11*$D$9+$C$11*$D$9+$F$11*((ET227+EL227)/MAX(ET227+EL227+EU227, 0.1)*$I$9+EU227/MAX(ET227+EL227+EU227, 0.1)*$J$9))/($B$11+$C$11+$F$11)</f>
        <v>0</v>
      </c>
      <c r="CZ227">
        <f>($B$11*$K$9+$C$11*$K$9+$F$11*((ET227+EL227)/MAX(ET227+EL227+EU227, 0.1)*$P$9+EU227/MAX(ET227+EL227+EU227, 0.1)*$Q$9))/($B$11+$C$11+$F$11)</f>
        <v>0</v>
      </c>
      <c r="DA227">
        <v>1.37</v>
      </c>
      <c r="DB227">
        <v>0.5</v>
      </c>
      <c r="DC227" t="s">
        <v>423</v>
      </c>
      <c r="DD227">
        <v>2</v>
      </c>
      <c r="DE227">
        <v>1758506441.75</v>
      </c>
      <c r="DF227">
        <v>420.1055</v>
      </c>
      <c r="DG227">
        <v>420.047</v>
      </c>
      <c r="DH227">
        <v>23.94625</v>
      </c>
      <c r="DI227">
        <v>23.904175</v>
      </c>
      <c r="DJ227">
        <v>418.0525</v>
      </c>
      <c r="DK227">
        <v>23.605525</v>
      </c>
      <c r="DL227">
        <v>500.027</v>
      </c>
      <c r="DM227">
        <v>89.809275</v>
      </c>
      <c r="DN227">
        <v>0.036235925</v>
      </c>
      <c r="DO227">
        <v>30.170175</v>
      </c>
      <c r="DP227">
        <v>29.99355</v>
      </c>
      <c r="DQ227">
        <v>999.9</v>
      </c>
      <c r="DR227">
        <v>0</v>
      </c>
      <c r="DS227">
        <v>0</v>
      </c>
      <c r="DT227">
        <v>10007.825</v>
      </c>
      <c r="DU227">
        <v>0</v>
      </c>
      <c r="DV227">
        <v>0.330984</v>
      </c>
      <c r="DW227">
        <v>0.0583343525</v>
      </c>
      <c r="DX227">
        <v>430.412</v>
      </c>
      <c r="DY227">
        <v>430.3335</v>
      </c>
      <c r="DZ227">
        <v>0.042098525</v>
      </c>
      <c r="EA227">
        <v>420.047</v>
      </c>
      <c r="EB227">
        <v>23.904175</v>
      </c>
      <c r="EC227">
        <v>2.150595</v>
      </c>
      <c r="ED227">
        <v>2.146815</v>
      </c>
      <c r="EE227">
        <v>18.598975</v>
      </c>
      <c r="EF227">
        <v>18.57085</v>
      </c>
      <c r="EG227">
        <v>0.00500059</v>
      </c>
      <c r="EH227">
        <v>0</v>
      </c>
      <c r="EI227">
        <v>0</v>
      </c>
      <c r="EJ227">
        <v>0</v>
      </c>
      <c r="EK227">
        <v>111.45</v>
      </c>
      <c r="EL227">
        <v>0.00500059</v>
      </c>
      <c r="EM227">
        <v>-12.925</v>
      </c>
      <c r="EN227">
        <v>0.575</v>
      </c>
      <c r="EO227">
        <v>35.312</v>
      </c>
      <c r="EP227">
        <v>38.187</v>
      </c>
      <c r="EQ227">
        <v>36.562</v>
      </c>
      <c r="ER227">
        <v>38.0465</v>
      </c>
      <c r="ES227">
        <v>37.5</v>
      </c>
      <c r="ET227">
        <v>0</v>
      </c>
      <c r="EU227">
        <v>0</v>
      </c>
      <c r="EV227">
        <v>0</v>
      </c>
      <c r="EW227">
        <v>1758506445.3</v>
      </c>
      <c r="EX227">
        <v>0</v>
      </c>
      <c r="EY227">
        <v>107.85</v>
      </c>
      <c r="EZ227">
        <v>30.8615386015487</v>
      </c>
      <c r="FA227">
        <v>16.3008549755154</v>
      </c>
      <c r="FB227">
        <v>-13.6307692307692</v>
      </c>
      <c r="FC227">
        <v>15</v>
      </c>
      <c r="FD227">
        <v>0</v>
      </c>
      <c r="FE227" t="s">
        <v>424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0.0877563873</v>
      </c>
      <c r="FR227">
        <v>-0.433698703308271</v>
      </c>
      <c r="FS227">
        <v>0.0562785440279685</v>
      </c>
      <c r="FT227">
        <v>1</v>
      </c>
      <c r="FU227">
        <v>106.155882352941</v>
      </c>
      <c r="FV227">
        <v>18.1833460215287</v>
      </c>
      <c r="FW227">
        <v>5.45199322301544</v>
      </c>
      <c r="FX227">
        <v>-1</v>
      </c>
      <c r="FY227">
        <v>0.05231533</v>
      </c>
      <c r="FZ227">
        <v>-0.0759015518796992</v>
      </c>
      <c r="GA227">
        <v>0.00776800106810626</v>
      </c>
      <c r="GB227">
        <v>1</v>
      </c>
      <c r="GC227">
        <v>2</v>
      </c>
      <c r="GD227">
        <v>2</v>
      </c>
      <c r="GE227" t="s">
        <v>425</v>
      </c>
      <c r="GF227">
        <v>3.13314</v>
      </c>
      <c r="GG227">
        <v>2.71418</v>
      </c>
      <c r="GH227">
        <v>0.0888546</v>
      </c>
      <c r="GI227">
        <v>0.0893026</v>
      </c>
      <c r="GJ227">
        <v>0.102172</v>
      </c>
      <c r="GK227">
        <v>0.102676</v>
      </c>
      <c r="GL227">
        <v>34329.6</v>
      </c>
      <c r="GM227">
        <v>36751.9</v>
      </c>
      <c r="GN227">
        <v>34088.8</v>
      </c>
      <c r="GO227">
        <v>36538.9</v>
      </c>
      <c r="GP227">
        <v>43229.7</v>
      </c>
      <c r="GQ227">
        <v>47067.3</v>
      </c>
      <c r="GR227">
        <v>53187</v>
      </c>
      <c r="GS227">
        <v>58400.1</v>
      </c>
      <c r="GT227">
        <v>1.95578</v>
      </c>
      <c r="GU227">
        <v>1.65707</v>
      </c>
      <c r="GV227">
        <v>0.0927821</v>
      </c>
      <c r="GW227">
        <v>0</v>
      </c>
      <c r="GX227">
        <v>28.4757</v>
      </c>
      <c r="GY227">
        <v>999.9</v>
      </c>
      <c r="GZ227">
        <v>58.802</v>
      </c>
      <c r="HA227">
        <v>30.555</v>
      </c>
      <c r="HB227">
        <v>28.7994</v>
      </c>
      <c r="HC227">
        <v>54.6047</v>
      </c>
      <c r="HD227">
        <v>47.6883</v>
      </c>
      <c r="HE227">
        <v>1</v>
      </c>
      <c r="HF227">
        <v>0.0664558</v>
      </c>
      <c r="HG227">
        <v>-1.4315</v>
      </c>
      <c r="HH227">
        <v>20.1262</v>
      </c>
      <c r="HI227">
        <v>5.19677</v>
      </c>
      <c r="HJ227">
        <v>12.0046</v>
      </c>
      <c r="HK227">
        <v>4.9756</v>
      </c>
      <c r="HL227">
        <v>3.294</v>
      </c>
      <c r="HM227">
        <v>9999</v>
      </c>
      <c r="HN227">
        <v>9999</v>
      </c>
      <c r="HO227">
        <v>9999</v>
      </c>
      <c r="HP227">
        <v>999.9</v>
      </c>
      <c r="HQ227">
        <v>1.86325</v>
      </c>
      <c r="HR227">
        <v>1.86813</v>
      </c>
      <c r="HS227">
        <v>1.86783</v>
      </c>
      <c r="HT227">
        <v>1.86905</v>
      </c>
      <c r="HU227">
        <v>1.86987</v>
      </c>
      <c r="HV227">
        <v>1.86593</v>
      </c>
      <c r="HW227">
        <v>1.86698</v>
      </c>
      <c r="HX227">
        <v>1.86844</v>
      </c>
      <c r="HY227">
        <v>5</v>
      </c>
      <c r="HZ227">
        <v>0</v>
      </c>
      <c r="IA227">
        <v>0</v>
      </c>
      <c r="IB227">
        <v>0</v>
      </c>
      <c r="IC227" t="s">
        <v>426</v>
      </c>
      <c r="ID227" t="s">
        <v>427</v>
      </c>
      <c r="IE227" t="s">
        <v>428</v>
      </c>
      <c r="IF227" t="s">
        <v>428</v>
      </c>
      <c r="IG227" t="s">
        <v>428</v>
      </c>
      <c r="IH227" t="s">
        <v>428</v>
      </c>
      <c r="II227">
        <v>0</v>
      </c>
      <c r="IJ227">
        <v>100</v>
      </c>
      <c r="IK227">
        <v>100</v>
      </c>
      <c r="IL227">
        <v>2.052</v>
      </c>
      <c r="IM227">
        <v>0.3407</v>
      </c>
      <c r="IN227">
        <v>0.625846538382723</v>
      </c>
      <c r="IO227">
        <v>0.00365734689822481</v>
      </c>
      <c r="IP227">
        <v>-6.82403095585571e-07</v>
      </c>
      <c r="IQ227">
        <v>2.34579755332527e-10</v>
      </c>
      <c r="IR227">
        <v>-0.0964157226560202</v>
      </c>
      <c r="IS227">
        <v>-0.0183575705514064</v>
      </c>
      <c r="IT227">
        <v>0.00210061426533654</v>
      </c>
      <c r="IU227">
        <v>-2.28055882586626e-05</v>
      </c>
      <c r="IV227">
        <v>4</v>
      </c>
      <c r="IW227">
        <v>2464</v>
      </c>
      <c r="IX227">
        <v>0</v>
      </c>
      <c r="IY227">
        <v>27</v>
      </c>
      <c r="IZ227">
        <v>29308440.8</v>
      </c>
      <c r="JA227">
        <v>29308440.8</v>
      </c>
      <c r="JB227">
        <v>0.95459</v>
      </c>
      <c r="JC227">
        <v>2.63916</v>
      </c>
      <c r="JD227">
        <v>1.54785</v>
      </c>
      <c r="JE227">
        <v>2.31445</v>
      </c>
      <c r="JF227">
        <v>1.64551</v>
      </c>
      <c r="JG227">
        <v>2.3645</v>
      </c>
      <c r="JH227">
        <v>34.4408</v>
      </c>
      <c r="JI227">
        <v>24.2188</v>
      </c>
      <c r="JJ227">
        <v>18</v>
      </c>
      <c r="JK227">
        <v>505.857</v>
      </c>
      <c r="JL227">
        <v>331.486</v>
      </c>
      <c r="JM227">
        <v>30.8262</v>
      </c>
      <c r="JN227">
        <v>28.2239</v>
      </c>
      <c r="JO227">
        <v>30</v>
      </c>
      <c r="JP227">
        <v>28.2316</v>
      </c>
      <c r="JQ227">
        <v>28.1955</v>
      </c>
      <c r="JR227">
        <v>19.1414</v>
      </c>
      <c r="JS227">
        <v>22.6281</v>
      </c>
      <c r="JT227">
        <v>85.7105</v>
      </c>
      <c r="JU227">
        <v>30.8245</v>
      </c>
      <c r="JV227">
        <v>420</v>
      </c>
      <c r="JW227">
        <v>23.8736</v>
      </c>
      <c r="JX227">
        <v>96.6766</v>
      </c>
      <c r="JY227">
        <v>94.6191</v>
      </c>
    </row>
    <row r="228" spans="1:285">
      <c r="A228">
        <v>212</v>
      </c>
      <c r="B228">
        <v>1758506447</v>
      </c>
      <c r="C228">
        <v>3419</v>
      </c>
      <c r="D228" t="s">
        <v>853</v>
      </c>
      <c r="E228" t="s">
        <v>854</v>
      </c>
      <c r="F228">
        <v>5</v>
      </c>
      <c r="G228" t="s">
        <v>419</v>
      </c>
      <c r="H228" t="s">
        <v>786</v>
      </c>
      <c r="I228" t="s">
        <v>421</v>
      </c>
      <c r="J228">
        <v>1758506444.33333</v>
      </c>
      <c r="K228">
        <f>(L228)/1000</f>
        <v>0</v>
      </c>
      <c r="L228">
        <f>1000*DL228*AJ228*(DH228-DI228)/(100*DA228*(1000-AJ228*DH228))</f>
        <v>0</v>
      </c>
      <c r="M228">
        <f>DL228*AJ228*(DG228-DF228*(1000-AJ228*DI228)/(1000-AJ228*DH228))/(100*DA228)</f>
        <v>0</v>
      </c>
      <c r="N228">
        <f>DF228 - IF(AJ228&gt;1, M228*DA228*100.0/(AL228), 0)</f>
        <v>0</v>
      </c>
      <c r="O228">
        <f>((U228-K228/2)*N228-M228)/(U228+K228/2)</f>
        <v>0</v>
      </c>
      <c r="P228">
        <f>O228*(DM228+DN228)/1000.0</f>
        <v>0</v>
      </c>
      <c r="Q228">
        <f>(DF228 - IF(AJ228&gt;1, M228*DA228*100.0/(AL228), 0))*(DM228+DN228)/1000.0</f>
        <v>0</v>
      </c>
      <c r="R228">
        <f>2.0/((1/T228-1/S228)+SIGN(T228)*SQRT((1/T228-1/S228)*(1/T228-1/S228) + 4*DB228/((DB228+1)*(DB228+1))*(2*1/T228*1/S228-1/S228*1/S228)))</f>
        <v>0</v>
      </c>
      <c r="S228">
        <f>IF(LEFT(DC228,1)&lt;&gt;"0",IF(LEFT(DC228,1)="1",3.0,DD228),$D$5+$E$5*(DT228*DM228/($K$5*1000))+$F$5*(DT228*DM228/($K$5*1000))*MAX(MIN(DA228,$J$5),$I$5)*MAX(MIN(DA228,$J$5),$I$5)+$G$5*MAX(MIN(DA228,$J$5),$I$5)*(DT228*DM228/($K$5*1000))+$H$5*(DT228*DM228/($K$5*1000))*(DT228*DM228/($K$5*1000)))</f>
        <v>0</v>
      </c>
      <c r="T228">
        <f>K228*(1000-(1000*0.61365*exp(17.502*X228/(240.97+X228))/(DM228+DN228)+DH228)/2)/(1000*0.61365*exp(17.502*X228/(240.97+X228))/(DM228+DN228)-DH228)</f>
        <v>0</v>
      </c>
      <c r="U228">
        <f>1/((DB228+1)/(R228/1.6)+1/(S228/1.37)) + DB228/((DB228+1)/(R228/1.6) + DB228/(S228/1.37))</f>
        <v>0</v>
      </c>
      <c r="V228">
        <f>(CW228*CZ228)</f>
        <v>0</v>
      </c>
      <c r="W228">
        <f>(DO228+(V228+2*0.95*5.67E-8*(((DO228+$B$7)+273)^4-(DO228+273)^4)-44100*K228)/(1.84*29.3*S228+8*0.95*5.67E-8*(DO228+273)^3))</f>
        <v>0</v>
      </c>
      <c r="X228">
        <f>($C$7*DP228+$D$7*DQ228+$E$7*W228)</f>
        <v>0</v>
      </c>
      <c r="Y228">
        <f>0.61365*exp(17.502*X228/(240.97+X228))</f>
        <v>0</v>
      </c>
      <c r="Z228">
        <f>(AA228/AB228*100)</f>
        <v>0</v>
      </c>
      <c r="AA228">
        <f>DH228*(DM228+DN228)/1000</f>
        <v>0</v>
      </c>
      <c r="AB228">
        <f>0.61365*exp(17.502*DO228/(240.97+DO228))</f>
        <v>0</v>
      </c>
      <c r="AC228">
        <f>(Y228-DH228*(DM228+DN228)/1000)</f>
        <v>0</v>
      </c>
      <c r="AD228">
        <f>(-K228*44100)</f>
        <v>0</v>
      </c>
      <c r="AE228">
        <f>2*29.3*S228*0.92*(DO228-X228)</f>
        <v>0</v>
      </c>
      <c r="AF228">
        <f>2*0.95*5.67E-8*(((DO228+$B$7)+273)^4-(X228+273)^4)</f>
        <v>0</v>
      </c>
      <c r="AG228">
        <f>V228+AF228+AD228+AE228</f>
        <v>0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MAX(0,($B$13+$C$13*DT228)/(1+$D$13*DT228)*DM228/(DO228+273)*$E$13)</f>
        <v>0</v>
      </c>
      <c r="AM228" t="s">
        <v>422</v>
      </c>
      <c r="AN228" t="s">
        <v>422</v>
      </c>
      <c r="AO228">
        <v>0</v>
      </c>
      <c r="AP228">
        <v>0</v>
      </c>
      <c r="AQ228">
        <f>1-AO228/AP228</f>
        <v>0</v>
      </c>
      <c r="AR228">
        <v>0</v>
      </c>
      <c r="AS228" t="s">
        <v>422</v>
      </c>
      <c r="AT228" t="s">
        <v>422</v>
      </c>
      <c r="AU228">
        <v>0</v>
      </c>
      <c r="AV228">
        <v>0</v>
      </c>
      <c r="AW228">
        <f>1-AU228/AV228</f>
        <v>0</v>
      </c>
      <c r="AX228">
        <v>0.5</v>
      </c>
      <c r="AY228">
        <f>CX228</f>
        <v>0</v>
      </c>
      <c r="AZ228">
        <f>M228</f>
        <v>0</v>
      </c>
      <c r="BA228">
        <f>AW228*AX228*AY228</f>
        <v>0</v>
      </c>
      <c r="BB228">
        <f>(AZ228-AR228)/AY228</f>
        <v>0</v>
      </c>
      <c r="BC228">
        <f>(AP228-AV228)/AV228</f>
        <v>0</v>
      </c>
      <c r="BD228">
        <f>AO228/(AQ228+AO228/AV228)</f>
        <v>0</v>
      </c>
      <c r="BE228" t="s">
        <v>422</v>
      </c>
      <c r="BF228">
        <v>0</v>
      </c>
      <c r="BG228">
        <f>IF(BF228&lt;&gt;0, BF228, BD228)</f>
        <v>0</v>
      </c>
      <c r="BH228">
        <f>1-BG228/AV228</f>
        <v>0</v>
      </c>
      <c r="BI228">
        <f>(AV228-AU228)/(AV228-BG228)</f>
        <v>0</v>
      </c>
      <c r="BJ228">
        <f>(AP228-AV228)/(AP228-BG228)</f>
        <v>0</v>
      </c>
      <c r="BK228">
        <f>(AV228-AU228)/(AV228-AO228)</f>
        <v>0</v>
      </c>
      <c r="BL228">
        <f>(AP228-AV228)/(AP228-AO228)</f>
        <v>0</v>
      </c>
      <c r="BM228">
        <f>(BI228*BG228/AU228)</f>
        <v>0</v>
      </c>
      <c r="BN228">
        <f>(1-BM228)</f>
        <v>0</v>
      </c>
      <c r="CW228">
        <f>$B$11*DU228+$C$11*DV228+$F$11*EG228*(1-EJ228)</f>
        <v>0</v>
      </c>
      <c r="CX228">
        <f>CW228*CY228</f>
        <v>0</v>
      </c>
      <c r="CY228">
        <f>($B$11*$D$9+$C$11*$D$9+$F$11*((ET228+EL228)/MAX(ET228+EL228+EU228, 0.1)*$I$9+EU228/MAX(ET228+EL228+EU228, 0.1)*$J$9))/($B$11+$C$11+$F$11)</f>
        <v>0</v>
      </c>
      <c r="CZ228">
        <f>($B$11*$K$9+$C$11*$K$9+$F$11*((ET228+EL228)/MAX(ET228+EL228+EU228, 0.1)*$P$9+EU228/MAX(ET228+EL228+EU228, 0.1)*$Q$9))/($B$11+$C$11+$F$11)</f>
        <v>0</v>
      </c>
      <c r="DA228">
        <v>1.37</v>
      </c>
      <c r="DB228">
        <v>0.5</v>
      </c>
      <c r="DC228" t="s">
        <v>423</v>
      </c>
      <c r="DD228">
        <v>2</v>
      </c>
      <c r="DE228">
        <v>1758506444.33333</v>
      </c>
      <c r="DF228">
        <v>420.103333333333</v>
      </c>
      <c r="DG228">
        <v>419.968333333333</v>
      </c>
      <c r="DH228">
        <v>23.9456666666667</v>
      </c>
      <c r="DI228">
        <v>23.9041</v>
      </c>
      <c r="DJ228">
        <v>418.050666666667</v>
      </c>
      <c r="DK228">
        <v>23.6049333333333</v>
      </c>
      <c r="DL228">
        <v>500.014333333333</v>
      </c>
      <c r="DM228">
        <v>89.8082</v>
      </c>
      <c r="DN228">
        <v>0.0360847333333333</v>
      </c>
      <c r="DO228">
        <v>30.1694</v>
      </c>
      <c r="DP228">
        <v>29.9889666666667</v>
      </c>
      <c r="DQ228">
        <v>999.9</v>
      </c>
      <c r="DR228">
        <v>0</v>
      </c>
      <c r="DS228">
        <v>0</v>
      </c>
      <c r="DT228">
        <v>10018.7333333333</v>
      </c>
      <c r="DU228">
        <v>0</v>
      </c>
      <c r="DV228">
        <v>0.330984</v>
      </c>
      <c r="DW228">
        <v>0.135172666666667</v>
      </c>
      <c r="DX228">
        <v>430.41</v>
      </c>
      <c r="DY228">
        <v>430.252666666667</v>
      </c>
      <c r="DZ228">
        <v>0.0415706666666667</v>
      </c>
      <c r="EA228">
        <v>419.968333333333</v>
      </c>
      <c r="EB228">
        <v>23.9041</v>
      </c>
      <c r="EC228">
        <v>2.15051666666667</v>
      </c>
      <c r="ED228">
        <v>2.14678333333333</v>
      </c>
      <c r="EE228">
        <v>18.5984</v>
      </c>
      <c r="EF228">
        <v>18.5706333333333</v>
      </c>
      <c r="EG228">
        <v>0.00500059</v>
      </c>
      <c r="EH228">
        <v>0</v>
      </c>
      <c r="EI228">
        <v>0</v>
      </c>
      <c r="EJ228">
        <v>0</v>
      </c>
      <c r="EK228">
        <v>109.066666666667</v>
      </c>
      <c r="EL228">
        <v>0.00500059</v>
      </c>
      <c r="EM228">
        <v>-8.63333333333333</v>
      </c>
      <c r="EN228">
        <v>0.766666666666667</v>
      </c>
      <c r="EO228">
        <v>35.312</v>
      </c>
      <c r="EP228">
        <v>38.187</v>
      </c>
      <c r="EQ228">
        <v>36.562</v>
      </c>
      <c r="ER228">
        <v>38.0206666666667</v>
      </c>
      <c r="ES228">
        <v>37.5</v>
      </c>
      <c r="ET228">
        <v>0</v>
      </c>
      <c r="EU228">
        <v>0</v>
      </c>
      <c r="EV228">
        <v>0</v>
      </c>
      <c r="EW228">
        <v>1758506447.7</v>
      </c>
      <c r="EX228">
        <v>0</v>
      </c>
      <c r="EY228">
        <v>108.311538461538</v>
      </c>
      <c r="EZ228">
        <v>24.8444445574699</v>
      </c>
      <c r="FA228">
        <v>17.9076928562379</v>
      </c>
      <c r="FB228">
        <v>-13.5692307692308</v>
      </c>
      <c r="FC228">
        <v>15</v>
      </c>
      <c r="FD228">
        <v>0</v>
      </c>
      <c r="FE228" t="s">
        <v>424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0.0924159545714286</v>
      </c>
      <c r="FR228">
        <v>-0.280427786493506</v>
      </c>
      <c r="FS228">
        <v>0.0566020583253978</v>
      </c>
      <c r="FT228">
        <v>1</v>
      </c>
      <c r="FU228">
        <v>107.326470588235</v>
      </c>
      <c r="FV228">
        <v>21.9174942907204</v>
      </c>
      <c r="FW228">
        <v>5.67436489441923</v>
      </c>
      <c r="FX228">
        <v>-1</v>
      </c>
      <c r="FY228">
        <v>0.0501719857142857</v>
      </c>
      <c r="FZ228">
        <v>-0.0765613402597402</v>
      </c>
      <c r="GA228">
        <v>0.00801869110464424</v>
      </c>
      <c r="GB228">
        <v>1</v>
      </c>
      <c r="GC228">
        <v>2</v>
      </c>
      <c r="GD228">
        <v>2</v>
      </c>
      <c r="GE228" t="s">
        <v>425</v>
      </c>
      <c r="GF228">
        <v>3.1332</v>
      </c>
      <c r="GG228">
        <v>2.71391</v>
      </c>
      <c r="GH228">
        <v>0.0888559</v>
      </c>
      <c r="GI228">
        <v>0.0893003</v>
      </c>
      <c r="GJ228">
        <v>0.102171</v>
      </c>
      <c r="GK228">
        <v>0.102678</v>
      </c>
      <c r="GL228">
        <v>34329.4</v>
      </c>
      <c r="GM228">
        <v>36752</v>
      </c>
      <c r="GN228">
        <v>34088.7</v>
      </c>
      <c r="GO228">
        <v>36538.8</v>
      </c>
      <c r="GP228">
        <v>43229.7</v>
      </c>
      <c r="GQ228">
        <v>47067.2</v>
      </c>
      <c r="GR228">
        <v>53186.9</v>
      </c>
      <c r="GS228">
        <v>58400.1</v>
      </c>
      <c r="GT228">
        <v>1.95592</v>
      </c>
      <c r="GU228">
        <v>1.65702</v>
      </c>
      <c r="GV228">
        <v>0.0927672</v>
      </c>
      <c r="GW228">
        <v>0</v>
      </c>
      <c r="GX228">
        <v>28.477</v>
      </c>
      <c r="GY228">
        <v>999.9</v>
      </c>
      <c r="GZ228">
        <v>58.802</v>
      </c>
      <c r="HA228">
        <v>30.555</v>
      </c>
      <c r="HB228">
        <v>28.7966</v>
      </c>
      <c r="HC228">
        <v>55.0947</v>
      </c>
      <c r="HD228">
        <v>47.2756</v>
      </c>
      <c r="HE228">
        <v>1</v>
      </c>
      <c r="HF228">
        <v>0.066222</v>
      </c>
      <c r="HG228">
        <v>-1.44047</v>
      </c>
      <c r="HH228">
        <v>20.1263</v>
      </c>
      <c r="HI228">
        <v>5.19707</v>
      </c>
      <c r="HJ228">
        <v>12.0049</v>
      </c>
      <c r="HK228">
        <v>4.9756</v>
      </c>
      <c r="HL228">
        <v>3.294</v>
      </c>
      <c r="HM228">
        <v>9999</v>
      </c>
      <c r="HN228">
        <v>9999</v>
      </c>
      <c r="HO228">
        <v>9999</v>
      </c>
      <c r="HP228">
        <v>999.9</v>
      </c>
      <c r="HQ228">
        <v>1.86325</v>
      </c>
      <c r="HR228">
        <v>1.86812</v>
      </c>
      <c r="HS228">
        <v>1.86783</v>
      </c>
      <c r="HT228">
        <v>1.86905</v>
      </c>
      <c r="HU228">
        <v>1.86985</v>
      </c>
      <c r="HV228">
        <v>1.86592</v>
      </c>
      <c r="HW228">
        <v>1.86697</v>
      </c>
      <c r="HX228">
        <v>1.86844</v>
      </c>
      <c r="HY228">
        <v>5</v>
      </c>
      <c r="HZ228">
        <v>0</v>
      </c>
      <c r="IA228">
        <v>0</v>
      </c>
      <c r="IB228">
        <v>0</v>
      </c>
      <c r="IC228" t="s">
        <v>426</v>
      </c>
      <c r="ID228" t="s">
        <v>427</v>
      </c>
      <c r="IE228" t="s">
        <v>428</v>
      </c>
      <c r="IF228" t="s">
        <v>428</v>
      </c>
      <c r="IG228" t="s">
        <v>428</v>
      </c>
      <c r="IH228" t="s">
        <v>428</v>
      </c>
      <c r="II228">
        <v>0</v>
      </c>
      <c r="IJ228">
        <v>100</v>
      </c>
      <c r="IK228">
        <v>100</v>
      </c>
      <c r="IL228">
        <v>2.053</v>
      </c>
      <c r="IM228">
        <v>0.3407</v>
      </c>
      <c r="IN228">
        <v>0.625846538382723</v>
      </c>
      <c r="IO228">
        <v>0.00365734689822481</v>
      </c>
      <c r="IP228">
        <v>-6.82403095585571e-07</v>
      </c>
      <c r="IQ228">
        <v>2.34579755332527e-10</v>
      </c>
      <c r="IR228">
        <v>-0.0964157226560202</v>
      </c>
      <c r="IS228">
        <v>-0.0183575705514064</v>
      </c>
      <c r="IT228">
        <v>0.00210061426533654</v>
      </c>
      <c r="IU228">
        <v>-2.28055882586626e-05</v>
      </c>
      <c r="IV228">
        <v>4</v>
      </c>
      <c r="IW228">
        <v>2464</v>
      </c>
      <c r="IX228">
        <v>0</v>
      </c>
      <c r="IY228">
        <v>27</v>
      </c>
      <c r="IZ228">
        <v>29308440.8</v>
      </c>
      <c r="JA228">
        <v>29308440.8</v>
      </c>
      <c r="JB228">
        <v>0.955811</v>
      </c>
      <c r="JC228">
        <v>2.64404</v>
      </c>
      <c r="JD228">
        <v>1.54785</v>
      </c>
      <c r="JE228">
        <v>2.31323</v>
      </c>
      <c r="JF228">
        <v>1.64673</v>
      </c>
      <c r="JG228">
        <v>2.25098</v>
      </c>
      <c r="JH228">
        <v>34.4408</v>
      </c>
      <c r="JI228">
        <v>24.2101</v>
      </c>
      <c r="JJ228">
        <v>18</v>
      </c>
      <c r="JK228">
        <v>505.956</v>
      </c>
      <c r="JL228">
        <v>331.462</v>
      </c>
      <c r="JM228">
        <v>30.8243</v>
      </c>
      <c r="JN228">
        <v>28.2239</v>
      </c>
      <c r="JO228">
        <v>30</v>
      </c>
      <c r="JP228">
        <v>28.2316</v>
      </c>
      <c r="JQ228">
        <v>28.1955</v>
      </c>
      <c r="JR228">
        <v>19.1418</v>
      </c>
      <c r="JS228">
        <v>22.6281</v>
      </c>
      <c r="JT228">
        <v>85.7105</v>
      </c>
      <c r="JU228">
        <v>30.8245</v>
      </c>
      <c r="JV228">
        <v>420</v>
      </c>
      <c r="JW228">
        <v>23.8736</v>
      </c>
      <c r="JX228">
        <v>96.6765</v>
      </c>
      <c r="JY228">
        <v>94.6191</v>
      </c>
    </row>
    <row r="229" spans="1:285">
      <c r="A229">
        <v>213</v>
      </c>
      <c r="B229">
        <v>1758506449</v>
      </c>
      <c r="C229">
        <v>3421</v>
      </c>
      <c r="D229" t="s">
        <v>855</v>
      </c>
      <c r="E229" t="s">
        <v>856</v>
      </c>
      <c r="F229">
        <v>5</v>
      </c>
      <c r="G229" t="s">
        <v>419</v>
      </c>
      <c r="H229" t="s">
        <v>786</v>
      </c>
      <c r="I229" t="s">
        <v>421</v>
      </c>
      <c r="J229">
        <v>1758506445.25</v>
      </c>
      <c r="K229">
        <f>(L229)/1000</f>
        <v>0</v>
      </c>
      <c r="L229">
        <f>1000*DL229*AJ229*(DH229-DI229)/(100*DA229*(1000-AJ229*DH229))</f>
        <v>0</v>
      </c>
      <c r="M229">
        <f>DL229*AJ229*(DG229-DF229*(1000-AJ229*DI229)/(1000-AJ229*DH229))/(100*DA229)</f>
        <v>0</v>
      </c>
      <c r="N229">
        <f>DF229 - IF(AJ229&gt;1, M229*DA229*100.0/(AL229), 0)</f>
        <v>0</v>
      </c>
      <c r="O229">
        <f>((U229-K229/2)*N229-M229)/(U229+K229/2)</f>
        <v>0</v>
      </c>
      <c r="P229">
        <f>O229*(DM229+DN229)/1000.0</f>
        <v>0</v>
      </c>
      <c r="Q229">
        <f>(DF229 - IF(AJ229&gt;1, M229*DA229*100.0/(AL229), 0))*(DM229+DN229)/1000.0</f>
        <v>0</v>
      </c>
      <c r="R229">
        <f>2.0/((1/T229-1/S229)+SIGN(T229)*SQRT((1/T229-1/S229)*(1/T229-1/S229) + 4*DB229/((DB229+1)*(DB229+1))*(2*1/T229*1/S229-1/S229*1/S229)))</f>
        <v>0</v>
      </c>
      <c r="S229">
        <f>IF(LEFT(DC229,1)&lt;&gt;"0",IF(LEFT(DC229,1)="1",3.0,DD229),$D$5+$E$5*(DT229*DM229/($K$5*1000))+$F$5*(DT229*DM229/($K$5*1000))*MAX(MIN(DA229,$J$5),$I$5)*MAX(MIN(DA229,$J$5),$I$5)+$G$5*MAX(MIN(DA229,$J$5),$I$5)*(DT229*DM229/($K$5*1000))+$H$5*(DT229*DM229/($K$5*1000))*(DT229*DM229/($K$5*1000)))</f>
        <v>0</v>
      </c>
      <c r="T229">
        <f>K229*(1000-(1000*0.61365*exp(17.502*X229/(240.97+X229))/(DM229+DN229)+DH229)/2)/(1000*0.61365*exp(17.502*X229/(240.97+X229))/(DM229+DN229)-DH229)</f>
        <v>0</v>
      </c>
      <c r="U229">
        <f>1/((DB229+1)/(R229/1.6)+1/(S229/1.37)) + DB229/((DB229+1)/(R229/1.6) + DB229/(S229/1.37))</f>
        <v>0</v>
      </c>
      <c r="V229">
        <f>(CW229*CZ229)</f>
        <v>0</v>
      </c>
      <c r="W229">
        <f>(DO229+(V229+2*0.95*5.67E-8*(((DO229+$B$7)+273)^4-(DO229+273)^4)-44100*K229)/(1.84*29.3*S229+8*0.95*5.67E-8*(DO229+273)^3))</f>
        <v>0</v>
      </c>
      <c r="X229">
        <f>($C$7*DP229+$D$7*DQ229+$E$7*W229)</f>
        <v>0</v>
      </c>
      <c r="Y229">
        <f>0.61365*exp(17.502*X229/(240.97+X229))</f>
        <v>0</v>
      </c>
      <c r="Z229">
        <f>(AA229/AB229*100)</f>
        <v>0</v>
      </c>
      <c r="AA229">
        <f>DH229*(DM229+DN229)/1000</f>
        <v>0</v>
      </c>
      <c r="AB229">
        <f>0.61365*exp(17.502*DO229/(240.97+DO229))</f>
        <v>0</v>
      </c>
      <c r="AC229">
        <f>(Y229-DH229*(DM229+DN229)/1000)</f>
        <v>0</v>
      </c>
      <c r="AD229">
        <f>(-K229*44100)</f>
        <v>0</v>
      </c>
      <c r="AE229">
        <f>2*29.3*S229*0.92*(DO229-X229)</f>
        <v>0</v>
      </c>
      <c r="AF229">
        <f>2*0.95*5.67E-8*(((DO229+$B$7)+273)^4-(X229+273)^4)</f>
        <v>0</v>
      </c>
      <c r="AG229">
        <f>V229+AF229+AD229+AE229</f>
        <v>0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MAX(0,($B$13+$C$13*DT229)/(1+$D$13*DT229)*DM229/(DO229+273)*$E$13)</f>
        <v>0</v>
      </c>
      <c r="AM229" t="s">
        <v>422</v>
      </c>
      <c r="AN229" t="s">
        <v>422</v>
      </c>
      <c r="AO229">
        <v>0</v>
      </c>
      <c r="AP229">
        <v>0</v>
      </c>
      <c r="AQ229">
        <f>1-AO229/AP229</f>
        <v>0</v>
      </c>
      <c r="AR229">
        <v>0</v>
      </c>
      <c r="AS229" t="s">
        <v>422</v>
      </c>
      <c r="AT229" t="s">
        <v>422</v>
      </c>
      <c r="AU229">
        <v>0</v>
      </c>
      <c r="AV229">
        <v>0</v>
      </c>
      <c r="AW229">
        <f>1-AU229/AV229</f>
        <v>0</v>
      </c>
      <c r="AX229">
        <v>0.5</v>
      </c>
      <c r="AY229">
        <f>CX229</f>
        <v>0</v>
      </c>
      <c r="AZ229">
        <f>M229</f>
        <v>0</v>
      </c>
      <c r="BA229">
        <f>AW229*AX229*AY229</f>
        <v>0</v>
      </c>
      <c r="BB229">
        <f>(AZ229-AR229)/AY229</f>
        <v>0</v>
      </c>
      <c r="BC229">
        <f>(AP229-AV229)/AV229</f>
        <v>0</v>
      </c>
      <c r="BD229">
        <f>AO229/(AQ229+AO229/AV229)</f>
        <v>0</v>
      </c>
      <c r="BE229" t="s">
        <v>422</v>
      </c>
      <c r="BF229">
        <v>0</v>
      </c>
      <c r="BG229">
        <f>IF(BF229&lt;&gt;0, BF229, BD229)</f>
        <v>0</v>
      </c>
      <c r="BH229">
        <f>1-BG229/AV229</f>
        <v>0</v>
      </c>
      <c r="BI229">
        <f>(AV229-AU229)/(AV229-BG229)</f>
        <v>0</v>
      </c>
      <c r="BJ229">
        <f>(AP229-AV229)/(AP229-BG229)</f>
        <v>0</v>
      </c>
      <c r="BK229">
        <f>(AV229-AU229)/(AV229-AO229)</f>
        <v>0</v>
      </c>
      <c r="BL229">
        <f>(AP229-AV229)/(AP229-AO229)</f>
        <v>0</v>
      </c>
      <c r="BM229">
        <f>(BI229*BG229/AU229)</f>
        <v>0</v>
      </c>
      <c r="BN229">
        <f>(1-BM229)</f>
        <v>0</v>
      </c>
      <c r="CW229">
        <f>$B$11*DU229+$C$11*DV229+$F$11*EG229*(1-EJ229)</f>
        <v>0</v>
      </c>
      <c r="CX229">
        <f>CW229*CY229</f>
        <v>0</v>
      </c>
      <c r="CY229">
        <f>($B$11*$D$9+$C$11*$D$9+$F$11*((ET229+EL229)/MAX(ET229+EL229+EU229, 0.1)*$I$9+EU229/MAX(ET229+EL229+EU229, 0.1)*$J$9))/($B$11+$C$11+$F$11)</f>
        <v>0</v>
      </c>
      <c r="CZ229">
        <f>($B$11*$K$9+$C$11*$K$9+$F$11*((ET229+EL229)/MAX(ET229+EL229+EU229, 0.1)*$P$9+EU229/MAX(ET229+EL229+EU229, 0.1)*$Q$9))/($B$11+$C$11+$F$11)</f>
        <v>0</v>
      </c>
      <c r="DA229">
        <v>1.37</v>
      </c>
      <c r="DB229">
        <v>0.5</v>
      </c>
      <c r="DC229" t="s">
        <v>423</v>
      </c>
      <c r="DD229">
        <v>2</v>
      </c>
      <c r="DE229">
        <v>1758506445.25</v>
      </c>
      <c r="DF229">
        <v>420.1015</v>
      </c>
      <c r="DG229">
        <v>419.95475</v>
      </c>
      <c r="DH229">
        <v>23.945525</v>
      </c>
      <c r="DI229">
        <v>23.904075</v>
      </c>
      <c r="DJ229">
        <v>418.04875</v>
      </c>
      <c r="DK229">
        <v>23.6048</v>
      </c>
      <c r="DL229">
        <v>500.02975</v>
      </c>
      <c r="DM229">
        <v>89.808575</v>
      </c>
      <c r="DN229">
        <v>0.036034275</v>
      </c>
      <c r="DO229">
        <v>30.168875</v>
      </c>
      <c r="DP229">
        <v>29.9892</v>
      </c>
      <c r="DQ229">
        <v>999.9</v>
      </c>
      <c r="DR229">
        <v>0</v>
      </c>
      <c r="DS229">
        <v>0</v>
      </c>
      <c r="DT229">
        <v>10010.925</v>
      </c>
      <c r="DU229">
        <v>0</v>
      </c>
      <c r="DV229">
        <v>0.330984</v>
      </c>
      <c r="DW229">
        <v>0.146843</v>
      </c>
      <c r="DX229">
        <v>430.408</v>
      </c>
      <c r="DY229">
        <v>430.23875</v>
      </c>
      <c r="DZ229">
        <v>0.041459575</v>
      </c>
      <c r="EA229">
        <v>419.95475</v>
      </c>
      <c r="EB229">
        <v>23.904075</v>
      </c>
      <c r="EC229">
        <v>2.1505125</v>
      </c>
      <c r="ED229">
        <v>2.14679</v>
      </c>
      <c r="EE229">
        <v>18.598375</v>
      </c>
      <c r="EF229">
        <v>18.570675</v>
      </c>
      <c r="EG229">
        <v>0.00500059</v>
      </c>
      <c r="EH229">
        <v>0</v>
      </c>
      <c r="EI229">
        <v>0</v>
      </c>
      <c r="EJ229">
        <v>0</v>
      </c>
      <c r="EK229">
        <v>107.375</v>
      </c>
      <c r="EL229">
        <v>0.00500059</v>
      </c>
      <c r="EM229">
        <v>-9.775</v>
      </c>
      <c r="EN229">
        <v>0.125</v>
      </c>
      <c r="EO229">
        <v>35.312</v>
      </c>
      <c r="EP229">
        <v>38.1715</v>
      </c>
      <c r="EQ229">
        <v>36.5465</v>
      </c>
      <c r="ER229">
        <v>38.0155</v>
      </c>
      <c r="ES229">
        <v>37.5</v>
      </c>
      <c r="ET229">
        <v>0</v>
      </c>
      <c r="EU229">
        <v>0</v>
      </c>
      <c r="EV229">
        <v>0</v>
      </c>
      <c r="EW229">
        <v>1758506449.5</v>
      </c>
      <c r="EX229">
        <v>0</v>
      </c>
      <c r="EY229">
        <v>108.676</v>
      </c>
      <c r="EZ229">
        <v>4.75384623101467</v>
      </c>
      <c r="FA229">
        <v>4.21538519548951</v>
      </c>
      <c r="FB229">
        <v>-13.124</v>
      </c>
      <c r="FC229">
        <v>15</v>
      </c>
      <c r="FD229">
        <v>0</v>
      </c>
      <c r="FE229" t="s">
        <v>424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0.0938808117142857</v>
      </c>
      <c r="FR229">
        <v>-0.0281939495064932</v>
      </c>
      <c r="FS229">
        <v>0.0580939986809659</v>
      </c>
      <c r="FT229">
        <v>1</v>
      </c>
      <c r="FU229">
        <v>107.888235294118</v>
      </c>
      <c r="FV229">
        <v>17.1428571960701</v>
      </c>
      <c r="FW229">
        <v>5.81189271114094</v>
      </c>
      <c r="FX229">
        <v>-1</v>
      </c>
      <c r="FY229">
        <v>0.0479689047619048</v>
      </c>
      <c r="FZ229">
        <v>-0.0634166493506492</v>
      </c>
      <c r="GA229">
        <v>0.00682487399342785</v>
      </c>
      <c r="GB229">
        <v>1</v>
      </c>
      <c r="GC229">
        <v>2</v>
      </c>
      <c r="GD229">
        <v>2</v>
      </c>
      <c r="GE229" t="s">
        <v>425</v>
      </c>
      <c r="GF229">
        <v>3.13314</v>
      </c>
      <c r="GG229">
        <v>2.71379</v>
      </c>
      <c r="GH229">
        <v>0.0888581</v>
      </c>
      <c r="GI229">
        <v>0.0893027</v>
      </c>
      <c r="GJ229">
        <v>0.102171</v>
      </c>
      <c r="GK229">
        <v>0.102681</v>
      </c>
      <c r="GL229">
        <v>34329.3</v>
      </c>
      <c r="GM229">
        <v>36751.9</v>
      </c>
      <c r="GN229">
        <v>34088.7</v>
      </c>
      <c r="GO229">
        <v>36538.8</v>
      </c>
      <c r="GP229">
        <v>43229.7</v>
      </c>
      <c r="GQ229">
        <v>47067.1</v>
      </c>
      <c r="GR229">
        <v>53187</v>
      </c>
      <c r="GS229">
        <v>58400.2</v>
      </c>
      <c r="GT229">
        <v>1.95602</v>
      </c>
      <c r="GU229">
        <v>1.65698</v>
      </c>
      <c r="GV229">
        <v>0.0927374</v>
      </c>
      <c r="GW229">
        <v>0</v>
      </c>
      <c r="GX229">
        <v>28.4774</v>
      </c>
      <c r="GY229">
        <v>999.9</v>
      </c>
      <c r="GZ229">
        <v>58.802</v>
      </c>
      <c r="HA229">
        <v>30.534</v>
      </c>
      <c r="HB229">
        <v>28.7595</v>
      </c>
      <c r="HC229">
        <v>54.5647</v>
      </c>
      <c r="HD229">
        <v>47.6562</v>
      </c>
      <c r="HE229">
        <v>1</v>
      </c>
      <c r="HF229">
        <v>0.0664736</v>
      </c>
      <c r="HG229">
        <v>-1.44554</v>
      </c>
      <c r="HH229">
        <v>20.1262</v>
      </c>
      <c r="HI229">
        <v>5.19677</v>
      </c>
      <c r="HJ229">
        <v>12.0056</v>
      </c>
      <c r="HK229">
        <v>4.9756</v>
      </c>
      <c r="HL229">
        <v>3.294</v>
      </c>
      <c r="HM229">
        <v>9999</v>
      </c>
      <c r="HN229">
        <v>9999</v>
      </c>
      <c r="HO229">
        <v>9999</v>
      </c>
      <c r="HP229">
        <v>999.9</v>
      </c>
      <c r="HQ229">
        <v>1.86325</v>
      </c>
      <c r="HR229">
        <v>1.86812</v>
      </c>
      <c r="HS229">
        <v>1.86784</v>
      </c>
      <c r="HT229">
        <v>1.86905</v>
      </c>
      <c r="HU229">
        <v>1.86987</v>
      </c>
      <c r="HV229">
        <v>1.86591</v>
      </c>
      <c r="HW229">
        <v>1.86699</v>
      </c>
      <c r="HX229">
        <v>1.86843</v>
      </c>
      <c r="HY229">
        <v>5</v>
      </c>
      <c r="HZ229">
        <v>0</v>
      </c>
      <c r="IA229">
        <v>0</v>
      </c>
      <c r="IB229">
        <v>0</v>
      </c>
      <c r="IC229" t="s">
        <v>426</v>
      </c>
      <c r="ID229" t="s">
        <v>427</v>
      </c>
      <c r="IE229" t="s">
        <v>428</v>
      </c>
      <c r="IF229" t="s">
        <v>428</v>
      </c>
      <c r="IG229" t="s">
        <v>428</v>
      </c>
      <c r="IH229" t="s">
        <v>428</v>
      </c>
      <c r="II229">
        <v>0</v>
      </c>
      <c r="IJ229">
        <v>100</v>
      </c>
      <c r="IK229">
        <v>100</v>
      </c>
      <c r="IL229">
        <v>2.053</v>
      </c>
      <c r="IM229">
        <v>0.3407</v>
      </c>
      <c r="IN229">
        <v>0.625846538382723</v>
      </c>
      <c r="IO229">
        <v>0.00365734689822481</v>
      </c>
      <c r="IP229">
        <v>-6.82403095585571e-07</v>
      </c>
      <c r="IQ229">
        <v>2.34579755332527e-10</v>
      </c>
      <c r="IR229">
        <v>-0.0964157226560202</v>
      </c>
      <c r="IS229">
        <v>-0.0183575705514064</v>
      </c>
      <c r="IT229">
        <v>0.00210061426533654</v>
      </c>
      <c r="IU229">
        <v>-2.28055882586626e-05</v>
      </c>
      <c r="IV229">
        <v>4</v>
      </c>
      <c r="IW229">
        <v>2464</v>
      </c>
      <c r="IX229">
        <v>0</v>
      </c>
      <c r="IY229">
        <v>27</v>
      </c>
      <c r="IZ229">
        <v>29308440.8</v>
      </c>
      <c r="JA229">
        <v>29308440.8</v>
      </c>
      <c r="JB229">
        <v>0.955811</v>
      </c>
      <c r="JC229">
        <v>2.64038</v>
      </c>
      <c r="JD229">
        <v>1.54785</v>
      </c>
      <c r="JE229">
        <v>2.31445</v>
      </c>
      <c r="JF229">
        <v>1.64673</v>
      </c>
      <c r="JG229">
        <v>2.3645</v>
      </c>
      <c r="JH229">
        <v>34.4408</v>
      </c>
      <c r="JI229">
        <v>24.2188</v>
      </c>
      <c r="JJ229">
        <v>18</v>
      </c>
      <c r="JK229">
        <v>506.022</v>
      </c>
      <c r="JL229">
        <v>331.436</v>
      </c>
      <c r="JM229">
        <v>30.824</v>
      </c>
      <c r="JN229">
        <v>28.2239</v>
      </c>
      <c r="JO229">
        <v>30.0003</v>
      </c>
      <c r="JP229">
        <v>28.2316</v>
      </c>
      <c r="JQ229">
        <v>28.1949</v>
      </c>
      <c r="JR229">
        <v>19.1434</v>
      </c>
      <c r="JS229">
        <v>22.6281</v>
      </c>
      <c r="JT229">
        <v>85.7105</v>
      </c>
      <c r="JU229">
        <v>30.8245</v>
      </c>
      <c r="JV229">
        <v>420</v>
      </c>
      <c r="JW229">
        <v>23.8736</v>
      </c>
      <c r="JX229">
        <v>96.6765</v>
      </c>
      <c r="JY229">
        <v>94.6192</v>
      </c>
    </row>
    <row r="230" spans="1:285">
      <c r="A230">
        <v>214</v>
      </c>
      <c r="B230">
        <v>1758506451</v>
      </c>
      <c r="C230">
        <v>3423</v>
      </c>
      <c r="D230" t="s">
        <v>857</v>
      </c>
      <c r="E230" t="s">
        <v>858</v>
      </c>
      <c r="F230">
        <v>5</v>
      </c>
      <c r="G230" t="s">
        <v>419</v>
      </c>
      <c r="H230" t="s">
        <v>786</v>
      </c>
      <c r="I230" t="s">
        <v>421</v>
      </c>
      <c r="J230">
        <v>1758506448</v>
      </c>
      <c r="K230">
        <f>(L230)/1000</f>
        <v>0</v>
      </c>
      <c r="L230">
        <f>1000*DL230*AJ230*(DH230-DI230)/(100*DA230*(1000-AJ230*DH230))</f>
        <v>0</v>
      </c>
      <c r="M230">
        <f>DL230*AJ230*(DG230-DF230*(1000-AJ230*DI230)/(1000-AJ230*DH230))/(100*DA230)</f>
        <v>0</v>
      </c>
      <c r="N230">
        <f>DF230 - IF(AJ230&gt;1, M230*DA230*100.0/(AL230), 0)</f>
        <v>0</v>
      </c>
      <c r="O230">
        <f>((U230-K230/2)*N230-M230)/(U230+K230/2)</f>
        <v>0</v>
      </c>
      <c r="P230">
        <f>O230*(DM230+DN230)/1000.0</f>
        <v>0</v>
      </c>
      <c r="Q230">
        <f>(DF230 - IF(AJ230&gt;1, M230*DA230*100.0/(AL230), 0))*(DM230+DN230)/1000.0</f>
        <v>0</v>
      </c>
      <c r="R230">
        <f>2.0/((1/T230-1/S230)+SIGN(T230)*SQRT((1/T230-1/S230)*(1/T230-1/S230) + 4*DB230/((DB230+1)*(DB230+1))*(2*1/T230*1/S230-1/S230*1/S230)))</f>
        <v>0</v>
      </c>
      <c r="S230">
        <f>IF(LEFT(DC230,1)&lt;&gt;"0",IF(LEFT(DC230,1)="1",3.0,DD230),$D$5+$E$5*(DT230*DM230/($K$5*1000))+$F$5*(DT230*DM230/($K$5*1000))*MAX(MIN(DA230,$J$5),$I$5)*MAX(MIN(DA230,$J$5),$I$5)+$G$5*MAX(MIN(DA230,$J$5),$I$5)*(DT230*DM230/($K$5*1000))+$H$5*(DT230*DM230/($K$5*1000))*(DT230*DM230/($K$5*1000)))</f>
        <v>0</v>
      </c>
      <c r="T230">
        <f>K230*(1000-(1000*0.61365*exp(17.502*X230/(240.97+X230))/(DM230+DN230)+DH230)/2)/(1000*0.61365*exp(17.502*X230/(240.97+X230))/(DM230+DN230)-DH230)</f>
        <v>0</v>
      </c>
      <c r="U230">
        <f>1/((DB230+1)/(R230/1.6)+1/(S230/1.37)) + DB230/((DB230+1)/(R230/1.6) + DB230/(S230/1.37))</f>
        <v>0</v>
      </c>
      <c r="V230">
        <f>(CW230*CZ230)</f>
        <v>0</v>
      </c>
      <c r="W230">
        <f>(DO230+(V230+2*0.95*5.67E-8*(((DO230+$B$7)+273)^4-(DO230+273)^4)-44100*K230)/(1.84*29.3*S230+8*0.95*5.67E-8*(DO230+273)^3))</f>
        <v>0</v>
      </c>
      <c r="X230">
        <f>($C$7*DP230+$D$7*DQ230+$E$7*W230)</f>
        <v>0</v>
      </c>
      <c r="Y230">
        <f>0.61365*exp(17.502*X230/(240.97+X230))</f>
        <v>0</v>
      </c>
      <c r="Z230">
        <f>(AA230/AB230*100)</f>
        <v>0</v>
      </c>
      <c r="AA230">
        <f>DH230*(DM230+DN230)/1000</f>
        <v>0</v>
      </c>
      <c r="AB230">
        <f>0.61365*exp(17.502*DO230/(240.97+DO230))</f>
        <v>0</v>
      </c>
      <c r="AC230">
        <f>(Y230-DH230*(DM230+DN230)/1000)</f>
        <v>0</v>
      </c>
      <c r="AD230">
        <f>(-K230*44100)</f>
        <v>0</v>
      </c>
      <c r="AE230">
        <f>2*29.3*S230*0.92*(DO230-X230)</f>
        <v>0</v>
      </c>
      <c r="AF230">
        <f>2*0.95*5.67E-8*(((DO230+$B$7)+273)^4-(X230+273)^4)</f>
        <v>0</v>
      </c>
      <c r="AG230">
        <f>V230+AF230+AD230+AE230</f>
        <v>0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MAX(0,($B$13+$C$13*DT230)/(1+$D$13*DT230)*DM230/(DO230+273)*$E$13)</f>
        <v>0</v>
      </c>
      <c r="AM230" t="s">
        <v>422</v>
      </c>
      <c r="AN230" t="s">
        <v>422</v>
      </c>
      <c r="AO230">
        <v>0</v>
      </c>
      <c r="AP230">
        <v>0</v>
      </c>
      <c r="AQ230">
        <f>1-AO230/AP230</f>
        <v>0</v>
      </c>
      <c r="AR230">
        <v>0</v>
      </c>
      <c r="AS230" t="s">
        <v>422</v>
      </c>
      <c r="AT230" t="s">
        <v>422</v>
      </c>
      <c r="AU230">
        <v>0</v>
      </c>
      <c r="AV230">
        <v>0</v>
      </c>
      <c r="AW230">
        <f>1-AU230/AV230</f>
        <v>0</v>
      </c>
      <c r="AX230">
        <v>0.5</v>
      </c>
      <c r="AY230">
        <f>CX230</f>
        <v>0</v>
      </c>
      <c r="AZ230">
        <f>M230</f>
        <v>0</v>
      </c>
      <c r="BA230">
        <f>AW230*AX230*AY230</f>
        <v>0</v>
      </c>
      <c r="BB230">
        <f>(AZ230-AR230)/AY230</f>
        <v>0</v>
      </c>
      <c r="BC230">
        <f>(AP230-AV230)/AV230</f>
        <v>0</v>
      </c>
      <c r="BD230">
        <f>AO230/(AQ230+AO230/AV230)</f>
        <v>0</v>
      </c>
      <c r="BE230" t="s">
        <v>422</v>
      </c>
      <c r="BF230">
        <v>0</v>
      </c>
      <c r="BG230">
        <f>IF(BF230&lt;&gt;0, BF230, BD230)</f>
        <v>0</v>
      </c>
      <c r="BH230">
        <f>1-BG230/AV230</f>
        <v>0</v>
      </c>
      <c r="BI230">
        <f>(AV230-AU230)/(AV230-BG230)</f>
        <v>0</v>
      </c>
      <c r="BJ230">
        <f>(AP230-AV230)/(AP230-BG230)</f>
        <v>0</v>
      </c>
      <c r="BK230">
        <f>(AV230-AU230)/(AV230-AO230)</f>
        <v>0</v>
      </c>
      <c r="BL230">
        <f>(AP230-AV230)/(AP230-AO230)</f>
        <v>0</v>
      </c>
      <c r="BM230">
        <f>(BI230*BG230/AU230)</f>
        <v>0</v>
      </c>
      <c r="BN230">
        <f>(1-BM230)</f>
        <v>0</v>
      </c>
      <c r="CW230">
        <f>$B$11*DU230+$C$11*DV230+$F$11*EG230*(1-EJ230)</f>
        <v>0</v>
      </c>
      <c r="CX230">
        <f>CW230*CY230</f>
        <v>0</v>
      </c>
      <c r="CY230">
        <f>($B$11*$D$9+$C$11*$D$9+$F$11*((ET230+EL230)/MAX(ET230+EL230+EU230, 0.1)*$I$9+EU230/MAX(ET230+EL230+EU230, 0.1)*$J$9))/($B$11+$C$11+$F$11)</f>
        <v>0</v>
      </c>
      <c r="CZ230">
        <f>($B$11*$K$9+$C$11*$K$9+$F$11*((ET230+EL230)/MAX(ET230+EL230+EU230, 0.1)*$P$9+EU230/MAX(ET230+EL230+EU230, 0.1)*$Q$9))/($B$11+$C$11+$F$11)</f>
        <v>0</v>
      </c>
      <c r="DA230">
        <v>1.37</v>
      </c>
      <c r="DB230">
        <v>0.5</v>
      </c>
      <c r="DC230" t="s">
        <v>423</v>
      </c>
      <c r="DD230">
        <v>2</v>
      </c>
      <c r="DE230">
        <v>1758506448</v>
      </c>
      <c r="DF230">
        <v>420.091</v>
      </c>
      <c r="DG230">
        <v>419.928666666667</v>
      </c>
      <c r="DH230">
        <v>23.9448333333333</v>
      </c>
      <c r="DI230">
        <v>23.9041333333333</v>
      </c>
      <c r="DJ230">
        <v>418.038666666667</v>
      </c>
      <c r="DK230">
        <v>23.6041</v>
      </c>
      <c r="DL230">
        <v>500.025</v>
      </c>
      <c r="DM230">
        <v>89.8096666666667</v>
      </c>
      <c r="DN230">
        <v>0.0358957666666667</v>
      </c>
      <c r="DO230">
        <v>30.1677666666667</v>
      </c>
      <c r="DP230">
        <v>29.9882333333333</v>
      </c>
      <c r="DQ230">
        <v>999.9</v>
      </c>
      <c r="DR230">
        <v>0</v>
      </c>
      <c r="DS230">
        <v>0</v>
      </c>
      <c r="DT230">
        <v>9996.44</v>
      </c>
      <c r="DU230">
        <v>0</v>
      </c>
      <c r="DV230">
        <v>0.330984</v>
      </c>
      <c r="DW230">
        <v>0.162455333333333</v>
      </c>
      <c r="DX230">
        <v>430.397</v>
      </c>
      <c r="DY230">
        <v>430.212333333333</v>
      </c>
      <c r="DZ230">
        <v>0.0406882333333333</v>
      </c>
      <c r="EA230">
        <v>419.928666666667</v>
      </c>
      <c r="EB230">
        <v>23.9041333333333</v>
      </c>
      <c r="EC230">
        <v>2.15047666666667</v>
      </c>
      <c r="ED230">
        <v>2.14682</v>
      </c>
      <c r="EE230">
        <v>18.5981</v>
      </c>
      <c r="EF230">
        <v>18.5709</v>
      </c>
      <c r="EG230">
        <v>0.00500059</v>
      </c>
      <c r="EH230">
        <v>0</v>
      </c>
      <c r="EI230">
        <v>0</v>
      </c>
      <c r="EJ230">
        <v>0</v>
      </c>
      <c r="EK230">
        <v>107.5</v>
      </c>
      <c r="EL230">
        <v>0.00500059</v>
      </c>
      <c r="EM230">
        <v>-13.1333333333333</v>
      </c>
      <c r="EN230">
        <v>-1.23333333333333</v>
      </c>
      <c r="EO230">
        <v>35.312</v>
      </c>
      <c r="EP230">
        <v>38.1663333333333</v>
      </c>
      <c r="EQ230">
        <v>36.5206666666667</v>
      </c>
      <c r="ER230">
        <v>38</v>
      </c>
      <c r="ES230">
        <v>37.479</v>
      </c>
      <c r="ET230">
        <v>0</v>
      </c>
      <c r="EU230">
        <v>0</v>
      </c>
      <c r="EV230">
        <v>0</v>
      </c>
      <c r="EW230">
        <v>1758506451.3</v>
      </c>
      <c r="EX230">
        <v>0</v>
      </c>
      <c r="EY230">
        <v>108.657692307692</v>
      </c>
      <c r="EZ230">
        <v>-9.69914506367278</v>
      </c>
      <c r="FA230">
        <v>12.2598295547635</v>
      </c>
      <c r="FB230">
        <v>-12.6846153846154</v>
      </c>
      <c r="FC230">
        <v>15</v>
      </c>
      <c r="FD230">
        <v>0</v>
      </c>
      <c r="FE230" t="s">
        <v>424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0.0942310021904762</v>
      </c>
      <c r="FR230">
        <v>0.241675368</v>
      </c>
      <c r="FS230">
        <v>0.0583974276276951</v>
      </c>
      <c r="FT230">
        <v>1</v>
      </c>
      <c r="FU230">
        <v>107.644117647059</v>
      </c>
      <c r="FV230">
        <v>15.6592819698884</v>
      </c>
      <c r="FW230">
        <v>5.7698603906278</v>
      </c>
      <c r="FX230">
        <v>-1</v>
      </c>
      <c r="FY230">
        <v>0.0458868095238095</v>
      </c>
      <c r="FZ230">
        <v>-0.048262238961039</v>
      </c>
      <c r="GA230">
        <v>0.00522100854304759</v>
      </c>
      <c r="GB230">
        <v>1</v>
      </c>
      <c r="GC230">
        <v>2</v>
      </c>
      <c r="GD230">
        <v>2</v>
      </c>
      <c r="GE230" t="s">
        <v>425</v>
      </c>
      <c r="GF230">
        <v>3.13303</v>
      </c>
      <c r="GG230">
        <v>2.71394</v>
      </c>
      <c r="GH230">
        <v>0.0888563</v>
      </c>
      <c r="GI230">
        <v>0.0893118</v>
      </c>
      <c r="GJ230">
        <v>0.102167</v>
      </c>
      <c r="GK230">
        <v>0.102681</v>
      </c>
      <c r="GL230">
        <v>34329.3</v>
      </c>
      <c r="GM230">
        <v>36751.7</v>
      </c>
      <c r="GN230">
        <v>34088.6</v>
      </c>
      <c r="GO230">
        <v>36539.1</v>
      </c>
      <c r="GP230">
        <v>43229.8</v>
      </c>
      <c r="GQ230">
        <v>47067.5</v>
      </c>
      <c r="GR230">
        <v>53186.8</v>
      </c>
      <c r="GS230">
        <v>58400.6</v>
      </c>
      <c r="GT230">
        <v>1.95588</v>
      </c>
      <c r="GU230">
        <v>1.6571</v>
      </c>
      <c r="GV230">
        <v>0.092715</v>
      </c>
      <c r="GW230">
        <v>0</v>
      </c>
      <c r="GX230">
        <v>28.4776</v>
      </c>
      <c r="GY230">
        <v>999.9</v>
      </c>
      <c r="GZ230">
        <v>58.802</v>
      </c>
      <c r="HA230">
        <v>30.555</v>
      </c>
      <c r="HB230">
        <v>28.796</v>
      </c>
      <c r="HC230">
        <v>54.6647</v>
      </c>
      <c r="HD230">
        <v>47.476</v>
      </c>
      <c r="HE230">
        <v>1</v>
      </c>
      <c r="HF230">
        <v>0.0667531</v>
      </c>
      <c r="HG230">
        <v>-1.45322</v>
      </c>
      <c r="HH230">
        <v>20.126</v>
      </c>
      <c r="HI230">
        <v>5.19707</v>
      </c>
      <c r="HJ230">
        <v>12.0056</v>
      </c>
      <c r="HK230">
        <v>4.9756</v>
      </c>
      <c r="HL230">
        <v>3.294</v>
      </c>
      <c r="HM230">
        <v>9999</v>
      </c>
      <c r="HN230">
        <v>9999</v>
      </c>
      <c r="HO230">
        <v>9999</v>
      </c>
      <c r="HP230">
        <v>999.9</v>
      </c>
      <c r="HQ230">
        <v>1.86325</v>
      </c>
      <c r="HR230">
        <v>1.86813</v>
      </c>
      <c r="HS230">
        <v>1.86784</v>
      </c>
      <c r="HT230">
        <v>1.86905</v>
      </c>
      <c r="HU230">
        <v>1.86988</v>
      </c>
      <c r="HV230">
        <v>1.86591</v>
      </c>
      <c r="HW230">
        <v>1.86698</v>
      </c>
      <c r="HX230">
        <v>1.86841</v>
      </c>
      <c r="HY230">
        <v>5</v>
      </c>
      <c r="HZ230">
        <v>0</v>
      </c>
      <c r="IA230">
        <v>0</v>
      </c>
      <c r="IB230">
        <v>0</v>
      </c>
      <c r="IC230" t="s">
        <v>426</v>
      </c>
      <c r="ID230" t="s">
        <v>427</v>
      </c>
      <c r="IE230" t="s">
        <v>428</v>
      </c>
      <c r="IF230" t="s">
        <v>428</v>
      </c>
      <c r="IG230" t="s">
        <v>428</v>
      </c>
      <c r="IH230" t="s">
        <v>428</v>
      </c>
      <c r="II230">
        <v>0</v>
      </c>
      <c r="IJ230">
        <v>100</v>
      </c>
      <c r="IK230">
        <v>100</v>
      </c>
      <c r="IL230">
        <v>2.052</v>
      </c>
      <c r="IM230">
        <v>0.3406</v>
      </c>
      <c r="IN230">
        <v>0.625846538382723</v>
      </c>
      <c r="IO230">
        <v>0.00365734689822481</v>
      </c>
      <c r="IP230">
        <v>-6.82403095585571e-07</v>
      </c>
      <c r="IQ230">
        <v>2.34579755332527e-10</v>
      </c>
      <c r="IR230">
        <v>-0.0964157226560202</v>
      </c>
      <c r="IS230">
        <v>-0.0183575705514064</v>
      </c>
      <c r="IT230">
        <v>0.00210061426533654</v>
      </c>
      <c r="IU230">
        <v>-2.28055882586626e-05</v>
      </c>
      <c r="IV230">
        <v>4</v>
      </c>
      <c r="IW230">
        <v>2464</v>
      </c>
      <c r="IX230">
        <v>0</v>
      </c>
      <c r="IY230">
        <v>27</v>
      </c>
      <c r="IZ230">
        <v>29308440.9</v>
      </c>
      <c r="JA230">
        <v>29308440.9</v>
      </c>
      <c r="JB230">
        <v>0.95459</v>
      </c>
      <c r="JC230">
        <v>2.64404</v>
      </c>
      <c r="JD230">
        <v>1.54785</v>
      </c>
      <c r="JE230">
        <v>2.31445</v>
      </c>
      <c r="JF230">
        <v>1.64673</v>
      </c>
      <c r="JG230">
        <v>2.29004</v>
      </c>
      <c r="JH230">
        <v>34.4408</v>
      </c>
      <c r="JI230">
        <v>24.2188</v>
      </c>
      <c r="JJ230">
        <v>18</v>
      </c>
      <c r="JK230">
        <v>505.923</v>
      </c>
      <c r="JL230">
        <v>331.489</v>
      </c>
      <c r="JM230">
        <v>30.8246</v>
      </c>
      <c r="JN230">
        <v>28.2239</v>
      </c>
      <c r="JO230">
        <v>30.0003</v>
      </c>
      <c r="JP230">
        <v>28.2316</v>
      </c>
      <c r="JQ230">
        <v>28.1937</v>
      </c>
      <c r="JR230">
        <v>19.1432</v>
      </c>
      <c r="JS230">
        <v>22.6281</v>
      </c>
      <c r="JT230">
        <v>85.7105</v>
      </c>
      <c r="JU230">
        <v>30.8326</v>
      </c>
      <c r="JV230">
        <v>420</v>
      </c>
      <c r="JW230">
        <v>23.8736</v>
      </c>
      <c r="JX230">
        <v>96.6762</v>
      </c>
      <c r="JY230">
        <v>94.6198</v>
      </c>
    </row>
    <row r="231" spans="1:285">
      <c r="A231">
        <v>215</v>
      </c>
      <c r="B231">
        <v>1758506453</v>
      </c>
      <c r="C231">
        <v>3425</v>
      </c>
      <c r="D231" t="s">
        <v>859</v>
      </c>
      <c r="E231" t="s">
        <v>860</v>
      </c>
      <c r="F231">
        <v>5</v>
      </c>
      <c r="G231" t="s">
        <v>419</v>
      </c>
      <c r="H231" t="s">
        <v>786</v>
      </c>
      <c r="I231" t="s">
        <v>421</v>
      </c>
      <c r="J231">
        <v>1758506450</v>
      </c>
      <c r="K231">
        <f>(L231)/1000</f>
        <v>0</v>
      </c>
      <c r="L231">
        <f>1000*DL231*AJ231*(DH231-DI231)/(100*DA231*(1000-AJ231*DH231))</f>
        <v>0</v>
      </c>
      <c r="M231">
        <f>DL231*AJ231*(DG231-DF231*(1000-AJ231*DI231)/(1000-AJ231*DH231))/(100*DA231)</f>
        <v>0</v>
      </c>
      <c r="N231">
        <f>DF231 - IF(AJ231&gt;1, M231*DA231*100.0/(AL231), 0)</f>
        <v>0</v>
      </c>
      <c r="O231">
        <f>((U231-K231/2)*N231-M231)/(U231+K231/2)</f>
        <v>0</v>
      </c>
      <c r="P231">
        <f>O231*(DM231+DN231)/1000.0</f>
        <v>0</v>
      </c>
      <c r="Q231">
        <f>(DF231 - IF(AJ231&gt;1, M231*DA231*100.0/(AL231), 0))*(DM231+DN231)/1000.0</f>
        <v>0</v>
      </c>
      <c r="R231">
        <f>2.0/((1/T231-1/S231)+SIGN(T231)*SQRT((1/T231-1/S231)*(1/T231-1/S231) + 4*DB231/((DB231+1)*(DB231+1))*(2*1/T231*1/S231-1/S231*1/S231)))</f>
        <v>0</v>
      </c>
      <c r="S231">
        <f>IF(LEFT(DC231,1)&lt;&gt;"0",IF(LEFT(DC231,1)="1",3.0,DD231),$D$5+$E$5*(DT231*DM231/($K$5*1000))+$F$5*(DT231*DM231/($K$5*1000))*MAX(MIN(DA231,$J$5),$I$5)*MAX(MIN(DA231,$J$5),$I$5)+$G$5*MAX(MIN(DA231,$J$5),$I$5)*(DT231*DM231/($K$5*1000))+$H$5*(DT231*DM231/($K$5*1000))*(DT231*DM231/($K$5*1000)))</f>
        <v>0</v>
      </c>
      <c r="T231">
        <f>K231*(1000-(1000*0.61365*exp(17.502*X231/(240.97+X231))/(DM231+DN231)+DH231)/2)/(1000*0.61365*exp(17.502*X231/(240.97+X231))/(DM231+DN231)-DH231)</f>
        <v>0</v>
      </c>
      <c r="U231">
        <f>1/((DB231+1)/(R231/1.6)+1/(S231/1.37)) + DB231/((DB231+1)/(R231/1.6) + DB231/(S231/1.37))</f>
        <v>0</v>
      </c>
      <c r="V231">
        <f>(CW231*CZ231)</f>
        <v>0</v>
      </c>
      <c r="W231">
        <f>(DO231+(V231+2*0.95*5.67E-8*(((DO231+$B$7)+273)^4-(DO231+273)^4)-44100*K231)/(1.84*29.3*S231+8*0.95*5.67E-8*(DO231+273)^3))</f>
        <v>0</v>
      </c>
      <c r="X231">
        <f>($C$7*DP231+$D$7*DQ231+$E$7*W231)</f>
        <v>0</v>
      </c>
      <c r="Y231">
        <f>0.61365*exp(17.502*X231/(240.97+X231))</f>
        <v>0</v>
      </c>
      <c r="Z231">
        <f>(AA231/AB231*100)</f>
        <v>0</v>
      </c>
      <c r="AA231">
        <f>DH231*(DM231+DN231)/1000</f>
        <v>0</v>
      </c>
      <c r="AB231">
        <f>0.61365*exp(17.502*DO231/(240.97+DO231))</f>
        <v>0</v>
      </c>
      <c r="AC231">
        <f>(Y231-DH231*(DM231+DN231)/1000)</f>
        <v>0</v>
      </c>
      <c r="AD231">
        <f>(-K231*44100)</f>
        <v>0</v>
      </c>
      <c r="AE231">
        <f>2*29.3*S231*0.92*(DO231-X231)</f>
        <v>0</v>
      </c>
      <c r="AF231">
        <f>2*0.95*5.67E-8*(((DO231+$B$7)+273)^4-(X231+273)^4)</f>
        <v>0</v>
      </c>
      <c r="AG231">
        <f>V231+AF231+AD231+AE231</f>
        <v>0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MAX(0,($B$13+$C$13*DT231)/(1+$D$13*DT231)*DM231/(DO231+273)*$E$13)</f>
        <v>0</v>
      </c>
      <c r="AM231" t="s">
        <v>422</v>
      </c>
      <c r="AN231" t="s">
        <v>422</v>
      </c>
      <c r="AO231">
        <v>0</v>
      </c>
      <c r="AP231">
        <v>0</v>
      </c>
      <c r="AQ231">
        <f>1-AO231/AP231</f>
        <v>0</v>
      </c>
      <c r="AR231">
        <v>0</v>
      </c>
      <c r="AS231" t="s">
        <v>422</v>
      </c>
      <c r="AT231" t="s">
        <v>422</v>
      </c>
      <c r="AU231">
        <v>0</v>
      </c>
      <c r="AV231">
        <v>0</v>
      </c>
      <c r="AW231">
        <f>1-AU231/AV231</f>
        <v>0</v>
      </c>
      <c r="AX231">
        <v>0.5</v>
      </c>
      <c r="AY231">
        <f>CX231</f>
        <v>0</v>
      </c>
      <c r="AZ231">
        <f>M231</f>
        <v>0</v>
      </c>
      <c r="BA231">
        <f>AW231*AX231*AY231</f>
        <v>0</v>
      </c>
      <c r="BB231">
        <f>(AZ231-AR231)/AY231</f>
        <v>0</v>
      </c>
      <c r="BC231">
        <f>(AP231-AV231)/AV231</f>
        <v>0</v>
      </c>
      <c r="BD231">
        <f>AO231/(AQ231+AO231/AV231)</f>
        <v>0</v>
      </c>
      <c r="BE231" t="s">
        <v>422</v>
      </c>
      <c r="BF231">
        <v>0</v>
      </c>
      <c r="BG231">
        <f>IF(BF231&lt;&gt;0, BF231, BD231)</f>
        <v>0</v>
      </c>
      <c r="BH231">
        <f>1-BG231/AV231</f>
        <v>0</v>
      </c>
      <c r="BI231">
        <f>(AV231-AU231)/(AV231-BG231)</f>
        <v>0</v>
      </c>
      <c r="BJ231">
        <f>(AP231-AV231)/(AP231-BG231)</f>
        <v>0</v>
      </c>
      <c r="BK231">
        <f>(AV231-AU231)/(AV231-AO231)</f>
        <v>0</v>
      </c>
      <c r="BL231">
        <f>(AP231-AV231)/(AP231-AO231)</f>
        <v>0</v>
      </c>
      <c r="BM231">
        <f>(BI231*BG231/AU231)</f>
        <v>0</v>
      </c>
      <c r="BN231">
        <f>(1-BM231)</f>
        <v>0</v>
      </c>
      <c r="CW231">
        <f>$B$11*DU231+$C$11*DV231+$F$11*EG231*(1-EJ231)</f>
        <v>0</v>
      </c>
      <c r="CX231">
        <f>CW231*CY231</f>
        <v>0</v>
      </c>
      <c r="CY231">
        <f>($B$11*$D$9+$C$11*$D$9+$F$11*((ET231+EL231)/MAX(ET231+EL231+EU231, 0.1)*$I$9+EU231/MAX(ET231+EL231+EU231, 0.1)*$J$9))/($B$11+$C$11+$F$11)</f>
        <v>0</v>
      </c>
      <c r="CZ231">
        <f>($B$11*$K$9+$C$11*$K$9+$F$11*((ET231+EL231)/MAX(ET231+EL231+EU231, 0.1)*$P$9+EU231/MAX(ET231+EL231+EU231, 0.1)*$Q$9))/($B$11+$C$11+$F$11)</f>
        <v>0</v>
      </c>
      <c r="DA231">
        <v>1.37</v>
      </c>
      <c r="DB231">
        <v>0.5</v>
      </c>
      <c r="DC231" t="s">
        <v>423</v>
      </c>
      <c r="DD231">
        <v>2</v>
      </c>
      <c r="DE231">
        <v>1758506450</v>
      </c>
      <c r="DF231">
        <v>420.085666666667</v>
      </c>
      <c r="DG231">
        <v>419.949666666667</v>
      </c>
      <c r="DH231">
        <v>23.9436333333333</v>
      </c>
      <c r="DI231">
        <v>23.9042333333333</v>
      </c>
      <c r="DJ231">
        <v>418.033</v>
      </c>
      <c r="DK231">
        <v>23.6029666666667</v>
      </c>
      <c r="DL231">
        <v>499.992</v>
      </c>
      <c r="DM231">
        <v>89.8108333333333</v>
      </c>
      <c r="DN231">
        <v>0.0358266666666667</v>
      </c>
      <c r="DO231">
        <v>30.167</v>
      </c>
      <c r="DP231">
        <v>29.9890333333333</v>
      </c>
      <c r="DQ231">
        <v>999.9</v>
      </c>
      <c r="DR231">
        <v>0</v>
      </c>
      <c r="DS231">
        <v>0</v>
      </c>
      <c r="DT231">
        <v>9998.34</v>
      </c>
      <c r="DU231">
        <v>0</v>
      </c>
      <c r="DV231">
        <v>0.330984</v>
      </c>
      <c r="DW231">
        <v>0.135935333333333</v>
      </c>
      <c r="DX231">
        <v>430.390666666667</v>
      </c>
      <c r="DY231">
        <v>430.234</v>
      </c>
      <c r="DZ231">
        <v>0.0394090333333333</v>
      </c>
      <c r="EA231">
        <v>419.949666666667</v>
      </c>
      <c r="EB231">
        <v>23.9042333333333</v>
      </c>
      <c r="EC231">
        <v>2.15039666666667</v>
      </c>
      <c r="ED231">
        <v>2.14685666666667</v>
      </c>
      <c r="EE231">
        <v>18.5975</v>
      </c>
      <c r="EF231">
        <v>18.5711666666667</v>
      </c>
      <c r="EG231">
        <v>0.00500059</v>
      </c>
      <c r="EH231">
        <v>0</v>
      </c>
      <c r="EI231">
        <v>0</v>
      </c>
      <c r="EJ231">
        <v>0</v>
      </c>
      <c r="EK231">
        <v>105.433333333333</v>
      </c>
      <c r="EL231">
        <v>0.00500059</v>
      </c>
      <c r="EM231">
        <v>-13.5333333333333</v>
      </c>
      <c r="EN231">
        <v>-1.03333333333333</v>
      </c>
      <c r="EO231">
        <v>35.2913333333333</v>
      </c>
      <c r="EP231">
        <v>38.1456666666667</v>
      </c>
      <c r="EQ231">
        <v>36.5</v>
      </c>
      <c r="ER231">
        <v>38</v>
      </c>
      <c r="ES231">
        <v>37.458</v>
      </c>
      <c r="ET231">
        <v>0</v>
      </c>
      <c r="EU231">
        <v>0</v>
      </c>
      <c r="EV231">
        <v>0</v>
      </c>
      <c r="EW231">
        <v>1758506453.7</v>
      </c>
      <c r="EX231">
        <v>0</v>
      </c>
      <c r="EY231">
        <v>108.203846153846</v>
      </c>
      <c r="EZ231">
        <v>-15.9213673267426</v>
      </c>
      <c r="FA231">
        <v>-25.5418799591822</v>
      </c>
      <c r="FB231">
        <v>-13.3115384615385</v>
      </c>
      <c r="FC231">
        <v>15</v>
      </c>
      <c r="FD231">
        <v>0</v>
      </c>
      <c r="FE231" t="s">
        <v>424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0.0935581926666667</v>
      </c>
      <c r="FR231">
        <v>0.325877958233766</v>
      </c>
      <c r="FS231">
        <v>0.0579912184432987</v>
      </c>
      <c r="FT231">
        <v>1</v>
      </c>
      <c r="FU231">
        <v>107.923529411765</v>
      </c>
      <c r="FV231">
        <v>4.68143631587357</v>
      </c>
      <c r="FW231">
        <v>5.75193363004382</v>
      </c>
      <c r="FX231">
        <v>-1</v>
      </c>
      <c r="FY231">
        <v>0.0441949952380952</v>
      </c>
      <c r="FZ231">
        <v>-0.0387028597402596</v>
      </c>
      <c r="GA231">
        <v>0.00415909866488679</v>
      </c>
      <c r="GB231">
        <v>1</v>
      </c>
      <c r="GC231">
        <v>2</v>
      </c>
      <c r="GD231">
        <v>2</v>
      </c>
      <c r="GE231" t="s">
        <v>425</v>
      </c>
      <c r="GF231">
        <v>3.1331</v>
      </c>
      <c r="GG231">
        <v>2.71385</v>
      </c>
      <c r="GH231">
        <v>0.0888576</v>
      </c>
      <c r="GI231">
        <v>0.0893204</v>
      </c>
      <c r="GJ231">
        <v>0.102162</v>
      </c>
      <c r="GK231">
        <v>0.102681</v>
      </c>
      <c r="GL231">
        <v>34329.3</v>
      </c>
      <c r="GM231">
        <v>36751.6</v>
      </c>
      <c r="GN231">
        <v>34088.6</v>
      </c>
      <c r="GO231">
        <v>36539.3</v>
      </c>
      <c r="GP231">
        <v>43229.8</v>
      </c>
      <c r="GQ231">
        <v>47067.4</v>
      </c>
      <c r="GR231">
        <v>53186.5</v>
      </c>
      <c r="GS231">
        <v>58400.5</v>
      </c>
      <c r="GT231">
        <v>1.9559</v>
      </c>
      <c r="GU231">
        <v>1.65725</v>
      </c>
      <c r="GV231">
        <v>0.0928119</v>
      </c>
      <c r="GW231">
        <v>0</v>
      </c>
      <c r="GX231">
        <v>28.4788</v>
      </c>
      <c r="GY231">
        <v>999.9</v>
      </c>
      <c r="GZ231">
        <v>58.802</v>
      </c>
      <c r="HA231">
        <v>30.534</v>
      </c>
      <c r="HB231">
        <v>28.7619</v>
      </c>
      <c r="HC231">
        <v>54.7347</v>
      </c>
      <c r="HD231">
        <v>47.508</v>
      </c>
      <c r="HE231">
        <v>1</v>
      </c>
      <c r="HF231">
        <v>0.0666108</v>
      </c>
      <c r="HG231">
        <v>-1.46995</v>
      </c>
      <c r="HH231">
        <v>20.1258</v>
      </c>
      <c r="HI231">
        <v>5.19842</v>
      </c>
      <c r="HJ231">
        <v>12.0053</v>
      </c>
      <c r="HK231">
        <v>4.9757</v>
      </c>
      <c r="HL231">
        <v>3.294</v>
      </c>
      <c r="HM231">
        <v>9999</v>
      </c>
      <c r="HN231">
        <v>9999</v>
      </c>
      <c r="HO231">
        <v>9999</v>
      </c>
      <c r="HP231">
        <v>999.9</v>
      </c>
      <c r="HQ231">
        <v>1.86325</v>
      </c>
      <c r="HR231">
        <v>1.86812</v>
      </c>
      <c r="HS231">
        <v>1.86783</v>
      </c>
      <c r="HT231">
        <v>1.86905</v>
      </c>
      <c r="HU231">
        <v>1.86987</v>
      </c>
      <c r="HV231">
        <v>1.86593</v>
      </c>
      <c r="HW231">
        <v>1.86698</v>
      </c>
      <c r="HX231">
        <v>1.86842</v>
      </c>
      <c r="HY231">
        <v>5</v>
      </c>
      <c r="HZ231">
        <v>0</v>
      </c>
      <c r="IA231">
        <v>0</v>
      </c>
      <c r="IB231">
        <v>0</v>
      </c>
      <c r="IC231" t="s">
        <v>426</v>
      </c>
      <c r="ID231" t="s">
        <v>427</v>
      </c>
      <c r="IE231" t="s">
        <v>428</v>
      </c>
      <c r="IF231" t="s">
        <v>428</v>
      </c>
      <c r="IG231" t="s">
        <v>428</v>
      </c>
      <c r="IH231" t="s">
        <v>428</v>
      </c>
      <c r="II231">
        <v>0</v>
      </c>
      <c r="IJ231">
        <v>100</v>
      </c>
      <c r="IK231">
        <v>100</v>
      </c>
      <c r="IL231">
        <v>2.053</v>
      </c>
      <c r="IM231">
        <v>0.3406</v>
      </c>
      <c r="IN231">
        <v>0.625846538382723</v>
      </c>
      <c r="IO231">
        <v>0.00365734689822481</v>
      </c>
      <c r="IP231">
        <v>-6.82403095585571e-07</v>
      </c>
      <c r="IQ231">
        <v>2.34579755332527e-10</v>
      </c>
      <c r="IR231">
        <v>-0.0964157226560202</v>
      </c>
      <c r="IS231">
        <v>-0.0183575705514064</v>
      </c>
      <c r="IT231">
        <v>0.00210061426533654</v>
      </c>
      <c r="IU231">
        <v>-2.28055882586626e-05</v>
      </c>
      <c r="IV231">
        <v>4</v>
      </c>
      <c r="IW231">
        <v>2464</v>
      </c>
      <c r="IX231">
        <v>0</v>
      </c>
      <c r="IY231">
        <v>27</v>
      </c>
      <c r="IZ231">
        <v>29308440.9</v>
      </c>
      <c r="JA231">
        <v>29308440.9</v>
      </c>
      <c r="JB231">
        <v>0.95459</v>
      </c>
      <c r="JC231">
        <v>2.6416</v>
      </c>
      <c r="JD231">
        <v>1.54785</v>
      </c>
      <c r="JE231">
        <v>2.31323</v>
      </c>
      <c r="JF231">
        <v>1.64673</v>
      </c>
      <c r="JG231">
        <v>2.32788</v>
      </c>
      <c r="JH231">
        <v>34.4408</v>
      </c>
      <c r="JI231">
        <v>24.2188</v>
      </c>
      <c r="JJ231">
        <v>18</v>
      </c>
      <c r="JK231">
        <v>505.939</v>
      </c>
      <c r="JL231">
        <v>331.556</v>
      </c>
      <c r="JM231">
        <v>30.8262</v>
      </c>
      <c r="JN231">
        <v>28.2239</v>
      </c>
      <c r="JO231">
        <v>30.0001</v>
      </c>
      <c r="JP231">
        <v>28.2316</v>
      </c>
      <c r="JQ231">
        <v>28.1931</v>
      </c>
      <c r="JR231">
        <v>19.1424</v>
      </c>
      <c r="JS231">
        <v>22.6281</v>
      </c>
      <c r="JT231">
        <v>85.7105</v>
      </c>
      <c r="JU231">
        <v>30.8326</v>
      </c>
      <c r="JV231">
        <v>420</v>
      </c>
      <c r="JW231">
        <v>23.8736</v>
      </c>
      <c r="JX231">
        <v>96.6759</v>
      </c>
      <c r="JY231">
        <v>94.62</v>
      </c>
    </row>
    <row r="232" spans="1:285">
      <c r="A232">
        <v>216</v>
      </c>
      <c r="B232">
        <v>1758506455</v>
      </c>
      <c r="C232">
        <v>3427</v>
      </c>
      <c r="D232" t="s">
        <v>861</v>
      </c>
      <c r="E232" t="s">
        <v>862</v>
      </c>
      <c r="F232">
        <v>5</v>
      </c>
      <c r="G232" t="s">
        <v>419</v>
      </c>
      <c r="H232" t="s">
        <v>786</v>
      </c>
      <c r="I232" t="s">
        <v>421</v>
      </c>
      <c r="J232">
        <v>1758506452</v>
      </c>
      <c r="K232">
        <f>(L232)/1000</f>
        <v>0</v>
      </c>
      <c r="L232">
        <f>1000*DL232*AJ232*(DH232-DI232)/(100*DA232*(1000-AJ232*DH232))</f>
        <v>0</v>
      </c>
      <c r="M232">
        <f>DL232*AJ232*(DG232-DF232*(1000-AJ232*DI232)/(1000-AJ232*DH232))/(100*DA232)</f>
        <v>0</v>
      </c>
      <c r="N232">
        <f>DF232 - IF(AJ232&gt;1, M232*DA232*100.0/(AL232), 0)</f>
        <v>0</v>
      </c>
      <c r="O232">
        <f>((U232-K232/2)*N232-M232)/(U232+K232/2)</f>
        <v>0</v>
      </c>
      <c r="P232">
        <f>O232*(DM232+DN232)/1000.0</f>
        <v>0</v>
      </c>
      <c r="Q232">
        <f>(DF232 - IF(AJ232&gt;1, M232*DA232*100.0/(AL232), 0))*(DM232+DN232)/1000.0</f>
        <v>0</v>
      </c>
      <c r="R232">
        <f>2.0/((1/T232-1/S232)+SIGN(T232)*SQRT((1/T232-1/S232)*(1/T232-1/S232) + 4*DB232/((DB232+1)*(DB232+1))*(2*1/T232*1/S232-1/S232*1/S232)))</f>
        <v>0</v>
      </c>
      <c r="S232">
        <f>IF(LEFT(DC232,1)&lt;&gt;"0",IF(LEFT(DC232,1)="1",3.0,DD232),$D$5+$E$5*(DT232*DM232/($K$5*1000))+$F$5*(DT232*DM232/($K$5*1000))*MAX(MIN(DA232,$J$5),$I$5)*MAX(MIN(DA232,$J$5),$I$5)+$G$5*MAX(MIN(DA232,$J$5),$I$5)*(DT232*DM232/($K$5*1000))+$H$5*(DT232*DM232/($K$5*1000))*(DT232*DM232/($K$5*1000)))</f>
        <v>0</v>
      </c>
      <c r="T232">
        <f>K232*(1000-(1000*0.61365*exp(17.502*X232/(240.97+X232))/(DM232+DN232)+DH232)/2)/(1000*0.61365*exp(17.502*X232/(240.97+X232))/(DM232+DN232)-DH232)</f>
        <v>0</v>
      </c>
      <c r="U232">
        <f>1/((DB232+1)/(R232/1.6)+1/(S232/1.37)) + DB232/((DB232+1)/(R232/1.6) + DB232/(S232/1.37))</f>
        <v>0</v>
      </c>
      <c r="V232">
        <f>(CW232*CZ232)</f>
        <v>0</v>
      </c>
      <c r="W232">
        <f>(DO232+(V232+2*0.95*5.67E-8*(((DO232+$B$7)+273)^4-(DO232+273)^4)-44100*K232)/(1.84*29.3*S232+8*0.95*5.67E-8*(DO232+273)^3))</f>
        <v>0</v>
      </c>
      <c r="X232">
        <f>($C$7*DP232+$D$7*DQ232+$E$7*W232)</f>
        <v>0</v>
      </c>
      <c r="Y232">
        <f>0.61365*exp(17.502*X232/(240.97+X232))</f>
        <v>0</v>
      </c>
      <c r="Z232">
        <f>(AA232/AB232*100)</f>
        <v>0</v>
      </c>
      <c r="AA232">
        <f>DH232*(DM232+DN232)/1000</f>
        <v>0</v>
      </c>
      <c r="AB232">
        <f>0.61365*exp(17.502*DO232/(240.97+DO232))</f>
        <v>0</v>
      </c>
      <c r="AC232">
        <f>(Y232-DH232*(DM232+DN232)/1000)</f>
        <v>0</v>
      </c>
      <c r="AD232">
        <f>(-K232*44100)</f>
        <v>0</v>
      </c>
      <c r="AE232">
        <f>2*29.3*S232*0.92*(DO232-X232)</f>
        <v>0</v>
      </c>
      <c r="AF232">
        <f>2*0.95*5.67E-8*(((DO232+$B$7)+273)^4-(X232+273)^4)</f>
        <v>0</v>
      </c>
      <c r="AG232">
        <f>V232+AF232+AD232+AE232</f>
        <v>0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MAX(0,($B$13+$C$13*DT232)/(1+$D$13*DT232)*DM232/(DO232+273)*$E$13)</f>
        <v>0</v>
      </c>
      <c r="AM232" t="s">
        <v>422</v>
      </c>
      <c r="AN232" t="s">
        <v>422</v>
      </c>
      <c r="AO232">
        <v>0</v>
      </c>
      <c r="AP232">
        <v>0</v>
      </c>
      <c r="AQ232">
        <f>1-AO232/AP232</f>
        <v>0</v>
      </c>
      <c r="AR232">
        <v>0</v>
      </c>
      <c r="AS232" t="s">
        <v>422</v>
      </c>
      <c r="AT232" t="s">
        <v>422</v>
      </c>
      <c r="AU232">
        <v>0</v>
      </c>
      <c r="AV232">
        <v>0</v>
      </c>
      <c r="AW232">
        <f>1-AU232/AV232</f>
        <v>0</v>
      </c>
      <c r="AX232">
        <v>0.5</v>
      </c>
      <c r="AY232">
        <f>CX232</f>
        <v>0</v>
      </c>
      <c r="AZ232">
        <f>M232</f>
        <v>0</v>
      </c>
      <c r="BA232">
        <f>AW232*AX232*AY232</f>
        <v>0</v>
      </c>
      <c r="BB232">
        <f>(AZ232-AR232)/AY232</f>
        <v>0</v>
      </c>
      <c r="BC232">
        <f>(AP232-AV232)/AV232</f>
        <v>0</v>
      </c>
      <c r="BD232">
        <f>AO232/(AQ232+AO232/AV232)</f>
        <v>0</v>
      </c>
      <c r="BE232" t="s">
        <v>422</v>
      </c>
      <c r="BF232">
        <v>0</v>
      </c>
      <c r="BG232">
        <f>IF(BF232&lt;&gt;0, BF232, BD232)</f>
        <v>0</v>
      </c>
      <c r="BH232">
        <f>1-BG232/AV232</f>
        <v>0</v>
      </c>
      <c r="BI232">
        <f>(AV232-AU232)/(AV232-BG232)</f>
        <v>0</v>
      </c>
      <c r="BJ232">
        <f>(AP232-AV232)/(AP232-BG232)</f>
        <v>0</v>
      </c>
      <c r="BK232">
        <f>(AV232-AU232)/(AV232-AO232)</f>
        <v>0</v>
      </c>
      <c r="BL232">
        <f>(AP232-AV232)/(AP232-AO232)</f>
        <v>0</v>
      </c>
      <c r="BM232">
        <f>(BI232*BG232/AU232)</f>
        <v>0</v>
      </c>
      <c r="BN232">
        <f>(1-BM232)</f>
        <v>0</v>
      </c>
      <c r="CW232">
        <f>$B$11*DU232+$C$11*DV232+$F$11*EG232*(1-EJ232)</f>
        <v>0</v>
      </c>
      <c r="CX232">
        <f>CW232*CY232</f>
        <v>0</v>
      </c>
      <c r="CY232">
        <f>($B$11*$D$9+$C$11*$D$9+$F$11*((ET232+EL232)/MAX(ET232+EL232+EU232, 0.1)*$I$9+EU232/MAX(ET232+EL232+EU232, 0.1)*$J$9))/($B$11+$C$11+$F$11)</f>
        <v>0</v>
      </c>
      <c r="CZ232">
        <f>($B$11*$K$9+$C$11*$K$9+$F$11*((ET232+EL232)/MAX(ET232+EL232+EU232, 0.1)*$P$9+EU232/MAX(ET232+EL232+EU232, 0.1)*$Q$9))/($B$11+$C$11+$F$11)</f>
        <v>0</v>
      </c>
      <c r="DA232">
        <v>1.37</v>
      </c>
      <c r="DB232">
        <v>0.5</v>
      </c>
      <c r="DC232" t="s">
        <v>423</v>
      </c>
      <c r="DD232">
        <v>2</v>
      </c>
      <c r="DE232">
        <v>1758506452</v>
      </c>
      <c r="DF232">
        <v>420.088</v>
      </c>
      <c r="DG232">
        <v>419.988333333333</v>
      </c>
      <c r="DH232">
        <v>23.9425</v>
      </c>
      <c r="DI232">
        <v>23.9045333333333</v>
      </c>
      <c r="DJ232">
        <v>418.035333333333</v>
      </c>
      <c r="DK232">
        <v>23.6018666666667</v>
      </c>
      <c r="DL232">
        <v>499.971333333333</v>
      </c>
      <c r="DM232">
        <v>89.8115666666667</v>
      </c>
      <c r="DN232">
        <v>0.0357562</v>
      </c>
      <c r="DO232">
        <v>30.1665666666667</v>
      </c>
      <c r="DP232">
        <v>29.9893666666667</v>
      </c>
      <c r="DQ232">
        <v>999.9</v>
      </c>
      <c r="DR232">
        <v>0</v>
      </c>
      <c r="DS232">
        <v>0</v>
      </c>
      <c r="DT232">
        <v>10003.54</v>
      </c>
      <c r="DU232">
        <v>0</v>
      </c>
      <c r="DV232">
        <v>0.330984</v>
      </c>
      <c r="DW232">
        <v>0.0994669</v>
      </c>
      <c r="DX232">
        <v>430.392333333333</v>
      </c>
      <c r="DY232">
        <v>430.274</v>
      </c>
      <c r="DZ232">
        <v>0.0379728</v>
      </c>
      <c r="EA232">
        <v>419.988333333333</v>
      </c>
      <c r="EB232">
        <v>23.9045333333333</v>
      </c>
      <c r="EC232">
        <v>2.15031333333333</v>
      </c>
      <c r="ED232">
        <v>2.1469</v>
      </c>
      <c r="EE232">
        <v>18.5968666666667</v>
      </c>
      <c r="EF232">
        <v>18.5715</v>
      </c>
      <c r="EG232">
        <v>0.00500059</v>
      </c>
      <c r="EH232">
        <v>0</v>
      </c>
      <c r="EI232">
        <v>0</v>
      </c>
      <c r="EJ232">
        <v>0</v>
      </c>
      <c r="EK232">
        <v>106.1</v>
      </c>
      <c r="EL232">
        <v>0.00500059</v>
      </c>
      <c r="EM232">
        <v>-13.7333333333333</v>
      </c>
      <c r="EN232">
        <v>-1.16666666666667</v>
      </c>
      <c r="EO232">
        <v>35.2706666666667</v>
      </c>
      <c r="EP232">
        <v>38.1456666666667</v>
      </c>
      <c r="EQ232">
        <v>36.5</v>
      </c>
      <c r="ER232">
        <v>38</v>
      </c>
      <c r="ES232">
        <v>37.437</v>
      </c>
      <c r="ET232">
        <v>0</v>
      </c>
      <c r="EU232">
        <v>0</v>
      </c>
      <c r="EV232">
        <v>0</v>
      </c>
      <c r="EW232">
        <v>1758506455.5</v>
      </c>
      <c r="EX232">
        <v>0</v>
      </c>
      <c r="EY232">
        <v>108.884</v>
      </c>
      <c r="EZ232">
        <v>-23.3923072350574</v>
      </c>
      <c r="FA232">
        <v>-29.6153844276593</v>
      </c>
      <c r="FB232">
        <v>-14.536</v>
      </c>
      <c r="FC232">
        <v>15</v>
      </c>
      <c r="FD232">
        <v>0</v>
      </c>
      <c r="FE232" t="s">
        <v>424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0.0938502783809524</v>
      </c>
      <c r="FR232">
        <v>0.286234213402597</v>
      </c>
      <c r="FS232">
        <v>0.0582090199189972</v>
      </c>
      <c r="FT232">
        <v>1</v>
      </c>
      <c r="FU232">
        <v>107.797058823529</v>
      </c>
      <c r="FV232">
        <v>-0.893811985794557</v>
      </c>
      <c r="FW232">
        <v>6.17978132556759</v>
      </c>
      <c r="FX232">
        <v>-1</v>
      </c>
      <c r="FY232">
        <v>0.042805080952381</v>
      </c>
      <c r="FZ232">
        <v>-0.0341225454545454</v>
      </c>
      <c r="GA232">
        <v>0.00366061351215223</v>
      </c>
      <c r="GB232">
        <v>1</v>
      </c>
      <c r="GC232">
        <v>2</v>
      </c>
      <c r="GD232">
        <v>2</v>
      </c>
      <c r="GE232" t="s">
        <v>425</v>
      </c>
      <c r="GF232">
        <v>3.13321</v>
      </c>
      <c r="GG232">
        <v>2.71366</v>
      </c>
      <c r="GH232">
        <v>0.0888644</v>
      </c>
      <c r="GI232">
        <v>0.0893265</v>
      </c>
      <c r="GJ232">
        <v>0.102164</v>
      </c>
      <c r="GK232">
        <v>0.102685</v>
      </c>
      <c r="GL232">
        <v>34329.2</v>
      </c>
      <c r="GM232">
        <v>36751.2</v>
      </c>
      <c r="GN232">
        <v>34088.7</v>
      </c>
      <c r="GO232">
        <v>36539.1</v>
      </c>
      <c r="GP232">
        <v>43229.7</v>
      </c>
      <c r="GQ232">
        <v>47067</v>
      </c>
      <c r="GR232">
        <v>53186.6</v>
      </c>
      <c r="GS232">
        <v>58400.3</v>
      </c>
      <c r="GT232">
        <v>1.95597</v>
      </c>
      <c r="GU232">
        <v>1.657</v>
      </c>
      <c r="GV232">
        <v>0.0926331</v>
      </c>
      <c r="GW232">
        <v>0</v>
      </c>
      <c r="GX232">
        <v>28.4799</v>
      </c>
      <c r="GY232">
        <v>999.9</v>
      </c>
      <c r="GZ232">
        <v>58.802</v>
      </c>
      <c r="HA232">
        <v>30.555</v>
      </c>
      <c r="HB232">
        <v>28.7929</v>
      </c>
      <c r="HC232">
        <v>54.9847</v>
      </c>
      <c r="HD232">
        <v>47.3237</v>
      </c>
      <c r="HE232">
        <v>1</v>
      </c>
      <c r="HF232">
        <v>0.0666362</v>
      </c>
      <c r="HG232">
        <v>-1.47187</v>
      </c>
      <c r="HH232">
        <v>20.1258</v>
      </c>
      <c r="HI232">
        <v>5.19842</v>
      </c>
      <c r="HJ232">
        <v>12.0052</v>
      </c>
      <c r="HK232">
        <v>4.97565</v>
      </c>
      <c r="HL232">
        <v>3.294</v>
      </c>
      <c r="HM232">
        <v>9999</v>
      </c>
      <c r="HN232">
        <v>9999</v>
      </c>
      <c r="HO232">
        <v>9999</v>
      </c>
      <c r="HP232">
        <v>999.9</v>
      </c>
      <c r="HQ232">
        <v>1.86325</v>
      </c>
      <c r="HR232">
        <v>1.86812</v>
      </c>
      <c r="HS232">
        <v>1.86783</v>
      </c>
      <c r="HT232">
        <v>1.86905</v>
      </c>
      <c r="HU232">
        <v>1.86987</v>
      </c>
      <c r="HV232">
        <v>1.86594</v>
      </c>
      <c r="HW232">
        <v>1.86699</v>
      </c>
      <c r="HX232">
        <v>1.86842</v>
      </c>
      <c r="HY232">
        <v>5</v>
      </c>
      <c r="HZ232">
        <v>0</v>
      </c>
      <c r="IA232">
        <v>0</v>
      </c>
      <c r="IB232">
        <v>0</v>
      </c>
      <c r="IC232" t="s">
        <v>426</v>
      </c>
      <c r="ID232" t="s">
        <v>427</v>
      </c>
      <c r="IE232" t="s">
        <v>428</v>
      </c>
      <c r="IF232" t="s">
        <v>428</v>
      </c>
      <c r="IG232" t="s">
        <v>428</v>
      </c>
      <c r="IH232" t="s">
        <v>428</v>
      </c>
      <c r="II232">
        <v>0</v>
      </c>
      <c r="IJ232">
        <v>100</v>
      </c>
      <c r="IK232">
        <v>100</v>
      </c>
      <c r="IL232">
        <v>2.053</v>
      </c>
      <c r="IM232">
        <v>0.3406</v>
      </c>
      <c r="IN232">
        <v>0.625846538382723</v>
      </c>
      <c r="IO232">
        <v>0.00365734689822481</v>
      </c>
      <c r="IP232">
        <v>-6.82403095585571e-07</v>
      </c>
      <c r="IQ232">
        <v>2.34579755332527e-10</v>
      </c>
      <c r="IR232">
        <v>-0.0964157226560202</v>
      </c>
      <c r="IS232">
        <v>-0.0183575705514064</v>
      </c>
      <c r="IT232">
        <v>0.00210061426533654</v>
      </c>
      <c r="IU232">
        <v>-2.28055882586626e-05</v>
      </c>
      <c r="IV232">
        <v>4</v>
      </c>
      <c r="IW232">
        <v>2464</v>
      </c>
      <c r="IX232">
        <v>0</v>
      </c>
      <c r="IY232">
        <v>27</v>
      </c>
      <c r="IZ232">
        <v>29308440.9</v>
      </c>
      <c r="JA232">
        <v>29308440.9</v>
      </c>
      <c r="JB232">
        <v>0.95459</v>
      </c>
      <c r="JC232">
        <v>2.63428</v>
      </c>
      <c r="JD232">
        <v>1.54785</v>
      </c>
      <c r="JE232">
        <v>2.31323</v>
      </c>
      <c r="JF232">
        <v>1.64673</v>
      </c>
      <c r="JG232">
        <v>2.33521</v>
      </c>
      <c r="JH232">
        <v>34.4408</v>
      </c>
      <c r="JI232">
        <v>24.2188</v>
      </c>
      <c r="JJ232">
        <v>18</v>
      </c>
      <c r="JK232">
        <v>505.989</v>
      </c>
      <c r="JL232">
        <v>331.438</v>
      </c>
      <c r="JM232">
        <v>30.8296</v>
      </c>
      <c r="JN232">
        <v>28.2239</v>
      </c>
      <c r="JO232">
        <v>30.0001</v>
      </c>
      <c r="JP232">
        <v>28.2316</v>
      </c>
      <c r="JQ232">
        <v>28.1931</v>
      </c>
      <c r="JR232">
        <v>19.1399</v>
      </c>
      <c r="JS232">
        <v>22.6281</v>
      </c>
      <c r="JT232">
        <v>85.7105</v>
      </c>
      <c r="JU232">
        <v>30.8397</v>
      </c>
      <c r="JV232">
        <v>420</v>
      </c>
      <c r="JW232">
        <v>23.8736</v>
      </c>
      <c r="JX232">
        <v>96.6761</v>
      </c>
      <c r="JY232">
        <v>94.6196</v>
      </c>
    </row>
    <row r="233" spans="1:285">
      <c r="A233">
        <v>217</v>
      </c>
      <c r="B233">
        <v>1758506457</v>
      </c>
      <c r="C233">
        <v>3429</v>
      </c>
      <c r="D233" t="s">
        <v>863</v>
      </c>
      <c r="E233" t="s">
        <v>864</v>
      </c>
      <c r="F233">
        <v>5</v>
      </c>
      <c r="G233" t="s">
        <v>419</v>
      </c>
      <c r="H233" t="s">
        <v>786</v>
      </c>
      <c r="I233" t="s">
        <v>421</v>
      </c>
      <c r="J233">
        <v>1758506454</v>
      </c>
      <c r="K233">
        <f>(L233)/1000</f>
        <v>0</v>
      </c>
      <c r="L233">
        <f>1000*DL233*AJ233*(DH233-DI233)/(100*DA233*(1000-AJ233*DH233))</f>
        <v>0</v>
      </c>
      <c r="M233">
        <f>DL233*AJ233*(DG233-DF233*(1000-AJ233*DI233)/(1000-AJ233*DH233))/(100*DA233)</f>
        <v>0</v>
      </c>
      <c r="N233">
        <f>DF233 - IF(AJ233&gt;1, M233*DA233*100.0/(AL233), 0)</f>
        <v>0</v>
      </c>
      <c r="O233">
        <f>((U233-K233/2)*N233-M233)/(U233+K233/2)</f>
        <v>0</v>
      </c>
      <c r="P233">
        <f>O233*(DM233+DN233)/1000.0</f>
        <v>0</v>
      </c>
      <c r="Q233">
        <f>(DF233 - IF(AJ233&gt;1, M233*DA233*100.0/(AL233), 0))*(DM233+DN233)/1000.0</f>
        <v>0</v>
      </c>
      <c r="R233">
        <f>2.0/((1/T233-1/S233)+SIGN(T233)*SQRT((1/T233-1/S233)*(1/T233-1/S233) + 4*DB233/((DB233+1)*(DB233+1))*(2*1/T233*1/S233-1/S233*1/S233)))</f>
        <v>0</v>
      </c>
      <c r="S233">
        <f>IF(LEFT(DC233,1)&lt;&gt;"0",IF(LEFT(DC233,1)="1",3.0,DD233),$D$5+$E$5*(DT233*DM233/($K$5*1000))+$F$5*(DT233*DM233/($K$5*1000))*MAX(MIN(DA233,$J$5),$I$5)*MAX(MIN(DA233,$J$5),$I$5)+$G$5*MAX(MIN(DA233,$J$5),$I$5)*(DT233*DM233/($K$5*1000))+$H$5*(DT233*DM233/($K$5*1000))*(DT233*DM233/($K$5*1000)))</f>
        <v>0</v>
      </c>
      <c r="T233">
        <f>K233*(1000-(1000*0.61365*exp(17.502*X233/(240.97+X233))/(DM233+DN233)+DH233)/2)/(1000*0.61365*exp(17.502*X233/(240.97+X233))/(DM233+DN233)-DH233)</f>
        <v>0</v>
      </c>
      <c r="U233">
        <f>1/((DB233+1)/(R233/1.6)+1/(S233/1.37)) + DB233/((DB233+1)/(R233/1.6) + DB233/(S233/1.37))</f>
        <v>0</v>
      </c>
      <c r="V233">
        <f>(CW233*CZ233)</f>
        <v>0</v>
      </c>
      <c r="W233">
        <f>(DO233+(V233+2*0.95*5.67E-8*(((DO233+$B$7)+273)^4-(DO233+273)^4)-44100*K233)/(1.84*29.3*S233+8*0.95*5.67E-8*(DO233+273)^3))</f>
        <v>0</v>
      </c>
      <c r="X233">
        <f>($C$7*DP233+$D$7*DQ233+$E$7*W233)</f>
        <v>0</v>
      </c>
      <c r="Y233">
        <f>0.61365*exp(17.502*X233/(240.97+X233))</f>
        <v>0</v>
      </c>
      <c r="Z233">
        <f>(AA233/AB233*100)</f>
        <v>0</v>
      </c>
      <c r="AA233">
        <f>DH233*(DM233+DN233)/1000</f>
        <v>0</v>
      </c>
      <c r="AB233">
        <f>0.61365*exp(17.502*DO233/(240.97+DO233))</f>
        <v>0</v>
      </c>
      <c r="AC233">
        <f>(Y233-DH233*(DM233+DN233)/1000)</f>
        <v>0</v>
      </c>
      <c r="AD233">
        <f>(-K233*44100)</f>
        <v>0</v>
      </c>
      <c r="AE233">
        <f>2*29.3*S233*0.92*(DO233-X233)</f>
        <v>0</v>
      </c>
      <c r="AF233">
        <f>2*0.95*5.67E-8*(((DO233+$B$7)+273)^4-(X233+273)^4)</f>
        <v>0</v>
      </c>
      <c r="AG233">
        <f>V233+AF233+AD233+AE233</f>
        <v>0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MAX(0,($B$13+$C$13*DT233)/(1+$D$13*DT233)*DM233/(DO233+273)*$E$13)</f>
        <v>0</v>
      </c>
      <c r="AM233" t="s">
        <v>422</v>
      </c>
      <c r="AN233" t="s">
        <v>422</v>
      </c>
      <c r="AO233">
        <v>0</v>
      </c>
      <c r="AP233">
        <v>0</v>
      </c>
      <c r="AQ233">
        <f>1-AO233/AP233</f>
        <v>0</v>
      </c>
      <c r="AR233">
        <v>0</v>
      </c>
      <c r="AS233" t="s">
        <v>422</v>
      </c>
      <c r="AT233" t="s">
        <v>422</v>
      </c>
      <c r="AU233">
        <v>0</v>
      </c>
      <c r="AV233">
        <v>0</v>
      </c>
      <c r="AW233">
        <f>1-AU233/AV233</f>
        <v>0</v>
      </c>
      <c r="AX233">
        <v>0.5</v>
      </c>
      <c r="AY233">
        <f>CX233</f>
        <v>0</v>
      </c>
      <c r="AZ233">
        <f>M233</f>
        <v>0</v>
      </c>
      <c r="BA233">
        <f>AW233*AX233*AY233</f>
        <v>0</v>
      </c>
      <c r="BB233">
        <f>(AZ233-AR233)/AY233</f>
        <v>0</v>
      </c>
      <c r="BC233">
        <f>(AP233-AV233)/AV233</f>
        <v>0</v>
      </c>
      <c r="BD233">
        <f>AO233/(AQ233+AO233/AV233)</f>
        <v>0</v>
      </c>
      <c r="BE233" t="s">
        <v>422</v>
      </c>
      <c r="BF233">
        <v>0</v>
      </c>
      <c r="BG233">
        <f>IF(BF233&lt;&gt;0, BF233, BD233)</f>
        <v>0</v>
      </c>
      <c r="BH233">
        <f>1-BG233/AV233</f>
        <v>0</v>
      </c>
      <c r="BI233">
        <f>(AV233-AU233)/(AV233-BG233)</f>
        <v>0</v>
      </c>
      <c r="BJ233">
        <f>(AP233-AV233)/(AP233-BG233)</f>
        <v>0</v>
      </c>
      <c r="BK233">
        <f>(AV233-AU233)/(AV233-AO233)</f>
        <v>0</v>
      </c>
      <c r="BL233">
        <f>(AP233-AV233)/(AP233-AO233)</f>
        <v>0</v>
      </c>
      <c r="BM233">
        <f>(BI233*BG233/AU233)</f>
        <v>0</v>
      </c>
      <c r="BN233">
        <f>(1-BM233)</f>
        <v>0</v>
      </c>
      <c r="CW233">
        <f>$B$11*DU233+$C$11*DV233+$F$11*EG233*(1-EJ233)</f>
        <v>0</v>
      </c>
      <c r="CX233">
        <f>CW233*CY233</f>
        <v>0</v>
      </c>
      <c r="CY233">
        <f>($B$11*$D$9+$C$11*$D$9+$F$11*((ET233+EL233)/MAX(ET233+EL233+EU233, 0.1)*$I$9+EU233/MAX(ET233+EL233+EU233, 0.1)*$J$9))/($B$11+$C$11+$F$11)</f>
        <v>0</v>
      </c>
      <c r="CZ233">
        <f>($B$11*$K$9+$C$11*$K$9+$F$11*((ET233+EL233)/MAX(ET233+EL233+EU233, 0.1)*$P$9+EU233/MAX(ET233+EL233+EU233, 0.1)*$Q$9))/($B$11+$C$11+$F$11)</f>
        <v>0</v>
      </c>
      <c r="DA233">
        <v>1.37</v>
      </c>
      <c r="DB233">
        <v>0.5</v>
      </c>
      <c r="DC233" t="s">
        <v>423</v>
      </c>
      <c r="DD233">
        <v>2</v>
      </c>
      <c r="DE233">
        <v>1758506454</v>
      </c>
      <c r="DF233">
        <v>420.107666666667</v>
      </c>
      <c r="DG233">
        <v>420.026666666667</v>
      </c>
      <c r="DH233">
        <v>23.9422333333333</v>
      </c>
      <c r="DI233">
        <v>23.9046</v>
      </c>
      <c r="DJ233">
        <v>418.054666666667</v>
      </c>
      <c r="DK233">
        <v>23.6016</v>
      </c>
      <c r="DL233">
        <v>500.007333333333</v>
      </c>
      <c r="DM233">
        <v>89.8118666666667</v>
      </c>
      <c r="DN233">
        <v>0.0357330333333333</v>
      </c>
      <c r="DO233">
        <v>30.1666666666667</v>
      </c>
      <c r="DP233">
        <v>29.9898333333333</v>
      </c>
      <c r="DQ233">
        <v>999.9</v>
      </c>
      <c r="DR233">
        <v>0</v>
      </c>
      <c r="DS233">
        <v>0</v>
      </c>
      <c r="DT233">
        <v>10001.8733333333</v>
      </c>
      <c r="DU233">
        <v>0</v>
      </c>
      <c r="DV233">
        <v>0.330984</v>
      </c>
      <c r="DW233">
        <v>0.0808003</v>
      </c>
      <c r="DX233">
        <v>430.412333333333</v>
      </c>
      <c r="DY233">
        <v>430.313</v>
      </c>
      <c r="DZ233">
        <v>0.0376275666666667</v>
      </c>
      <c r="EA233">
        <v>420.026666666667</v>
      </c>
      <c r="EB233">
        <v>23.9046</v>
      </c>
      <c r="EC233">
        <v>2.15029333333333</v>
      </c>
      <c r="ED233">
        <v>2.14691333333333</v>
      </c>
      <c r="EE233">
        <v>18.5967333333333</v>
      </c>
      <c r="EF233">
        <v>18.5716</v>
      </c>
      <c r="EG233">
        <v>0.00500059</v>
      </c>
      <c r="EH233">
        <v>0</v>
      </c>
      <c r="EI233">
        <v>0</v>
      </c>
      <c r="EJ233">
        <v>0</v>
      </c>
      <c r="EK233">
        <v>102.133333333333</v>
      </c>
      <c r="EL233">
        <v>0.00500059</v>
      </c>
      <c r="EM233">
        <v>-10.9333333333333</v>
      </c>
      <c r="EN233">
        <v>-0.766666666666667</v>
      </c>
      <c r="EO233">
        <v>35.25</v>
      </c>
      <c r="EP233">
        <v>38.125</v>
      </c>
      <c r="EQ233">
        <v>36.5</v>
      </c>
      <c r="ER233">
        <v>37.979</v>
      </c>
      <c r="ES233">
        <v>37.437</v>
      </c>
      <c r="ET233">
        <v>0</v>
      </c>
      <c r="EU233">
        <v>0</v>
      </c>
      <c r="EV233">
        <v>0</v>
      </c>
      <c r="EW233">
        <v>1758506457.3</v>
      </c>
      <c r="EX233">
        <v>0</v>
      </c>
      <c r="EY233">
        <v>108.207692307692</v>
      </c>
      <c r="EZ233">
        <v>-12.3076919043194</v>
      </c>
      <c r="FA233">
        <v>-19.1863248110938</v>
      </c>
      <c r="FB233">
        <v>-13.9615384615385</v>
      </c>
      <c r="FC233">
        <v>15</v>
      </c>
      <c r="FD233">
        <v>0</v>
      </c>
      <c r="FE233" t="s">
        <v>424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0.0962597164761905</v>
      </c>
      <c r="FR233">
        <v>0.165546263376623</v>
      </c>
      <c r="FS233">
        <v>0.056664647207817</v>
      </c>
      <c r="FT233">
        <v>1</v>
      </c>
      <c r="FU233">
        <v>108.338235294118</v>
      </c>
      <c r="FV233">
        <v>-3.46065688485714</v>
      </c>
      <c r="FW233">
        <v>6.12871806506934</v>
      </c>
      <c r="FX233">
        <v>-1</v>
      </c>
      <c r="FY233">
        <v>0.0415503238095238</v>
      </c>
      <c r="FZ233">
        <v>-0.0304085142857143</v>
      </c>
      <c r="GA233">
        <v>0.00324778651097354</v>
      </c>
      <c r="GB233">
        <v>1</v>
      </c>
      <c r="GC233">
        <v>2</v>
      </c>
      <c r="GD233">
        <v>2</v>
      </c>
      <c r="GE233" t="s">
        <v>425</v>
      </c>
      <c r="GF233">
        <v>3.13313</v>
      </c>
      <c r="GG233">
        <v>2.71363</v>
      </c>
      <c r="GH233">
        <v>0.0888691</v>
      </c>
      <c r="GI233">
        <v>0.0893305</v>
      </c>
      <c r="GJ233">
        <v>0.102168</v>
      </c>
      <c r="GK233">
        <v>0.102682</v>
      </c>
      <c r="GL233">
        <v>34329.1</v>
      </c>
      <c r="GM233">
        <v>36751</v>
      </c>
      <c r="GN233">
        <v>34088.8</v>
      </c>
      <c r="GO233">
        <v>36539.1</v>
      </c>
      <c r="GP233">
        <v>43229.6</v>
      </c>
      <c r="GQ233">
        <v>47067.1</v>
      </c>
      <c r="GR233">
        <v>53186.6</v>
      </c>
      <c r="GS233">
        <v>58400.2</v>
      </c>
      <c r="GT233">
        <v>1.95575</v>
      </c>
      <c r="GU233">
        <v>1.65723</v>
      </c>
      <c r="GV233">
        <v>0.0925735</v>
      </c>
      <c r="GW233">
        <v>0</v>
      </c>
      <c r="GX233">
        <v>28.4799</v>
      </c>
      <c r="GY233">
        <v>999.9</v>
      </c>
      <c r="GZ233">
        <v>58.802</v>
      </c>
      <c r="HA233">
        <v>30.534</v>
      </c>
      <c r="HB233">
        <v>28.7615</v>
      </c>
      <c r="HC233">
        <v>54.9047</v>
      </c>
      <c r="HD233">
        <v>47.4439</v>
      </c>
      <c r="HE233">
        <v>1</v>
      </c>
      <c r="HF233">
        <v>0.0666514</v>
      </c>
      <c r="HG233">
        <v>-1.47785</v>
      </c>
      <c r="HH233">
        <v>20.1258</v>
      </c>
      <c r="HI233">
        <v>5.19797</v>
      </c>
      <c r="HJ233">
        <v>12.0049</v>
      </c>
      <c r="HK233">
        <v>4.97545</v>
      </c>
      <c r="HL233">
        <v>3.294</v>
      </c>
      <c r="HM233">
        <v>9999</v>
      </c>
      <c r="HN233">
        <v>9999</v>
      </c>
      <c r="HO233">
        <v>9999</v>
      </c>
      <c r="HP233">
        <v>999.9</v>
      </c>
      <c r="HQ233">
        <v>1.86325</v>
      </c>
      <c r="HR233">
        <v>1.86813</v>
      </c>
      <c r="HS233">
        <v>1.86783</v>
      </c>
      <c r="HT233">
        <v>1.86905</v>
      </c>
      <c r="HU233">
        <v>1.8699</v>
      </c>
      <c r="HV233">
        <v>1.86591</v>
      </c>
      <c r="HW233">
        <v>1.86699</v>
      </c>
      <c r="HX233">
        <v>1.86841</v>
      </c>
      <c r="HY233">
        <v>5</v>
      </c>
      <c r="HZ233">
        <v>0</v>
      </c>
      <c r="IA233">
        <v>0</v>
      </c>
      <c r="IB233">
        <v>0</v>
      </c>
      <c r="IC233" t="s">
        <v>426</v>
      </c>
      <c r="ID233" t="s">
        <v>427</v>
      </c>
      <c r="IE233" t="s">
        <v>428</v>
      </c>
      <c r="IF233" t="s">
        <v>428</v>
      </c>
      <c r="IG233" t="s">
        <v>428</v>
      </c>
      <c r="IH233" t="s">
        <v>428</v>
      </c>
      <c r="II233">
        <v>0</v>
      </c>
      <c r="IJ233">
        <v>100</v>
      </c>
      <c r="IK233">
        <v>100</v>
      </c>
      <c r="IL233">
        <v>2.053</v>
      </c>
      <c r="IM233">
        <v>0.3406</v>
      </c>
      <c r="IN233">
        <v>0.625846538382723</v>
      </c>
      <c r="IO233">
        <v>0.00365734689822481</v>
      </c>
      <c r="IP233">
        <v>-6.82403095585571e-07</v>
      </c>
      <c r="IQ233">
        <v>2.34579755332527e-10</v>
      </c>
      <c r="IR233">
        <v>-0.0964157226560202</v>
      </c>
      <c r="IS233">
        <v>-0.0183575705514064</v>
      </c>
      <c r="IT233">
        <v>0.00210061426533654</v>
      </c>
      <c r="IU233">
        <v>-2.28055882586626e-05</v>
      </c>
      <c r="IV233">
        <v>4</v>
      </c>
      <c r="IW233">
        <v>2464</v>
      </c>
      <c r="IX233">
        <v>0</v>
      </c>
      <c r="IY233">
        <v>27</v>
      </c>
      <c r="IZ233">
        <v>29308440.9</v>
      </c>
      <c r="JA233">
        <v>29308440.9</v>
      </c>
      <c r="JB233">
        <v>0.95459</v>
      </c>
      <c r="JC233">
        <v>2.6416</v>
      </c>
      <c r="JD233">
        <v>1.54785</v>
      </c>
      <c r="JE233">
        <v>2.31323</v>
      </c>
      <c r="JF233">
        <v>1.64673</v>
      </c>
      <c r="JG233">
        <v>2.30713</v>
      </c>
      <c r="JH233">
        <v>34.4408</v>
      </c>
      <c r="JI233">
        <v>24.2188</v>
      </c>
      <c r="JJ233">
        <v>18</v>
      </c>
      <c r="JK233">
        <v>505.84</v>
      </c>
      <c r="JL233">
        <v>331.544</v>
      </c>
      <c r="JM233">
        <v>30.8329</v>
      </c>
      <c r="JN233">
        <v>28.2241</v>
      </c>
      <c r="JO233">
        <v>30.0001</v>
      </c>
      <c r="JP233">
        <v>28.2316</v>
      </c>
      <c r="JQ233">
        <v>28.1931</v>
      </c>
      <c r="JR233">
        <v>19.1393</v>
      </c>
      <c r="JS233">
        <v>22.6281</v>
      </c>
      <c r="JT233">
        <v>85.7105</v>
      </c>
      <c r="JU233">
        <v>30.8397</v>
      </c>
      <c r="JV233">
        <v>420</v>
      </c>
      <c r="JW233">
        <v>23.8736</v>
      </c>
      <c r="JX233">
        <v>96.6763</v>
      </c>
      <c r="JY233">
        <v>94.6195</v>
      </c>
    </row>
    <row r="234" spans="1:285">
      <c r="A234">
        <v>218</v>
      </c>
      <c r="B234">
        <v>1758506459</v>
      </c>
      <c r="C234">
        <v>3431</v>
      </c>
      <c r="D234" t="s">
        <v>865</v>
      </c>
      <c r="E234" t="s">
        <v>866</v>
      </c>
      <c r="F234">
        <v>5</v>
      </c>
      <c r="G234" t="s">
        <v>419</v>
      </c>
      <c r="H234" t="s">
        <v>786</v>
      </c>
      <c r="I234" t="s">
        <v>421</v>
      </c>
      <c r="J234">
        <v>1758506456</v>
      </c>
      <c r="K234">
        <f>(L234)/1000</f>
        <v>0</v>
      </c>
      <c r="L234">
        <f>1000*DL234*AJ234*(DH234-DI234)/(100*DA234*(1000-AJ234*DH234))</f>
        <v>0</v>
      </c>
      <c r="M234">
        <f>DL234*AJ234*(DG234-DF234*(1000-AJ234*DI234)/(1000-AJ234*DH234))/(100*DA234)</f>
        <v>0</v>
      </c>
      <c r="N234">
        <f>DF234 - IF(AJ234&gt;1, M234*DA234*100.0/(AL234), 0)</f>
        <v>0</v>
      </c>
      <c r="O234">
        <f>((U234-K234/2)*N234-M234)/(U234+K234/2)</f>
        <v>0</v>
      </c>
      <c r="P234">
        <f>O234*(DM234+DN234)/1000.0</f>
        <v>0</v>
      </c>
      <c r="Q234">
        <f>(DF234 - IF(AJ234&gt;1, M234*DA234*100.0/(AL234), 0))*(DM234+DN234)/1000.0</f>
        <v>0</v>
      </c>
      <c r="R234">
        <f>2.0/((1/T234-1/S234)+SIGN(T234)*SQRT((1/T234-1/S234)*(1/T234-1/S234) + 4*DB234/((DB234+1)*(DB234+1))*(2*1/T234*1/S234-1/S234*1/S234)))</f>
        <v>0</v>
      </c>
      <c r="S234">
        <f>IF(LEFT(DC234,1)&lt;&gt;"0",IF(LEFT(DC234,1)="1",3.0,DD234),$D$5+$E$5*(DT234*DM234/($K$5*1000))+$F$5*(DT234*DM234/($K$5*1000))*MAX(MIN(DA234,$J$5),$I$5)*MAX(MIN(DA234,$J$5),$I$5)+$G$5*MAX(MIN(DA234,$J$5),$I$5)*(DT234*DM234/($K$5*1000))+$H$5*(DT234*DM234/($K$5*1000))*(DT234*DM234/($K$5*1000)))</f>
        <v>0</v>
      </c>
      <c r="T234">
        <f>K234*(1000-(1000*0.61365*exp(17.502*X234/(240.97+X234))/(DM234+DN234)+DH234)/2)/(1000*0.61365*exp(17.502*X234/(240.97+X234))/(DM234+DN234)-DH234)</f>
        <v>0</v>
      </c>
      <c r="U234">
        <f>1/((DB234+1)/(R234/1.6)+1/(S234/1.37)) + DB234/((DB234+1)/(R234/1.6) + DB234/(S234/1.37))</f>
        <v>0</v>
      </c>
      <c r="V234">
        <f>(CW234*CZ234)</f>
        <v>0</v>
      </c>
      <c r="W234">
        <f>(DO234+(V234+2*0.95*5.67E-8*(((DO234+$B$7)+273)^4-(DO234+273)^4)-44100*K234)/(1.84*29.3*S234+8*0.95*5.67E-8*(DO234+273)^3))</f>
        <v>0</v>
      </c>
      <c r="X234">
        <f>($C$7*DP234+$D$7*DQ234+$E$7*W234)</f>
        <v>0</v>
      </c>
      <c r="Y234">
        <f>0.61365*exp(17.502*X234/(240.97+X234))</f>
        <v>0</v>
      </c>
      <c r="Z234">
        <f>(AA234/AB234*100)</f>
        <v>0</v>
      </c>
      <c r="AA234">
        <f>DH234*(DM234+DN234)/1000</f>
        <v>0</v>
      </c>
      <c r="AB234">
        <f>0.61365*exp(17.502*DO234/(240.97+DO234))</f>
        <v>0</v>
      </c>
      <c r="AC234">
        <f>(Y234-DH234*(DM234+DN234)/1000)</f>
        <v>0</v>
      </c>
      <c r="AD234">
        <f>(-K234*44100)</f>
        <v>0</v>
      </c>
      <c r="AE234">
        <f>2*29.3*S234*0.92*(DO234-X234)</f>
        <v>0</v>
      </c>
      <c r="AF234">
        <f>2*0.95*5.67E-8*(((DO234+$B$7)+273)^4-(X234+273)^4)</f>
        <v>0</v>
      </c>
      <c r="AG234">
        <f>V234+AF234+AD234+AE234</f>
        <v>0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MAX(0,($B$13+$C$13*DT234)/(1+$D$13*DT234)*DM234/(DO234+273)*$E$13)</f>
        <v>0</v>
      </c>
      <c r="AM234" t="s">
        <v>422</v>
      </c>
      <c r="AN234" t="s">
        <v>422</v>
      </c>
      <c r="AO234">
        <v>0</v>
      </c>
      <c r="AP234">
        <v>0</v>
      </c>
      <c r="AQ234">
        <f>1-AO234/AP234</f>
        <v>0</v>
      </c>
      <c r="AR234">
        <v>0</v>
      </c>
      <c r="AS234" t="s">
        <v>422</v>
      </c>
      <c r="AT234" t="s">
        <v>422</v>
      </c>
      <c r="AU234">
        <v>0</v>
      </c>
      <c r="AV234">
        <v>0</v>
      </c>
      <c r="AW234">
        <f>1-AU234/AV234</f>
        <v>0</v>
      </c>
      <c r="AX234">
        <v>0.5</v>
      </c>
      <c r="AY234">
        <f>CX234</f>
        <v>0</v>
      </c>
      <c r="AZ234">
        <f>M234</f>
        <v>0</v>
      </c>
      <c r="BA234">
        <f>AW234*AX234*AY234</f>
        <v>0</v>
      </c>
      <c r="BB234">
        <f>(AZ234-AR234)/AY234</f>
        <v>0</v>
      </c>
      <c r="BC234">
        <f>(AP234-AV234)/AV234</f>
        <v>0</v>
      </c>
      <c r="BD234">
        <f>AO234/(AQ234+AO234/AV234)</f>
        <v>0</v>
      </c>
      <c r="BE234" t="s">
        <v>422</v>
      </c>
      <c r="BF234">
        <v>0</v>
      </c>
      <c r="BG234">
        <f>IF(BF234&lt;&gt;0, BF234, BD234)</f>
        <v>0</v>
      </c>
      <c r="BH234">
        <f>1-BG234/AV234</f>
        <v>0</v>
      </c>
      <c r="BI234">
        <f>(AV234-AU234)/(AV234-BG234)</f>
        <v>0</v>
      </c>
      <c r="BJ234">
        <f>(AP234-AV234)/(AP234-BG234)</f>
        <v>0</v>
      </c>
      <c r="BK234">
        <f>(AV234-AU234)/(AV234-AO234)</f>
        <v>0</v>
      </c>
      <c r="BL234">
        <f>(AP234-AV234)/(AP234-AO234)</f>
        <v>0</v>
      </c>
      <c r="BM234">
        <f>(BI234*BG234/AU234)</f>
        <v>0</v>
      </c>
      <c r="BN234">
        <f>(1-BM234)</f>
        <v>0</v>
      </c>
      <c r="CW234">
        <f>$B$11*DU234+$C$11*DV234+$F$11*EG234*(1-EJ234)</f>
        <v>0</v>
      </c>
      <c r="CX234">
        <f>CW234*CY234</f>
        <v>0</v>
      </c>
      <c r="CY234">
        <f>($B$11*$D$9+$C$11*$D$9+$F$11*((ET234+EL234)/MAX(ET234+EL234+EU234, 0.1)*$I$9+EU234/MAX(ET234+EL234+EU234, 0.1)*$J$9))/($B$11+$C$11+$F$11)</f>
        <v>0</v>
      </c>
      <c r="CZ234">
        <f>($B$11*$K$9+$C$11*$K$9+$F$11*((ET234+EL234)/MAX(ET234+EL234+EU234, 0.1)*$P$9+EU234/MAX(ET234+EL234+EU234, 0.1)*$Q$9))/($B$11+$C$11+$F$11)</f>
        <v>0</v>
      </c>
      <c r="DA234">
        <v>1.37</v>
      </c>
      <c r="DB234">
        <v>0.5</v>
      </c>
      <c r="DC234" t="s">
        <v>423</v>
      </c>
      <c r="DD234">
        <v>2</v>
      </c>
      <c r="DE234">
        <v>1758506456</v>
      </c>
      <c r="DF234">
        <v>420.131666666667</v>
      </c>
      <c r="DG234">
        <v>420.054</v>
      </c>
      <c r="DH234">
        <v>23.9424</v>
      </c>
      <c r="DI234">
        <v>23.9045</v>
      </c>
      <c r="DJ234">
        <v>418.078666666667</v>
      </c>
      <c r="DK234">
        <v>23.6017666666667</v>
      </c>
      <c r="DL234">
        <v>499.985333333333</v>
      </c>
      <c r="DM234">
        <v>89.8121666666667</v>
      </c>
      <c r="DN234">
        <v>0.0357595</v>
      </c>
      <c r="DO234">
        <v>30.1669666666667</v>
      </c>
      <c r="DP234">
        <v>29.9889666666667</v>
      </c>
      <c r="DQ234">
        <v>999.9</v>
      </c>
      <c r="DR234">
        <v>0</v>
      </c>
      <c r="DS234">
        <v>0</v>
      </c>
      <c r="DT234">
        <v>9989.99</v>
      </c>
      <c r="DU234">
        <v>0</v>
      </c>
      <c r="DV234">
        <v>0.330984</v>
      </c>
      <c r="DW234">
        <v>0.0776469</v>
      </c>
      <c r="DX234">
        <v>430.437333333333</v>
      </c>
      <c r="DY234">
        <v>430.341</v>
      </c>
      <c r="DZ234">
        <v>0.0378958666666667</v>
      </c>
      <c r="EA234">
        <v>420.054</v>
      </c>
      <c r="EB234">
        <v>23.9045</v>
      </c>
      <c r="EC234">
        <v>2.15031666666667</v>
      </c>
      <c r="ED234">
        <v>2.14691333333333</v>
      </c>
      <c r="EE234">
        <v>18.5969</v>
      </c>
      <c r="EF234">
        <v>18.5715666666667</v>
      </c>
      <c r="EG234">
        <v>0.00500059</v>
      </c>
      <c r="EH234">
        <v>0</v>
      </c>
      <c r="EI234">
        <v>0</v>
      </c>
      <c r="EJ234">
        <v>0</v>
      </c>
      <c r="EK234">
        <v>110.5</v>
      </c>
      <c r="EL234">
        <v>0.00500059</v>
      </c>
      <c r="EM234">
        <v>-9.3</v>
      </c>
      <c r="EN234">
        <v>-0.4</v>
      </c>
      <c r="EO234">
        <v>35.25</v>
      </c>
      <c r="EP234">
        <v>38.125</v>
      </c>
      <c r="EQ234">
        <v>36.5</v>
      </c>
      <c r="ER234">
        <v>37.958</v>
      </c>
      <c r="ES234">
        <v>37.437</v>
      </c>
      <c r="ET234">
        <v>0</v>
      </c>
      <c r="EU234">
        <v>0</v>
      </c>
      <c r="EV234">
        <v>0</v>
      </c>
      <c r="EW234">
        <v>1758506459.7</v>
      </c>
      <c r="EX234">
        <v>0</v>
      </c>
      <c r="EY234">
        <v>106.973076923077</v>
      </c>
      <c r="EZ234">
        <v>-14.9094015670324</v>
      </c>
      <c r="FA234">
        <v>22.6119659688377</v>
      </c>
      <c r="FB234">
        <v>-12.3153846153846</v>
      </c>
      <c r="FC234">
        <v>15</v>
      </c>
      <c r="FD234">
        <v>0</v>
      </c>
      <c r="FE234" t="s">
        <v>424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0.0955054974285714</v>
      </c>
      <c r="FR234">
        <v>0.0947178224415586</v>
      </c>
      <c r="FS234">
        <v>0.0569323544976658</v>
      </c>
      <c r="FT234">
        <v>1</v>
      </c>
      <c r="FU234">
        <v>108.111764705882</v>
      </c>
      <c r="FV234">
        <v>-2.66157359405801</v>
      </c>
      <c r="FW234">
        <v>6.04608598262897</v>
      </c>
      <c r="FX234">
        <v>-1</v>
      </c>
      <c r="FY234">
        <v>0.0406149095238095</v>
      </c>
      <c r="FZ234">
        <v>-0.0230240571428572</v>
      </c>
      <c r="GA234">
        <v>0.00252098083234525</v>
      </c>
      <c r="GB234">
        <v>1</v>
      </c>
      <c r="GC234">
        <v>2</v>
      </c>
      <c r="GD234">
        <v>2</v>
      </c>
      <c r="GE234" t="s">
        <v>425</v>
      </c>
      <c r="GF234">
        <v>3.13299</v>
      </c>
      <c r="GG234">
        <v>2.71368</v>
      </c>
      <c r="GH234">
        <v>0.0888659</v>
      </c>
      <c r="GI234">
        <v>0.0893267</v>
      </c>
      <c r="GJ234">
        <v>0.102168</v>
      </c>
      <c r="GK234">
        <v>0.102681</v>
      </c>
      <c r="GL234">
        <v>34329.1</v>
      </c>
      <c r="GM234">
        <v>36751.2</v>
      </c>
      <c r="GN234">
        <v>34088.7</v>
      </c>
      <c r="GO234">
        <v>36539.1</v>
      </c>
      <c r="GP234">
        <v>43229.6</v>
      </c>
      <c r="GQ234">
        <v>47067.2</v>
      </c>
      <c r="GR234">
        <v>53186.6</v>
      </c>
      <c r="GS234">
        <v>58400.3</v>
      </c>
      <c r="GT234">
        <v>1.95562</v>
      </c>
      <c r="GU234">
        <v>1.65745</v>
      </c>
      <c r="GV234">
        <v>0.0924096</v>
      </c>
      <c r="GW234">
        <v>0</v>
      </c>
      <c r="GX234">
        <v>28.4799</v>
      </c>
      <c r="GY234">
        <v>999.9</v>
      </c>
      <c r="GZ234">
        <v>58.802</v>
      </c>
      <c r="HA234">
        <v>30.534</v>
      </c>
      <c r="HB234">
        <v>28.7638</v>
      </c>
      <c r="HC234">
        <v>54.7947</v>
      </c>
      <c r="HD234">
        <v>47.6603</v>
      </c>
      <c r="HE234">
        <v>1</v>
      </c>
      <c r="HF234">
        <v>0.0666616</v>
      </c>
      <c r="HG234">
        <v>-1.48432</v>
      </c>
      <c r="HH234">
        <v>20.1259</v>
      </c>
      <c r="HI234">
        <v>5.19842</v>
      </c>
      <c r="HJ234">
        <v>12.0044</v>
      </c>
      <c r="HK234">
        <v>4.97555</v>
      </c>
      <c r="HL234">
        <v>3.294</v>
      </c>
      <c r="HM234">
        <v>9999</v>
      </c>
      <c r="HN234">
        <v>9999</v>
      </c>
      <c r="HO234">
        <v>9999</v>
      </c>
      <c r="HP234">
        <v>999.9</v>
      </c>
      <c r="HQ234">
        <v>1.86325</v>
      </c>
      <c r="HR234">
        <v>1.86813</v>
      </c>
      <c r="HS234">
        <v>1.86783</v>
      </c>
      <c r="HT234">
        <v>1.86905</v>
      </c>
      <c r="HU234">
        <v>1.8699</v>
      </c>
      <c r="HV234">
        <v>1.86592</v>
      </c>
      <c r="HW234">
        <v>1.86697</v>
      </c>
      <c r="HX234">
        <v>1.8684</v>
      </c>
      <c r="HY234">
        <v>5</v>
      </c>
      <c r="HZ234">
        <v>0</v>
      </c>
      <c r="IA234">
        <v>0</v>
      </c>
      <c r="IB234">
        <v>0</v>
      </c>
      <c r="IC234" t="s">
        <v>426</v>
      </c>
      <c r="ID234" t="s">
        <v>427</v>
      </c>
      <c r="IE234" t="s">
        <v>428</v>
      </c>
      <c r="IF234" t="s">
        <v>428</v>
      </c>
      <c r="IG234" t="s">
        <v>428</v>
      </c>
      <c r="IH234" t="s">
        <v>428</v>
      </c>
      <c r="II234">
        <v>0</v>
      </c>
      <c r="IJ234">
        <v>100</v>
      </c>
      <c r="IK234">
        <v>100</v>
      </c>
      <c r="IL234">
        <v>2.053</v>
      </c>
      <c r="IM234">
        <v>0.3407</v>
      </c>
      <c r="IN234">
        <v>0.625846538382723</v>
      </c>
      <c r="IO234">
        <v>0.00365734689822481</v>
      </c>
      <c r="IP234">
        <v>-6.82403095585571e-07</v>
      </c>
      <c r="IQ234">
        <v>2.34579755332527e-10</v>
      </c>
      <c r="IR234">
        <v>-0.0964157226560202</v>
      </c>
      <c r="IS234">
        <v>-0.0183575705514064</v>
      </c>
      <c r="IT234">
        <v>0.00210061426533654</v>
      </c>
      <c r="IU234">
        <v>-2.28055882586626e-05</v>
      </c>
      <c r="IV234">
        <v>4</v>
      </c>
      <c r="IW234">
        <v>2464</v>
      </c>
      <c r="IX234">
        <v>0</v>
      </c>
      <c r="IY234">
        <v>27</v>
      </c>
      <c r="IZ234">
        <v>29308441</v>
      </c>
      <c r="JA234">
        <v>29308441</v>
      </c>
      <c r="JB234">
        <v>0.95459</v>
      </c>
      <c r="JC234">
        <v>2.63794</v>
      </c>
      <c r="JD234">
        <v>1.54785</v>
      </c>
      <c r="JE234">
        <v>2.31323</v>
      </c>
      <c r="JF234">
        <v>1.64673</v>
      </c>
      <c r="JG234">
        <v>2.34375</v>
      </c>
      <c r="JH234">
        <v>34.4408</v>
      </c>
      <c r="JI234">
        <v>24.2188</v>
      </c>
      <c r="JJ234">
        <v>18</v>
      </c>
      <c r="JK234">
        <v>505.758</v>
      </c>
      <c r="JL234">
        <v>331.651</v>
      </c>
      <c r="JM234">
        <v>30.8363</v>
      </c>
      <c r="JN234">
        <v>28.2253</v>
      </c>
      <c r="JO234">
        <v>30.0001</v>
      </c>
      <c r="JP234">
        <v>28.2316</v>
      </c>
      <c r="JQ234">
        <v>28.1931</v>
      </c>
      <c r="JR234">
        <v>19.1388</v>
      </c>
      <c r="JS234">
        <v>22.6281</v>
      </c>
      <c r="JT234">
        <v>85.7105</v>
      </c>
      <c r="JU234">
        <v>30.8397</v>
      </c>
      <c r="JV234">
        <v>420</v>
      </c>
      <c r="JW234">
        <v>23.8736</v>
      </c>
      <c r="JX234">
        <v>96.6761</v>
      </c>
      <c r="JY234">
        <v>94.6196</v>
      </c>
    </row>
    <row r="235" spans="1:285">
      <c r="A235">
        <v>219</v>
      </c>
      <c r="B235">
        <v>1758506461</v>
      </c>
      <c r="C235">
        <v>3433</v>
      </c>
      <c r="D235" t="s">
        <v>867</v>
      </c>
      <c r="E235" t="s">
        <v>868</v>
      </c>
      <c r="F235">
        <v>5</v>
      </c>
      <c r="G235" t="s">
        <v>419</v>
      </c>
      <c r="H235" t="s">
        <v>786</v>
      </c>
      <c r="I235" t="s">
        <v>421</v>
      </c>
      <c r="J235">
        <v>1758506458</v>
      </c>
      <c r="K235">
        <f>(L235)/1000</f>
        <v>0</v>
      </c>
      <c r="L235">
        <f>1000*DL235*AJ235*(DH235-DI235)/(100*DA235*(1000-AJ235*DH235))</f>
        <v>0</v>
      </c>
      <c r="M235">
        <f>DL235*AJ235*(DG235-DF235*(1000-AJ235*DI235)/(1000-AJ235*DH235))/(100*DA235)</f>
        <v>0</v>
      </c>
      <c r="N235">
        <f>DF235 - IF(AJ235&gt;1, M235*DA235*100.0/(AL235), 0)</f>
        <v>0</v>
      </c>
      <c r="O235">
        <f>((U235-K235/2)*N235-M235)/(U235+K235/2)</f>
        <v>0</v>
      </c>
      <c r="P235">
        <f>O235*(DM235+DN235)/1000.0</f>
        <v>0</v>
      </c>
      <c r="Q235">
        <f>(DF235 - IF(AJ235&gt;1, M235*DA235*100.0/(AL235), 0))*(DM235+DN235)/1000.0</f>
        <v>0</v>
      </c>
      <c r="R235">
        <f>2.0/((1/T235-1/S235)+SIGN(T235)*SQRT((1/T235-1/S235)*(1/T235-1/S235) + 4*DB235/((DB235+1)*(DB235+1))*(2*1/T235*1/S235-1/S235*1/S235)))</f>
        <v>0</v>
      </c>
      <c r="S235">
        <f>IF(LEFT(DC235,1)&lt;&gt;"0",IF(LEFT(DC235,1)="1",3.0,DD235),$D$5+$E$5*(DT235*DM235/($K$5*1000))+$F$5*(DT235*DM235/($K$5*1000))*MAX(MIN(DA235,$J$5),$I$5)*MAX(MIN(DA235,$J$5),$I$5)+$G$5*MAX(MIN(DA235,$J$5),$I$5)*(DT235*DM235/($K$5*1000))+$H$5*(DT235*DM235/($K$5*1000))*(DT235*DM235/($K$5*1000)))</f>
        <v>0</v>
      </c>
      <c r="T235">
        <f>K235*(1000-(1000*0.61365*exp(17.502*X235/(240.97+X235))/(DM235+DN235)+DH235)/2)/(1000*0.61365*exp(17.502*X235/(240.97+X235))/(DM235+DN235)-DH235)</f>
        <v>0</v>
      </c>
      <c r="U235">
        <f>1/((DB235+1)/(R235/1.6)+1/(S235/1.37)) + DB235/((DB235+1)/(R235/1.6) + DB235/(S235/1.37))</f>
        <v>0</v>
      </c>
      <c r="V235">
        <f>(CW235*CZ235)</f>
        <v>0</v>
      </c>
      <c r="W235">
        <f>(DO235+(V235+2*0.95*5.67E-8*(((DO235+$B$7)+273)^4-(DO235+273)^4)-44100*K235)/(1.84*29.3*S235+8*0.95*5.67E-8*(DO235+273)^3))</f>
        <v>0</v>
      </c>
      <c r="X235">
        <f>($C$7*DP235+$D$7*DQ235+$E$7*W235)</f>
        <v>0</v>
      </c>
      <c r="Y235">
        <f>0.61365*exp(17.502*X235/(240.97+X235))</f>
        <v>0</v>
      </c>
      <c r="Z235">
        <f>(AA235/AB235*100)</f>
        <v>0</v>
      </c>
      <c r="AA235">
        <f>DH235*(DM235+DN235)/1000</f>
        <v>0</v>
      </c>
      <c r="AB235">
        <f>0.61365*exp(17.502*DO235/(240.97+DO235))</f>
        <v>0</v>
      </c>
      <c r="AC235">
        <f>(Y235-DH235*(DM235+DN235)/1000)</f>
        <v>0</v>
      </c>
      <c r="AD235">
        <f>(-K235*44100)</f>
        <v>0</v>
      </c>
      <c r="AE235">
        <f>2*29.3*S235*0.92*(DO235-X235)</f>
        <v>0</v>
      </c>
      <c r="AF235">
        <f>2*0.95*5.67E-8*(((DO235+$B$7)+273)^4-(X235+273)^4)</f>
        <v>0</v>
      </c>
      <c r="AG235">
        <f>V235+AF235+AD235+AE235</f>
        <v>0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MAX(0,($B$13+$C$13*DT235)/(1+$D$13*DT235)*DM235/(DO235+273)*$E$13)</f>
        <v>0</v>
      </c>
      <c r="AM235" t="s">
        <v>422</v>
      </c>
      <c r="AN235" t="s">
        <v>422</v>
      </c>
      <c r="AO235">
        <v>0</v>
      </c>
      <c r="AP235">
        <v>0</v>
      </c>
      <c r="AQ235">
        <f>1-AO235/AP235</f>
        <v>0</v>
      </c>
      <c r="AR235">
        <v>0</v>
      </c>
      <c r="AS235" t="s">
        <v>422</v>
      </c>
      <c r="AT235" t="s">
        <v>422</v>
      </c>
      <c r="AU235">
        <v>0</v>
      </c>
      <c r="AV235">
        <v>0</v>
      </c>
      <c r="AW235">
        <f>1-AU235/AV235</f>
        <v>0</v>
      </c>
      <c r="AX235">
        <v>0.5</v>
      </c>
      <c r="AY235">
        <f>CX235</f>
        <v>0</v>
      </c>
      <c r="AZ235">
        <f>M235</f>
        <v>0</v>
      </c>
      <c r="BA235">
        <f>AW235*AX235*AY235</f>
        <v>0</v>
      </c>
      <c r="BB235">
        <f>(AZ235-AR235)/AY235</f>
        <v>0</v>
      </c>
      <c r="BC235">
        <f>(AP235-AV235)/AV235</f>
        <v>0</v>
      </c>
      <c r="BD235">
        <f>AO235/(AQ235+AO235/AV235)</f>
        <v>0</v>
      </c>
      <c r="BE235" t="s">
        <v>422</v>
      </c>
      <c r="BF235">
        <v>0</v>
      </c>
      <c r="BG235">
        <f>IF(BF235&lt;&gt;0, BF235, BD235)</f>
        <v>0</v>
      </c>
      <c r="BH235">
        <f>1-BG235/AV235</f>
        <v>0</v>
      </c>
      <c r="BI235">
        <f>(AV235-AU235)/(AV235-BG235)</f>
        <v>0</v>
      </c>
      <c r="BJ235">
        <f>(AP235-AV235)/(AP235-BG235)</f>
        <v>0</v>
      </c>
      <c r="BK235">
        <f>(AV235-AU235)/(AV235-AO235)</f>
        <v>0</v>
      </c>
      <c r="BL235">
        <f>(AP235-AV235)/(AP235-AO235)</f>
        <v>0</v>
      </c>
      <c r="BM235">
        <f>(BI235*BG235/AU235)</f>
        <v>0</v>
      </c>
      <c r="BN235">
        <f>(1-BM235)</f>
        <v>0</v>
      </c>
      <c r="CW235">
        <f>$B$11*DU235+$C$11*DV235+$F$11*EG235*(1-EJ235)</f>
        <v>0</v>
      </c>
      <c r="CX235">
        <f>CW235*CY235</f>
        <v>0</v>
      </c>
      <c r="CY235">
        <f>($B$11*$D$9+$C$11*$D$9+$F$11*((ET235+EL235)/MAX(ET235+EL235+EU235, 0.1)*$I$9+EU235/MAX(ET235+EL235+EU235, 0.1)*$J$9))/($B$11+$C$11+$F$11)</f>
        <v>0</v>
      </c>
      <c r="CZ235">
        <f>($B$11*$K$9+$C$11*$K$9+$F$11*((ET235+EL235)/MAX(ET235+EL235+EU235, 0.1)*$P$9+EU235/MAX(ET235+EL235+EU235, 0.1)*$Q$9))/($B$11+$C$11+$F$11)</f>
        <v>0</v>
      </c>
      <c r="DA235">
        <v>1.37</v>
      </c>
      <c r="DB235">
        <v>0.5</v>
      </c>
      <c r="DC235" t="s">
        <v>423</v>
      </c>
      <c r="DD235">
        <v>2</v>
      </c>
      <c r="DE235">
        <v>1758506458</v>
      </c>
      <c r="DF235">
        <v>420.141333333333</v>
      </c>
      <c r="DG235">
        <v>420.06</v>
      </c>
      <c r="DH235">
        <v>23.9427666666667</v>
      </c>
      <c r="DI235">
        <v>23.9044666666667</v>
      </c>
      <c r="DJ235">
        <v>418.088666666667</v>
      </c>
      <c r="DK235">
        <v>23.6021</v>
      </c>
      <c r="DL235">
        <v>499.958333333333</v>
      </c>
      <c r="DM235">
        <v>89.8120333333333</v>
      </c>
      <c r="DN235">
        <v>0.0358297</v>
      </c>
      <c r="DO235">
        <v>30.1669</v>
      </c>
      <c r="DP235">
        <v>29.9869</v>
      </c>
      <c r="DQ235">
        <v>999.9</v>
      </c>
      <c r="DR235">
        <v>0</v>
      </c>
      <c r="DS235">
        <v>0</v>
      </c>
      <c r="DT235">
        <v>9983.33</v>
      </c>
      <c r="DU235">
        <v>0</v>
      </c>
      <c r="DV235">
        <v>0.330984</v>
      </c>
      <c r="DW235">
        <v>0.0817871333333333</v>
      </c>
      <c r="DX235">
        <v>430.447666666667</v>
      </c>
      <c r="DY235">
        <v>430.347</v>
      </c>
      <c r="DZ235">
        <v>0.0382779666666667</v>
      </c>
      <c r="EA235">
        <v>420.06</v>
      </c>
      <c r="EB235">
        <v>23.9044666666667</v>
      </c>
      <c r="EC235">
        <v>2.15034666666667</v>
      </c>
      <c r="ED235">
        <v>2.14691</v>
      </c>
      <c r="EE235">
        <v>18.5971</v>
      </c>
      <c r="EF235">
        <v>18.5715333333333</v>
      </c>
      <c r="EG235">
        <v>0.00500059</v>
      </c>
      <c r="EH235">
        <v>0</v>
      </c>
      <c r="EI235">
        <v>0</v>
      </c>
      <c r="EJ235">
        <v>0</v>
      </c>
      <c r="EK235">
        <v>110.966666666667</v>
      </c>
      <c r="EL235">
        <v>0.00500059</v>
      </c>
      <c r="EM235">
        <v>-9.73333333333333</v>
      </c>
      <c r="EN235">
        <v>-0.2</v>
      </c>
      <c r="EO235">
        <v>35.25</v>
      </c>
      <c r="EP235">
        <v>38.125</v>
      </c>
      <c r="EQ235">
        <v>36.479</v>
      </c>
      <c r="ER235">
        <v>37.937</v>
      </c>
      <c r="ES235">
        <v>37.437</v>
      </c>
      <c r="ET235">
        <v>0</v>
      </c>
      <c r="EU235">
        <v>0</v>
      </c>
      <c r="EV235">
        <v>0</v>
      </c>
      <c r="EW235">
        <v>1758506461.5</v>
      </c>
      <c r="EX235">
        <v>0</v>
      </c>
      <c r="EY235">
        <v>106.548</v>
      </c>
      <c r="EZ235">
        <v>-14.9999997628043</v>
      </c>
      <c r="FA235">
        <v>46.4076921719537</v>
      </c>
      <c r="FB235">
        <v>-12.464</v>
      </c>
      <c r="FC235">
        <v>15</v>
      </c>
      <c r="FD235">
        <v>0</v>
      </c>
      <c r="FE235" t="s">
        <v>424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0.0937732545714286</v>
      </c>
      <c r="FR235">
        <v>0.0937334334545454</v>
      </c>
      <c r="FS235">
        <v>0.05688428315791</v>
      </c>
      <c r="FT235">
        <v>1</v>
      </c>
      <c r="FU235">
        <v>107.682352941176</v>
      </c>
      <c r="FV235">
        <v>-15.1749426363407</v>
      </c>
      <c r="FW235">
        <v>6.95914424202537</v>
      </c>
      <c r="FX235">
        <v>-1</v>
      </c>
      <c r="FY235">
        <v>0.0399919285714286</v>
      </c>
      <c r="FZ235">
        <v>-0.0165164025974026</v>
      </c>
      <c r="GA235">
        <v>0.00196470435147568</v>
      </c>
      <c r="GB235">
        <v>1</v>
      </c>
      <c r="GC235">
        <v>2</v>
      </c>
      <c r="GD235">
        <v>2</v>
      </c>
      <c r="GE235" t="s">
        <v>425</v>
      </c>
      <c r="GF235">
        <v>3.13312</v>
      </c>
      <c r="GG235">
        <v>2.71387</v>
      </c>
      <c r="GH235">
        <v>0.0888635</v>
      </c>
      <c r="GI235">
        <v>0.0893178</v>
      </c>
      <c r="GJ235">
        <v>0.102167</v>
      </c>
      <c r="GK235">
        <v>0.102686</v>
      </c>
      <c r="GL235">
        <v>34329.1</v>
      </c>
      <c r="GM235">
        <v>36751.3</v>
      </c>
      <c r="GN235">
        <v>34088.7</v>
      </c>
      <c r="GO235">
        <v>36538.9</v>
      </c>
      <c r="GP235">
        <v>43229.6</v>
      </c>
      <c r="GQ235">
        <v>47067</v>
      </c>
      <c r="GR235">
        <v>53186.6</v>
      </c>
      <c r="GS235">
        <v>58400.3</v>
      </c>
      <c r="GT235">
        <v>1.95588</v>
      </c>
      <c r="GU235">
        <v>1.657</v>
      </c>
      <c r="GV235">
        <v>0.0922456</v>
      </c>
      <c r="GW235">
        <v>0</v>
      </c>
      <c r="GX235">
        <v>28.4806</v>
      </c>
      <c r="GY235">
        <v>999.9</v>
      </c>
      <c r="GZ235">
        <v>58.802</v>
      </c>
      <c r="HA235">
        <v>30.555</v>
      </c>
      <c r="HB235">
        <v>28.7966</v>
      </c>
      <c r="HC235">
        <v>54.8347</v>
      </c>
      <c r="HD235">
        <v>47.4159</v>
      </c>
      <c r="HE235">
        <v>1</v>
      </c>
      <c r="HF235">
        <v>0.0666819</v>
      </c>
      <c r="HG235">
        <v>-1.48344</v>
      </c>
      <c r="HH235">
        <v>20.1259</v>
      </c>
      <c r="HI235">
        <v>5.19857</v>
      </c>
      <c r="HJ235">
        <v>12.0041</v>
      </c>
      <c r="HK235">
        <v>4.9755</v>
      </c>
      <c r="HL235">
        <v>3.294</v>
      </c>
      <c r="HM235">
        <v>9999</v>
      </c>
      <c r="HN235">
        <v>9999</v>
      </c>
      <c r="HO235">
        <v>9999</v>
      </c>
      <c r="HP235">
        <v>999.9</v>
      </c>
      <c r="HQ235">
        <v>1.86325</v>
      </c>
      <c r="HR235">
        <v>1.86813</v>
      </c>
      <c r="HS235">
        <v>1.86783</v>
      </c>
      <c r="HT235">
        <v>1.86905</v>
      </c>
      <c r="HU235">
        <v>1.8699</v>
      </c>
      <c r="HV235">
        <v>1.86593</v>
      </c>
      <c r="HW235">
        <v>1.86699</v>
      </c>
      <c r="HX235">
        <v>1.86841</v>
      </c>
      <c r="HY235">
        <v>5</v>
      </c>
      <c r="HZ235">
        <v>0</v>
      </c>
      <c r="IA235">
        <v>0</v>
      </c>
      <c r="IB235">
        <v>0</v>
      </c>
      <c r="IC235" t="s">
        <v>426</v>
      </c>
      <c r="ID235" t="s">
        <v>427</v>
      </c>
      <c r="IE235" t="s">
        <v>428</v>
      </c>
      <c r="IF235" t="s">
        <v>428</v>
      </c>
      <c r="IG235" t="s">
        <v>428</v>
      </c>
      <c r="IH235" t="s">
        <v>428</v>
      </c>
      <c r="II235">
        <v>0</v>
      </c>
      <c r="IJ235">
        <v>100</v>
      </c>
      <c r="IK235">
        <v>100</v>
      </c>
      <c r="IL235">
        <v>2.053</v>
      </c>
      <c r="IM235">
        <v>0.3406</v>
      </c>
      <c r="IN235">
        <v>0.625846538382723</v>
      </c>
      <c r="IO235">
        <v>0.00365734689822481</v>
      </c>
      <c r="IP235">
        <v>-6.82403095585571e-07</v>
      </c>
      <c r="IQ235">
        <v>2.34579755332527e-10</v>
      </c>
      <c r="IR235">
        <v>-0.0964157226560202</v>
      </c>
      <c r="IS235">
        <v>-0.0183575705514064</v>
      </c>
      <c r="IT235">
        <v>0.00210061426533654</v>
      </c>
      <c r="IU235">
        <v>-2.28055882586626e-05</v>
      </c>
      <c r="IV235">
        <v>4</v>
      </c>
      <c r="IW235">
        <v>2464</v>
      </c>
      <c r="IX235">
        <v>0</v>
      </c>
      <c r="IY235">
        <v>27</v>
      </c>
      <c r="IZ235">
        <v>29308441</v>
      </c>
      <c r="JA235">
        <v>29308441</v>
      </c>
      <c r="JB235">
        <v>0.95459</v>
      </c>
      <c r="JC235">
        <v>2.64282</v>
      </c>
      <c r="JD235">
        <v>1.54785</v>
      </c>
      <c r="JE235">
        <v>2.31323</v>
      </c>
      <c r="JF235">
        <v>1.64673</v>
      </c>
      <c r="JG235">
        <v>2.29492</v>
      </c>
      <c r="JH235">
        <v>34.4408</v>
      </c>
      <c r="JI235">
        <v>24.2188</v>
      </c>
      <c r="JJ235">
        <v>18</v>
      </c>
      <c r="JK235">
        <v>505.923</v>
      </c>
      <c r="JL235">
        <v>331.437</v>
      </c>
      <c r="JM235">
        <v>30.8397</v>
      </c>
      <c r="JN235">
        <v>28.2263</v>
      </c>
      <c r="JO235">
        <v>30.0002</v>
      </c>
      <c r="JP235">
        <v>28.2316</v>
      </c>
      <c r="JQ235">
        <v>28.1931</v>
      </c>
      <c r="JR235">
        <v>19.1406</v>
      </c>
      <c r="JS235">
        <v>22.6281</v>
      </c>
      <c r="JT235">
        <v>85.7105</v>
      </c>
      <c r="JU235">
        <v>30.8489</v>
      </c>
      <c r="JV235">
        <v>420</v>
      </c>
      <c r="JW235">
        <v>23.8736</v>
      </c>
      <c r="JX235">
        <v>96.6761</v>
      </c>
      <c r="JY235">
        <v>94.6194</v>
      </c>
    </row>
    <row r="236" spans="1:285">
      <c r="A236">
        <v>220</v>
      </c>
      <c r="B236">
        <v>1758506463</v>
      </c>
      <c r="C236">
        <v>3435</v>
      </c>
      <c r="D236" t="s">
        <v>869</v>
      </c>
      <c r="E236" t="s">
        <v>870</v>
      </c>
      <c r="F236">
        <v>5</v>
      </c>
      <c r="G236" t="s">
        <v>419</v>
      </c>
      <c r="H236" t="s">
        <v>786</v>
      </c>
      <c r="I236" t="s">
        <v>421</v>
      </c>
      <c r="J236">
        <v>1758506460</v>
      </c>
      <c r="K236">
        <f>(L236)/1000</f>
        <v>0</v>
      </c>
      <c r="L236">
        <f>1000*DL236*AJ236*(DH236-DI236)/(100*DA236*(1000-AJ236*DH236))</f>
        <v>0</v>
      </c>
      <c r="M236">
        <f>DL236*AJ236*(DG236-DF236*(1000-AJ236*DI236)/(1000-AJ236*DH236))/(100*DA236)</f>
        <v>0</v>
      </c>
      <c r="N236">
        <f>DF236 - IF(AJ236&gt;1, M236*DA236*100.0/(AL236), 0)</f>
        <v>0</v>
      </c>
      <c r="O236">
        <f>((U236-K236/2)*N236-M236)/(U236+K236/2)</f>
        <v>0</v>
      </c>
      <c r="P236">
        <f>O236*(DM236+DN236)/1000.0</f>
        <v>0</v>
      </c>
      <c r="Q236">
        <f>(DF236 - IF(AJ236&gt;1, M236*DA236*100.0/(AL236), 0))*(DM236+DN236)/1000.0</f>
        <v>0</v>
      </c>
      <c r="R236">
        <f>2.0/((1/T236-1/S236)+SIGN(T236)*SQRT((1/T236-1/S236)*(1/T236-1/S236) + 4*DB236/((DB236+1)*(DB236+1))*(2*1/T236*1/S236-1/S236*1/S236)))</f>
        <v>0</v>
      </c>
      <c r="S236">
        <f>IF(LEFT(DC236,1)&lt;&gt;"0",IF(LEFT(DC236,1)="1",3.0,DD236),$D$5+$E$5*(DT236*DM236/($K$5*1000))+$F$5*(DT236*DM236/($K$5*1000))*MAX(MIN(DA236,$J$5),$I$5)*MAX(MIN(DA236,$J$5),$I$5)+$G$5*MAX(MIN(DA236,$J$5),$I$5)*(DT236*DM236/($K$5*1000))+$H$5*(DT236*DM236/($K$5*1000))*(DT236*DM236/($K$5*1000)))</f>
        <v>0</v>
      </c>
      <c r="T236">
        <f>K236*(1000-(1000*0.61365*exp(17.502*X236/(240.97+X236))/(DM236+DN236)+DH236)/2)/(1000*0.61365*exp(17.502*X236/(240.97+X236))/(DM236+DN236)-DH236)</f>
        <v>0</v>
      </c>
      <c r="U236">
        <f>1/((DB236+1)/(R236/1.6)+1/(S236/1.37)) + DB236/((DB236+1)/(R236/1.6) + DB236/(S236/1.37))</f>
        <v>0</v>
      </c>
      <c r="V236">
        <f>(CW236*CZ236)</f>
        <v>0</v>
      </c>
      <c r="W236">
        <f>(DO236+(V236+2*0.95*5.67E-8*(((DO236+$B$7)+273)^4-(DO236+273)^4)-44100*K236)/(1.84*29.3*S236+8*0.95*5.67E-8*(DO236+273)^3))</f>
        <v>0</v>
      </c>
      <c r="X236">
        <f>($C$7*DP236+$D$7*DQ236+$E$7*W236)</f>
        <v>0</v>
      </c>
      <c r="Y236">
        <f>0.61365*exp(17.502*X236/(240.97+X236))</f>
        <v>0</v>
      </c>
      <c r="Z236">
        <f>(AA236/AB236*100)</f>
        <v>0</v>
      </c>
      <c r="AA236">
        <f>DH236*(DM236+DN236)/1000</f>
        <v>0</v>
      </c>
      <c r="AB236">
        <f>0.61365*exp(17.502*DO236/(240.97+DO236))</f>
        <v>0</v>
      </c>
      <c r="AC236">
        <f>(Y236-DH236*(DM236+DN236)/1000)</f>
        <v>0</v>
      </c>
      <c r="AD236">
        <f>(-K236*44100)</f>
        <v>0</v>
      </c>
      <c r="AE236">
        <f>2*29.3*S236*0.92*(DO236-X236)</f>
        <v>0</v>
      </c>
      <c r="AF236">
        <f>2*0.95*5.67E-8*(((DO236+$B$7)+273)^4-(X236+273)^4)</f>
        <v>0</v>
      </c>
      <c r="AG236">
        <f>V236+AF236+AD236+AE236</f>
        <v>0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MAX(0,($B$13+$C$13*DT236)/(1+$D$13*DT236)*DM236/(DO236+273)*$E$13)</f>
        <v>0</v>
      </c>
      <c r="AM236" t="s">
        <v>422</v>
      </c>
      <c r="AN236" t="s">
        <v>422</v>
      </c>
      <c r="AO236">
        <v>0</v>
      </c>
      <c r="AP236">
        <v>0</v>
      </c>
      <c r="AQ236">
        <f>1-AO236/AP236</f>
        <v>0</v>
      </c>
      <c r="AR236">
        <v>0</v>
      </c>
      <c r="AS236" t="s">
        <v>422</v>
      </c>
      <c r="AT236" t="s">
        <v>422</v>
      </c>
      <c r="AU236">
        <v>0</v>
      </c>
      <c r="AV236">
        <v>0</v>
      </c>
      <c r="AW236">
        <f>1-AU236/AV236</f>
        <v>0</v>
      </c>
      <c r="AX236">
        <v>0.5</v>
      </c>
      <c r="AY236">
        <f>CX236</f>
        <v>0</v>
      </c>
      <c r="AZ236">
        <f>M236</f>
        <v>0</v>
      </c>
      <c r="BA236">
        <f>AW236*AX236*AY236</f>
        <v>0</v>
      </c>
      <c r="BB236">
        <f>(AZ236-AR236)/AY236</f>
        <v>0</v>
      </c>
      <c r="BC236">
        <f>(AP236-AV236)/AV236</f>
        <v>0</v>
      </c>
      <c r="BD236">
        <f>AO236/(AQ236+AO236/AV236)</f>
        <v>0</v>
      </c>
      <c r="BE236" t="s">
        <v>422</v>
      </c>
      <c r="BF236">
        <v>0</v>
      </c>
      <c r="BG236">
        <f>IF(BF236&lt;&gt;0, BF236, BD236)</f>
        <v>0</v>
      </c>
      <c r="BH236">
        <f>1-BG236/AV236</f>
        <v>0</v>
      </c>
      <c r="BI236">
        <f>(AV236-AU236)/(AV236-BG236)</f>
        <v>0</v>
      </c>
      <c r="BJ236">
        <f>(AP236-AV236)/(AP236-BG236)</f>
        <v>0</v>
      </c>
      <c r="BK236">
        <f>(AV236-AU236)/(AV236-AO236)</f>
        <v>0</v>
      </c>
      <c r="BL236">
        <f>(AP236-AV236)/(AP236-AO236)</f>
        <v>0</v>
      </c>
      <c r="BM236">
        <f>(BI236*BG236/AU236)</f>
        <v>0</v>
      </c>
      <c r="BN236">
        <f>(1-BM236)</f>
        <v>0</v>
      </c>
      <c r="CW236">
        <f>$B$11*DU236+$C$11*DV236+$F$11*EG236*(1-EJ236)</f>
        <v>0</v>
      </c>
      <c r="CX236">
        <f>CW236*CY236</f>
        <v>0</v>
      </c>
      <c r="CY236">
        <f>($B$11*$D$9+$C$11*$D$9+$F$11*((ET236+EL236)/MAX(ET236+EL236+EU236, 0.1)*$I$9+EU236/MAX(ET236+EL236+EU236, 0.1)*$J$9))/($B$11+$C$11+$F$11)</f>
        <v>0</v>
      </c>
      <c r="CZ236">
        <f>($B$11*$K$9+$C$11*$K$9+$F$11*((ET236+EL236)/MAX(ET236+EL236+EU236, 0.1)*$P$9+EU236/MAX(ET236+EL236+EU236, 0.1)*$Q$9))/($B$11+$C$11+$F$11)</f>
        <v>0</v>
      </c>
      <c r="DA236">
        <v>1.37</v>
      </c>
      <c r="DB236">
        <v>0.5</v>
      </c>
      <c r="DC236" t="s">
        <v>423</v>
      </c>
      <c r="DD236">
        <v>2</v>
      </c>
      <c r="DE236">
        <v>1758506460</v>
      </c>
      <c r="DF236">
        <v>420.133</v>
      </c>
      <c r="DG236">
        <v>420.040333333333</v>
      </c>
      <c r="DH236">
        <v>23.9425333333333</v>
      </c>
      <c r="DI236">
        <v>23.9047333333333</v>
      </c>
      <c r="DJ236">
        <v>418.080333333333</v>
      </c>
      <c r="DK236">
        <v>23.6019</v>
      </c>
      <c r="DL236">
        <v>499.949</v>
      </c>
      <c r="DM236">
        <v>89.8118333333333</v>
      </c>
      <c r="DN236">
        <v>0.0357495333333333</v>
      </c>
      <c r="DO236">
        <v>30.1664666666667</v>
      </c>
      <c r="DP236">
        <v>29.9851</v>
      </c>
      <c r="DQ236">
        <v>999.9</v>
      </c>
      <c r="DR236">
        <v>0</v>
      </c>
      <c r="DS236">
        <v>0</v>
      </c>
      <c r="DT236">
        <v>10000.4233333333</v>
      </c>
      <c r="DU236">
        <v>0</v>
      </c>
      <c r="DV236">
        <v>0.330984</v>
      </c>
      <c r="DW236">
        <v>0.0929974</v>
      </c>
      <c r="DX236">
        <v>430.439</v>
      </c>
      <c r="DY236">
        <v>430.327</v>
      </c>
      <c r="DZ236">
        <v>0.0377871333333333</v>
      </c>
      <c r="EA236">
        <v>420.040333333333</v>
      </c>
      <c r="EB236">
        <v>23.9047333333333</v>
      </c>
      <c r="EC236">
        <v>2.15032333333333</v>
      </c>
      <c r="ED236">
        <v>2.14693</v>
      </c>
      <c r="EE236">
        <v>18.5969</v>
      </c>
      <c r="EF236">
        <v>18.5717</v>
      </c>
      <c r="EG236">
        <v>0.00500059</v>
      </c>
      <c r="EH236">
        <v>0</v>
      </c>
      <c r="EI236">
        <v>0</v>
      </c>
      <c r="EJ236">
        <v>0</v>
      </c>
      <c r="EK236">
        <v>108.433333333333</v>
      </c>
      <c r="EL236">
        <v>0.00500059</v>
      </c>
      <c r="EM236">
        <v>-13.4</v>
      </c>
      <c r="EN236">
        <v>-1.16666666666667</v>
      </c>
      <c r="EO236">
        <v>35.25</v>
      </c>
      <c r="EP236">
        <v>38.125</v>
      </c>
      <c r="EQ236">
        <v>36.479</v>
      </c>
      <c r="ER236">
        <v>37.937</v>
      </c>
      <c r="ES236">
        <v>37.437</v>
      </c>
      <c r="ET236">
        <v>0</v>
      </c>
      <c r="EU236">
        <v>0</v>
      </c>
      <c r="EV236">
        <v>0</v>
      </c>
      <c r="EW236">
        <v>1758506463.3</v>
      </c>
      <c r="EX236">
        <v>0</v>
      </c>
      <c r="EY236">
        <v>105.988461538462</v>
      </c>
      <c r="EZ236">
        <v>-5.13846149877251</v>
      </c>
      <c r="FA236">
        <v>18.7692307723658</v>
      </c>
      <c r="FB236">
        <v>-12.6153846153846</v>
      </c>
      <c r="FC236">
        <v>15</v>
      </c>
      <c r="FD236">
        <v>0</v>
      </c>
      <c r="FE236" t="s">
        <v>424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0.102655343333333</v>
      </c>
      <c r="FR236">
        <v>-0.047557051948052</v>
      </c>
      <c r="FS236">
        <v>0.0497700604056709</v>
      </c>
      <c r="FT236">
        <v>1</v>
      </c>
      <c r="FU236">
        <v>107.517647058824</v>
      </c>
      <c r="FV236">
        <v>-20.4797553863972</v>
      </c>
      <c r="FW236">
        <v>6.7183887506488</v>
      </c>
      <c r="FX236">
        <v>-1</v>
      </c>
      <c r="FY236">
        <v>0.0394944761904762</v>
      </c>
      <c r="FZ236">
        <v>-0.0149255376623377</v>
      </c>
      <c r="GA236">
        <v>0.00182415056237006</v>
      </c>
      <c r="GB236">
        <v>1</v>
      </c>
      <c r="GC236">
        <v>2</v>
      </c>
      <c r="GD236">
        <v>2</v>
      </c>
      <c r="GE236" t="s">
        <v>425</v>
      </c>
      <c r="GF236">
        <v>3.13315</v>
      </c>
      <c r="GG236">
        <v>2.71385</v>
      </c>
      <c r="GH236">
        <v>0.0888637</v>
      </c>
      <c r="GI236">
        <v>0.0893128</v>
      </c>
      <c r="GJ236">
        <v>0.102165</v>
      </c>
      <c r="GK236">
        <v>0.102685</v>
      </c>
      <c r="GL236">
        <v>34329</v>
      </c>
      <c r="GM236">
        <v>36751.2</v>
      </c>
      <c r="GN236">
        <v>34088.6</v>
      </c>
      <c r="GO236">
        <v>36538.6</v>
      </c>
      <c r="GP236">
        <v>43229.6</v>
      </c>
      <c r="GQ236">
        <v>47066.5</v>
      </c>
      <c r="GR236">
        <v>53186.4</v>
      </c>
      <c r="GS236">
        <v>58399.6</v>
      </c>
      <c r="GT236">
        <v>1.95588</v>
      </c>
      <c r="GU236">
        <v>1.657</v>
      </c>
      <c r="GV236">
        <v>0.0921637</v>
      </c>
      <c r="GW236">
        <v>0</v>
      </c>
      <c r="GX236">
        <v>28.4818</v>
      </c>
      <c r="GY236">
        <v>999.9</v>
      </c>
      <c r="GZ236">
        <v>58.802</v>
      </c>
      <c r="HA236">
        <v>30.534</v>
      </c>
      <c r="HB236">
        <v>28.7621</v>
      </c>
      <c r="HC236">
        <v>54.6947</v>
      </c>
      <c r="HD236">
        <v>47.6442</v>
      </c>
      <c r="HE236">
        <v>1</v>
      </c>
      <c r="HF236">
        <v>0.0666413</v>
      </c>
      <c r="HG236">
        <v>-1.49476</v>
      </c>
      <c r="HH236">
        <v>20.1258</v>
      </c>
      <c r="HI236">
        <v>5.19887</v>
      </c>
      <c r="HJ236">
        <v>12.0043</v>
      </c>
      <c r="HK236">
        <v>4.9755</v>
      </c>
      <c r="HL236">
        <v>3.294</v>
      </c>
      <c r="HM236">
        <v>9999</v>
      </c>
      <c r="HN236">
        <v>9999</v>
      </c>
      <c r="HO236">
        <v>9999</v>
      </c>
      <c r="HP236">
        <v>999.9</v>
      </c>
      <c r="HQ236">
        <v>1.86325</v>
      </c>
      <c r="HR236">
        <v>1.86813</v>
      </c>
      <c r="HS236">
        <v>1.86783</v>
      </c>
      <c r="HT236">
        <v>1.86905</v>
      </c>
      <c r="HU236">
        <v>1.8699</v>
      </c>
      <c r="HV236">
        <v>1.86591</v>
      </c>
      <c r="HW236">
        <v>1.86701</v>
      </c>
      <c r="HX236">
        <v>1.86841</v>
      </c>
      <c r="HY236">
        <v>5</v>
      </c>
      <c r="HZ236">
        <v>0</v>
      </c>
      <c r="IA236">
        <v>0</v>
      </c>
      <c r="IB236">
        <v>0</v>
      </c>
      <c r="IC236" t="s">
        <v>426</v>
      </c>
      <c r="ID236" t="s">
        <v>427</v>
      </c>
      <c r="IE236" t="s">
        <v>428</v>
      </c>
      <c r="IF236" t="s">
        <v>428</v>
      </c>
      <c r="IG236" t="s">
        <v>428</v>
      </c>
      <c r="IH236" t="s">
        <v>428</v>
      </c>
      <c r="II236">
        <v>0</v>
      </c>
      <c r="IJ236">
        <v>100</v>
      </c>
      <c r="IK236">
        <v>100</v>
      </c>
      <c r="IL236">
        <v>2.053</v>
      </c>
      <c r="IM236">
        <v>0.3406</v>
      </c>
      <c r="IN236">
        <v>0.625846538382723</v>
      </c>
      <c r="IO236">
        <v>0.00365734689822481</v>
      </c>
      <c r="IP236">
        <v>-6.82403095585571e-07</v>
      </c>
      <c r="IQ236">
        <v>2.34579755332527e-10</v>
      </c>
      <c r="IR236">
        <v>-0.0964157226560202</v>
      </c>
      <c r="IS236">
        <v>-0.0183575705514064</v>
      </c>
      <c r="IT236">
        <v>0.00210061426533654</v>
      </c>
      <c r="IU236">
        <v>-2.28055882586626e-05</v>
      </c>
      <c r="IV236">
        <v>4</v>
      </c>
      <c r="IW236">
        <v>2464</v>
      </c>
      <c r="IX236">
        <v>0</v>
      </c>
      <c r="IY236">
        <v>27</v>
      </c>
      <c r="IZ236">
        <v>29308441.1</v>
      </c>
      <c r="JA236">
        <v>29308441.1</v>
      </c>
      <c r="JB236">
        <v>0.95459</v>
      </c>
      <c r="JC236">
        <v>2.63672</v>
      </c>
      <c r="JD236">
        <v>1.54785</v>
      </c>
      <c r="JE236">
        <v>2.31323</v>
      </c>
      <c r="JF236">
        <v>1.64551</v>
      </c>
      <c r="JG236">
        <v>2.33765</v>
      </c>
      <c r="JH236">
        <v>34.4408</v>
      </c>
      <c r="JI236">
        <v>24.2188</v>
      </c>
      <c r="JJ236">
        <v>18</v>
      </c>
      <c r="JK236">
        <v>505.923</v>
      </c>
      <c r="JL236">
        <v>331.437</v>
      </c>
      <c r="JM236">
        <v>30.843</v>
      </c>
      <c r="JN236">
        <v>28.2263</v>
      </c>
      <c r="JO236">
        <v>30.0001</v>
      </c>
      <c r="JP236">
        <v>28.2316</v>
      </c>
      <c r="JQ236">
        <v>28.1931</v>
      </c>
      <c r="JR236">
        <v>19.1413</v>
      </c>
      <c r="JS236">
        <v>22.6281</v>
      </c>
      <c r="JT236">
        <v>85.7105</v>
      </c>
      <c r="JU236">
        <v>30.8489</v>
      </c>
      <c r="JV236">
        <v>420</v>
      </c>
      <c r="JW236">
        <v>23.8736</v>
      </c>
      <c r="JX236">
        <v>96.6757</v>
      </c>
      <c r="JY236">
        <v>94.6184</v>
      </c>
    </row>
    <row r="237" spans="1:285">
      <c r="A237">
        <v>221</v>
      </c>
      <c r="B237">
        <v>1758506465</v>
      </c>
      <c r="C237">
        <v>3437</v>
      </c>
      <c r="D237" t="s">
        <v>871</v>
      </c>
      <c r="E237" t="s">
        <v>872</v>
      </c>
      <c r="F237">
        <v>5</v>
      </c>
      <c r="G237" t="s">
        <v>419</v>
      </c>
      <c r="H237" t="s">
        <v>786</v>
      </c>
      <c r="I237" t="s">
        <v>421</v>
      </c>
      <c r="J237">
        <v>1758506462</v>
      </c>
      <c r="K237">
        <f>(L237)/1000</f>
        <v>0</v>
      </c>
      <c r="L237">
        <f>1000*DL237*AJ237*(DH237-DI237)/(100*DA237*(1000-AJ237*DH237))</f>
        <v>0</v>
      </c>
      <c r="M237">
        <f>DL237*AJ237*(DG237-DF237*(1000-AJ237*DI237)/(1000-AJ237*DH237))/(100*DA237)</f>
        <v>0</v>
      </c>
      <c r="N237">
        <f>DF237 - IF(AJ237&gt;1, M237*DA237*100.0/(AL237), 0)</f>
        <v>0</v>
      </c>
      <c r="O237">
        <f>((U237-K237/2)*N237-M237)/(U237+K237/2)</f>
        <v>0</v>
      </c>
      <c r="P237">
        <f>O237*(DM237+DN237)/1000.0</f>
        <v>0</v>
      </c>
      <c r="Q237">
        <f>(DF237 - IF(AJ237&gt;1, M237*DA237*100.0/(AL237), 0))*(DM237+DN237)/1000.0</f>
        <v>0</v>
      </c>
      <c r="R237">
        <f>2.0/((1/T237-1/S237)+SIGN(T237)*SQRT((1/T237-1/S237)*(1/T237-1/S237) + 4*DB237/((DB237+1)*(DB237+1))*(2*1/T237*1/S237-1/S237*1/S237)))</f>
        <v>0</v>
      </c>
      <c r="S237">
        <f>IF(LEFT(DC237,1)&lt;&gt;"0",IF(LEFT(DC237,1)="1",3.0,DD237),$D$5+$E$5*(DT237*DM237/($K$5*1000))+$F$5*(DT237*DM237/($K$5*1000))*MAX(MIN(DA237,$J$5),$I$5)*MAX(MIN(DA237,$J$5),$I$5)+$G$5*MAX(MIN(DA237,$J$5),$I$5)*(DT237*DM237/($K$5*1000))+$H$5*(DT237*DM237/($K$5*1000))*(DT237*DM237/($K$5*1000)))</f>
        <v>0</v>
      </c>
      <c r="T237">
        <f>K237*(1000-(1000*0.61365*exp(17.502*X237/(240.97+X237))/(DM237+DN237)+DH237)/2)/(1000*0.61365*exp(17.502*X237/(240.97+X237))/(DM237+DN237)-DH237)</f>
        <v>0</v>
      </c>
      <c r="U237">
        <f>1/((DB237+1)/(R237/1.6)+1/(S237/1.37)) + DB237/((DB237+1)/(R237/1.6) + DB237/(S237/1.37))</f>
        <v>0</v>
      </c>
      <c r="V237">
        <f>(CW237*CZ237)</f>
        <v>0</v>
      </c>
      <c r="W237">
        <f>(DO237+(V237+2*0.95*5.67E-8*(((DO237+$B$7)+273)^4-(DO237+273)^4)-44100*K237)/(1.84*29.3*S237+8*0.95*5.67E-8*(DO237+273)^3))</f>
        <v>0</v>
      </c>
      <c r="X237">
        <f>($C$7*DP237+$D$7*DQ237+$E$7*W237)</f>
        <v>0</v>
      </c>
      <c r="Y237">
        <f>0.61365*exp(17.502*X237/(240.97+X237))</f>
        <v>0</v>
      </c>
      <c r="Z237">
        <f>(AA237/AB237*100)</f>
        <v>0</v>
      </c>
      <c r="AA237">
        <f>DH237*(DM237+DN237)/1000</f>
        <v>0</v>
      </c>
      <c r="AB237">
        <f>0.61365*exp(17.502*DO237/(240.97+DO237))</f>
        <v>0</v>
      </c>
      <c r="AC237">
        <f>(Y237-DH237*(DM237+DN237)/1000)</f>
        <v>0</v>
      </c>
      <c r="AD237">
        <f>(-K237*44100)</f>
        <v>0</v>
      </c>
      <c r="AE237">
        <f>2*29.3*S237*0.92*(DO237-X237)</f>
        <v>0</v>
      </c>
      <c r="AF237">
        <f>2*0.95*5.67E-8*(((DO237+$B$7)+273)^4-(X237+273)^4)</f>
        <v>0</v>
      </c>
      <c r="AG237">
        <f>V237+AF237+AD237+AE237</f>
        <v>0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MAX(0,($B$13+$C$13*DT237)/(1+$D$13*DT237)*DM237/(DO237+273)*$E$13)</f>
        <v>0</v>
      </c>
      <c r="AM237" t="s">
        <v>422</v>
      </c>
      <c r="AN237" t="s">
        <v>422</v>
      </c>
      <c r="AO237">
        <v>0</v>
      </c>
      <c r="AP237">
        <v>0</v>
      </c>
      <c r="AQ237">
        <f>1-AO237/AP237</f>
        <v>0</v>
      </c>
      <c r="AR237">
        <v>0</v>
      </c>
      <c r="AS237" t="s">
        <v>422</v>
      </c>
      <c r="AT237" t="s">
        <v>422</v>
      </c>
      <c r="AU237">
        <v>0</v>
      </c>
      <c r="AV237">
        <v>0</v>
      </c>
      <c r="AW237">
        <f>1-AU237/AV237</f>
        <v>0</v>
      </c>
      <c r="AX237">
        <v>0.5</v>
      </c>
      <c r="AY237">
        <f>CX237</f>
        <v>0</v>
      </c>
      <c r="AZ237">
        <f>M237</f>
        <v>0</v>
      </c>
      <c r="BA237">
        <f>AW237*AX237*AY237</f>
        <v>0</v>
      </c>
      <c r="BB237">
        <f>(AZ237-AR237)/AY237</f>
        <v>0</v>
      </c>
      <c r="BC237">
        <f>(AP237-AV237)/AV237</f>
        <v>0</v>
      </c>
      <c r="BD237">
        <f>AO237/(AQ237+AO237/AV237)</f>
        <v>0</v>
      </c>
      <c r="BE237" t="s">
        <v>422</v>
      </c>
      <c r="BF237">
        <v>0</v>
      </c>
      <c r="BG237">
        <f>IF(BF237&lt;&gt;0, BF237, BD237)</f>
        <v>0</v>
      </c>
      <c r="BH237">
        <f>1-BG237/AV237</f>
        <v>0</v>
      </c>
      <c r="BI237">
        <f>(AV237-AU237)/(AV237-BG237)</f>
        <v>0</v>
      </c>
      <c r="BJ237">
        <f>(AP237-AV237)/(AP237-BG237)</f>
        <v>0</v>
      </c>
      <c r="BK237">
        <f>(AV237-AU237)/(AV237-AO237)</f>
        <v>0</v>
      </c>
      <c r="BL237">
        <f>(AP237-AV237)/(AP237-AO237)</f>
        <v>0</v>
      </c>
      <c r="BM237">
        <f>(BI237*BG237/AU237)</f>
        <v>0</v>
      </c>
      <c r="BN237">
        <f>(1-BM237)</f>
        <v>0</v>
      </c>
      <c r="CW237">
        <f>$B$11*DU237+$C$11*DV237+$F$11*EG237*(1-EJ237)</f>
        <v>0</v>
      </c>
      <c r="CX237">
        <f>CW237*CY237</f>
        <v>0</v>
      </c>
      <c r="CY237">
        <f>($B$11*$D$9+$C$11*$D$9+$F$11*((ET237+EL237)/MAX(ET237+EL237+EU237, 0.1)*$I$9+EU237/MAX(ET237+EL237+EU237, 0.1)*$J$9))/($B$11+$C$11+$F$11)</f>
        <v>0</v>
      </c>
      <c r="CZ237">
        <f>($B$11*$K$9+$C$11*$K$9+$F$11*((ET237+EL237)/MAX(ET237+EL237+EU237, 0.1)*$P$9+EU237/MAX(ET237+EL237+EU237, 0.1)*$Q$9))/($B$11+$C$11+$F$11)</f>
        <v>0</v>
      </c>
      <c r="DA237">
        <v>1.37</v>
      </c>
      <c r="DB237">
        <v>0.5</v>
      </c>
      <c r="DC237" t="s">
        <v>423</v>
      </c>
      <c r="DD237">
        <v>2</v>
      </c>
      <c r="DE237">
        <v>1758506462</v>
      </c>
      <c r="DF237">
        <v>420.112</v>
      </c>
      <c r="DG237">
        <v>420.009666666667</v>
      </c>
      <c r="DH237">
        <v>23.9420666666667</v>
      </c>
      <c r="DI237">
        <v>23.9049</v>
      </c>
      <c r="DJ237">
        <v>418.059666666667</v>
      </c>
      <c r="DK237">
        <v>23.6014333333333</v>
      </c>
      <c r="DL237">
        <v>499.999333333333</v>
      </c>
      <c r="DM237">
        <v>89.8120333333333</v>
      </c>
      <c r="DN237">
        <v>0.0355539</v>
      </c>
      <c r="DO237">
        <v>30.1665666666667</v>
      </c>
      <c r="DP237">
        <v>29.9846</v>
      </c>
      <c r="DQ237">
        <v>999.9</v>
      </c>
      <c r="DR237">
        <v>0</v>
      </c>
      <c r="DS237">
        <v>0</v>
      </c>
      <c r="DT237">
        <v>10019.8066666667</v>
      </c>
      <c r="DU237">
        <v>0</v>
      </c>
      <c r="DV237">
        <v>0.330984</v>
      </c>
      <c r="DW237">
        <v>0.102773133333333</v>
      </c>
      <c r="DX237">
        <v>430.417333333333</v>
      </c>
      <c r="DY237">
        <v>430.295666666667</v>
      </c>
      <c r="DZ237">
        <v>0.0371424666666667</v>
      </c>
      <c r="EA237">
        <v>420.009666666667</v>
      </c>
      <c r="EB237">
        <v>23.9049</v>
      </c>
      <c r="EC237">
        <v>2.15028666666667</v>
      </c>
      <c r="ED237">
        <v>2.14695</v>
      </c>
      <c r="EE237">
        <v>18.5966333333333</v>
      </c>
      <c r="EF237">
        <v>18.5718666666667</v>
      </c>
      <c r="EG237">
        <v>0.00500059</v>
      </c>
      <c r="EH237">
        <v>0</v>
      </c>
      <c r="EI237">
        <v>0</v>
      </c>
      <c r="EJ237">
        <v>0</v>
      </c>
      <c r="EK237">
        <v>103.466666666667</v>
      </c>
      <c r="EL237">
        <v>0.00500059</v>
      </c>
      <c r="EM237">
        <v>-14.9666666666667</v>
      </c>
      <c r="EN237">
        <v>-1.8</v>
      </c>
      <c r="EO237">
        <v>35.25</v>
      </c>
      <c r="EP237">
        <v>38.125</v>
      </c>
      <c r="EQ237">
        <v>36.458</v>
      </c>
      <c r="ER237">
        <v>37.937</v>
      </c>
      <c r="ES237">
        <v>37.4163333333333</v>
      </c>
      <c r="ET237">
        <v>0</v>
      </c>
      <c r="EU237">
        <v>0</v>
      </c>
      <c r="EV237">
        <v>0</v>
      </c>
      <c r="EW237">
        <v>1758506465.7</v>
      </c>
      <c r="EX237">
        <v>0</v>
      </c>
      <c r="EY237">
        <v>106.276923076923</v>
      </c>
      <c r="EZ237">
        <v>-6.12649571513059</v>
      </c>
      <c r="FA237">
        <v>4.18119657720002</v>
      </c>
      <c r="FB237">
        <v>-13.2192307692308</v>
      </c>
      <c r="FC237">
        <v>15</v>
      </c>
      <c r="FD237">
        <v>0</v>
      </c>
      <c r="FE237" t="s">
        <v>424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0.113933771428571</v>
      </c>
      <c r="FR237">
        <v>-0.185949171428572</v>
      </c>
      <c r="FS237">
        <v>0.03947142031257</v>
      </c>
      <c r="FT237">
        <v>1</v>
      </c>
      <c r="FU237">
        <v>106.838235294118</v>
      </c>
      <c r="FV237">
        <v>-13.7585942759747</v>
      </c>
      <c r="FW237">
        <v>6.59581037726768</v>
      </c>
      <c r="FX237">
        <v>-1</v>
      </c>
      <c r="FY237">
        <v>0.039013280952381</v>
      </c>
      <c r="FZ237">
        <v>-0.0151107818181818</v>
      </c>
      <c r="GA237">
        <v>0.00184107175608822</v>
      </c>
      <c r="GB237">
        <v>1</v>
      </c>
      <c r="GC237">
        <v>2</v>
      </c>
      <c r="GD237">
        <v>2</v>
      </c>
      <c r="GE237" t="s">
        <v>425</v>
      </c>
      <c r="GF237">
        <v>3.13316</v>
      </c>
      <c r="GG237">
        <v>2.71352</v>
      </c>
      <c r="GH237">
        <v>0.0888616</v>
      </c>
      <c r="GI237">
        <v>0.0893164</v>
      </c>
      <c r="GJ237">
        <v>0.102165</v>
      </c>
      <c r="GK237">
        <v>0.102684</v>
      </c>
      <c r="GL237">
        <v>34329.1</v>
      </c>
      <c r="GM237">
        <v>36751.1</v>
      </c>
      <c r="GN237">
        <v>34088.5</v>
      </c>
      <c r="GO237">
        <v>36538.6</v>
      </c>
      <c r="GP237">
        <v>43229.5</v>
      </c>
      <c r="GQ237">
        <v>47066.5</v>
      </c>
      <c r="GR237">
        <v>53186.3</v>
      </c>
      <c r="GS237">
        <v>58399.5</v>
      </c>
      <c r="GT237">
        <v>1.9558</v>
      </c>
      <c r="GU237">
        <v>1.65713</v>
      </c>
      <c r="GV237">
        <v>0.0924394</v>
      </c>
      <c r="GW237">
        <v>0</v>
      </c>
      <c r="GX237">
        <v>28.4825</v>
      </c>
      <c r="GY237">
        <v>999.9</v>
      </c>
      <c r="GZ237">
        <v>58.802</v>
      </c>
      <c r="HA237">
        <v>30.555</v>
      </c>
      <c r="HB237">
        <v>28.7939</v>
      </c>
      <c r="HC237">
        <v>54.4347</v>
      </c>
      <c r="HD237">
        <v>47.3478</v>
      </c>
      <c r="HE237">
        <v>1</v>
      </c>
      <c r="HF237">
        <v>0.0667658</v>
      </c>
      <c r="HG237">
        <v>-1.49032</v>
      </c>
      <c r="HH237">
        <v>20.1259</v>
      </c>
      <c r="HI237">
        <v>5.19932</v>
      </c>
      <c r="HJ237">
        <v>12.0043</v>
      </c>
      <c r="HK237">
        <v>4.9755</v>
      </c>
      <c r="HL237">
        <v>3.294</v>
      </c>
      <c r="HM237">
        <v>9999</v>
      </c>
      <c r="HN237">
        <v>9999</v>
      </c>
      <c r="HO237">
        <v>9999</v>
      </c>
      <c r="HP237">
        <v>999.9</v>
      </c>
      <c r="HQ237">
        <v>1.86325</v>
      </c>
      <c r="HR237">
        <v>1.86813</v>
      </c>
      <c r="HS237">
        <v>1.86783</v>
      </c>
      <c r="HT237">
        <v>1.86905</v>
      </c>
      <c r="HU237">
        <v>1.86988</v>
      </c>
      <c r="HV237">
        <v>1.86592</v>
      </c>
      <c r="HW237">
        <v>1.86701</v>
      </c>
      <c r="HX237">
        <v>1.86841</v>
      </c>
      <c r="HY237">
        <v>5</v>
      </c>
      <c r="HZ237">
        <v>0</v>
      </c>
      <c r="IA237">
        <v>0</v>
      </c>
      <c r="IB237">
        <v>0</v>
      </c>
      <c r="IC237" t="s">
        <v>426</v>
      </c>
      <c r="ID237" t="s">
        <v>427</v>
      </c>
      <c r="IE237" t="s">
        <v>428</v>
      </c>
      <c r="IF237" t="s">
        <v>428</v>
      </c>
      <c r="IG237" t="s">
        <v>428</v>
      </c>
      <c r="IH237" t="s">
        <v>428</v>
      </c>
      <c r="II237">
        <v>0</v>
      </c>
      <c r="IJ237">
        <v>100</v>
      </c>
      <c r="IK237">
        <v>100</v>
      </c>
      <c r="IL237">
        <v>2.053</v>
      </c>
      <c r="IM237">
        <v>0.3406</v>
      </c>
      <c r="IN237">
        <v>0.625846538382723</v>
      </c>
      <c r="IO237">
        <v>0.00365734689822481</v>
      </c>
      <c r="IP237">
        <v>-6.82403095585571e-07</v>
      </c>
      <c r="IQ237">
        <v>2.34579755332527e-10</v>
      </c>
      <c r="IR237">
        <v>-0.0964157226560202</v>
      </c>
      <c r="IS237">
        <v>-0.0183575705514064</v>
      </c>
      <c r="IT237">
        <v>0.00210061426533654</v>
      </c>
      <c r="IU237">
        <v>-2.28055882586626e-05</v>
      </c>
      <c r="IV237">
        <v>4</v>
      </c>
      <c r="IW237">
        <v>2464</v>
      </c>
      <c r="IX237">
        <v>0</v>
      </c>
      <c r="IY237">
        <v>27</v>
      </c>
      <c r="IZ237">
        <v>29308441.1</v>
      </c>
      <c r="JA237">
        <v>29308441.1</v>
      </c>
      <c r="JB237">
        <v>0.955811</v>
      </c>
      <c r="JC237">
        <v>2.6416</v>
      </c>
      <c r="JD237">
        <v>1.54785</v>
      </c>
      <c r="JE237">
        <v>2.31323</v>
      </c>
      <c r="JF237">
        <v>1.64673</v>
      </c>
      <c r="JG237">
        <v>2.29736</v>
      </c>
      <c r="JH237">
        <v>34.4408</v>
      </c>
      <c r="JI237">
        <v>24.2188</v>
      </c>
      <c r="JJ237">
        <v>18</v>
      </c>
      <c r="JK237">
        <v>505.874</v>
      </c>
      <c r="JL237">
        <v>331.497</v>
      </c>
      <c r="JM237">
        <v>30.8476</v>
      </c>
      <c r="JN237">
        <v>28.2263</v>
      </c>
      <c r="JO237">
        <v>30.0002</v>
      </c>
      <c r="JP237">
        <v>28.2316</v>
      </c>
      <c r="JQ237">
        <v>28.1931</v>
      </c>
      <c r="JR237">
        <v>19.1411</v>
      </c>
      <c r="JS237">
        <v>22.6281</v>
      </c>
      <c r="JT237">
        <v>85.7105</v>
      </c>
      <c r="JU237">
        <v>30.8594</v>
      </c>
      <c r="JV237">
        <v>420</v>
      </c>
      <c r="JW237">
        <v>23.8736</v>
      </c>
      <c r="JX237">
        <v>96.6756</v>
      </c>
      <c r="JY237">
        <v>94.6182</v>
      </c>
    </row>
    <row r="238" spans="1:285">
      <c r="A238">
        <v>222</v>
      </c>
      <c r="B238">
        <v>1758506467</v>
      </c>
      <c r="C238">
        <v>3439</v>
      </c>
      <c r="D238" t="s">
        <v>873</v>
      </c>
      <c r="E238" t="s">
        <v>874</v>
      </c>
      <c r="F238">
        <v>5</v>
      </c>
      <c r="G238" t="s">
        <v>419</v>
      </c>
      <c r="H238" t="s">
        <v>786</v>
      </c>
      <c r="I238" t="s">
        <v>421</v>
      </c>
      <c r="J238">
        <v>1758506464</v>
      </c>
      <c r="K238">
        <f>(L238)/1000</f>
        <v>0</v>
      </c>
      <c r="L238">
        <f>1000*DL238*AJ238*(DH238-DI238)/(100*DA238*(1000-AJ238*DH238))</f>
        <v>0</v>
      </c>
      <c r="M238">
        <f>DL238*AJ238*(DG238-DF238*(1000-AJ238*DI238)/(1000-AJ238*DH238))/(100*DA238)</f>
        <v>0</v>
      </c>
      <c r="N238">
        <f>DF238 - IF(AJ238&gt;1, M238*DA238*100.0/(AL238), 0)</f>
        <v>0</v>
      </c>
      <c r="O238">
        <f>((U238-K238/2)*N238-M238)/(U238+K238/2)</f>
        <v>0</v>
      </c>
      <c r="P238">
        <f>O238*(DM238+DN238)/1000.0</f>
        <v>0</v>
      </c>
      <c r="Q238">
        <f>(DF238 - IF(AJ238&gt;1, M238*DA238*100.0/(AL238), 0))*(DM238+DN238)/1000.0</f>
        <v>0</v>
      </c>
      <c r="R238">
        <f>2.0/((1/T238-1/S238)+SIGN(T238)*SQRT((1/T238-1/S238)*(1/T238-1/S238) + 4*DB238/((DB238+1)*(DB238+1))*(2*1/T238*1/S238-1/S238*1/S238)))</f>
        <v>0</v>
      </c>
      <c r="S238">
        <f>IF(LEFT(DC238,1)&lt;&gt;"0",IF(LEFT(DC238,1)="1",3.0,DD238),$D$5+$E$5*(DT238*DM238/($K$5*1000))+$F$5*(DT238*DM238/($K$5*1000))*MAX(MIN(DA238,$J$5),$I$5)*MAX(MIN(DA238,$J$5),$I$5)+$G$5*MAX(MIN(DA238,$J$5),$I$5)*(DT238*DM238/($K$5*1000))+$H$5*(DT238*DM238/($K$5*1000))*(DT238*DM238/($K$5*1000)))</f>
        <v>0</v>
      </c>
      <c r="T238">
        <f>K238*(1000-(1000*0.61365*exp(17.502*X238/(240.97+X238))/(DM238+DN238)+DH238)/2)/(1000*0.61365*exp(17.502*X238/(240.97+X238))/(DM238+DN238)-DH238)</f>
        <v>0</v>
      </c>
      <c r="U238">
        <f>1/((DB238+1)/(R238/1.6)+1/(S238/1.37)) + DB238/((DB238+1)/(R238/1.6) + DB238/(S238/1.37))</f>
        <v>0</v>
      </c>
      <c r="V238">
        <f>(CW238*CZ238)</f>
        <v>0</v>
      </c>
      <c r="W238">
        <f>(DO238+(V238+2*0.95*5.67E-8*(((DO238+$B$7)+273)^4-(DO238+273)^4)-44100*K238)/(1.84*29.3*S238+8*0.95*5.67E-8*(DO238+273)^3))</f>
        <v>0</v>
      </c>
      <c r="X238">
        <f>($C$7*DP238+$D$7*DQ238+$E$7*W238)</f>
        <v>0</v>
      </c>
      <c r="Y238">
        <f>0.61365*exp(17.502*X238/(240.97+X238))</f>
        <v>0</v>
      </c>
      <c r="Z238">
        <f>(AA238/AB238*100)</f>
        <v>0</v>
      </c>
      <c r="AA238">
        <f>DH238*(DM238+DN238)/1000</f>
        <v>0</v>
      </c>
      <c r="AB238">
        <f>0.61365*exp(17.502*DO238/(240.97+DO238))</f>
        <v>0</v>
      </c>
      <c r="AC238">
        <f>(Y238-DH238*(DM238+DN238)/1000)</f>
        <v>0</v>
      </c>
      <c r="AD238">
        <f>(-K238*44100)</f>
        <v>0</v>
      </c>
      <c r="AE238">
        <f>2*29.3*S238*0.92*(DO238-X238)</f>
        <v>0</v>
      </c>
      <c r="AF238">
        <f>2*0.95*5.67E-8*(((DO238+$B$7)+273)^4-(X238+273)^4)</f>
        <v>0</v>
      </c>
      <c r="AG238">
        <f>V238+AF238+AD238+AE238</f>
        <v>0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MAX(0,($B$13+$C$13*DT238)/(1+$D$13*DT238)*DM238/(DO238+273)*$E$13)</f>
        <v>0</v>
      </c>
      <c r="AM238" t="s">
        <v>422</v>
      </c>
      <c r="AN238" t="s">
        <v>422</v>
      </c>
      <c r="AO238">
        <v>0</v>
      </c>
      <c r="AP238">
        <v>0</v>
      </c>
      <c r="AQ238">
        <f>1-AO238/AP238</f>
        <v>0</v>
      </c>
      <c r="AR238">
        <v>0</v>
      </c>
      <c r="AS238" t="s">
        <v>422</v>
      </c>
      <c r="AT238" t="s">
        <v>422</v>
      </c>
      <c r="AU238">
        <v>0</v>
      </c>
      <c r="AV238">
        <v>0</v>
      </c>
      <c r="AW238">
        <f>1-AU238/AV238</f>
        <v>0</v>
      </c>
      <c r="AX238">
        <v>0.5</v>
      </c>
      <c r="AY238">
        <f>CX238</f>
        <v>0</v>
      </c>
      <c r="AZ238">
        <f>M238</f>
        <v>0</v>
      </c>
      <c r="BA238">
        <f>AW238*AX238*AY238</f>
        <v>0</v>
      </c>
      <c r="BB238">
        <f>(AZ238-AR238)/AY238</f>
        <v>0</v>
      </c>
      <c r="BC238">
        <f>(AP238-AV238)/AV238</f>
        <v>0</v>
      </c>
      <c r="BD238">
        <f>AO238/(AQ238+AO238/AV238)</f>
        <v>0</v>
      </c>
      <c r="BE238" t="s">
        <v>422</v>
      </c>
      <c r="BF238">
        <v>0</v>
      </c>
      <c r="BG238">
        <f>IF(BF238&lt;&gt;0, BF238, BD238)</f>
        <v>0</v>
      </c>
      <c r="BH238">
        <f>1-BG238/AV238</f>
        <v>0</v>
      </c>
      <c r="BI238">
        <f>(AV238-AU238)/(AV238-BG238)</f>
        <v>0</v>
      </c>
      <c r="BJ238">
        <f>(AP238-AV238)/(AP238-BG238)</f>
        <v>0</v>
      </c>
      <c r="BK238">
        <f>(AV238-AU238)/(AV238-AO238)</f>
        <v>0</v>
      </c>
      <c r="BL238">
        <f>(AP238-AV238)/(AP238-AO238)</f>
        <v>0</v>
      </c>
      <c r="BM238">
        <f>(BI238*BG238/AU238)</f>
        <v>0</v>
      </c>
      <c r="BN238">
        <f>(1-BM238)</f>
        <v>0</v>
      </c>
      <c r="CW238">
        <f>$B$11*DU238+$C$11*DV238+$F$11*EG238*(1-EJ238)</f>
        <v>0</v>
      </c>
      <c r="CX238">
        <f>CW238*CY238</f>
        <v>0</v>
      </c>
      <c r="CY238">
        <f>($B$11*$D$9+$C$11*$D$9+$F$11*((ET238+EL238)/MAX(ET238+EL238+EU238, 0.1)*$I$9+EU238/MAX(ET238+EL238+EU238, 0.1)*$J$9))/($B$11+$C$11+$F$11)</f>
        <v>0</v>
      </c>
      <c r="CZ238">
        <f>($B$11*$K$9+$C$11*$K$9+$F$11*((ET238+EL238)/MAX(ET238+EL238+EU238, 0.1)*$P$9+EU238/MAX(ET238+EL238+EU238, 0.1)*$Q$9))/($B$11+$C$11+$F$11)</f>
        <v>0</v>
      </c>
      <c r="DA238">
        <v>1.37</v>
      </c>
      <c r="DB238">
        <v>0.5</v>
      </c>
      <c r="DC238" t="s">
        <v>423</v>
      </c>
      <c r="DD238">
        <v>2</v>
      </c>
      <c r="DE238">
        <v>1758506464</v>
      </c>
      <c r="DF238">
        <v>420.099333333333</v>
      </c>
      <c r="DG238">
        <v>419.998</v>
      </c>
      <c r="DH238">
        <v>23.9422666666667</v>
      </c>
      <c r="DI238">
        <v>23.9048</v>
      </c>
      <c r="DJ238">
        <v>418.046666666667</v>
      </c>
      <c r="DK238">
        <v>23.6016666666667</v>
      </c>
      <c r="DL238">
        <v>500.064666666667</v>
      </c>
      <c r="DM238">
        <v>89.8122333333333</v>
      </c>
      <c r="DN238">
        <v>0.0353073666666667</v>
      </c>
      <c r="DO238">
        <v>30.1672666666667</v>
      </c>
      <c r="DP238">
        <v>29.9870666666667</v>
      </c>
      <c r="DQ238">
        <v>999.9</v>
      </c>
      <c r="DR238">
        <v>0</v>
      </c>
      <c r="DS238">
        <v>0</v>
      </c>
      <c r="DT238">
        <v>10033.3666666667</v>
      </c>
      <c r="DU238">
        <v>0</v>
      </c>
      <c r="DV238">
        <v>0.330984</v>
      </c>
      <c r="DW238">
        <v>0.101328633333333</v>
      </c>
      <c r="DX238">
        <v>430.404333333333</v>
      </c>
      <c r="DY238">
        <v>430.283666666667</v>
      </c>
      <c r="DZ238">
        <v>0.0374730666666667</v>
      </c>
      <c r="EA238">
        <v>419.998</v>
      </c>
      <c r="EB238">
        <v>23.9048</v>
      </c>
      <c r="EC238">
        <v>2.15031</v>
      </c>
      <c r="ED238">
        <v>2.14694333333333</v>
      </c>
      <c r="EE238">
        <v>18.5968333333333</v>
      </c>
      <c r="EF238">
        <v>18.5718333333333</v>
      </c>
      <c r="EG238">
        <v>0.00500059</v>
      </c>
      <c r="EH238">
        <v>0</v>
      </c>
      <c r="EI238">
        <v>0</v>
      </c>
      <c r="EJ238">
        <v>0</v>
      </c>
      <c r="EK238">
        <v>104.466666666667</v>
      </c>
      <c r="EL238">
        <v>0.00500059</v>
      </c>
      <c r="EM238">
        <v>-17.4666666666667</v>
      </c>
      <c r="EN238">
        <v>-1.9</v>
      </c>
      <c r="EO238">
        <v>35.229</v>
      </c>
      <c r="EP238">
        <v>38.104</v>
      </c>
      <c r="EQ238">
        <v>36.458</v>
      </c>
      <c r="ER238">
        <v>37.937</v>
      </c>
      <c r="ES238">
        <v>37.3956666666667</v>
      </c>
      <c r="ET238">
        <v>0</v>
      </c>
      <c r="EU238">
        <v>0</v>
      </c>
      <c r="EV238">
        <v>0</v>
      </c>
      <c r="EW238">
        <v>1758506467.5</v>
      </c>
      <c r="EX238">
        <v>0</v>
      </c>
      <c r="EY238">
        <v>106.316</v>
      </c>
      <c r="EZ238">
        <v>-25.6153846862524</v>
      </c>
      <c r="FA238">
        <v>9.94615392334604</v>
      </c>
      <c r="FB238">
        <v>-13.548</v>
      </c>
      <c r="FC238">
        <v>15</v>
      </c>
      <c r="FD238">
        <v>0</v>
      </c>
      <c r="FE238" t="s">
        <v>424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0.114606580952381</v>
      </c>
      <c r="FR238">
        <v>-0.184484890909091</v>
      </c>
      <c r="FS238">
        <v>0.039345252063975</v>
      </c>
      <c r="FT238">
        <v>1</v>
      </c>
      <c r="FU238">
        <v>106.435294117647</v>
      </c>
      <c r="FV238">
        <v>-5.28342238772895</v>
      </c>
      <c r="FW238">
        <v>6.14591602098696</v>
      </c>
      <c r="FX238">
        <v>-1</v>
      </c>
      <c r="FY238">
        <v>0.0386153761904762</v>
      </c>
      <c r="FZ238">
        <v>-0.0135255116883116</v>
      </c>
      <c r="GA238">
        <v>0.00173460505341644</v>
      </c>
      <c r="GB238">
        <v>1</v>
      </c>
      <c r="GC238">
        <v>2</v>
      </c>
      <c r="GD238">
        <v>2</v>
      </c>
      <c r="GE238" t="s">
        <v>425</v>
      </c>
      <c r="GF238">
        <v>3.13323</v>
      </c>
      <c r="GG238">
        <v>2.71335</v>
      </c>
      <c r="GH238">
        <v>0.0888592</v>
      </c>
      <c r="GI238">
        <v>0.0893217</v>
      </c>
      <c r="GJ238">
        <v>0.102169</v>
      </c>
      <c r="GK238">
        <v>0.102683</v>
      </c>
      <c r="GL238">
        <v>34329.1</v>
      </c>
      <c r="GM238">
        <v>36750.8</v>
      </c>
      <c r="GN238">
        <v>34088.5</v>
      </c>
      <c r="GO238">
        <v>36538.6</v>
      </c>
      <c r="GP238">
        <v>43229.3</v>
      </c>
      <c r="GQ238">
        <v>47066.5</v>
      </c>
      <c r="GR238">
        <v>53186.4</v>
      </c>
      <c r="GS238">
        <v>58399.6</v>
      </c>
      <c r="GT238">
        <v>1.95595</v>
      </c>
      <c r="GU238">
        <v>1.65692</v>
      </c>
      <c r="GV238">
        <v>0.0928044</v>
      </c>
      <c r="GW238">
        <v>0</v>
      </c>
      <c r="GX238">
        <v>28.4837</v>
      </c>
      <c r="GY238">
        <v>999.9</v>
      </c>
      <c r="GZ238">
        <v>58.802</v>
      </c>
      <c r="HA238">
        <v>30.555</v>
      </c>
      <c r="HB238">
        <v>28.7989</v>
      </c>
      <c r="HC238">
        <v>54.3847</v>
      </c>
      <c r="HD238">
        <v>47.6002</v>
      </c>
      <c r="HE238">
        <v>1</v>
      </c>
      <c r="HF238">
        <v>0.0668775</v>
      </c>
      <c r="HG238">
        <v>-1.49961</v>
      </c>
      <c r="HH238">
        <v>20.1258</v>
      </c>
      <c r="HI238">
        <v>5.19917</v>
      </c>
      <c r="HJ238">
        <v>12.004</v>
      </c>
      <c r="HK238">
        <v>4.97545</v>
      </c>
      <c r="HL238">
        <v>3.294</v>
      </c>
      <c r="HM238">
        <v>9999</v>
      </c>
      <c r="HN238">
        <v>9999</v>
      </c>
      <c r="HO238">
        <v>9999</v>
      </c>
      <c r="HP238">
        <v>999.9</v>
      </c>
      <c r="HQ238">
        <v>1.86325</v>
      </c>
      <c r="HR238">
        <v>1.86813</v>
      </c>
      <c r="HS238">
        <v>1.86783</v>
      </c>
      <c r="HT238">
        <v>1.86905</v>
      </c>
      <c r="HU238">
        <v>1.86985</v>
      </c>
      <c r="HV238">
        <v>1.86593</v>
      </c>
      <c r="HW238">
        <v>1.867</v>
      </c>
      <c r="HX238">
        <v>1.86842</v>
      </c>
      <c r="HY238">
        <v>5</v>
      </c>
      <c r="HZ238">
        <v>0</v>
      </c>
      <c r="IA238">
        <v>0</v>
      </c>
      <c r="IB238">
        <v>0</v>
      </c>
      <c r="IC238" t="s">
        <v>426</v>
      </c>
      <c r="ID238" t="s">
        <v>427</v>
      </c>
      <c r="IE238" t="s">
        <v>428</v>
      </c>
      <c r="IF238" t="s">
        <v>428</v>
      </c>
      <c r="IG238" t="s">
        <v>428</v>
      </c>
      <c r="IH238" t="s">
        <v>428</v>
      </c>
      <c r="II238">
        <v>0</v>
      </c>
      <c r="IJ238">
        <v>100</v>
      </c>
      <c r="IK238">
        <v>100</v>
      </c>
      <c r="IL238">
        <v>2.052</v>
      </c>
      <c r="IM238">
        <v>0.3407</v>
      </c>
      <c r="IN238">
        <v>0.625846538382723</v>
      </c>
      <c r="IO238">
        <v>0.00365734689822481</v>
      </c>
      <c r="IP238">
        <v>-6.82403095585571e-07</v>
      </c>
      <c r="IQ238">
        <v>2.34579755332527e-10</v>
      </c>
      <c r="IR238">
        <v>-0.0964157226560202</v>
      </c>
      <c r="IS238">
        <v>-0.0183575705514064</v>
      </c>
      <c r="IT238">
        <v>0.00210061426533654</v>
      </c>
      <c r="IU238">
        <v>-2.28055882586626e-05</v>
      </c>
      <c r="IV238">
        <v>4</v>
      </c>
      <c r="IW238">
        <v>2464</v>
      </c>
      <c r="IX238">
        <v>0</v>
      </c>
      <c r="IY238">
        <v>27</v>
      </c>
      <c r="IZ238">
        <v>29308441.1</v>
      </c>
      <c r="JA238">
        <v>29308441.1</v>
      </c>
      <c r="JB238">
        <v>0.95459</v>
      </c>
      <c r="JC238">
        <v>2.63306</v>
      </c>
      <c r="JD238">
        <v>1.54785</v>
      </c>
      <c r="JE238">
        <v>2.31323</v>
      </c>
      <c r="JF238">
        <v>1.64551</v>
      </c>
      <c r="JG238">
        <v>2.33643</v>
      </c>
      <c r="JH238">
        <v>34.4408</v>
      </c>
      <c r="JI238">
        <v>24.2188</v>
      </c>
      <c r="JJ238">
        <v>18</v>
      </c>
      <c r="JK238">
        <v>505.973</v>
      </c>
      <c r="JL238">
        <v>331.402</v>
      </c>
      <c r="JM238">
        <v>30.8515</v>
      </c>
      <c r="JN238">
        <v>28.2263</v>
      </c>
      <c r="JO238">
        <v>30.0003</v>
      </c>
      <c r="JP238">
        <v>28.2316</v>
      </c>
      <c r="JQ238">
        <v>28.1931</v>
      </c>
      <c r="JR238">
        <v>19.1392</v>
      </c>
      <c r="JS238">
        <v>22.6281</v>
      </c>
      <c r="JT238">
        <v>85.7105</v>
      </c>
      <c r="JU238">
        <v>30.8594</v>
      </c>
      <c r="JV238">
        <v>420</v>
      </c>
      <c r="JW238">
        <v>23.8736</v>
      </c>
      <c r="JX238">
        <v>96.6757</v>
      </c>
      <c r="JY238">
        <v>94.6183</v>
      </c>
    </row>
    <row r="239" spans="1:285">
      <c r="A239">
        <v>223</v>
      </c>
      <c r="B239">
        <v>1758506469</v>
      </c>
      <c r="C239">
        <v>3441</v>
      </c>
      <c r="D239" t="s">
        <v>875</v>
      </c>
      <c r="E239" t="s">
        <v>876</v>
      </c>
      <c r="F239">
        <v>5</v>
      </c>
      <c r="G239" t="s">
        <v>419</v>
      </c>
      <c r="H239" t="s">
        <v>786</v>
      </c>
      <c r="I239" t="s">
        <v>421</v>
      </c>
      <c r="J239">
        <v>1758506466</v>
      </c>
      <c r="K239">
        <f>(L239)/1000</f>
        <v>0</v>
      </c>
      <c r="L239">
        <f>1000*DL239*AJ239*(DH239-DI239)/(100*DA239*(1000-AJ239*DH239))</f>
        <v>0</v>
      </c>
      <c r="M239">
        <f>DL239*AJ239*(DG239-DF239*(1000-AJ239*DI239)/(1000-AJ239*DH239))/(100*DA239)</f>
        <v>0</v>
      </c>
      <c r="N239">
        <f>DF239 - IF(AJ239&gt;1, M239*DA239*100.0/(AL239), 0)</f>
        <v>0</v>
      </c>
      <c r="O239">
        <f>((U239-K239/2)*N239-M239)/(U239+K239/2)</f>
        <v>0</v>
      </c>
      <c r="P239">
        <f>O239*(DM239+DN239)/1000.0</f>
        <v>0</v>
      </c>
      <c r="Q239">
        <f>(DF239 - IF(AJ239&gt;1, M239*DA239*100.0/(AL239), 0))*(DM239+DN239)/1000.0</f>
        <v>0</v>
      </c>
      <c r="R239">
        <f>2.0/((1/T239-1/S239)+SIGN(T239)*SQRT((1/T239-1/S239)*(1/T239-1/S239) + 4*DB239/((DB239+1)*(DB239+1))*(2*1/T239*1/S239-1/S239*1/S239)))</f>
        <v>0</v>
      </c>
      <c r="S239">
        <f>IF(LEFT(DC239,1)&lt;&gt;"0",IF(LEFT(DC239,1)="1",3.0,DD239),$D$5+$E$5*(DT239*DM239/($K$5*1000))+$F$5*(DT239*DM239/($K$5*1000))*MAX(MIN(DA239,$J$5),$I$5)*MAX(MIN(DA239,$J$5),$I$5)+$G$5*MAX(MIN(DA239,$J$5),$I$5)*(DT239*DM239/($K$5*1000))+$H$5*(DT239*DM239/($K$5*1000))*(DT239*DM239/($K$5*1000)))</f>
        <v>0</v>
      </c>
      <c r="T239">
        <f>K239*(1000-(1000*0.61365*exp(17.502*X239/(240.97+X239))/(DM239+DN239)+DH239)/2)/(1000*0.61365*exp(17.502*X239/(240.97+X239))/(DM239+DN239)-DH239)</f>
        <v>0</v>
      </c>
      <c r="U239">
        <f>1/((DB239+1)/(R239/1.6)+1/(S239/1.37)) + DB239/((DB239+1)/(R239/1.6) + DB239/(S239/1.37))</f>
        <v>0</v>
      </c>
      <c r="V239">
        <f>(CW239*CZ239)</f>
        <v>0</v>
      </c>
      <c r="W239">
        <f>(DO239+(V239+2*0.95*5.67E-8*(((DO239+$B$7)+273)^4-(DO239+273)^4)-44100*K239)/(1.84*29.3*S239+8*0.95*5.67E-8*(DO239+273)^3))</f>
        <v>0</v>
      </c>
      <c r="X239">
        <f>($C$7*DP239+$D$7*DQ239+$E$7*W239)</f>
        <v>0</v>
      </c>
      <c r="Y239">
        <f>0.61365*exp(17.502*X239/(240.97+X239))</f>
        <v>0</v>
      </c>
      <c r="Z239">
        <f>(AA239/AB239*100)</f>
        <v>0</v>
      </c>
      <c r="AA239">
        <f>DH239*(DM239+DN239)/1000</f>
        <v>0</v>
      </c>
      <c r="AB239">
        <f>0.61365*exp(17.502*DO239/(240.97+DO239))</f>
        <v>0</v>
      </c>
      <c r="AC239">
        <f>(Y239-DH239*(DM239+DN239)/1000)</f>
        <v>0</v>
      </c>
      <c r="AD239">
        <f>(-K239*44100)</f>
        <v>0</v>
      </c>
      <c r="AE239">
        <f>2*29.3*S239*0.92*(DO239-X239)</f>
        <v>0</v>
      </c>
      <c r="AF239">
        <f>2*0.95*5.67E-8*(((DO239+$B$7)+273)^4-(X239+273)^4)</f>
        <v>0</v>
      </c>
      <c r="AG239">
        <f>V239+AF239+AD239+AE239</f>
        <v>0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MAX(0,($B$13+$C$13*DT239)/(1+$D$13*DT239)*DM239/(DO239+273)*$E$13)</f>
        <v>0</v>
      </c>
      <c r="AM239" t="s">
        <v>422</v>
      </c>
      <c r="AN239" t="s">
        <v>422</v>
      </c>
      <c r="AO239">
        <v>0</v>
      </c>
      <c r="AP239">
        <v>0</v>
      </c>
      <c r="AQ239">
        <f>1-AO239/AP239</f>
        <v>0</v>
      </c>
      <c r="AR239">
        <v>0</v>
      </c>
      <c r="AS239" t="s">
        <v>422</v>
      </c>
      <c r="AT239" t="s">
        <v>422</v>
      </c>
      <c r="AU239">
        <v>0</v>
      </c>
      <c r="AV239">
        <v>0</v>
      </c>
      <c r="AW239">
        <f>1-AU239/AV239</f>
        <v>0</v>
      </c>
      <c r="AX239">
        <v>0.5</v>
      </c>
      <c r="AY239">
        <f>CX239</f>
        <v>0</v>
      </c>
      <c r="AZ239">
        <f>M239</f>
        <v>0</v>
      </c>
      <c r="BA239">
        <f>AW239*AX239*AY239</f>
        <v>0</v>
      </c>
      <c r="BB239">
        <f>(AZ239-AR239)/AY239</f>
        <v>0</v>
      </c>
      <c r="BC239">
        <f>(AP239-AV239)/AV239</f>
        <v>0</v>
      </c>
      <c r="BD239">
        <f>AO239/(AQ239+AO239/AV239)</f>
        <v>0</v>
      </c>
      <c r="BE239" t="s">
        <v>422</v>
      </c>
      <c r="BF239">
        <v>0</v>
      </c>
      <c r="BG239">
        <f>IF(BF239&lt;&gt;0, BF239, BD239)</f>
        <v>0</v>
      </c>
      <c r="BH239">
        <f>1-BG239/AV239</f>
        <v>0</v>
      </c>
      <c r="BI239">
        <f>(AV239-AU239)/(AV239-BG239)</f>
        <v>0</v>
      </c>
      <c r="BJ239">
        <f>(AP239-AV239)/(AP239-BG239)</f>
        <v>0</v>
      </c>
      <c r="BK239">
        <f>(AV239-AU239)/(AV239-AO239)</f>
        <v>0</v>
      </c>
      <c r="BL239">
        <f>(AP239-AV239)/(AP239-AO239)</f>
        <v>0</v>
      </c>
      <c r="BM239">
        <f>(BI239*BG239/AU239)</f>
        <v>0</v>
      </c>
      <c r="BN239">
        <f>(1-BM239)</f>
        <v>0</v>
      </c>
      <c r="CW239">
        <f>$B$11*DU239+$C$11*DV239+$F$11*EG239*(1-EJ239)</f>
        <v>0</v>
      </c>
      <c r="CX239">
        <f>CW239*CY239</f>
        <v>0</v>
      </c>
      <c r="CY239">
        <f>($B$11*$D$9+$C$11*$D$9+$F$11*((ET239+EL239)/MAX(ET239+EL239+EU239, 0.1)*$I$9+EU239/MAX(ET239+EL239+EU239, 0.1)*$J$9))/($B$11+$C$11+$F$11)</f>
        <v>0</v>
      </c>
      <c r="CZ239">
        <f>($B$11*$K$9+$C$11*$K$9+$F$11*((ET239+EL239)/MAX(ET239+EL239+EU239, 0.1)*$P$9+EU239/MAX(ET239+EL239+EU239, 0.1)*$Q$9))/($B$11+$C$11+$F$11)</f>
        <v>0</v>
      </c>
      <c r="DA239">
        <v>1.37</v>
      </c>
      <c r="DB239">
        <v>0.5</v>
      </c>
      <c r="DC239" t="s">
        <v>423</v>
      </c>
      <c r="DD239">
        <v>2</v>
      </c>
      <c r="DE239">
        <v>1758506466</v>
      </c>
      <c r="DF239">
        <v>420.097666666667</v>
      </c>
      <c r="DG239">
        <v>420.012</v>
      </c>
      <c r="DH239">
        <v>23.9429666666667</v>
      </c>
      <c r="DI239">
        <v>23.9046666666667</v>
      </c>
      <c r="DJ239">
        <v>418.045</v>
      </c>
      <c r="DK239">
        <v>23.6023333333333</v>
      </c>
      <c r="DL239">
        <v>500.092666666667</v>
      </c>
      <c r="DM239">
        <v>89.8122</v>
      </c>
      <c r="DN239">
        <v>0.0352558</v>
      </c>
      <c r="DO239">
        <v>30.1680333333333</v>
      </c>
      <c r="DP239">
        <v>29.9904666666667</v>
      </c>
      <c r="DQ239">
        <v>999.9</v>
      </c>
      <c r="DR239">
        <v>0</v>
      </c>
      <c r="DS239">
        <v>0</v>
      </c>
      <c r="DT239">
        <v>10021.9</v>
      </c>
      <c r="DU239">
        <v>0</v>
      </c>
      <c r="DV239">
        <v>0.330984</v>
      </c>
      <c r="DW239">
        <v>0.0859171</v>
      </c>
      <c r="DX239">
        <v>430.403</v>
      </c>
      <c r="DY239">
        <v>430.298</v>
      </c>
      <c r="DZ239">
        <v>0.0383218333333333</v>
      </c>
      <c r="EA239">
        <v>420.012</v>
      </c>
      <c r="EB239">
        <v>23.9046666666667</v>
      </c>
      <c r="EC239">
        <v>2.15037333333333</v>
      </c>
      <c r="ED239">
        <v>2.14693</v>
      </c>
      <c r="EE239">
        <v>18.5973</v>
      </c>
      <c r="EF239">
        <v>18.5717333333333</v>
      </c>
      <c r="EG239">
        <v>0.00500059</v>
      </c>
      <c r="EH239">
        <v>0</v>
      </c>
      <c r="EI239">
        <v>0</v>
      </c>
      <c r="EJ239">
        <v>0</v>
      </c>
      <c r="EK239">
        <v>104.833333333333</v>
      </c>
      <c r="EL239">
        <v>0.00500059</v>
      </c>
      <c r="EM239">
        <v>-12.5</v>
      </c>
      <c r="EN239">
        <v>-0.6</v>
      </c>
      <c r="EO239">
        <v>35.229</v>
      </c>
      <c r="EP239">
        <v>38.083</v>
      </c>
      <c r="EQ239">
        <v>36.437</v>
      </c>
      <c r="ER239">
        <v>37.937</v>
      </c>
      <c r="ES239">
        <v>37.375</v>
      </c>
      <c r="ET239">
        <v>0</v>
      </c>
      <c r="EU239">
        <v>0</v>
      </c>
      <c r="EV239">
        <v>0</v>
      </c>
      <c r="EW239">
        <v>1758506469.3</v>
      </c>
      <c r="EX239">
        <v>0</v>
      </c>
      <c r="EY239">
        <v>105.826923076923</v>
      </c>
      <c r="EZ239">
        <v>-12.8581198661766</v>
      </c>
      <c r="FA239">
        <v>-1.82905979590979</v>
      </c>
      <c r="FB239">
        <v>-11.9423076923077</v>
      </c>
      <c r="FC239">
        <v>15</v>
      </c>
      <c r="FD239">
        <v>0</v>
      </c>
      <c r="FE239" t="s">
        <v>424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0.105676552380952</v>
      </c>
      <c r="FR239">
        <v>-0.15195868051948</v>
      </c>
      <c r="FS239">
        <v>0.0366676853175423</v>
      </c>
      <c r="FT239">
        <v>1</v>
      </c>
      <c r="FU239">
        <v>106.179411764706</v>
      </c>
      <c r="FV239">
        <v>-11.3017570296924</v>
      </c>
      <c r="FW239">
        <v>6.27472893306085</v>
      </c>
      <c r="FX239">
        <v>-1</v>
      </c>
      <c r="FY239">
        <v>0.0383241</v>
      </c>
      <c r="FZ239">
        <v>-0.00683968831168822</v>
      </c>
      <c r="GA239">
        <v>0.00134892927838906</v>
      </c>
      <c r="GB239">
        <v>1</v>
      </c>
      <c r="GC239">
        <v>2</v>
      </c>
      <c r="GD239">
        <v>2</v>
      </c>
      <c r="GE239" t="s">
        <v>425</v>
      </c>
      <c r="GF239">
        <v>3.13313</v>
      </c>
      <c r="GG239">
        <v>2.71344</v>
      </c>
      <c r="GH239">
        <v>0.0888601</v>
      </c>
      <c r="GI239">
        <v>0.0893267</v>
      </c>
      <c r="GJ239">
        <v>0.10217</v>
      </c>
      <c r="GK239">
        <v>0.102684</v>
      </c>
      <c r="GL239">
        <v>34329</v>
      </c>
      <c r="GM239">
        <v>36750.4</v>
      </c>
      <c r="GN239">
        <v>34088.4</v>
      </c>
      <c r="GO239">
        <v>36538.4</v>
      </c>
      <c r="GP239">
        <v>43229.3</v>
      </c>
      <c r="GQ239">
        <v>47066.2</v>
      </c>
      <c r="GR239">
        <v>53186.3</v>
      </c>
      <c r="GS239">
        <v>58399.2</v>
      </c>
      <c r="GT239">
        <v>1.95588</v>
      </c>
      <c r="GU239">
        <v>1.65702</v>
      </c>
      <c r="GV239">
        <v>0.0924394</v>
      </c>
      <c r="GW239">
        <v>0</v>
      </c>
      <c r="GX239">
        <v>28.4848</v>
      </c>
      <c r="GY239">
        <v>999.9</v>
      </c>
      <c r="GZ239">
        <v>58.802</v>
      </c>
      <c r="HA239">
        <v>30.555</v>
      </c>
      <c r="HB239">
        <v>28.7979</v>
      </c>
      <c r="HC239">
        <v>54.9647</v>
      </c>
      <c r="HD239">
        <v>47.4159</v>
      </c>
      <c r="HE239">
        <v>1</v>
      </c>
      <c r="HF239">
        <v>0.0667988</v>
      </c>
      <c r="HG239">
        <v>-1.50961</v>
      </c>
      <c r="HH239">
        <v>20.1258</v>
      </c>
      <c r="HI239">
        <v>5.19857</v>
      </c>
      <c r="HJ239">
        <v>12.0041</v>
      </c>
      <c r="HK239">
        <v>4.97545</v>
      </c>
      <c r="HL239">
        <v>3.294</v>
      </c>
      <c r="HM239">
        <v>9999</v>
      </c>
      <c r="HN239">
        <v>9999</v>
      </c>
      <c r="HO239">
        <v>9999</v>
      </c>
      <c r="HP239">
        <v>999.9</v>
      </c>
      <c r="HQ239">
        <v>1.86325</v>
      </c>
      <c r="HR239">
        <v>1.86812</v>
      </c>
      <c r="HS239">
        <v>1.86783</v>
      </c>
      <c r="HT239">
        <v>1.86905</v>
      </c>
      <c r="HU239">
        <v>1.86985</v>
      </c>
      <c r="HV239">
        <v>1.86594</v>
      </c>
      <c r="HW239">
        <v>1.86699</v>
      </c>
      <c r="HX239">
        <v>1.86841</v>
      </c>
      <c r="HY239">
        <v>5</v>
      </c>
      <c r="HZ239">
        <v>0</v>
      </c>
      <c r="IA239">
        <v>0</v>
      </c>
      <c r="IB239">
        <v>0</v>
      </c>
      <c r="IC239" t="s">
        <v>426</v>
      </c>
      <c r="ID239" t="s">
        <v>427</v>
      </c>
      <c r="IE239" t="s">
        <v>428</v>
      </c>
      <c r="IF239" t="s">
        <v>428</v>
      </c>
      <c r="IG239" t="s">
        <v>428</v>
      </c>
      <c r="IH239" t="s">
        <v>428</v>
      </c>
      <c r="II239">
        <v>0</v>
      </c>
      <c r="IJ239">
        <v>100</v>
      </c>
      <c r="IK239">
        <v>100</v>
      </c>
      <c r="IL239">
        <v>2.053</v>
      </c>
      <c r="IM239">
        <v>0.3407</v>
      </c>
      <c r="IN239">
        <v>0.625846538382723</v>
      </c>
      <c r="IO239">
        <v>0.00365734689822481</v>
      </c>
      <c r="IP239">
        <v>-6.82403095585571e-07</v>
      </c>
      <c r="IQ239">
        <v>2.34579755332527e-10</v>
      </c>
      <c r="IR239">
        <v>-0.0964157226560202</v>
      </c>
      <c r="IS239">
        <v>-0.0183575705514064</v>
      </c>
      <c r="IT239">
        <v>0.00210061426533654</v>
      </c>
      <c r="IU239">
        <v>-2.28055882586626e-05</v>
      </c>
      <c r="IV239">
        <v>4</v>
      </c>
      <c r="IW239">
        <v>2464</v>
      </c>
      <c r="IX239">
        <v>0</v>
      </c>
      <c r="IY239">
        <v>27</v>
      </c>
      <c r="IZ239">
        <v>29308441.1</v>
      </c>
      <c r="JA239">
        <v>29308441.1</v>
      </c>
      <c r="JB239">
        <v>0.95459</v>
      </c>
      <c r="JC239">
        <v>2.64404</v>
      </c>
      <c r="JD239">
        <v>1.54785</v>
      </c>
      <c r="JE239">
        <v>2.31323</v>
      </c>
      <c r="JF239">
        <v>1.64673</v>
      </c>
      <c r="JG239">
        <v>2.29858</v>
      </c>
      <c r="JH239">
        <v>34.4408</v>
      </c>
      <c r="JI239">
        <v>24.2188</v>
      </c>
      <c r="JJ239">
        <v>18</v>
      </c>
      <c r="JK239">
        <v>505.923</v>
      </c>
      <c r="JL239">
        <v>331.449</v>
      </c>
      <c r="JM239">
        <v>30.8558</v>
      </c>
      <c r="JN239">
        <v>28.2263</v>
      </c>
      <c r="JO239">
        <v>30.0002</v>
      </c>
      <c r="JP239">
        <v>28.2316</v>
      </c>
      <c r="JQ239">
        <v>28.1931</v>
      </c>
      <c r="JR239">
        <v>19.1386</v>
      </c>
      <c r="JS239">
        <v>22.6281</v>
      </c>
      <c r="JT239">
        <v>85.7105</v>
      </c>
      <c r="JU239">
        <v>30.8594</v>
      </c>
      <c r="JV239">
        <v>420</v>
      </c>
      <c r="JW239">
        <v>23.8736</v>
      </c>
      <c r="JX239">
        <v>96.6755</v>
      </c>
      <c r="JY239">
        <v>94.6178</v>
      </c>
    </row>
    <row r="240" spans="1:285">
      <c r="A240">
        <v>224</v>
      </c>
      <c r="B240">
        <v>1758506471</v>
      </c>
      <c r="C240">
        <v>3443</v>
      </c>
      <c r="D240" t="s">
        <v>877</v>
      </c>
      <c r="E240" t="s">
        <v>878</v>
      </c>
      <c r="F240">
        <v>5</v>
      </c>
      <c r="G240" t="s">
        <v>419</v>
      </c>
      <c r="H240" t="s">
        <v>786</v>
      </c>
      <c r="I240" t="s">
        <v>421</v>
      </c>
      <c r="J240">
        <v>1758506468</v>
      </c>
      <c r="K240">
        <f>(L240)/1000</f>
        <v>0</v>
      </c>
      <c r="L240">
        <f>1000*DL240*AJ240*(DH240-DI240)/(100*DA240*(1000-AJ240*DH240))</f>
        <v>0</v>
      </c>
      <c r="M240">
        <f>DL240*AJ240*(DG240-DF240*(1000-AJ240*DI240)/(1000-AJ240*DH240))/(100*DA240)</f>
        <v>0</v>
      </c>
      <c r="N240">
        <f>DF240 - IF(AJ240&gt;1, M240*DA240*100.0/(AL240), 0)</f>
        <v>0</v>
      </c>
      <c r="O240">
        <f>((U240-K240/2)*N240-M240)/(U240+K240/2)</f>
        <v>0</v>
      </c>
      <c r="P240">
        <f>O240*(DM240+DN240)/1000.0</f>
        <v>0</v>
      </c>
      <c r="Q240">
        <f>(DF240 - IF(AJ240&gt;1, M240*DA240*100.0/(AL240), 0))*(DM240+DN240)/1000.0</f>
        <v>0</v>
      </c>
      <c r="R240">
        <f>2.0/((1/T240-1/S240)+SIGN(T240)*SQRT((1/T240-1/S240)*(1/T240-1/S240) + 4*DB240/((DB240+1)*(DB240+1))*(2*1/T240*1/S240-1/S240*1/S240)))</f>
        <v>0</v>
      </c>
      <c r="S240">
        <f>IF(LEFT(DC240,1)&lt;&gt;"0",IF(LEFT(DC240,1)="1",3.0,DD240),$D$5+$E$5*(DT240*DM240/($K$5*1000))+$F$5*(DT240*DM240/($K$5*1000))*MAX(MIN(DA240,$J$5),$I$5)*MAX(MIN(DA240,$J$5),$I$5)+$G$5*MAX(MIN(DA240,$J$5),$I$5)*(DT240*DM240/($K$5*1000))+$H$5*(DT240*DM240/($K$5*1000))*(DT240*DM240/($K$5*1000)))</f>
        <v>0</v>
      </c>
      <c r="T240">
        <f>K240*(1000-(1000*0.61365*exp(17.502*X240/(240.97+X240))/(DM240+DN240)+DH240)/2)/(1000*0.61365*exp(17.502*X240/(240.97+X240))/(DM240+DN240)-DH240)</f>
        <v>0</v>
      </c>
      <c r="U240">
        <f>1/((DB240+1)/(R240/1.6)+1/(S240/1.37)) + DB240/((DB240+1)/(R240/1.6) + DB240/(S240/1.37))</f>
        <v>0</v>
      </c>
      <c r="V240">
        <f>(CW240*CZ240)</f>
        <v>0</v>
      </c>
      <c r="W240">
        <f>(DO240+(V240+2*0.95*5.67E-8*(((DO240+$B$7)+273)^4-(DO240+273)^4)-44100*K240)/(1.84*29.3*S240+8*0.95*5.67E-8*(DO240+273)^3))</f>
        <v>0</v>
      </c>
      <c r="X240">
        <f>($C$7*DP240+$D$7*DQ240+$E$7*W240)</f>
        <v>0</v>
      </c>
      <c r="Y240">
        <f>0.61365*exp(17.502*X240/(240.97+X240))</f>
        <v>0</v>
      </c>
      <c r="Z240">
        <f>(AA240/AB240*100)</f>
        <v>0</v>
      </c>
      <c r="AA240">
        <f>DH240*(DM240+DN240)/1000</f>
        <v>0</v>
      </c>
      <c r="AB240">
        <f>0.61365*exp(17.502*DO240/(240.97+DO240))</f>
        <v>0</v>
      </c>
      <c r="AC240">
        <f>(Y240-DH240*(DM240+DN240)/1000)</f>
        <v>0</v>
      </c>
      <c r="AD240">
        <f>(-K240*44100)</f>
        <v>0</v>
      </c>
      <c r="AE240">
        <f>2*29.3*S240*0.92*(DO240-X240)</f>
        <v>0</v>
      </c>
      <c r="AF240">
        <f>2*0.95*5.67E-8*(((DO240+$B$7)+273)^4-(X240+273)^4)</f>
        <v>0</v>
      </c>
      <c r="AG240">
        <f>V240+AF240+AD240+AE240</f>
        <v>0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MAX(0,($B$13+$C$13*DT240)/(1+$D$13*DT240)*DM240/(DO240+273)*$E$13)</f>
        <v>0</v>
      </c>
      <c r="AM240" t="s">
        <v>422</v>
      </c>
      <c r="AN240" t="s">
        <v>422</v>
      </c>
      <c r="AO240">
        <v>0</v>
      </c>
      <c r="AP240">
        <v>0</v>
      </c>
      <c r="AQ240">
        <f>1-AO240/AP240</f>
        <v>0</v>
      </c>
      <c r="AR240">
        <v>0</v>
      </c>
      <c r="AS240" t="s">
        <v>422</v>
      </c>
      <c r="AT240" t="s">
        <v>422</v>
      </c>
      <c r="AU240">
        <v>0</v>
      </c>
      <c r="AV240">
        <v>0</v>
      </c>
      <c r="AW240">
        <f>1-AU240/AV240</f>
        <v>0</v>
      </c>
      <c r="AX240">
        <v>0.5</v>
      </c>
      <c r="AY240">
        <f>CX240</f>
        <v>0</v>
      </c>
      <c r="AZ240">
        <f>M240</f>
        <v>0</v>
      </c>
      <c r="BA240">
        <f>AW240*AX240*AY240</f>
        <v>0</v>
      </c>
      <c r="BB240">
        <f>(AZ240-AR240)/AY240</f>
        <v>0</v>
      </c>
      <c r="BC240">
        <f>(AP240-AV240)/AV240</f>
        <v>0</v>
      </c>
      <c r="BD240">
        <f>AO240/(AQ240+AO240/AV240)</f>
        <v>0</v>
      </c>
      <c r="BE240" t="s">
        <v>422</v>
      </c>
      <c r="BF240">
        <v>0</v>
      </c>
      <c r="BG240">
        <f>IF(BF240&lt;&gt;0, BF240, BD240)</f>
        <v>0</v>
      </c>
      <c r="BH240">
        <f>1-BG240/AV240</f>
        <v>0</v>
      </c>
      <c r="BI240">
        <f>(AV240-AU240)/(AV240-BG240)</f>
        <v>0</v>
      </c>
      <c r="BJ240">
        <f>(AP240-AV240)/(AP240-BG240)</f>
        <v>0</v>
      </c>
      <c r="BK240">
        <f>(AV240-AU240)/(AV240-AO240)</f>
        <v>0</v>
      </c>
      <c r="BL240">
        <f>(AP240-AV240)/(AP240-AO240)</f>
        <v>0</v>
      </c>
      <c r="BM240">
        <f>(BI240*BG240/AU240)</f>
        <v>0</v>
      </c>
      <c r="BN240">
        <f>(1-BM240)</f>
        <v>0</v>
      </c>
      <c r="CW240">
        <f>$B$11*DU240+$C$11*DV240+$F$11*EG240*(1-EJ240)</f>
        <v>0</v>
      </c>
      <c r="CX240">
        <f>CW240*CY240</f>
        <v>0</v>
      </c>
      <c r="CY240">
        <f>($B$11*$D$9+$C$11*$D$9+$F$11*((ET240+EL240)/MAX(ET240+EL240+EU240, 0.1)*$I$9+EU240/MAX(ET240+EL240+EU240, 0.1)*$J$9))/($B$11+$C$11+$F$11)</f>
        <v>0</v>
      </c>
      <c r="CZ240">
        <f>($B$11*$K$9+$C$11*$K$9+$F$11*((ET240+EL240)/MAX(ET240+EL240+EU240, 0.1)*$P$9+EU240/MAX(ET240+EL240+EU240, 0.1)*$Q$9))/($B$11+$C$11+$F$11)</f>
        <v>0</v>
      </c>
      <c r="DA240">
        <v>1.37</v>
      </c>
      <c r="DB240">
        <v>0.5</v>
      </c>
      <c r="DC240" t="s">
        <v>423</v>
      </c>
      <c r="DD240">
        <v>2</v>
      </c>
      <c r="DE240">
        <v>1758506468</v>
      </c>
      <c r="DF240">
        <v>420.101333333333</v>
      </c>
      <c r="DG240">
        <v>420.034666666667</v>
      </c>
      <c r="DH240">
        <v>23.9435333333333</v>
      </c>
      <c r="DI240">
        <v>23.905</v>
      </c>
      <c r="DJ240">
        <v>418.048333333333</v>
      </c>
      <c r="DK240">
        <v>23.6029</v>
      </c>
      <c r="DL240">
        <v>500.037666666667</v>
      </c>
      <c r="DM240">
        <v>89.8119333333333</v>
      </c>
      <c r="DN240">
        <v>0.0354850333333333</v>
      </c>
      <c r="DO240">
        <v>30.1686666666667</v>
      </c>
      <c r="DP240">
        <v>29.9924</v>
      </c>
      <c r="DQ240">
        <v>999.9</v>
      </c>
      <c r="DR240">
        <v>0</v>
      </c>
      <c r="DS240">
        <v>0</v>
      </c>
      <c r="DT240">
        <v>9996.89333333333</v>
      </c>
      <c r="DU240">
        <v>0</v>
      </c>
      <c r="DV240">
        <v>0.330984</v>
      </c>
      <c r="DW240">
        <v>0.066803</v>
      </c>
      <c r="DX240">
        <v>430.406666666667</v>
      </c>
      <c r="DY240">
        <v>430.321333333333</v>
      </c>
      <c r="DZ240">
        <v>0.0385615</v>
      </c>
      <c r="EA240">
        <v>420.034666666667</v>
      </c>
      <c r="EB240">
        <v>23.905</v>
      </c>
      <c r="EC240">
        <v>2.15041666666667</v>
      </c>
      <c r="ED240">
        <v>2.14695333333333</v>
      </c>
      <c r="EE240">
        <v>18.5976333333333</v>
      </c>
      <c r="EF240">
        <v>18.5719</v>
      </c>
      <c r="EG240">
        <v>0.00500059</v>
      </c>
      <c r="EH240">
        <v>0</v>
      </c>
      <c r="EI240">
        <v>0</v>
      </c>
      <c r="EJ240">
        <v>0</v>
      </c>
      <c r="EK240">
        <v>104.433333333333</v>
      </c>
      <c r="EL240">
        <v>0.00500059</v>
      </c>
      <c r="EM240">
        <v>-11.8666666666667</v>
      </c>
      <c r="EN240">
        <v>-0.7</v>
      </c>
      <c r="EO240">
        <v>35.208</v>
      </c>
      <c r="EP240">
        <v>38.062</v>
      </c>
      <c r="EQ240">
        <v>36.437</v>
      </c>
      <c r="ER240">
        <v>37.9163333333333</v>
      </c>
      <c r="ES240">
        <v>37.375</v>
      </c>
      <c r="ET240">
        <v>0</v>
      </c>
      <c r="EU240">
        <v>0</v>
      </c>
      <c r="EV240">
        <v>0</v>
      </c>
      <c r="EW240">
        <v>1758506471.7</v>
      </c>
      <c r="EX240">
        <v>0</v>
      </c>
      <c r="EY240">
        <v>104.973076923077</v>
      </c>
      <c r="EZ240">
        <v>-8.02393205854122</v>
      </c>
      <c r="FA240">
        <v>-25.2410252217197</v>
      </c>
      <c r="FB240">
        <v>-11.5730769230769</v>
      </c>
      <c r="FC240">
        <v>15</v>
      </c>
      <c r="FD240">
        <v>0</v>
      </c>
      <c r="FE240" t="s">
        <v>424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0.0932748095238095</v>
      </c>
      <c r="FR240">
        <v>-0.107802077922078</v>
      </c>
      <c r="FS240">
        <v>0.0317286302539866</v>
      </c>
      <c r="FT240">
        <v>1</v>
      </c>
      <c r="FU240">
        <v>105.926470588235</v>
      </c>
      <c r="FV240">
        <v>-6.97784572488448</v>
      </c>
      <c r="FW240">
        <v>6.05578521763083</v>
      </c>
      <c r="FX240">
        <v>-1</v>
      </c>
      <c r="FY240">
        <v>0.0381186523809524</v>
      </c>
      <c r="FZ240">
        <v>-0.000881025974025955</v>
      </c>
      <c r="GA240">
        <v>0.00103500579967045</v>
      </c>
      <c r="GB240">
        <v>1</v>
      </c>
      <c r="GC240">
        <v>2</v>
      </c>
      <c r="GD240">
        <v>2</v>
      </c>
      <c r="GE240" t="s">
        <v>425</v>
      </c>
      <c r="GF240">
        <v>3.13296</v>
      </c>
      <c r="GG240">
        <v>2.71372</v>
      </c>
      <c r="GH240">
        <v>0.0888618</v>
      </c>
      <c r="GI240">
        <v>0.0893193</v>
      </c>
      <c r="GJ240">
        <v>0.102168</v>
      </c>
      <c r="GK240">
        <v>0.102686</v>
      </c>
      <c r="GL240">
        <v>34328.9</v>
      </c>
      <c r="GM240">
        <v>36750.7</v>
      </c>
      <c r="GN240">
        <v>34088.4</v>
      </c>
      <c r="GO240">
        <v>36538.3</v>
      </c>
      <c r="GP240">
        <v>43229.5</v>
      </c>
      <c r="GQ240">
        <v>47066.1</v>
      </c>
      <c r="GR240">
        <v>53186.5</v>
      </c>
      <c r="GS240">
        <v>58399.2</v>
      </c>
      <c r="GT240">
        <v>1.95572</v>
      </c>
      <c r="GU240">
        <v>1.65715</v>
      </c>
      <c r="GV240">
        <v>0.0925586</v>
      </c>
      <c r="GW240">
        <v>0</v>
      </c>
      <c r="GX240">
        <v>28.4849</v>
      </c>
      <c r="GY240">
        <v>999.9</v>
      </c>
      <c r="GZ240">
        <v>58.802</v>
      </c>
      <c r="HA240">
        <v>30.534</v>
      </c>
      <c r="HB240">
        <v>28.7585</v>
      </c>
      <c r="HC240">
        <v>54.8847</v>
      </c>
      <c r="HD240">
        <v>47.6683</v>
      </c>
      <c r="HE240">
        <v>1</v>
      </c>
      <c r="HF240">
        <v>0.0667912</v>
      </c>
      <c r="HG240">
        <v>-1.4962</v>
      </c>
      <c r="HH240">
        <v>20.1259</v>
      </c>
      <c r="HI240">
        <v>5.19842</v>
      </c>
      <c r="HJ240">
        <v>12.0043</v>
      </c>
      <c r="HK240">
        <v>4.97535</v>
      </c>
      <c r="HL240">
        <v>3.294</v>
      </c>
      <c r="HM240">
        <v>9999</v>
      </c>
      <c r="HN240">
        <v>9999</v>
      </c>
      <c r="HO240">
        <v>9999</v>
      </c>
      <c r="HP240">
        <v>999.9</v>
      </c>
      <c r="HQ240">
        <v>1.86325</v>
      </c>
      <c r="HR240">
        <v>1.86812</v>
      </c>
      <c r="HS240">
        <v>1.86783</v>
      </c>
      <c r="HT240">
        <v>1.86905</v>
      </c>
      <c r="HU240">
        <v>1.86986</v>
      </c>
      <c r="HV240">
        <v>1.86594</v>
      </c>
      <c r="HW240">
        <v>1.86699</v>
      </c>
      <c r="HX240">
        <v>1.8684</v>
      </c>
      <c r="HY240">
        <v>5</v>
      </c>
      <c r="HZ240">
        <v>0</v>
      </c>
      <c r="IA240">
        <v>0</v>
      </c>
      <c r="IB240">
        <v>0</v>
      </c>
      <c r="IC240" t="s">
        <v>426</v>
      </c>
      <c r="ID240" t="s">
        <v>427</v>
      </c>
      <c r="IE240" t="s">
        <v>428</v>
      </c>
      <c r="IF240" t="s">
        <v>428</v>
      </c>
      <c r="IG240" t="s">
        <v>428</v>
      </c>
      <c r="IH240" t="s">
        <v>428</v>
      </c>
      <c r="II240">
        <v>0</v>
      </c>
      <c r="IJ240">
        <v>100</v>
      </c>
      <c r="IK240">
        <v>100</v>
      </c>
      <c r="IL240">
        <v>2.052</v>
      </c>
      <c r="IM240">
        <v>0.3406</v>
      </c>
      <c r="IN240">
        <v>0.625846538382723</v>
      </c>
      <c r="IO240">
        <v>0.00365734689822481</v>
      </c>
      <c r="IP240">
        <v>-6.82403095585571e-07</v>
      </c>
      <c r="IQ240">
        <v>2.34579755332527e-10</v>
      </c>
      <c r="IR240">
        <v>-0.0964157226560202</v>
      </c>
      <c r="IS240">
        <v>-0.0183575705514064</v>
      </c>
      <c r="IT240">
        <v>0.00210061426533654</v>
      </c>
      <c r="IU240">
        <v>-2.28055882586626e-05</v>
      </c>
      <c r="IV240">
        <v>4</v>
      </c>
      <c r="IW240">
        <v>2464</v>
      </c>
      <c r="IX240">
        <v>0</v>
      </c>
      <c r="IY240">
        <v>27</v>
      </c>
      <c r="IZ240">
        <v>29308441.2</v>
      </c>
      <c r="JA240">
        <v>29308441.2</v>
      </c>
      <c r="JB240">
        <v>0.95459</v>
      </c>
      <c r="JC240">
        <v>2.63428</v>
      </c>
      <c r="JD240">
        <v>1.54785</v>
      </c>
      <c r="JE240">
        <v>2.31323</v>
      </c>
      <c r="JF240">
        <v>1.64673</v>
      </c>
      <c r="JG240">
        <v>2.34497</v>
      </c>
      <c r="JH240">
        <v>34.4408</v>
      </c>
      <c r="JI240">
        <v>24.2188</v>
      </c>
      <c r="JJ240">
        <v>18</v>
      </c>
      <c r="JK240">
        <v>505.824</v>
      </c>
      <c r="JL240">
        <v>331.508</v>
      </c>
      <c r="JM240">
        <v>30.8606</v>
      </c>
      <c r="JN240">
        <v>28.2263</v>
      </c>
      <c r="JO240">
        <v>30.0002</v>
      </c>
      <c r="JP240">
        <v>28.2316</v>
      </c>
      <c r="JQ240">
        <v>28.1931</v>
      </c>
      <c r="JR240">
        <v>19.14</v>
      </c>
      <c r="JS240">
        <v>22.6281</v>
      </c>
      <c r="JT240">
        <v>85.7105</v>
      </c>
      <c r="JU240">
        <v>30.8644</v>
      </c>
      <c r="JV240">
        <v>420</v>
      </c>
      <c r="JW240">
        <v>23.8736</v>
      </c>
      <c r="JX240">
        <v>96.6756</v>
      </c>
      <c r="JY240">
        <v>94.6177</v>
      </c>
    </row>
    <row r="241" spans="1:285">
      <c r="A241">
        <v>225</v>
      </c>
      <c r="B241">
        <v>1758506474</v>
      </c>
      <c r="C241">
        <v>3446</v>
      </c>
      <c r="D241" t="s">
        <v>879</v>
      </c>
      <c r="E241" t="s">
        <v>880</v>
      </c>
      <c r="F241">
        <v>5</v>
      </c>
      <c r="G241" t="s">
        <v>419</v>
      </c>
      <c r="H241" t="s">
        <v>786</v>
      </c>
      <c r="I241" t="s">
        <v>421</v>
      </c>
      <c r="J241">
        <v>1758506470.75</v>
      </c>
      <c r="K241">
        <f>(L241)/1000</f>
        <v>0</v>
      </c>
      <c r="L241">
        <f>1000*DL241*AJ241*(DH241-DI241)/(100*DA241*(1000-AJ241*DH241))</f>
        <v>0</v>
      </c>
      <c r="M241">
        <f>DL241*AJ241*(DG241-DF241*(1000-AJ241*DI241)/(1000-AJ241*DH241))/(100*DA241)</f>
        <v>0</v>
      </c>
      <c r="N241">
        <f>DF241 - IF(AJ241&gt;1, M241*DA241*100.0/(AL241), 0)</f>
        <v>0</v>
      </c>
      <c r="O241">
        <f>((U241-K241/2)*N241-M241)/(U241+K241/2)</f>
        <v>0</v>
      </c>
      <c r="P241">
        <f>O241*(DM241+DN241)/1000.0</f>
        <v>0</v>
      </c>
      <c r="Q241">
        <f>(DF241 - IF(AJ241&gt;1, M241*DA241*100.0/(AL241), 0))*(DM241+DN241)/1000.0</f>
        <v>0</v>
      </c>
      <c r="R241">
        <f>2.0/((1/T241-1/S241)+SIGN(T241)*SQRT((1/T241-1/S241)*(1/T241-1/S241) + 4*DB241/((DB241+1)*(DB241+1))*(2*1/T241*1/S241-1/S241*1/S241)))</f>
        <v>0</v>
      </c>
      <c r="S241">
        <f>IF(LEFT(DC241,1)&lt;&gt;"0",IF(LEFT(DC241,1)="1",3.0,DD241),$D$5+$E$5*(DT241*DM241/($K$5*1000))+$F$5*(DT241*DM241/($K$5*1000))*MAX(MIN(DA241,$J$5),$I$5)*MAX(MIN(DA241,$J$5),$I$5)+$G$5*MAX(MIN(DA241,$J$5),$I$5)*(DT241*DM241/($K$5*1000))+$H$5*(DT241*DM241/($K$5*1000))*(DT241*DM241/($K$5*1000)))</f>
        <v>0</v>
      </c>
      <c r="T241">
        <f>K241*(1000-(1000*0.61365*exp(17.502*X241/(240.97+X241))/(DM241+DN241)+DH241)/2)/(1000*0.61365*exp(17.502*X241/(240.97+X241))/(DM241+DN241)-DH241)</f>
        <v>0</v>
      </c>
      <c r="U241">
        <f>1/((DB241+1)/(R241/1.6)+1/(S241/1.37)) + DB241/((DB241+1)/(R241/1.6) + DB241/(S241/1.37))</f>
        <v>0</v>
      </c>
      <c r="V241">
        <f>(CW241*CZ241)</f>
        <v>0</v>
      </c>
      <c r="W241">
        <f>(DO241+(V241+2*0.95*5.67E-8*(((DO241+$B$7)+273)^4-(DO241+273)^4)-44100*K241)/(1.84*29.3*S241+8*0.95*5.67E-8*(DO241+273)^3))</f>
        <v>0</v>
      </c>
      <c r="X241">
        <f>($C$7*DP241+$D$7*DQ241+$E$7*W241)</f>
        <v>0</v>
      </c>
      <c r="Y241">
        <f>0.61365*exp(17.502*X241/(240.97+X241))</f>
        <v>0</v>
      </c>
      <c r="Z241">
        <f>(AA241/AB241*100)</f>
        <v>0</v>
      </c>
      <c r="AA241">
        <f>DH241*(DM241+DN241)/1000</f>
        <v>0</v>
      </c>
      <c r="AB241">
        <f>0.61365*exp(17.502*DO241/(240.97+DO241))</f>
        <v>0</v>
      </c>
      <c r="AC241">
        <f>(Y241-DH241*(DM241+DN241)/1000)</f>
        <v>0</v>
      </c>
      <c r="AD241">
        <f>(-K241*44100)</f>
        <v>0</v>
      </c>
      <c r="AE241">
        <f>2*29.3*S241*0.92*(DO241-X241)</f>
        <v>0</v>
      </c>
      <c r="AF241">
        <f>2*0.95*5.67E-8*(((DO241+$B$7)+273)^4-(X241+273)^4)</f>
        <v>0</v>
      </c>
      <c r="AG241">
        <f>V241+AF241+AD241+AE241</f>
        <v>0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MAX(0,($B$13+$C$13*DT241)/(1+$D$13*DT241)*DM241/(DO241+273)*$E$13)</f>
        <v>0</v>
      </c>
      <c r="AM241" t="s">
        <v>422</v>
      </c>
      <c r="AN241" t="s">
        <v>422</v>
      </c>
      <c r="AO241">
        <v>0</v>
      </c>
      <c r="AP241">
        <v>0</v>
      </c>
      <c r="AQ241">
        <f>1-AO241/AP241</f>
        <v>0</v>
      </c>
      <c r="AR241">
        <v>0</v>
      </c>
      <c r="AS241" t="s">
        <v>422</v>
      </c>
      <c r="AT241" t="s">
        <v>422</v>
      </c>
      <c r="AU241">
        <v>0</v>
      </c>
      <c r="AV241">
        <v>0</v>
      </c>
      <c r="AW241">
        <f>1-AU241/AV241</f>
        <v>0</v>
      </c>
      <c r="AX241">
        <v>0.5</v>
      </c>
      <c r="AY241">
        <f>CX241</f>
        <v>0</v>
      </c>
      <c r="AZ241">
        <f>M241</f>
        <v>0</v>
      </c>
      <c r="BA241">
        <f>AW241*AX241*AY241</f>
        <v>0</v>
      </c>
      <c r="BB241">
        <f>(AZ241-AR241)/AY241</f>
        <v>0</v>
      </c>
      <c r="BC241">
        <f>(AP241-AV241)/AV241</f>
        <v>0</v>
      </c>
      <c r="BD241">
        <f>AO241/(AQ241+AO241/AV241)</f>
        <v>0</v>
      </c>
      <c r="BE241" t="s">
        <v>422</v>
      </c>
      <c r="BF241">
        <v>0</v>
      </c>
      <c r="BG241">
        <f>IF(BF241&lt;&gt;0, BF241, BD241)</f>
        <v>0</v>
      </c>
      <c r="BH241">
        <f>1-BG241/AV241</f>
        <v>0</v>
      </c>
      <c r="BI241">
        <f>(AV241-AU241)/(AV241-BG241)</f>
        <v>0</v>
      </c>
      <c r="BJ241">
        <f>(AP241-AV241)/(AP241-BG241)</f>
        <v>0</v>
      </c>
      <c r="BK241">
        <f>(AV241-AU241)/(AV241-AO241)</f>
        <v>0</v>
      </c>
      <c r="BL241">
        <f>(AP241-AV241)/(AP241-AO241)</f>
        <v>0</v>
      </c>
      <c r="BM241">
        <f>(BI241*BG241/AU241)</f>
        <v>0</v>
      </c>
      <c r="BN241">
        <f>(1-BM241)</f>
        <v>0</v>
      </c>
      <c r="CW241">
        <f>$B$11*DU241+$C$11*DV241+$F$11*EG241*(1-EJ241)</f>
        <v>0</v>
      </c>
      <c r="CX241">
        <f>CW241*CY241</f>
        <v>0</v>
      </c>
      <c r="CY241">
        <f>($B$11*$D$9+$C$11*$D$9+$F$11*((ET241+EL241)/MAX(ET241+EL241+EU241, 0.1)*$I$9+EU241/MAX(ET241+EL241+EU241, 0.1)*$J$9))/($B$11+$C$11+$F$11)</f>
        <v>0</v>
      </c>
      <c r="CZ241">
        <f>($B$11*$K$9+$C$11*$K$9+$F$11*((ET241+EL241)/MAX(ET241+EL241+EU241, 0.1)*$P$9+EU241/MAX(ET241+EL241+EU241, 0.1)*$Q$9))/($B$11+$C$11+$F$11)</f>
        <v>0</v>
      </c>
      <c r="DA241">
        <v>1.37</v>
      </c>
      <c r="DB241">
        <v>0.5</v>
      </c>
      <c r="DC241" t="s">
        <v>423</v>
      </c>
      <c r="DD241">
        <v>2</v>
      </c>
      <c r="DE241">
        <v>1758506470.75</v>
      </c>
      <c r="DF241">
        <v>420.11325</v>
      </c>
      <c r="DG241">
        <v>420.00825</v>
      </c>
      <c r="DH241">
        <v>23.943575</v>
      </c>
      <c r="DI241">
        <v>23.9051</v>
      </c>
      <c r="DJ241">
        <v>418.06025</v>
      </c>
      <c r="DK241">
        <v>23.6029</v>
      </c>
      <c r="DL241">
        <v>499.94975</v>
      </c>
      <c r="DM241">
        <v>89.8123</v>
      </c>
      <c r="DN241">
        <v>0.035803375</v>
      </c>
      <c r="DO241">
        <v>30.169075</v>
      </c>
      <c r="DP241">
        <v>29.9959</v>
      </c>
      <c r="DQ241">
        <v>999.9</v>
      </c>
      <c r="DR241">
        <v>0</v>
      </c>
      <c r="DS241">
        <v>0</v>
      </c>
      <c r="DT241">
        <v>9984.3775</v>
      </c>
      <c r="DU241">
        <v>0</v>
      </c>
      <c r="DV241">
        <v>0.330984</v>
      </c>
      <c r="DW241">
        <v>0.105285525</v>
      </c>
      <c r="DX241">
        <v>430.41875</v>
      </c>
      <c r="DY241">
        <v>430.29425</v>
      </c>
      <c r="DZ241">
        <v>0.038460725</v>
      </c>
      <c r="EA241">
        <v>420.00825</v>
      </c>
      <c r="EB241">
        <v>23.9051</v>
      </c>
      <c r="EC241">
        <v>2.1504275</v>
      </c>
      <c r="ED241">
        <v>2.1469725</v>
      </c>
      <c r="EE241">
        <v>18.5977</v>
      </c>
      <c r="EF241">
        <v>18.57205</v>
      </c>
      <c r="EG241">
        <v>0.00500059</v>
      </c>
      <c r="EH241">
        <v>0</v>
      </c>
      <c r="EI241">
        <v>0</v>
      </c>
      <c r="EJ241">
        <v>0</v>
      </c>
      <c r="EK241">
        <v>104.825</v>
      </c>
      <c r="EL241">
        <v>0.00500059</v>
      </c>
      <c r="EM241">
        <v>-10.575</v>
      </c>
      <c r="EN241">
        <v>-0.425</v>
      </c>
      <c r="EO241">
        <v>35.20275</v>
      </c>
      <c r="EP241">
        <v>38.062</v>
      </c>
      <c r="EQ241">
        <v>36.437</v>
      </c>
      <c r="ER241">
        <v>37.8905</v>
      </c>
      <c r="ES241">
        <v>37.375</v>
      </c>
      <c r="ET241">
        <v>0</v>
      </c>
      <c r="EU241">
        <v>0</v>
      </c>
      <c r="EV241">
        <v>0</v>
      </c>
      <c r="EW241">
        <v>1758506474.7</v>
      </c>
      <c r="EX241">
        <v>0</v>
      </c>
      <c r="EY241">
        <v>105.052</v>
      </c>
      <c r="EZ241">
        <v>-4.32307726908944</v>
      </c>
      <c r="FA241">
        <v>15.7153852352729</v>
      </c>
      <c r="FB241">
        <v>-12.796</v>
      </c>
      <c r="FC241">
        <v>15</v>
      </c>
      <c r="FD241">
        <v>0</v>
      </c>
      <c r="FE241" t="s">
        <v>424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0.0868704714285714</v>
      </c>
      <c r="FR241">
        <v>-0.022731561038961</v>
      </c>
      <c r="FS241">
        <v>0.0254703938105016</v>
      </c>
      <c r="FT241">
        <v>1</v>
      </c>
      <c r="FU241">
        <v>105.520588235294</v>
      </c>
      <c r="FV241">
        <v>-9.57219269082191</v>
      </c>
      <c r="FW241">
        <v>5.5923150742133</v>
      </c>
      <c r="FX241">
        <v>-1</v>
      </c>
      <c r="FY241">
        <v>0.0379373571428571</v>
      </c>
      <c r="FZ241">
        <v>0.0010174441558442</v>
      </c>
      <c r="GA241">
        <v>0.000914670784683616</v>
      </c>
      <c r="GB241">
        <v>1</v>
      </c>
      <c r="GC241">
        <v>2</v>
      </c>
      <c r="GD241">
        <v>2</v>
      </c>
      <c r="GE241" t="s">
        <v>425</v>
      </c>
      <c r="GF241">
        <v>3.13311</v>
      </c>
      <c r="GG241">
        <v>2.71389</v>
      </c>
      <c r="GH241">
        <v>0.0888656</v>
      </c>
      <c r="GI241">
        <v>0.0893169</v>
      </c>
      <c r="GJ241">
        <v>0.102169</v>
      </c>
      <c r="GK241">
        <v>0.102685</v>
      </c>
      <c r="GL241">
        <v>34328.7</v>
      </c>
      <c r="GM241">
        <v>36750.9</v>
      </c>
      <c r="GN241">
        <v>34088.3</v>
      </c>
      <c r="GO241">
        <v>36538.4</v>
      </c>
      <c r="GP241">
        <v>43229</v>
      </c>
      <c r="GQ241">
        <v>47066.3</v>
      </c>
      <c r="GR241">
        <v>53186</v>
      </c>
      <c r="GS241">
        <v>58399.4</v>
      </c>
      <c r="GT241">
        <v>1.9559</v>
      </c>
      <c r="GU241">
        <v>1.65702</v>
      </c>
      <c r="GV241">
        <v>0.0929087</v>
      </c>
      <c r="GW241">
        <v>0</v>
      </c>
      <c r="GX241">
        <v>28.4867</v>
      </c>
      <c r="GY241">
        <v>999.9</v>
      </c>
      <c r="GZ241">
        <v>58.802</v>
      </c>
      <c r="HA241">
        <v>30.534</v>
      </c>
      <c r="HB241">
        <v>28.7601</v>
      </c>
      <c r="HC241">
        <v>54.3147</v>
      </c>
      <c r="HD241">
        <v>47.5801</v>
      </c>
      <c r="HE241">
        <v>1</v>
      </c>
      <c r="HF241">
        <v>0.0669207</v>
      </c>
      <c r="HG241">
        <v>-1.49239</v>
      </c>
      <c r="HH241">
        <v>20.1259</v>
      </c>
      <c r="HI241">
        <v>5.19902</v>
      </c>
      <c r="HJ241">
        <v>12.0043</v>
      </c>
      <c r="HK241">
        <v>4.9753</v>
      </c>
      <c r="HL241">
        <v>3.294</v>
      </c>
      <c r="HM241">
        <v>9999</v>
      </c>
      <c r="HN241">
        <v>9999</v>
      </c>
      <c r="HO241">
        <v>9999</v>
      </c>
      <c r="HP241">
        <v>999.9</v>
      </c>
      <c r="HQ241">
        <v>1.86325</v>
      </c>
      <c r="HR241">
        <v>1.86811</v>
      </c>
      <c r="HS241">
        <v>1.86783</v>
      </c>
      <c r="HT241">
        <v>1.86905</v>
      </c>
      <c r="HU241">
        <v>1.86984</v>
      </c>
      <c r="HV241">
        <v>1.86594</v>
      </c>
      <c r="HW241">
        <v>1.86701</v>
      </c>
      <c r="HX241">
        <v>1.86843</v>
      </c>
      <c r="HY241">
        <v>5</v>
      </c>
      <c r="HZ241">
        <v>0</v>
      </c>
      <c r="IA241">
        <v>0</v>
      </c>
      <c r="IB241">
        <v>0</v>
      </c>
      <c r="IC241" t="s">
        <v>426</v>
      </c>
      <c r="ID241" t="s">
        <v>427</v>
      </c>
      <c r="IE241" t="s">
        <v>428</v>
      </c>
      <c r="IF241" t="s">
        <v>428</v>
      </c>
      <c r="IG241" t="s">
        <v>428</v>
      </c>
      <c r="IH241" t="s">
        <v>428</v>
      </c>
      <c r="II241">
        <v>0</v>
      </c>
      <c r="IJ241">
        <v>100</v>
      </c>
      <c r="IK241">
        <v>100</v>
      </c>
      <c r="IL241">
        <v>2.053</v>
      </c>
      <c r="IM241">
        <v>0.3407</v>
      </c>
      <c r="IN241">
        <v>0.625846538382723</v>
      </c>
      <c r="IO241">
        <v>0.00365734689822481</v>
      </c>
      <c r="IP241">
        <v>-6.82403095585571e-07</v>
      </c>
      <c r="IQ241">
        <v>2.34579755332527e-10</v>
      </c>
      <c r="IR241">
        <v>-0.0964157226560202</v>
      </c>
      <c r="IS241">
        <v>-0.0183575705514064</v>
      </c>
      <c r="IT241">
        <v>0.00210061426533654</v>
      </c>
      <c r="IU241">
        <v>-2.28055882586626e-05</v>
      </c>
      <c r="IV241">
        <v>4</v>
      </c>
      <c r="IW241">
        <v>2464</v>
      </c>
      <c r="IX241">
        <v>0</v>
      </c>
      <c r="IY241">
        <v>27</v>
      </c>
      <c r="IZ241">
        <v>29308441.2</v>
      </c>
      <c r="JA241">
        <v>29308441.2</v>
      </c>
      <c r="JB241">
        <v>0.95459</v>
      </c>
      <c r="JC241">
        <v>2.6416</v>
      </c>
      <c r="JD241">
        <v>1.54785</v>
      </c>
      <c r="JE241">
        <v>2.31323</v>
      </c>
      <c r="JF241">
        <v>1.64673</v>
      </c>
      <c r="JG241">
        <v>2.34009</v>
      </c>
      <c r="JH241">
        <v>34.4408</v>
      </c>
      <c r="JI241">
        <v>24.2188</v>
      </c>
      <c r="JJ241">
        <v>18</v>
      </c>
      <c r="JK241">
        <v>505.94</v>
      </c>
      <c r="JL241">
        <v>331.449</v>
      </c>
      <c r="JM241">
        <v>30.865</v>
      </c>
      <c r="JN241">
        <v>28.2263</v>
      </c>
      <c r="JO241">
        <v>30.0003</v>
      </c>
      <c r="JP241">
        <v>28.2316</v>
      </c>
      <c r="JQ241">
        <v>28.1931</v>
      </c>
      <c r="JR241">
        <v>19.1387</v>
      </c>
      <c r="JS241">
        <v>22.6281</v>
      </c>
      <c r="JT241">
        <v>85.7105</v>
      </c>
      <c r="JU241">
        <v>30.8644</v>
      </c>
      <c r="JV241">
        <v>420</v>
      </c>
      <c r="JW241">
        <v>23.8736</v>
      </c>
      <c r="JX241">
        <v>96.675</v>
      </c>
      <c r="JY241">
        <v>94.618</v>
      </c>
    </row>
    <row r="242" spans="1:285">
      <c r="A242">
        <v>226</v>
      </c>
      <c r="B242">
        <v>1758506476</v>
      </c>
      <c r="C242">
        <v>3448</v>
      </c>
      <c r="D242" t="s">
        <v>881</v>
      </c>
      <c r="E242" t="s">
        <v>882</v>
      </c>
      <c r="F242">
        <v>5</v>
      </c>
      <c r="G242" t="s">
        <v>419</v>
      </c>
      <c r="H242" t="s">
        <v>786</v>
      </c>
      <c r="I242" t="s">
        <v>421</v>
      </c>
      <c r="J242">
        <v>1758506473.33333</v>
      </c>
      <c r="K242">
        <f>(L242)/1000</f>
        <v>0</v>
      </c>
      <c r="L242">
        <f>1000*DL242*AJ242*(DH242-DI242)/(100*DA242*(1000-AJ242*DH242))</f>
        <v>0</v>
      </c>
      <c r="M242">
        <f>DL242*AJ242*(DG242-DF242*(1000-AJ242*DI242)/(1000-AJ242*DH242))/(100*DA242)</f>
        <v>0</v>
      </c>
      <c r="N242">
        <f>DF242 - IF(AJ242&gt;1, M242*DA242*100.0/(AL242), 0)</f>
        <v>0</v>
      </c>
      <c r="O242">
        <f>((U242-K242/2)*N242-M242)/(U242+K242/2)</f>
        <v>0</v>
      </c>
      <c r="P242">
        <f>O242*(DM242+DN242)/1000.0</f>
        <v>0</v>
      </c>
      <c r="Q242">
        <f>(DF242 - IF(AJ242&gt;1, M242*DA242*100.0/(AL242), 0))*(DM242+DN242)/1000.0</f>
        <v>0</v>
      </c>
      <c r="R242">
        <f>2.0/((1/T242-1/S242)+SIGN(T242)*SQRT((1/T242-1/S242)*(1/T242-1/S242) + 4*DB242/((DB242+1)*(DB242+1))*(2*1/T242*1/S242-1/S242*1/S242)))</f>
        <v>0</v>
      </c>
      <c r="S242">
        <f>IF(LEFT(DC242,1)&lt;&gt;"0",IF(LEFT(DC242,1)="1",3.0,DD242),$D$5+$E$5*(DT242*DM242/($K$5*1000))+$F$5*(DT242*DM242/($K$5*1000))*MAX(MIN(DA242,$J$5),$I$5)*MAX(MIN(DA242,$J$5),$I$5)+$G$5*MAX(MIN(DA242,$J$5),$I$5)*(DT242*DM242/($K$5*1000))+$H$5*(DT242*DM242/($K$5*1000))*(DT242*DM242/($K$5*1000)))</f>
        <v>0</v>
      </c>
      <c r="T242">
        <f>K242*(1000-(1000*0.61365*exp(17.502*X242/(240.97+X242))/(DM242+DN242)+DH242)/2)/(1000*0.61365*exp(17.502*X242/(240.97+X242))/(DM242+DN242)-DH242)</f>
        <v>0</v>
      </c>
      <c r="U242">
        <f>1/((DB242+1)/(R242/1.6)+1/(S242/1.37)) + DB242/((DB242+1)/(R242/1.6) + DB242/(S242/1.37))</f>
        <v>0</v>
      </c>
      <c r="V242">
        <f>(CW242*CZ242)</f>
        <v>0</v>
      </c>
      <c r="W242">
        <f>(DO242+(V242+2*0.95*5.67E-8*(((DO242+$B$7)+273)^4-(DO242+273)^4)-44100*K242)/(1.84*29.3*S242+8*0.95*5.67E-8*(DO242+273)^3))</f>
        <v>0</v>
      </c>
      <c r="X242">
        <f>($C$7*DP242+$D$7*DQ242+$E$7*W242)</f>
        <v>0</v>
      </c>
      <c r="Y242">
        <f>0.61365*exp(17.502*X242/(240.97+X242))</f>
        <v>0</v>
      </c>
      <c r="Z242">
        <f>(AA242/AB242*100)</f>
        <v>0</v>
      </c>
      <c r="AA242">
        <f>DH242*(DM242+DN242)/1000</f>
        <v>0</v>
      </c>
      <c r="AB242">
        <f>0.61365*exp(17.502*DO242/(240.97+DO242))</f>
        <v>0</v>
      </c>
      <c r="AC242">
        <f>(Y242-DH242*(DM242+DN242)/1000)</f>
        <v>0</v>
      </c>
      <c r="AD242">
        <f>(-K242*44100)</f>
        <v>0</v>
      </c>
      <c r="AE242">
        <f>2*29.3*S242*0.92*(DO242-X242)</f>
        <v>0</v>
      </c>
      <c r="AF242">
        <f>2*0.95*5.67E-8*(((DO242+$B$7)+273)^4-(X242+273)^4)</f>
        <v>0</v>
      </c>
      <c r="AG242">
        <f>V242+AF242+AD242+AE242</f>
        <v>0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MAX(0,($B$13+$C$13*DT242)/(1+$D$13*DT242)*DM242/(DO242+273)*$E$13)</f>
        <v>0</v>
      </c>
      <c r="AM242" t="s">
        <v>422</v>
      </c>
      <c r="AN242" t="s">
        <v>422</v>
      </c>
      <c r="AO242">
        <v>0</v>
      </c>
      <c r="AP242">
        <v>0</v>
      </c>
      <c r="AQ242">
        <f>1-AO242/AP242</f>
        <v>0</v>
      </c>
      <c r="AR242">
        <v>0</v>
      </c>
      <c r="AS242" t="s">
        <v>422</v>
      </c>
      <c r="AT242" t="s">
        <v>422</v>
      </c>
      <c r="AU242">
        <v>0</v>
      </c>
      <c r="AV242">
        <v>0</v>
      </c>
      <c r="AW242">
        <f>1-AU242/AV242</f>
        <v>0</v>
      </c>
      <c r="AX242">
        <v>0.5</v>
      </c>
      <c r="AY242">
        <f>CX242</f>
        <v>0</v>
      </c>
      <c r="AZ242">
        <f>M242</f>
        <v>0</v>
      </c>
      <c r="BA242">
        <f>AW242*AX242*AY242</f>
        <v>0</v>
      </c>
      <c r="BB242">
        <f>(AZ242-AR242)/AY242</f>
        <v>0</v>
      </c>
      <c r="BC242">
        <f>(AP242-AV242)/AV242</f>
        <v>0</v>
      </c>
      <c r="BD242">
        <f>AO242/(AQ242+AO242/AV242)</f>
        <v>0</v>
      </c>
      <c r="BE242" t="s">
        <v>422</v>
      </c>
      <c r="BF242">
        <v>0</v>
      </c>
      <c r="BG242">
        <f>IF(BF242&lt;&gt;0, BF242, BD242)</f>
        <v>0</v>
      </c>
      <c r="BH242">
        <f>1-BG242/AV242</f>
        <v>0</v>
      </c>
      <c r="BI242">
        <f>(AV242-AU242)/(AV242-BG242)</f>
        <v>0</v>
      </c>
      <c r="BJ242">
        <f>(AP242-AV242)/(AP242-BG242)</f>
        <v>0</v>
      </c>
      <c r="BK242">
        <f>(AV242-AU242)/(AV242-AO242)</f>
        <v>0</v>
      </c>
      <c r="BL242">
        <f>(AP242-AV242)/(AP242-AO242)</f>
        <v>0</v>
      </c>
      <c r="BM242">
        <f>(BI242*BG242/AU242)</f>
        <v>0</v>
      </c>
      <c r="BN242">
        <f>(1-BM242)</f>
        <v>0</v>
      </c>
      <c r="CW242">
        <f>$B$11*DU242+$C$11*DV242+$F$11*EG242*(1-EJ242)</f>
        <v>0</v>
      </c>
      <c r="CX242">
        <f>CW242*CY242</f>
        <v>0</v>
      </c>
      <c r="CY242">
        <f>($B$11*$D$9+$C$11*$D$9+$F$11*((ET242+EL242)/MAX(ET242+EL242+EU242, 0.1)*$I$9+EU242/MAX(ET242+EL242+EU242, 0.1)*$J$9))/($B$11+$C$11+$F$11)</f>
        <v>0</v>
      </c>
      <c r="CZ242">
        <f>($B$11*$K$9+$C$11*$K$9+$F$11*((ET242+EL242)/MAX(ET242+EL242+EU242, 0.1)*$P$9+EU242/MAX(ET242+EL242+EU242, 0.1)*$Q$9))/($B$11+$C$11+$F$11)</f>
        <v>0</v>
      </c>
      <c r="DA242">
        <v>1.37</v>
      </c>
      <c r="DB242">
        <v>0.5</v>
      </c>
      <c r="DC242" t="s">
        <v>423</v>
      </c>
      <c r="DD242">
        <v>2</v>
      </c>
      <c r="DE242">
        <v>1758506473.33333</v>
      </c>
      <c r="DF242">
        <v>420.121333333333</v>
      </c>
      <c r="DG242">
        <v>419.984333333333</v>
      </c>
      <c r="DH242">
        <v>23.9434</v>
      </c>
      <c r="DI242">
        <v>23.9051333333333</v>
      </c>
      <c r="DJ242">
        <v>418.068333333333</v>
      </c>
      <c r="DK242">
        <v>23.6027</v>
      </c>
      <c r="DL242">
        <v>499.948333333333</v>
      </c>
      <c r="DM242">
        <v>89.8127</v>
      </c>
      <c r="DN242">
        <v>0.0359207</v>
      </c>
      <c r="DO242">
        <v>30.1689333333333</v>
      </c>
      <c r="DP242">
        <v>29.9991666666667</v>
      </c>
      <c r="DQ242">
        <v>999.9</v>
      </c>
      <c r="DR242">
        <v>0</v>
      </c>
      <c r="DS242">
        <v>0</v>
      </c>
      <c r="DT242">
        <v>9990.00333333333</v>
      </c>
      <c r="DU242">
        <v>0</v>
      </c>
      <c r="DV242">
        <v>0.330984</v>
      </c>
      <c r="DW242">
        <v>0.137125333333333</v>
      </c>
      <c r="DX242">
        <v>430.427</v>
      </c>
      <c r="DY242">
        <v>430.269666666667</v>
      </c>
      <c r="DZ242">
        <v>0.0382468</v>
      </c>
      <c r="EA242">
        <v>419.984333333333</v>
      </c>
      <c r="EB242">
        <v>23.9051333333333</v>
      </c>
      <c r="EC242">
        <v>2.15042</v>
      </c>
      <c r="ED242">
        <v>2.14698333333333</v>
      </c>
      <c r="EE242">
        <v>18.5976333333333</v>
      </c>
      <c r="EF242">
        <v>18.5721333333333</v>
      </c>
      <c r="EG242">
        <v>0.00500059</v>
      </c>
      <c r="EH242">
        <v>0</v>
      </c>
      <c r="EI242">
        <v>0</v>
      </c>
      <c r="EJ242">
        <v>0</v>
      </c>
      <c r="EK242">
        <v>107.533333333333</v>
      </c>
      <c r="EL242">
        <v>0.00500059</v>
      </c>
      <c r="EM242">
        <v>-11.2333333333333</v>
      </c>
      <c r="EN242">
        <v>-0.6</v>
      </c>
      <c r="EO242">
        <v>35.187</v>
      </c>
      <c r="EP242">
        <v>38.062</v>
      </c>
      <c r="EQ242">
        <v>36.4163333333333</v>
      </c>
      <c r="ER242">
        <v>37.875</v>
      </c>
      <c r="ES242">
        <v>37.375</v>
      </c>
      <c r="ET242">
        <v>0</v>
      </c>
      <c r="EU242">
        <v>0</v>
      </c>
      <c r="EV242">
        <v>0</v>
      </c>
      <c r="EW242">
        <v>1758506476.5</v>
      </c>
      <c r="EX242">
        <v>0</v>
      </c>
      <c r="EY242">
        <v>105.457692307692</v>
      </c>
      <c r="EZ242">
        <v>8.16068341138203</v>
      </c>
      <c r="FA242">
        <v>16.7282055810559</v>
      </c>
      <c r="FB242">
        <v>-12.5730769230769</v>
      </c>
      <c r="FC242">
        <v>15</v>
      </c>
      <c r="FD242">
        <v>0</v>
      </c>
      <c r="FE242" t="s">
        <v>424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0.09562835</v>
      </c>
      <c r="FR242">
        <v>0.114666342857143</v>
      </c>
      <c r="FS242">
        <v>0.0326374989793872</v>
      </c>
      <c r="FT242">
        <v>1</v>
      </c>
      <c r="FU242">
        <v>105.502941176471</v>
      </c>
      <c r="FV242">
        <v>-10.2658519501924</v>
      </c>
      <c r="FW242">
        <v>5.48422793612404</v>
      </c>
      <c r="FX242">
        <v>-1</v>
      </c>
      <c r="FY242">
        <v>0.038062775</v>
      </c>
      <c r="FZ242">
        <v>0.00229518045112782</v>
      </c>
      <c r="GA242">
        <v>0.000874940480761406</v>
      </c>
      <c r="GB242">
        <v>1</v>
      </c>
      <c r="GC242">
        <v>2</v>
      </c>
      <c r="GD242">
        <v>2</v>
      </c>
      <c r="GE242" t="s">
        <v>425</v>
      </c>
      <c r="GF242">
        <v>3.13315</v>
      </c>
      <c r="GG242">
        <v>2.71388</v>
      </c>
      <c r="GH242">
        <v>0.0888631</v>
      </c>
      <c r="GI242">
        <v>0.0893193</v>
      </c>
      <c r="GJ242">
        <v>0.102169</v>
      </c>
      <c r="GK242">
        <v>0.102687</v>
      </c>
      <c r="GL242">
        <v>34328.6</v>
      </c>
      <c r="GM242">
        <v>36750.9</v>
      </c>
      <c r="GN242">
        <v>34088.2</v>
      </c>
      <c r="GO242">
        <v>36538.5</v>
      </c>
      <c r="GP242">
        <v>43228.9</v>
      </c>
      <c r="GQ242">
        <v>47066.2</v>
      </c>
      <c r="GR242">
        <v>53185.9</v>
      </c>
      <c r="GS242">
        <v>58399.3</v>
      </c>
      <c r="GT242">
        <v>1.95575</v>
      </c>
      <c r="GU242">
        <v>1.65692</v>
      </c>
      <c r="GV242">
        <v>0.0927746</v>
      </c>
      <c r="GW242">
        <v>0</v>
      </c>
      <c r="GX242">
        <v>28.4872</v>
      </c>
      <c r="GY242">
        <v>999.9</v>
      </c>
      <c r="GZ242">
        <v>58.802</v>
      </c>
      <c r="HA242">
        <v>30.555</v>
      </c>
      <c r="HB242">
        <v>28.7976</v>
      </c>
      <c r="HC242">
        <v>54.6547</v>
      </c>
      <c r="HD242">
        <v>47.504</v>
      </c>
      <c r="HE242">
        <v>1</v>
      </c>
      <c r="HF242">
        <v>0.0668572</v>
      </c>
      <c r="HG242">
        <v>-1.48422</v>
      </c>
      <c r="HH242">
        <v>20.1259</v>
      </c>
      <c r="HI242">
        <v>5.19902</v>
      </c>
      <c r="HJ242">
        <v>12.0041</v>
      </c>
      <c r="HK242">
        <v>4.97525</v>
      </c>
      <c r="HL242">
        <v>3.294</v>
      </c>
      <c r="HM242">
        <v>9999</v>
      </c>
      <c r="HN242">
        <v>9999</v>
      </c>
      <c r="HO242">
        <v>9999</v>
      </c>
      <c r="HP242">
        <v>999.9</v>
      </c>
      <c r="HQ242">
        <v>1.86325</v>
      </c>
      <c r="HR242">
        <v>1.86812</v>
      </c>
      <c r="HS242">
        <v>1.86783</v>
      </c>
      <c r="HT242">
        <v>1.86905</v>
      </c>
      <c r="HU242">
        <v>1.86984</v>
      </c>
      <c r="HV242">
        <v>1.86593</v>
      </c>
      <c r="HW242">
        <v>1.86701</v>
      </c>
      <c r="HX242">
        <v>1.86844</v>
      </c>
      <c r="HY242">
        <v>5</v>
      </c>
      <c r="HZ242">
        <v>0</v>
      </c>
      <c r="IA242">
        <v>0</v>
      </c>
      <c r="IB242">
        <v>0</v>
      </c>
      <c r="IC242" t="s">
        <v>426</v>
      </c>
      <c r="ID242" t="s">
        <v>427</v>
      </c>
      <c r="IE242" t="s">
        <v>428</v>
      </c>
      <c r="IF242" t="s">
        <v>428</v>
      </c>
      <c r="IG242" t="s">
        <v>428</v>
      </c>
      <c r="IH242" t="s">
        <v>428</v>
      </c>
      <c r="II242">
        <v>0</v>
      </c>
      <c r="IJ242">
        <v>100</v>
      </c>
      <c r="IK242">
        <v>100</v>
      </c>
      <c r="IL242">
        <v>2.053</v>
      </c>
      <c r="IM242">
        <v>0.3406</v>
      </c>
      <c r="IN242">
        <v>0.625846538382723</v>
      </c>
      <c r="IO242">
        <v>0.00365734689822481</v>
      </c>
      <c r="IP242">
        <v>-6.82403095585571e-07</v>
      </c>
      <c r="IQ242">
        <v>2.34579755332527e-10</v>
      </c>
      <c r="IR242">
        <v>-0.0964157226560202</v>
      </c>
      <c r="IS242">
        <v>-0.0183575705514064</v>
      </c>
      <c r="IT242">
        <v>0.00210061426533654</v>
      </c>
      <c r="IU242">
        <v>-2.28055882586626e-05</v>
      </c>
      <c r="IV242">
        <v>4</v>
      </c>
      <c r="IW242">
        <v>2464</v>
      </c>
      <c r="IX242">
        <v>0</v>
      </c>
      <c r="IY242">
        <v>27</v>
      </c>
      <c r="IZ242">
        <v>29308441.3</v>
      </c>
      <c r="JA242">
        <v>29308441.3</v>
      </c>
      <c r="JB242">
        <v>0.95459</v>
      </c>
      <c r="JC242">
        <v>2.64648</v>
      </c>
      <c r="JD242">
        <v>1.54785</v>
      </c>
      <c r="JE242">
        <v>2.31323</v>
      </c>
      <c r="JF242">
        <v>1.64673</v>
      </c>
      <c r="JG242">
        <v>2.28882</v>
      </c>
      <c r="JH242">
        <v>34.4408</v>
      </c>
      <c r="JI242">
        <v>24.2188</v>
      </c>
      <c r="JJ242">
        <v>18</v>
      </c>
      <c r="JK242">
        <v>505.84</v>
      </c>
      <c r="JL242">
        <v>331.402</v>
      </c>
      <c r="JM242">
        <v>30.8666</v>
      </c>
      <c r="JN242">
        <v>28.2263</v>
      </c>
      <c r="JO242">
        <v>30.0002</v>
      </c>
      <c r="JP242">
        <v>28.2316</v>
      </c>
      <c r="JQ242">
        <v>28.1931</v>
      </c>
      <c r="JR242">
        <v>19.1405</v>
      </c>
      <c r="JS242">
        <v>22.6281</v>
      </c>
      <c r="JT242">
        <v>85.7105</v>
      </c>
      <c r="JU242">
        <v>30.8657</v>
      </c>
      <c r="JV242">
        <v>420</v>
      </c>
      <c r="JW242">
        <v>23.8736</v>
      </c>
      <c r="JX242">
        <v>96.6747</v>
      </c>
      <c r="JY242">
        <v>94.618</v>
      </c>
    </row>
    <row r="243" spans="1:285">
      <c r="A243">
        <v>227</v>
      </c>
      <c r="B243">
        <v>1758506478</v>
      </c>
      <c r="C243">
        <v>3450</v>
      </c>
      <c r="D243" t="s">
        <v>883</v>
      </c>
      <c r="E243" t="s">
        <v>884</v>
      </c>
      <c r="F243">
        <v>5</v>
      </c>
      <c r="G243" t="s">
        <v>419</v>
      </c>
      <c r="H243" t="s">
        <v>786</v>
      </c>
      <c r="I243" t="s">
        <v>421</v>
      </c>
      <c r="J243">
        <v>1758506474.25</v>
      </c>
      <c r="K243">
        <f>(L243)/1000</f>
        <v>0</v>
      </c>
      <c r="L243">
        <f>1000*DL243*AJ243*(DH243-DI243)/(100*DA243*(1000-AJ243*DH243))</f>
        <v>0</v>
      </c>
      <c r="M243">
        <f>DL243*AJ243*(DG243-DF243*(1000-AJ243*DI243)/(1000-AJ243*DH243))/(100*DA243)</f>
        <v>0</v>
      </c>
      <c r="N243">
        <f>DF243 - IF(AJ243&gt;1, M243*DA243*100.0/(AL243), 0)</f>
        <v>0</v>
      </c>
      <c r="O243">
        <f>((U243-K243/2)*N243-M243)/(U243+K243/2)</f>
        <v>0</v>
      </c>
      <c r="P243">
        <f>O243*(DM243+DN243)/1000.0</f>
        <v>0</v>
      </c>
      <c r="Q243">
        <f>(DF243 - IF(AJ243&gt;1, M243*DA243*100.0/(AL243), 0))*(DM243+DN243)/1000.0</f>
        <v>0</v>
      </c>
      <c r="R243">
        <f>2.0/((1/T243-1/S243)+SIGN(T243)*SQRT((1/T243-1/S243)*(1/T243-1/S243) + 4*DB243/((DB243+1)*(DB243+1))*(2*1/T243*1/S243-1/S243*1/S243)))</f>
        <v>0</v>
      </c>
      <c r="S243">
        <f>IF(LEFT(DC243,1)&lt;&gt;"0",IF(LEFT(DC243,1)="1",3.0,DD243),$D$5+$E$5*(DT243*DM243/($K$5*1000))+$F$5*(DT243*DM243/($K$5*1000))*MAX(MIN(DA243,$J$5),$I$5)*MAX(MIN(DA243,$J$5),$I$5)+$G$5*MAX(MIN(DA243,$J$5),$I$5)*(DT243*DM243/($K$5*1000))+$H$5*(DT243*DM243/($K$5*1000))*(DT243*DM243/($K$5*1000)))</f>
        <v>0</v>
      </c>
      <c r="T243">
        <f>K243*(1000-(1000*0.61365*exp(17.502*X243/(240.97+X243))/(DM243+DN243)+DH243)/2)/(1000*0.61365*exp(17.502*X243/(240.97+X243))/(DM243+DN243)-DH243)</f>
        <v>0</v>
      </c>
      <c r="U243">
        <f>1/((DB243+1)/(R243/1.6)+1/(S243/1.37)) + DB243/((DB243+1)/(R243/1.6) + DB243/(S243/1.37))</f>
        <v>0</v>
      </c>
      <c r="V243">
        <f>(CW243*CZ243)</f>
        <v>0</v>
      </c>
      <c r="W243">
        <f>(DO243+(V243+2*0.95*5.67E-8*(((DO243+$B$7)+273)^4-(DO243+273)^4)-44100*K243)/(1.84*29.3*S243+8*0.95*5.67E-8*(DO243+273)^3))</f>
        <v>0</v>
      </c>
      <c r="X243">
        <f>($C$7*DP243+$D$7*DQ243+$E$7*W243)</f>
        <v>0</v>
      </c>
      <c r="Y243">
        <f>0.61365*exp(17.502*X243/(240.97+X243))</f>
        <v>0</v>
      </c>
      <c r="Z243">
        <f>(AA243/AB243*100)</f>
        <v>0</v>
      </c>
      <c r="AA243">
        <f>DH243*(DM243+DN243)/1000</f>
        <v>0</v>
      </c>
      <c r="AB243">
        <f>0.61365*exp(17.502*DO243/(240.97+DO243))</f>
        <v>0</v>
      </c>
      <c r="AC243">
        <f>(Y243-DH243*(DM243+DN243)/1000)</f>
        <v>0</v>
      </c>
      <c r="AD243">
        <f>(-K243*44100)</f>
        <v>0</v>
      </c>
      <c r="AE243">
        <f>2*29.3*S243*0.92*(DO243-X243)</f>
        <v>0</v>
      </c>
      <c r="AF243">
        <f>2*0.95*5.67E-8*(((DO243+$B$7)+273)^4-(X243+273)^4)</f>
        <v>0</v>
      </c>
      <c r="AG243">
        <f>V243+AF243+AD243+AE243</f>
        <v>0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MAX(0,($B$13+$C$13*DT243)/(1+$D$13*DT243)*DM243/(DO243+273)*$E$13)</f>
        <v>0</v>
      </c>
      <c r="AM243" t="s">
        <v>422</v>
      </c>
      <c r="AN243" t="s">
        <v>422</v>
      </c>
      <c r="AO243">
        <v>0</v>
      </c>
      <c r="AP243">
        <v>0</v>
      </c>
      <c r="AQ243">
        <f>1-AO243/AP243</f>
        <v>0</v>
      </c>
      <c r="AR243">
        <v>0</v>
      </c>
      <c r="AS243" t="s">
        <v>422</v>
      </c>
      <c r="AT243" t="s">
        <v>422</v>
      </c>
      <c r="AU243">
        <v>0</v>
      </c>
      <c r="AV243">
        <v>0</v>
      </c>
      <c r="AW243">
        <f>1-AU243/AV243</f>
        <v>0</v>
      </c>
      <c r="AX243">
        <v>0.5</v>
      </c>
      <c r="AY243">
        <f>CX243</f>
        <v>0</v>
      </c>
      <c r="AZ243">
        <f>M243</f>
        <v>0</v>
      </c>
      <c r="BA243">
        <f>AW243*AX243*AY243</f>
        <v>0</v>
      </c>
      <c r="BB243">
        <f>(AZ243-AR243)/AY243</f>
        <v>0</v>
      </c>
      <c r="BC243">
        <f>(AP243-AV243)/AV243</f>
        <v>0</v>
      </c>
      <c r="BD243">
        <f>AO243/(AQ243+AO243/AV243)</f>
        <v>0</v>
      </c>
      <c r="BE243" t="s">
        <v>422</v>
      </c>
      <c r="BF243">
        <v>0</v>
      </c>
      <c r="BG243">
        <f>IF(BF243&lt;&gt;0, BF243, BD243)</f>
        <v>0</v>
      </c>
      <c r="BH243">
        <f>1-BG243/AV243</f>
        <v>0</v>
      </c>
      <c r="BI243">
        <f>(AV243-AU243)/(AV243-BG243)</f>
        <v>0</v>
      </c>
      <c r="BJ243">
        <f>(AP243-AV243)/(AP243-BG243)</f>
        <v>0</v>
      </c>
      <c r="BK243">
        <f>(AV243-AU243)/(AV243-AO243)</f>
        <v>0</v>
      </c>
      <c r="BL243">
        <f>(AP243-AV243)/(AP243-AO243)</f>
        <v>0</v>
      </c>
      <c r="BM243">
        <f>(BI243*BG243/AU243)</f>
        <v>0</v>
      </c>
      <c r="BN243">
        <f>(1-BM243)</f>
        <v>0</v>
      </c>
      <c r="CW243">
        <f>$B$11*DU243+$C$11*DV243+$F$11*EG243*(1-EJ243)</f>
        <v>0</v>
      </c>
      <c r="CX243">
        <f>CW243*CY243</f>
        <v>0</v>
      </c>
      <c r="CY243">
        <f>($B$11*$D$9+$C$11*$D$9+$F$11*((ET243+EL243)/MAX(ET243+EL243+EU243, 0.1)*$I$9+EU243/MAX(ET243+EL243+EU243, 0.1)*$J$9))/($B$11+$C$11+$F$11)</f>
        <v>0</v>
      </c>
      <c r="CZ243">
        <f>($B$11*$K$9+$C$11*$K$9+$F$11*((ET243+EL243)/MAX(ET243+EL243+EU243, 0.1)*$P$9+EU243/MAX(ET243+EL243+EU243, 0.1)*$Q$9))/($B$11+$C$11+$F$11)</f>
        <v>0</v>
      </c>
      <c r="DA243">
        <v>1.37</v>
      </c>
      <c r="DB243">
        <v>0.5</v>
      </c>
      <c r="DC243" t="s">
        <v>423</v>
      </c>
      <c r="DD243">
        <v>2</v>
      </c>
      <c r="DE243">
        <v>1758506474.25</v>
      </c>
      <c r="DF243">
        <v>420.1185</v>
      </c>
      <c r="DG243">
        <v>419.9775</v>
      </c>
      <c r="DH243">
        <v>23.9432</v>
      </c>
      <c r="DI243">
        <v>23.905325</v>
      </c>
      <c r="DJ243">
        <v>418.0655</v>
      </c>
      <c r="DK243">
        <v>23.602525</v>
      </c>
      <c r="DL243">
        <v>499.97425</v>
      </c>
      <c r="DM243">
        <v>89.813</v>
      </c>
      <c r="DN243">
        <v>0.03583655</v>
      </c>
      <c r="DO243">
        <v>30.169075</v>
      </c>
      <c r="DP243">
        <v>29.99955</v>
      </c>
      <c r="DQ243">
        <v>999.9</v>
      </c>
      <c r="DR243">
        <v>0</v>
      </c>
      <c r="DS243">
        <v>0</v>
      </c>
      <c r="DT243">
        <v>9998.7525</v>
      </c>
      <c r="DU243">
        <v>0</v>
      </c>
      <c r="DV243">
        <v>0.330984</v>
      </c>
      <c r="DW243">
        <v>0.14112825</v>
      </c>
      <c r="DX243">
        <v>430.424</v>
      </c>
      <c r="DY243">
        <v>430.26275</v>
      </c>
      <c r="DZ243">
        <v>0.0378685</v>
      </c>
      <c r="EA243">
        <v>419.9775</v>
      </c>
      <c r="EB243">
        <v>23.905325</v>
      </c>
      <c r="EC243">
        <v>2.15041</v>
      </c>
      <c r="ED243">
        <v>2.1470075</v>
      </c>
      <c r="EE243">
        <v>18.597575</v>
      </c>
      <c r="EF243">
        <v>18.5723</v>
      </c>
      <c r="EG243">
        <v>0.00500059</v>
      </c>
      <c r="EH243">
        <v>0</v>
      </c>
      <c r="EI243">
        <v>0</v>
      </c>
      <c r="EJ243">
        <v>0</v>
      </c>
      <c r="EK243">
        <v>111.175</v>
      </c>
      <c r="EL243">
        <v>0.00500059</v>
      </c>
      <c r="EM243">
        <v>-8.375</v>
      </c>
      <c r="EN243">
        <v>0.15</v>
      </c>
      <c r="EO243">
        <v>35.187</v>
      </c>
      <c r="EP243">
        <v>38.062</v>
      </c>
      <c r="EQ243">
        <v>36.406</v>
      </c>
      <c r="ER243">
        <v>37.875</v>
      </c>
      <c r="ES243">
        <v>37.375</v>
      </c>
      <c r="ET243">
        <v>0</v>
      </c>
      <c r="EU243">
        <v>0</v>
      </c>
      <c r="EV243">
        <v>0</v>
      </c>
      <c r="EW243">
        <v>1758506478.3</v>
      </c>
      <c r="EX243">
        <v>0</v>
      </c>
      <c r="EY243">
        <v>106.308</v>
      </c>
      <c r="EZ243">
        <v>23.0384614199812</v>
      </c>
      <c r="FA243">
        <v>22.3076929939334</v>
      </c>
      <c r="FB243">
        <v>-12.032</v>
      </c>
      <c r="FC243">
        <v>15</v>
      </c>
      <c r="FD243">
        <v>0</v>
      </c>
      <c r="FE243" t="s">
        <v>424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0.099581865</v>
      </c>
      <c r="FR243">
        <v>0.0799103142857142</v>
      </c>
      <c r="FS243">
        <v>0.0314597345769044</v>
      </c>
      <c r="FT243">
        <v>1</v>
      </c>
      <c r="FU243">
        <v>105.402941176471</v>
      </c>
      <c r="FV243">
        <v>3.63789132643568</v>
      </c>
      <c r="FW243">
        <v>5.37994562044011</v>
      </c>
      <c r="FX243">
        <v>-1</v>
      </c>
      <c r="FY243">
        <v>0.03809472</v>
      </c>
      <c r="FZ243">
        <v>-2.26466165414586e-06</v>
      </c>
      <c r="GA243">
        <v>0.000825830402443504</v>
      </c>
      <c r="GB243">
        <v>1</v>
      </c>
      <c r="GC243">
        <v>2</v>
      </c>
      <c r="GD243">
        <v>2</v>
      </c>
      <c r="GE243" t="s">
        <v>425</v>
      </c>
      <c r="GF243">
        <v>3.13318</v>
      </c>
      <c r="GG243">
        <v>2.7139</v>
      </c>
      <c r="GH243">
        <v>0.0888622</v>
      </c>
      <c r="GI243">
        <v>0.0893067</v>
      </c>
      <c r="GJ243">
        <v>0.10217</v>
      </c>
      <c r="GK243">
        <v>0.102688</v>
      </c>
      <c r="GL243">
        <v>34328.6</v>
      </c>
      <c r="GM243">
        <v>36751.3</v>
      </c>
      <c r="GN243">
        <v>34088.1</v>
      </c>
      <c r="GO243">
        <v>36538.5</v>
      </c>
      <c r="GP243">
        <v>43228.8</v>
      </c>
      <c r="GQ243">
        <v>47066.2</v>
      </c>
      <c r="GR243">
        <v>53185.8</v>
      </c>
      <c r="GS243">
        <v>58399.5</v>
      </c>
      <c r="GT243">
        <v>1.95553</v>
      </c>
      <c r="GU243">
        <v>1.65685</v>
      </c>
      <c r="GV243">
        <v>0.093095</v>
      </c>
      <c r="GW243">
        <v>0</v>
      </c>
      <c r="GX243">
        <v>28.4872</v>
      </c>
      <c r="GY243">
        <v>999.9</v>
      </c>
      <c r="GZ243">
        <v>58.802</v>
      </c>
      <c r="HA243">
        <v>30.555</v>
      </c>
      <c r="HB243">
        <v>28.7936</v>
      </c>
      <c r="HC243">
        <v>54.1847</v>
      </c>
      <c r="HD243">
        <v>47.512</v>
      </c>
      <c r="HE243">
        <v>1</v>
      </c>
      <c r="HF243">
        <v>0.066997</v>
      </c>
      <c r="HG243">
        <v>-1.48008</v>
      </c>
      <c r="HH243">
        <v>20.126</v>
      </c>
      <c r="HI243">
        <v>5.19887</v>
      </c>
      <c r="HJ243">
        <v>12.0043</v>
      </c>
      <c r="HK243">
        <v>4.9749</v>
      </c>
      <c r="HL243">
        <v>3.294</v>
      </c>
      <c r="HM243">
        <v>9999</v>
      </c>
      <c r="HN243">
        <v>9999</v>
      </c>
      <c r="HO243">
        <v>9999</v>
      </c>
      <c r="HP243">
        <v>999.9</v>
      </c>
      <c r="HQ243">
        <v>1.86325</v>
      </c>
      <c r="HR243">
        <v>1.86813</v>
      </c>
      <c r="HS243">
        <v>1.86784</v>
      </c>
      <c r="HT243">
        <v>1.86905</v>
      </c>
      <c r="HU243">
        <v>1.86984</v>
      </c>
      <c r="HV243">
        <v>1.86592</v>
      </c>
      <c r="HW243">
        <v>1.867</v>
      </c>
      <c r="HX243">
        <v>1.86844</v>
      </c>
      <c r="HY243">
        <v>5</v>
      </c>
      <c r="HZ243">
        <v>0</v>
      </c>
      <c r="IA243">
        <v>0</v>
      </c>
      <c r="IB243">
        <v>0</v>
      </c>
      <c r="IC243" t="s">
        <v>426</v>
      </c>
      <c r="ID243" t="s">
        <v>427</v>
      </c>
      <c r="IE243" t="s">
        <v>428</v>
      </c>
      <c r="IF243" t="s">
        <v>428</v>
      </c>
      <c r="IG243" t="s">
        <v>428</v>
      </c>
      <c r="IH243" t="s">
        <v>428</v>
      </c>
      <c r="II243">
        <v>0</v>
      </c>
      <c r="IJ243">
        <v>100</v>
      </c>
      <c r="IK243">
        <v>100</v>
      </c>
      <c r="IL243">
        <v>2.053</v>
      </c>
      <c r="IM243">
        <v>0.3407</v>
      </c>
      <c r="IN243">
        <v>0.625846538382723</v>
      </c>
      <c r="IO243">
        <v>0.00365734689822481</v>
      </c>
      <c r="IP243">
        <v>-6.82403095585571e-07</v>
      </c>
      <c r="IQ243">
        <v>2.34579755332527e-10</v>
      </c>
      <c r="IR243">
        <v>-0.0964157226560202</v>
      </c>
      <c r="IS243">
        <v>-0.0183575705514064</v>
      </c>
      <c r="IT243">
        <v>0.00210061426533654</v>
      </c>
      <c r="IU243">
        <v>-2.28055882586626e-05</v>
      </c>
      <c r="IV243">
        <v>4</v>
      </c>
      <c r="IW243">
        <v>2464</v>
      </c>
      <c r="IX243">
        <v>0</v>
      </c>
      <c r="IY243">
        <v>27</v>
      </c>
      <c r="IZ243">
        <v>29308441.3</v>
      </c>
      <c r="JA243">
        <v>29308441.3</v>
      </c>
      <c r="JB243">
        <v>0.95459</v>
      </c>
      <c r="JC243">
        <v>2.6416</v>
      </c>
      <c r="JD243">
        <v>1.54785</v>
      </c>
      <c r="JE243">
        <v>2.31323</v>
      </c>
      <c r="JF243">
        <v>1.64673</v>
      </c>
      <c r="JG243">
        <v>2.34009</v>
      </c>
      <c r="JH243">
        <v>34.4408</v>
      </c>
      <c r="JI243">
        <v>24.2188</v>
      </c>
      <c r="JJ243">
        <v>18</v>
      </c>
      <c r="JK243">
        <v>505.692</v>
      </c>
      <c r="JL243">
        <v>331.366</v>
      </c>
      <c r="JM243">
        <v>30.8674</v>
      </c>
      <c r="JN243">
        <v>28.2265</v>
      </c>
      <c r="JO243">
        <v>30.0002</v>
      </c>
      <c r="JP243">
        <v>28.2316</v>
      </c>
      <c r="JQ243">
        <v>28.1931</v>
      </c>
      <c r="JR243">
        <v>19.141</v>
      </c>
      <c r="JS243">
        <v>22.6281</v>
      </c>
      <c r="JT243">
        <v>85.7105</v>
      </c>
      <c r="JU243">
        <v>30.8657</v>
      </c>
      <c r="JV243">
        <v>420</v>
      </c>
      <c r="JW243">
        <v>23.8736</v>
      </c>
      <c r="JX243">
        <v>96.6746</v>
      </c>
      <c r="JY243">
        <v>94.6181</v>
      </c>
    </row>
    <row r="244" spans="1:285">
      <c r="A244">
        <v>228</v>
      </c>
      <c r="B244">
        <v>1758506480</v>
      </c>
      <c r="C244">
        <v>3452</v>
      </c>
      <c r="D244" t="s">
        <v>885</v>
      </c>
      <c r="E244" t="s">
        <v>886</v>
      </c>
      <c r="F244">
        <v>5</v>
      </c>
      <c r="G244" t="s">
        <v>419</v>
      </c>
      <c r="H244" t="s">
        <v>786</v>
      </c>
      <c r="I244" t="s">
        <v>421</v>
      </c>
      <c r="J244">
        <v>1758506477</v>
      </c>
      <c r="K244">
        <f>(L244)/1000</f>
        <v>0</v>
      </c>
      <c r="L244">
        <f>1000*DL244*AJ244*(DH244-DI244)/(100*DA244*(1000-AJ244*DH244))</f>
        <v>0</v>
      </c>
      <c r="M244">
        <f>DL244*AJ244*(DG244-DF244*(1000-AJ244*DI244)/(1000-AJ244*DH244))/(100*DA244)</f>
        <v>0</v>
      </c>
      <c r="N244">
        <f>DF244 - IF(AJ244&gt;1, M244*DA244*100.0/(AL244), 0)</f>
        <v>0</v>
      </c>
      <c r="O244">
        <f>((U244-K244/2)*N244-M244)/(U244+K244/2)</f>
        <v>0</v>
      </c>
      <c r="P244">
        <f>O244*(DM244+DN244)/1000.0</f>
        <v>0</v>
      </c>
      <c r="Q244">
        <f>(DF244 - IF(AJ244&gt;1, M244*DA244*100.0/(AL244), 0))*(DM244+DN244)/1000.0</f>
        <v>0</v>
      </c>
      <c r="R244">
        <f>2.0/((1/T244-1/S244)+SIGN(T244)*SQRT((1/T244-1/S244)*(1/T244-1/S244) + 4*DB244/((DB244+1)*(DB244+1))*(2*1/T244*1/S244-1/S244*1/S244)))</f>
        <v>0</v>
      </c>
      <c r="S244">
        <f>IF(LEFT(DC244,1)&lt;&gt;"0",IF(LEFT(DC244,1)="1",3.0,DD244),$D$5+$E$5*(DT244*DM244/($K$5*1000))+$F$5*(DT244*DM244/($K$5*1000))*MAX(MIN(DA244,$J$5),$I$5)*MAX(MIN(DA244,$J$5),$I$5)+$G$5*MAX(MIN(DA244,$J$5),$I$5)*(DT244*DM244/($K$5*1000))+$H$5*(DT244*DM244/($K$5*1000))*(DT244*DM244/($K$5*1000)))</f>
        <v>0</v>
      </c>
      <c r="T244">
        <f>K244*(1000-(1000*0.61365*exp(17.502*X244/(240.97+X244))/(DM244+DN244)+DH244)/2)/(1000*0.61365*exp(17.502*X244/(240.97+X244))/(DM244+DN244)-DH244)</f>
        <v>0</v>
      </c>
      <c r="U244">
        <f>1/((DB244+1)/(R244/1.6)+1/(S244/1.37)) + DB244/((DB244+1)/(R244/1.6) + DB244/(S244/1.37))</f>
        <v>0</v>
      </c>
      <c r="V244">
        <f>(CW244*CZ244)</f>
        <v>0</v>
      </c>
      <c r="W244">
        <f>(DO244+(V244+2*0.95*5.67E-8*(((DO244+$B$7)+273)^4-(DO244+273)^4)-44100*K244)/(1.84*29.3*S244+8*0.95*5.67E-8*(DO244+273)^3))</f>
        <v>0</v>
      </c>
      <c r="X244">
        <f>($C$7*DP244+$D$7*DQ244+$E$7*W244)</f>
        <v>0</v>
      </c>
      <c r="Y244">
        <f>0.61365*exp(17.502*X244/(240.97+X244))</f>
        <v>0</v>
      </c>
      <c r="Z244">
        <f>(AA244/AB244*100)</f>
        <v>0</v>
      </c>
      <c r="AA244">
        <f>DH244*(DM244+DN244)/1000</f>
        <v>0</v>
      </c>
      <c r="AB244">
        <f>0.61365*exp(17.502*DO244/(240.97+DO244))</f>
        <v>0</v>
      </c>
      <c r="AC244">
        <f>(Y244-DH244*(DM244+DN244)/1000)</f>
        <v>0</v>
      </c>
      <c r="AD244">
        <f>(-K244*44100)</f>
        <v>0</v>
      </c>
      <c r="AE244">
        <f>2*29.3*S244*0.92*(DO244-X244)</f>
        <v>0</v>
      </c>
      <c r="AF244">
        <f>2*0.95*5.67E-8*(((DO244+$B$7)+273)^4-(X244+273)^4)</f>
        <v>0</v>
      </c>
      <c r="AG244">
        <f>V244+AF244+AD244+AE244</f>
        <v>0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MAX(0,($B$13+$C$13*DT244)/(1+$D$13*DT244)*DM244/(DO244+273)*$E$13)</f>
        <v>0</v>
      </c>
      <c r="AM244" t="s">
        <v>422</v>
      </c>
      <c r="AN244" t="s">
        <v>422</v>
      </c>
      <c r="AO244">
        <v>0</v>
      </c>
      <c r="AP244">
        <v>0</v>
      </c>
      <c r="AQ244">
        <f>1-AO244/AP244</f>
        <v>0</v>
      </c>
      <c r="AR244">
        <v>0</v>
      </c>
      <c r="AS244" t="s">
        <v>422</v>
      </c>
      <c r="AT244" t="s">
        <v>422</v>
      </c>
      <c r="AU244">
        <v>0</v>
      </c>
      <c r="AV244">
        <v>0</v>
      </c>
      <c r="AW244">
        <f>1-AU244/AV244</f>
        <v>0</v>
      </c>
      <c r="AX244">
        <v>0.5</v>
      </c>
      <c r="AY244">
        <f>CX244</f>
        <v>0</v>
      </c>
      <c r="AZ244">
        <f>M244</f>
        <v>0</v>
      </c>
      <c r="BA244">
        <f>AW244*AX244*AY244</f>
        <v>0</v>
      </c>
      <c r="BB244">
        <f>(AZ244-AR244)/AY244</f>
        <v>0</v>
      </c>
      <c r="BC244">
        <f>(AP244-AV244)/AV244</f>
        <v>0</v>
      </c>
      <c r="BD244">
        <f>AO244/(AQ244+AO244/AV244)</f>
        <v>0</v>
      </c>
      <c r="BE244" t="s">
        <v>422</v>
      </c>
      <c r="BF244">
        <v>0</v>
      </c>
      <c r="BG244">
        <f>IF(BF244&lt;&gt;0, BF244, BD244)</f>
        <v>0</v>
      </c>
      <c r="BH244">
        <f>1-BG244/AV244</f>
        <v>0</v>
      </c>
      <c r="BI244">
        <f>(AV244-AU244)/(AV244-BG244)</f>
        <v>0</v>
      </c>
      <c r="BJ244">
        <f>(AP244-AV244)/(AP244-BG244)</f>
        <v>0</v>
      </c>
      <c r="BK244">
        <f>(AV244-AU244)/(AV244-AO244)</f>
        <v>0</v>
      </c>
      <c r="BL244">
        <f>(AP244-AV244)/(AP244-AO244)</f>
        <v>0</v>
      </c>
      <c r="BM244">
        <f>(BI244*BG244/AU244)</f>
        <v>0</v>
      </c>
      <c r="BN244">
        <f>(1-BM244)</f>
        <v>0</v>
      </c>
      <c r="CW244">
        <f>$B$11*DU244+$C$11*DV244+$F$11*EG244*(1-EJ244)</f>
        <v>0</v>
      </c>
      <c r="CX244">
        <f>CW244*CY244</f>
        <v>0</v>
      </c>
      <c r="CY244">
        <f>($B$11*$D$9+$C$11*$D$9+$F$11*((ET244+EL244)/MAX(ET244+EL244+EU244, 0.1)*$I$9+EU244/MAX(ET244+EL244+EU244, 0.1)*$J$9))/($B$11+$C$11+$F$11)</f>
        <v>0</v>
      </c>
      <c r="CZ244">
        <f>($B$11*$K$9+$C$11*$K$9+$F$11*((ET244+EL244)/MAX(ET244+EL244+EU244, 0.1)*$P$9+EU244/MAX(ET244+EL244+EU244, 0.1)*$Q$9))/($B$11+$C$11+$F$11)</f>
        <v>0</v>
      </c>
      <c r="DA244">
        <v>1.37</v>
      </c>
      <c r="DB244">
        <v>0.5</v>
      </c>
      <c r="DC244" t="s">
        <v>423</v>
      </c>
      <c r="DD244">
        <v>2</v>
      </c>
      <c r="DE244">
        <v>1758506477</v>
      </c>
      <c r="DF244">
        <v>420.104333333333</v>
      </c>
      <c r="DG244">
        <v>419.969666666667</v>
      </c>
      <c r="DH244">
        <v>23.9430333333333</v>
      </c>
      <c r="DI244">
        <v>23.9055</v>
      </c>
      <c r="DJ244">
        <v>418.051333333333</v>
      </c>
      <c r="DK244">
        <v>23.6023666666667</v>
      </c>
      <c r="DL244">
        <v>500.044666666667</v>
      </c>
      <c r="DM244">
        <v>89.8135666666667</v>
      </c>
      <c r="DN244">
        <v>0.0356955</v>
      </c>
      <c r="DO244">
        <v>30.1692</v>
      </c>
      <c r="DP244">
        <v>30.0022666666667</v>
      </c>
      <c r="DQ244">
        <v>999.9</v>
      </c>
      <c r="DR244">
        <v>0</v>
      </c>
      <c r="DS244">
        <v>0</v>
      </c>
      <c r="DT244">
        <v>10018.3266666667</v>
      </c>
      <c r="DU244">
        <v>0</v>
      </c>
      <c r="DV244">
        <v>0.330984</v>
      </c>
      <c r="DW244">
        <v>0.134582333333333</v>
      </c>
      <c r="DX244">
        <v>430.409666666667</v>
      </c>
      <c r="DY244">
        <v>430.255</v>
      </c>
      <c r="DZ244">
        <v>0.0375474333333333</v>
      </c>
      <c r="EA244">
        <v>419.969666666667</v>
      </c>
      <c r="EB244">
        <v>23.9055</v>
      </c>
      <c r="EC244">
        <v>2.15041</v>
      </c>
      <c r="ED244">
        <v>2.14703666666667</v>
      </c>
      <c r="EE244">
        <v>18.5975666666667</v>
      </c>
      <c r="EF244">
        <v>18.5725</v>
      </c>
      <c r="EG244">
        <v>0.00500059</v>
      </c>
      <c r="EH244">
        <v>0</v>
      </c>
      <c r="EI244">
        <v>0</v>
      </c>
      <c r="EJ244">
        <v>0</v>
      </c>
      <c r="EK244">
        <v>112.133333333333</v>
      </c>
      <c r="EL244">
        <v>0.00500059</v>
      </c>
      <c r="EM244">
        <v>-5.56666666666667</v>
      </c>
      <c r="EN244">
        <v>0.766666666666667</v>
      </c>
      <c r="EO244">
        <v>35.187</v>
      </c>
      <c r="EP244">
        <v>38.062</v>
      </c>
      <c r="EQ244">
        <v>36.375</v>
      </c>
      <c r="ER244">
        <v>37.875</v>
      </c>
      <c r="ES244">
        <v>37.354</v>
      </c>
      <c r="ET244">
        <v>0</v>
      </c>
      <c r="EU244">
        <v>0</v>
      </c>
      <c r="EV244">
        <v>0</v>
      </c>
      <c r="EW244">
        <v>1758506480.7</v>
      </c>
      <c r="EX244">
        <v>0</v>
      </c>
      <c r="EY244">
        <v>106.088</v>
      </c>
      <c r="EZ244">
        <v>24.6461536670345</v>
      </c>
      <c r="FA244">
        <v>15.1076929508112</v>
      </c>
      <c r="FB244">
        <v>-10.62</v>
      </c>
      <c r="FC244">
        <v>15</v>
      </c>
      <c r="FD244">
        <v>0</v>
      </c>
      <c r="FE244" t="s">
        <v>424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0.107821595</v>
      </c>
      <c r="FR244">
        <v>0.154834858646617</v>
      </c>
      <c r="FS244">
        <v>0.0365523480177878</v>
      </c>
      <c r="FT244">
        <v>1</v>
      </c>
      <c r="FU244">
        <v>106.052941176471</v>
      </c>
      <c r="FV244">
        <v>11.7677615481317</v>
      </c>
      <c r="FW244">
        <v>5.853819029645</v>
      </c>
      <c r="FX244">
        <v>-1</v>
      </c>
      <c r="FY244">
        <v>0.037916285</v>
      </c>
      <c r="FZ244">
        <v>-5.25969924812109e-05</v>
      </c>
      <c r="GA244">
        <v>0.000838189135741451</v>
      </c>
      <c r="GB244">
        <v>1</v>
      </c>
      <c r="GC244">
        <v>2</v>
      </c>
      <c r="GD244">
        <v>2</v>
      </c>
      <c r="GE244" t="s">
        <v>425</v>
      </c>
      <c r="GF244">
        <v>3.13317</v>
      </c>
      <c r="GG244">
        <v>2.71388</v>
      </c>
      <c r="GH244">
        <v>0.0888591</v>
      </c>
      <c r="GI244">
        <v>0.0893122</v>
      </c>
      <c r="GJ244">
        <v>0.102171</v>
      </c>
      <c r="GK244">
        <v>0.10269</v>
      </c>
      <c r="GL244">
        <v>34328.8</v>
      </c>
      <c r="GM244">
        <v>36751</v>
      </c>
      <c r="GN244">
        <v>34088.2</v>
      </c>
      <c r="GO244">
        <v>36538.4</v>
      </c>
      <c r="GP244">
        <v>43228.9</v>
      </c>
      <c r="GQ244">
        <v>47066.1</v>
      </c>
      <c r="GR244">
        <v>53185.9</v>
      </c>
      <c r="GS244">
        <v>58399.5</v>
      </c>
      <c r="GT244">
        <v>1.9556</v>
      </c>
      <c r="GU244">
        <v>1.65695</v>
      </c>
      <c r="GV244">
        <v>0.0933632</v>
      </c>
      <c r="GW244">
        <v>0</v>
      </c>
      <c r="GX244">
        <v>28.4872</v>
      </c>
      <c r="GY244">
        <v>999.9</v>
      </c>
      <c r="GZ244">
        <v>58.802</v>
      </c>
      <c r="HA244">
        <v>30.555</v>
      </c>
      <c r="HB244">
        <v>28.7957</v>
      </c>
      <c r="HC244">
        <v>54.4347</v>
      </c>
      <c r="HD244">
        <v>47.496</v>
      </c>
      <c r="HE244">
        <v>1</v>
      </c>
      <c r="HF244">
        <v>0.0671977</v>
      </c>
      <c r="HG244">
        <v>-1.4734</v>
      </c>
      <c r="HH244">
        <v>20.1261</v>
      </c>
      <c r="HI244">
        <v>5.19902</v>
      </c>
      <c r="HJ244">
        <v>12.0043</v>
      </c>
      <c r="HK244">
        <v>4.9747</v>
      </c>
      <c r="HL244">
        <v>3.294</v>
      </c>
      <c r="HM244">
        <v>9999</v>
      </c>
      <c r="HN244">
        <v>9999</v>
      </c>
      <c r="HO244">
        <v>9999</v>
      </c>
      <c r="HP244">
        <v>999.9</v>
      </c>
      <c r="HQ244">
        <v>1.86325</v>
      </c>
      <c r="HR244">
        <v>1.86813</v>
      </c>
      <c r="HS244">
        <v>1.86784</v>
      </c>
      <c r="HT244">
        <v>1.86905</v>
      </c>
      <c r="HU244">
        <v>1.86985</v>
      </c>
      <c r="HV244">
        <v>1.86594</v>
      </c>
      <c r="HW244">
        <v>1.86699</v>
      </c>
      <c r="HX244">
        <v>1.86844</v>
      </c>
      <c r="HY244">
        <v>5</v>
      </c>
      <c r="HZ244">
        <v>0</v>
      </c>
      <c r="IA244">
        <v>0</v>
      </c>
      <c r="IB244">
        <v>0</v>
      </c>
      <c r="IC244" t="s">
        <v>426</v>
      </c>
      <c r="ID244" t="s">
        <v>427</v>
      </c>
      <c r="IE244" t="s">
        <v>428</v>
      </c>
      <c r="IF244" t="s">
        <v>428</v>
      </c>
      <c r="IG244" t="s">
        <v>428</v>
      </c>
      <c r="IH244" t="s">
        <v>428</v>
      </c>
      <c r="II244">
        <v>0</v>
      </c>
      <c r="IJ244">
        <v>100</v>
      </c>
      <c r="IK244">
        <v>100</v>
      </c>
      <c r="IL244">
        <v>2.053</v>
      </c>
      <c r="IM244">
        <v>0.3407</v>
      </c>
      <c r="IN244">
        <v>0.625846538382723</v>
      </c>
      <c r="IO244">
        <v>0.00365734689822481</v>
      </c>
      <c r="IP244">
        <v>-6.82403095585571e-07</v>
      </c>
      <c r="IQ244">
        <v>2.34579755332527e-10</v>
      </c>
      <c r="IR244">
        <v>-0.0964157226560202</v>
      </c>
      <c r="IS244">
        <v>-0.0183575705514064</v>
      </c>
      <c r="IT244">
        <v>0.00210061426533654</v>
      </c>
      <c r="IU244">
        <v>-2.28055882586626e-05</v>
      </c>
      <c r="IV244">
        <v>4</v>
      </c>
      <c r="IW244">
        <v>2464</v>
      </c>
      <c r="IX244">
        <v>0</v>
      </c>
      <c r="IY244">
        <v>27</v>
      </c>
      <c r="IZ244">
        <v>29308441.3</v>
      </c>
      <c r="JA244">
        <v>29308441.3</v>
      </c>
      <c r="JB244">
        <v>0.95459</v>
      </c>
      <c r="JC244">
        <v>2.64648</v>
      </c>
      <c r="JD244">
        <v>1.54785</v>
      </c>
      <c r="JE244">
        <v>2.31323</v>
      </c>
      <c r="JF244">
        <v>1.64673</v>
      </c>
      <c r="JG244">
        <v>2.2522</v>
      </c>
      <c r="JH244">
        <v>34.4408</v>
      </c>
      <c r="JI244">
        <v>24.2188</v>
      </c>
      <c r="JJ244">
        <v>18</v>
      </c>
      <c r="JK244">
        <v>505.741</v>
      </c>
      <c r="JL244">
        <v>331.414</v>
      </c>
      <c r="JM244">
        <v>30.8683</v>
      </c>
      <c r="JN244">
        <v>28.2277</v>
      </c>
      <c r="JO244">
        <v>30.0001</v>
      </c>
      <c r="JP244">
        <v>28.2315</v>
      </c>
      <c r="JQ244">
        <v>28.1931</v>
      </c>
      <c r="JR244">
        <v>19.1417</v>
      </c>
      <c r="JS244">
        <v>22.6281</v>
      </c>
      <c r="JT244">
        <v>85.7105</v>
      </c>
      <c r="JU244">
        <v>30.8464</v>
      </c>
      <c r="JV244">
        <v>420</v>
      </c>
      <c r="JW244">
        <v>23.8736</v>
      </c>
      <c r="JX244">
        <v>96.6747</v>
      </c>
      <c r="JY244">
        <v>94.6181</v>
      </c>
    </row>
    <row r="245" spans="1:285">
      <c r="A245">
        <v>229</v>
      </c>
      <c r="B245">
        <v>1758506483</v>
      </c>
      <c r="C245">
        <v>3455</v>
      </c>
      <c r="D245" t="s">
        <v>887</v>
      </c>
      <c r="E245" t="s">
        <v>888</v>
      </c>
      <c r="F245">
        <v>5</v>
      </c>
      <c r="G245" t="s">
        <v>419</v>
      </c>
      <c r="H245" t="s">
        <v>786</v>
      </c>
      <c r="I245" t="s">
        <v>421</v>
      </c>
      <c r="J245">
        <v>1758506479.75</v>
      </c>
      <c r="K245">
        <f>(L245)/1000</f>
        <v>0</v>
      </c>
      <c r="L245">
        <f>1000*DL245*AJ245*(DH245-DI245)/(100*DA245*(1000-AJ245*DH245))</f>
        <v>0</v>
      </c>
      <c r="M245">
        <f>DL245*AJ245*(DG245-DF245*(1000-AJ245*DI245)/(1000-AJ245*DH245))/(100*DA245)</f>
        <v>0</v>
      </c>
      <c r="N245">
        <f>DF245 - IF(AJ245&gt;1, M245*DA245*100.0/(AL245), 0)</f>
        <v>0</v>
      </c>
      <c r="O245">
        <f>((U245-K245/2)*N245-M245)/(U245+K245/2)</f>
        <v>0</v>
      </c>
      <c r="P245">
        <f>O245*(DM245+DN245)/1000.0</f>
        <v>0</v>
      </c>
      <c r="Q245">
        <f>(DF245 - IF(AJ245&gt;1, M245*DA245*100.0/(AL245), 0))*(DM245+DN245)/1000.0</f>
        <v>0</v>
      </c>
      <c r="R245">
        <f>2.0/((1/T245-1/S245)+SIGN(T245)*SQRT((1/T245-1/S245)*(1/T245-1/S245) + 4*DB245/((DB245+1)*(DB245+1))*(2*1/T245*1/S245-1/S245*1/S245)))</f>
        <v>0</v>
      </c>
      <c r="S245">
        <f>IF(LEFT(DC245,1)&lt;&gt;"0",IF(LEFT(DC245,1)="1",3.0,DD245),$D$5+$E$5*(DT245*DM245/($K$5*1000))+$F$5*(DT245*DM245/($K$5*1000))*MAX(MIN(DA245,$J$5),$I$5)*MAX(MIN(DA245,$J$5),$I$5)+$G$5*MAX(MIN(DA245,$J$5),$I$5)*(DT245*DM245/($K$5*1000))+$H$5*(DT245*DM245/($K$5*1000))*(DT245*DM245/($K$5*1000)))</f>
        <v>0</v>
      </c>
      <c r="T245">
        <f>K245*(1000-(1000*0.61365*exp(17.502*X245/(240.97+X245))/(DM245+DN245)+DH245)/2)/(1000*0.61365*exp(17.502*X245/(240.97+X245))/(DM245+DN245)-DH245)</f>
        <v>0</v>
      </c>
      <c r="U245">
        <f>1/((DB245+1)/(R245/1.6)+1/(S245/1.37)) + DB245/((DB245+1)/(R245/1.6) + DB245/(S245/1.37))</f>
        <v>0</v>
      </c>
      <c r="V245">
        <f>(CW245*CZ245)</f>
        <v>0</v>
      </c>
      <c r="W245">
        <f>(DO245+(V245+2*0.95*5.67E-8*(((DO245+$B$7)+273)^4-(DO245+273)^4)-44100*K245)/(1.84*29.3*S245+8*0.95*5.67E-8*(DO245+273)^3))</f>
        <v>0</v>
      </c>
      <c r="X245">
        <f>($C$7*DP245+$D$7*DQ245+$E$7*W245)</f>
        <v>0</v>
      </c>
      <c r="Y245">
        <f>0.61365*exp(17.502*X245/(240.97+X245))</f>
        <v>0</v>
      </c>
      <c r="Z245">
        <f>(AA245/AB245*100)</f>
        <v>0</v>
      </c>
      <c r="AA245">
        <f>DH245*(DM245+DN245)/1000</f>
        <v>0</v>
      </c>
      <c r="AB245">
        <f>0.61365*exp(17.502*DO245/(240.97+DO245))</f>
        <v>0</v>
      </c>
      <c r="AC245">
        <f>(Y245-DH245*(DM245+DN245)/1000)</f>
        <v>0</v>
      </c>
      <c r="AD245">
        <f>(-K245*44100)</f>
        <v>0</v>
      </c>
      <c r="AE245">
        <f>2*29.3*S245*0.92*(DO245-X245)</f>
        <v>0</v>
      </c>
      <c r="AF245">
        <f>2*0.95*5.67E-8*(((DO245+$B$7)+273)^4-(X245+273)^4)</f>
        <v>0</v>
      </c>
      <c r="AG245">
        <f>V245+AF245+AD245+AE245</f>
        <v>0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MAX(0,($B$13+$C$13*DT245)/(1+$D$13*DT245)*DM245/(DO245+273)*$E$13)</f>
        <v>0</v>
      </c>
      <c r="AM245" t="s">
        <v>422</v>
      </c>
      <c r="AN245" t="s">
        <v>422</v>
      </c>
      <c r="AO245">
        <v>0</v>
      </c>
      <c r="AP245">
        <v>0</v>
      </c>
      <c r="AQ245">
        <f>1-AO245/AP245</f>
        <v>0</v>
      </c>
      <c r="AR245">
        <v>0</v>
      </c>
      <c r="AS245" t="s">
        <v>422</v>
      </c>
      <c r="AT245" t="s">
        <v>422</v>
      </c>
      <c r="AU245">
        <v>0</v>
      </c>
      <c r="AV245">
        <v>0</v>
      </c>
      <c r="AW245">
        <f>1-AU245/AV245</f>
        <v>0</v>
      </c>
      <c r="AX245">
        <v>0.5</v>
      </c>
      <c r="AY245">
        <f>CX245</f>
        <v>0</v>
      </c>
      <c r="AZ245">
        <f>M245</f>
        <v>0</v>
      </c>
      <c r="BA245">
        <f>AW245*AX245*AY245</f>
        <v>0</v>
      </c>
      <c r="BB245">
        <f>(AZ245-AR245)/AY245</f>
        <v>0</v>
      </c>
      <c r="BC245">
        <f>(AP245-AV245)/AV245</f>
        <v>0</v>
      </c>
      <c r="BD245">
        <f>AO245/(AQ245+AO245/AV245)</f>
        <v>0</v>
      </c>
      <c r="BE245" t="s">
        <v>422</v>
      </c>
      <c r="BF245">
        <v>0</v>
      </c>
      <c r="BG245">
        <f>IF(BF245&lt;&gt;0, BF245, BD245)</f>
        <v>0</v>
      </c>
      <c r="BH245">
        <f>1-BG245/AV245</f>
        <v>0</v>
      </c>
      <c r="BI245">
        <f>(AV245-AU245)/(AV245-BG245)</f>
        <v>0</v>
      </c>
      <c r="BJ245">
        <f>(AP245-AV245)/(AP245-BG245)</f>
        <v>0</v>
      </c>
      <c r="BK245">
        <f>(AV245-AU245)/(AV245-AO245)</f>
        <v>0</v>
      </c>
      <c r="BL245">
        <f>(AP245-AV245)/(AP245-AO245)</f>
        <v>0</v>
      </c>
      <c r="BM245">
        <f>(BI245*BG245/AU245)</f>
        <v>0</v>
      </c>
      <c r="BN245">
        <f>(1-BM245)</f>
        <v>0</v>
      </c>
      <c r="CW245">
        <f>$B$11*DU245+$C$11*DV245+$F$11*EG245*(1-EJ245)</f>
        <v>0</v>
      </c>
      <c r="CX245">
        <f>CW245*CY245</f>
        <v>0</v>
      </c>
      <c r="CY245">
        <f>($B$11*$D$9+$C$11*$D$9+$F$11*((ET245+EL245)/MAX(ET245+EL245+EU245, 0.1)*$I$9+EU245/MAX(ET245+EL245+EU245, 0.1)*$J$9))/($B$11+$C$11+$F$11)</f>
        <v>0</v>
      </c>
      <c r="CZ245">
        <f>($B$11*$K$9+$C$11*$K$9+$F$11*((ET245+EL245)/MAX(ET245+EL245+EU245, 0.1)*$P$9+EU245/MAX(ET245+EL245+EU245, 0.1)*$Q$9))/($B$11+$C$11+$F$11)</f>
        <v>0</v>
      </c>
      <c r="DA245">
        <v>1.37</v>
      </c>
      <c r="DB245">
        <v>0.5</v>
      </c>
      <c r="DC245" t="s">
        <v>423</v>
      </c>
      <c r="DD245">
        <v>2</v>
      </c>
      <c r="DE245">
        <v>1758506479.75</v>
      </c>
      <c r="DF245">
        <v>420.089</v>
      </c>
      <c r="DG245">
        <v>419.97925</v>
      </c>
      <c r="DH245">
        <v>23.943525</v>
      </c>
      <c r="DI245">
        <v>23.905725</v>
      </c>
      <c r="DJ245">
        <v>418.03625</v>
      </c>
      <c r="DK245">
        <v>23.60285</v>
      </c>
      <c r="DL245">
        <v>500.0935</v>
      </c>
      <c r="DM245">
        <v>89.813975</v>
      </c>
      <c r="DN245">
        <v>0.03568895</v>
      </c>
      <c r="DO245">
        <v>30.16945</v>
      </c>
      <c r="DP245">
        <v>30.0043</v>
      </c>
      <c r="DQ245">
        <v>999.9</v>
      </c>
      <c r="DR245">
        <v>0</v>
      </c>
      <c r="DS245">
        <v>0</v>
      </c>
      <c r="DT245">
        <v>10019.67</v>
      </c>
      <c r="DU245">
        <v>0</v>
      </c>
      <c r="DV245">
        <v>0.330984</v>
      </c>
      <c r="DW245">
        <v>0.10955045</v>
      </c>
      <c r="DX245">
        <v>430.39425</v>
      </c>
      <c r="DY245">
        <v>430.265</v>
      </c>
      <c r="DZ245">
        <v>0.037789825</v>
      </c>
      <c r="EA245">
        <v>419.97925</v>
      </c>
      <c r="EB245">
        <v>23.905725</v>
      </c>
      <c r="EC245">
        <v>2.150465</v>
      </c>
      <c r="ED245">
        <v>2.14707</v>
      </c>
      <c r="EE245">
        <v>18.597975</v>
      </c>
      <c r="EF245">
        <v>18.572725</v>
      </c>
      <c r="EG245">
        <v>0.00500059</v>
      </c>
      <c r="EH245">
        <v>0</v>
      </c>
      <c r="EI245">
        <v>0</v>
      </c>
      <c r="EJ245">
        <v>0</v>
      </c>
      <c r="EK245">
        <v>109.5</v>
      </c>
      <c r="EL245">
        <v>0.00500059</v>
      </c>
      <c r="EM245">
        <v>-9.975</v>
      </c>
      <c r="EN245">
        <v>-0.1</v>
      </c>
      <c r="EO245">
        <v>35.1715</v>
      </c>
      <c r="EP245">
        <v>38.062</v>
      </c>
      <c r="EQ245">
        <v>36.375</v>
      </c>
      <c r="ER245">
        <v>37.875</v>
      </c>
      <c r="ES245">
        <v>37.32775</v>
      </c>
      <c r="ET245">
        <v>0</v>
      </c>
      <c r="EU245">
        <v>0</v>
      </c>
      <c r="EV245">
        <v>0</v>
      </c>
      <c r="EW245">
        <v>1758506483.7</v>
      </c>
      <c r="EX245">
        <v>0</v>
      </c>
      <c r="EY245">
        <v>106.796153846154</v>
      </c>
      <c r="EZ245">
        <v>25.972649676967</v>
      </c>
      <c r="FA245">
        <v>-10.4170936866648</v>
      </c>
      <c r="FB245">
        <v>-11.4115384615385</v>
      </c>
      <c r="FC245">
        <v>15</v>
      </c>
      <c r="FD245">
        <v>0</v>
      </c>
      <c r="FE245" t="s">
        <v>424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0.112977535</v>
      </c>
      <c r="FR245">
        <v>0.140333860150376</v>
      </c>
      <c r="FS245">
        <v>0.0360919606610846</v>
      </c>
      <c r="FT245">
        <v>1</v>
      </c>
      <c r="FU245">
        <v>106.061764705882</v>
      </c>
      <c r="FV245">
        <v>10.7944995430279</v>
      </c>
      <c r="FW245">
        <v>5.15010078175988</v>
      </c>
      <c r="FX245">
        <v>-1</v>
      </c>
      <c r="FY245">
        <v>0.037837705</v>
      </c>
      <c r="FZ245">
        <v>0.000893571428571508</v>
      </c>
      <c r="GA245">
        <v>0.00081124010161912</v>
      </c>
      <c r="GB245">
        <v>1</v>
      </c>
      <c r="GC245">
        <v>2</v>
      </c>
      <c r="GD245">
        <v>2</v>
      </c>
      <c r="GE245" t="s">
        <v>425</v>
      </c>
      <c r="GF245">
        <v>3.13322</v>
      </c>
      <c r="GG245">
        <v>2.71381</v>
      </c>
      <c r="GH245">
        <v>0.0888622</v>
      </c>
      <c r="GI245">
        <v>0.0893218</v>
      </c>
      <c r="GJ245">
        <v>0.102173</v>
      </c>
      <c r="GK245">
        <v>0.10269</v>
      </c>
      <c r="GL245">
        <v>34329</v>
      </c>
      <c r="GM245">
        <v>36750.3</v>
      </c>
      <c r="GN245">
        <v>34088.5</v>
      </c>
      <c r="GO245">
        <v>36538.1</v>
      </c>
      <c r="GP245">
        <v>43229.2</v>
      </c>
      <c r="GQ245">
        <v>47065.7</v>
      </c>
      <c r="GR245">
        <v>53186.4</v>
      </c>
      <c r="GS245">
        <v>58398.9</v>
      </c>
      <c r="GT245">
        <v>1.95583</v>
      </c>
      <c r="GU245">
        <v>1.65695</v>
      </c>
      <c r="GV245">
        <v>0.0928119</v>
      </c>
      <c r="GW245">
        <v>0</v>
      </c>
      <c r="GX245">
        <v>28.4872</v>
      </c>
      <c r="GY245">
        <v>999.9</v>
      </c>
      <c r="GZ245">
        <v>58.802</v>
      </c>
      <c r="HA245">
        <v>30.555</v>
      </c>
      <c r="HB245">
        <v>28.7947</v>
      </c>
      <c r="HC245">
        <v>54.8547</v>
      </c>
      <c r="HD245">
        <v>47.6562</v>
      </c>
      <c r="HE245">
        <v>1</v>
      </c>
      <c r="HF245">
        <v>0.0669817</v>
      </c>
      <c r="HG245">
        <v>-1.39495</v>
      </c>
      <c r="HH245">
        <v>20.1266</v>
      </c>
      <c r="HI245">
        <v>5.19917</v>
      </c>
      <c r="HJ245">
        <v>12.0043</v>
      </c>
      <c r="HK245">
        <v>4.975</v>
      </c>
      <c r="HL245">
        <v>3.294</v>
      </c>
      <c r="HM245">
        <v>9999</v>
      </c>
      <c r="HN245">
        <v>9999</v>
      </c>
      <c r="HO245">
        <v>9999</v>
      </c>
      <c r="HP245">
        <v>999.9</v>
      </c>
      <c r="HQ245">
        <v>1.86325</v>
      </c>
      <c r="HR245">
        <v>1.86813</v>
      </c>
      <c r="HS245">
        <v>1.86785</v>
      </c>
      <c r="HT245">
        <v>1.86905</v>
      </c>
      <c r="HU245">
        <v>1.86988</v>
      </c>
      <c r="HV245">
        <v>1.86597</v>
      </c>
      <c r="HW245">
        <v>1.86701</v>
      </c>
      <c r="HX245">
        <v>1.86844</v>
      </c>
      <c r="HY245">
        <v>5</v>
      </c>
      <c r="HZ245">
        <v>0</v>
      </c>
      <c r="IA245">
        <v>0</v>
      </c>
      <c r="IB245">
        <v>0</v>
      </c>
      <c r="IC245" t="s">
        <v>426</v>
      </c>
      <c r="ID245" t="s">
        <v>427</v>
      </c>
      <c r="IE245" t="s">
        <v>428</v>
      </c>
      <c r="IF245" t="s">
        <v>428</v>
      </c>
      <c r="IG245" t="s">
        <v>428</v>
      </c>
      <c r="IH245" t="s">
        <v>428</v>
      </c>
      <c r="II245">
        <v>0</v>
      </c>
      <c r="IJ245">
        <v>100</v>
      </c>
      <c r="IK245">
        <v>100</v>
      </c>
      <c r="IL245">
        <v>2.053</v>
      </c>
      <c r="IM245">
        <v>0.3407</v>
      </c>
      <c r="IN245">
        <v>0.625846538382723</v>
      </c>
      <c r="IO245">
        <v>0.00365734689822481</v>
      </c>
      <c r="IP245">
        <v>-6.82403095585571e-07</v>
      </c>
      <c r="IQ245">
        <v>2.34579755332527e-10</v>
      </c>
      <c r="IR245">
        <v>-0.0964157226560202</v>
      </c>
      <c r="IS245">
        <v>-0.0183575705514064</v>
      </c>
      <c r="IT245">
        <v>0.00210061426533654</v>
      </c>
      <c r="IU245">
        <v>-2.28055882586626e-05</v>
      </c>
      <c r="IV245">
        <v>4</v>
      </c>
      <c r="IW245">
        <v>2464</v>
      </c>
      <c r="IX245">
        <v>0</v>
      </c>
      <c r="IY245">
        <v>27</v>
      </c>
      <c r="IZ245">
        <v>29308441.4</v>
      </c>
      <c r="JA245">
        <v>29308441.4</v>
      </c>
      <c r="JB245">
        <v>0.95459</v>
      </c>
      <c r="JC245">
        <v>2.63672</v>
      </c>
      <c r="JD245">
        <v>1.54785</v>
      </c>
      <c r="JE245">
        <v>2.31323</v>
      </c>
      <c r="JF245">
        <v>1.64551</v>
      </c>
      <c r="JG245">
        <v>2.36084</v>
      </c>
      <c r="JH245">
        <v>34.4408</v>
      </c>
      <c r="JI245">
        <v>24.2188</v>
      </c>
      <c r="JJ245">
        <v>18</v>
      </c>
      <c r="JK245">
        <v>505.885</v>
      </c>
      <c r="JL245">
        <v>331.414</v>
      </c>
      <c r="JM245">
        <v>30.8656</v>
      </c>
      <c r="JN245">
        <v>28.2287</v>
      </c>
      <c r="JO245">
        <v>30</v>
      </c>
      <c r="JP245">
        <v>28.231</v>
      </c>
      <c r="JQ245">
        <v>28.1931</v>
      </c>
      <c r="JR245">
        <v>19.1396</v>
      </c>
      <c r="JS245">
        <v>22.6281</v>
      </c>
      <c r="JT245">
        <v>85.7105</v>
      </c>
      <c r="JU245">
        <v>30.8464</v>
      </c>
      <c r="JV245">
        <v>420</v>
      </c>
      <c r="JW245">
        <v>23.8736</v>
      </c>
      <c r="JX245">
        <v>96.6756</v>
      </c>
      <c r="JY245">
        <v>94.6172</v>
      </c>
    </row>
    <row r="246" spans="1:285">
      <c r="A246">
        <v>230</v>
      </c>
      <c r="B246">
        <v>1758506485</v>
      </c>
      <c r="C246">
        <v>3457</v>
      </c>
      <c r="D246" t="s">
        <v>889</v>
      </c>
      <c r="E246" t="s">
        <v>890</v>
      </c>
      <c r="F246">
        <v>5</v>
      </c>
      <c r="G246" t="s">
        <v>419</v>
      </c>
      <c r="H246" t="s">
        <v>786</v>
      </c>
      <c r="I246" t="s">
        <v>421</v>
      </c>
      <c r="J246">
        <v>1758506482.33333</v>
      </c>
      <c r="K246">
        <f>(L246)/1000</f>
        <v>0</v>
      </c>
      <c r="L246">
        <f>1000*DL246*AJ246*(DH246-DI246)/(100*DA246*(1000-AJ246*DH246))</f>
        <v>0</v>
      </c>
      <c r="M246">
        <f>DL246*AJ246*(DG246-DF246*(1000-AJ246*DI246)/(1000-AJ246*DH246))/(100*DA246)</f>
        <v>0</v>
      </c>
      <c r="N246">
        <f>DF246 - IF(AJ246&gt;1, M246*DA246*100.0/(AL246), 0)</f>
        <v>0</v>
      </c>
      <c r="O246">
        <f>((U246-K246/2)*N246-M246)/(U246+K246/2)</f>
        <v>0</v>
      </c>
      <c r="P246">
        <f>O246*(DM246+DN246)/1000.0</f>
        <v>0</v>
      </c>
      <c r="Q246">
        <f>(DF246 - IF(AJ246&gt;1, M246*DA246*100.0/(AL246), 0))*(DM246+DN246)/1000.0</f>
        <v>0</v>
      </c>
      <c r="R246">
        <f>2.0/((1/T246-1/S246)+SIGN(T246)*SQRT((1/T246-1/S246)*(1/T246-1/S246) + 4*DB246/((DB246+1)*(DB246+1))*(2*1/T246*1/S246-1/S246*1/S246)))</f>
        <v>0</v>
      </c>
      <c r="S246">
        <f>IF(LEFT(DC246,1)&lt;&gt;"0",IF(LEFT(DC246,1)="1",3.0,DD246),$D$5+$E$5*(DT246*DM246/($K$5*1000))+$F$5*(DT246*DM246/($K$5*1000))*MAX(MIN(DA246,$J$5),$I$5)*MAX(MIN(DA246,$J$5),$I$5)+$G$5*MAX(MIN(DA246,$J$5),$I$5)*(DT246*DM246/($K$5*1000))+$H$5*(DT246*DM246/($K$5*1000))*(DT246*DM246/($K$5*1000)))</f>
        <v>0</v>
      </c>
      <c r="T246">
        <f>K246*(1000-(1000*0.61365*exp(17.502*X246/(240.97+X246))/(DM246+DN246)+DH246)/2)/(1000*0.61365*exp(17.502*X246/(240.97+X246))/(DM246+DN246)-DH246)</f>
        <v>0</v>
      </c>
      <c r="U246">
        <f>1/((DB246+1)/(R246/1.6)+1/(S246/1.37)) + DB246/((DB246+1)/(R246/1.6) + DB246/(S246/1.37))</f>
        <v>0</v>
      </c>
      <c r="V246">
        <f>(CW246*CZ246)</f>
        <v>0</v>
      </c>
      <c r="W246">
        <f>(DO246+(V246+2*0.95*5.67E-8*(((DO246+$B$7)+273)^4-(DO246+273)^4)-44100*K246)/(1.84*29.3*S246+8*0.95*5.67E-8*(DO246+273)^3))</f>
        <v>0</v>
      </c>
      <c r="X246">
        <f>($C$7*DP246+$D$7*DQ246+$E$7*W246)</f>
        <v>0</v>
      </c>
      <c r="Y246">
        <f>0.61365*exp(17.502*X246/(240.97+X246))</f>
        <v>0</v>
      </c>
      <c r="Z246">
        <f>(AA246/AB246*100)</f>
        <v>0</v>
      </c>
      <c r="AA246">
        <f>DH246*(DM246+DN246)/1000</f>
        <v>0</v>
      </c>
      <c r="AB246">
        <f>0.61365*exp(17.502*DO246/(240.97+DO246))</f>
        <v>0</v>
      </c>
      <c r="AC246">
        <f>(Y246-DH246*(DM246+DN246)/1000)</f>
        <v>0</v>
      </c>
      <c r="AD246">
        <f>(-K246*44100)</f>
        <v>0</v>
      </c>
      <c r="AE246">
        <f>2*29.3*S246*0.92*(DO246-X246)</f>
        <v>0</v>
      </c>
      <c r="AF246">
        <f>2*0.95*5.67E-8*(((DO246+$B$7)+273)^4-(X246+273)^4)</f>
        <v>0</v>
      </c>
      <c r="AG246">
        <f>V246+AF246+AD246+AE246</f>
        <v>0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MAX(0,($B$13+$C$13*DT246)/(1+$D$13*DT246)*DM246/(DO246+273)*$E$13)</f>
        <v>0</v>
      </c>
      <c r="AM246" t="s">
        <v>422</v>
      </c>
      <c r="AN246" t="s">
        <v>422</v>
      </c>
      <c r="AO246">
        <v>0</v>
      </c>
      <c r="AP246">
        <v>0</v>
      </c>
      <c r="AQ246">
        <f>1-AO246/AP246</f>
        <v>0</v>
      </c>
      <c r="AR246">
        <v>0</v>
      </c>
      <c r="AS246" t="s">
        <v>422</v>
      </c>
      <c r="AT246" t="s">
        <v>422</v>
      </c>
      <c r="AU246">
        <v>0</v>
      </c>
      <c r="AV246">
        <v>0</v>
      </c>
      <c r="AW246">
        <f>1-AU246/AV246</f>
        <v>0</v>
      </c>
      <c r="AX246">
        <v>0.5</v>
      </c>
      <c r="AY246">
        <f>CX246</f>
        <v>0</v>
      </c>
      <c r="AZ246">
        <f>M246</f>
        <v>0</v>
      </c>
      <c r="BA246">
        <f>AW246*AX246*AY246</f>
        <v>0</v>
      </c>
      <c r="BB246">
        <f>(AZ246-AR246)/AY246</f>
        <v>0</v>
      </c>
      <c r="BC246">
        <f>(AP246-AV246)/AV246</f>
        <v>0</v>
      </c>
      <c r="BD246">
        <f>AO246/(AQ246+AO246/AV246)</f>
        <v>0</v>
      </c>
      <c r="BE246" t="s">
        <v>422</v>
      </c>
      <c r="BF246">
        <v>0</v>
      </c>
      <c r="BG246">
        <f>IF(BF246&lt;&gt;0, BF246, BD246)</f>
        <v>0</v>
      </c>
      <c r="BH246">
        <f>1-BG246/AV246</f>
        <v>0</v>
      </c>
      <c r="BI246">
        <f>(AV246-AU246)/(AV246-BG246)</f>
        <v>0</v>
      </c>
      <c r="BJ246">
        <f>(AP246-AV246)/(AP246-BG246)</f>
        <v>0</v>
      </c>
      <c r="BK246">
        <f>(AV246-AU246)/(AV246-AO246)</f>
        <v>0</v>
      </c>
      <c r="BL246">
        <f>(AP246-AV246)/(AP246-AO246)</f>
        <v>0</v>
      </c>
      <c r="BM246">
        <f>(BI246*BG246/AU246)</f>
        <v>0</v>
      </c>
      <c r="BN246">
        <f>(1-BM246)</f>
        <v>0</v>
      </c>
      <c r="CW246">
        <f>$B$11*DU246+$C$11*DV246+$F$11*EG246*(1-EJ246)</f>
        <v>0</v>
      </c>
      <c r="CX246">
        <f>CW246*CY246</f>
        <v>0</v>
      </c>
      <c r="CY246">
        <f>($B$11*$D$9+$C$11*$D$9+$F$11*((ET246+EL246)/MAX(ET246+EL246+EU246, 0.1)*$I$9+EU246/MAX(ET246+EL246+EU246, 0.1)*$J$9))/($B$11+$C$11+$F$11)</f>
        <v>0</v>
      </c>
      <c r="CZ246">
        <f>($B$11*$K$9+$C$11*$K$9+$F$11*((ET246+EL246)/MAX(ET246+EL246+EU246, 0.1)*$P$9+EU246/MAX(ET246+EL246+EU246, 0.1)*$Q$9))/($B$11+$C$11+$F$11)</f>
        <v>0</v>
      </c>
      <c r="DA246">
        <v>1.37</v>
      </c>
      <c r="DB246">
        <v>0.5</v>
      </c>
      <c r="DC246" t="s">
        <v>423</v>
      </c>
      <c r="DD246">
        <v>2</v>
      </c>
      <c r="DE246">
        <v>1758506482.33333</v>
      </c>
      <c r="DF246">
        <v>420.087666666667</v>
      </c>
      <c r="DG246">
        <v>420.017333333333</v>
      </c>
      <c r="DH246">
        <v>23.9439333333333</v>
      </c>
      <c r="DI246">
        <v>23.9060666666667</v>
      </c>
      <c r="DJ246">
        <v>418.035</v>
      </c>
      <c r="DK246">
        <v>23.6032333333333</v>
      </c>
      <c r="DL246">
        <v>500.089666666667</v>
      </c>
      <c r="DM246">
        <v>89.8136</v>
      </c>
      <c r="DN246">
        <v>0.0358942666666667</v>
      </c>
      <c r="DO246">
        <v>30.1690333333333</v>
      </c>
      <c r="DP246">
        <v>30.0016333333333</v>
      </c>
      <c r="DQ246">
        <v>999.9</v>
      </c>
      <c r="DR246">
        <v>0</v>
      </c>
      <c r="DS246">
        <v>0</v>
      </c>
      <c r="DT246">
        <v>9999.36</v>
      </c>
      <c r="DU246">
        <v>0</v>
      </c>
      <c r="DV246">
        <v>0.330984</v>
      </c>
      <c r="DW246">
        <v>0.0702209666666667</v>
      </c>
      <c r="DX246">
        <v>430.393</v>
      </c>
      <c r="DY246">
        <v>430.304</v>
      </c>
      <c r="DZ246">
        <v>0.0378424333333333</v>
      </c>
      <c r="EA246">
        <v>420.017333333333</v>
      </c>
      <c r="EB246">
        <v>23.9060666666667</v>
      </c>
      <c r="EC246">
        <v>2.15049333333333</v>
      </c>
      <c r="ED246">
        <v>2.14709333333333</v>
      </c>
      <c r="EE246">
        <v>18.5981666666667</v>
      </c>
      <c r="EF246">
        <v>18.5729</v>
      </c>
      <c r="EG246">
        <v>0.00500059</v>
      </c>
      <c r="EH246">
        <v>0</v>
      </c>
      <c r="EI246">
        <v>0</v>
      </c>
      <c r="EJ246">
        <v>0</v>
      </c>
      <c r="EK246">
        <v>103</v>
      </c>
      <c r="EL246">
        <v>0.00500059</v>
      </c>
      <c r="EM246">
        <v>-16.6666666666667</v>
      </c>
      <c r="EN246">
        <v>-2.16666666666667</v>
      </c>
      <c r="EO246">
        <v>35.1456666666667</v>
      </c>
      <c r="EP246">
        <v>38.0413333333333</v>
      </c>
      <c r="EQ246">
        <v>36.375</v>
      </c>
      <c r="ER246">
        <v>37.875</v>
      </c>
      <c r="ES246">
        <v>37.312</v>
      </c>
      <c r="ET246">
        <v>0</v>
      </c>
      <c r="EU246">
        <v>0</v>
      </c>
      <c r="EV246">
        <v>0</v>
      </c>
      <c r="EW246">
        <v>1758506485.5</v>
      </c>
      <c r="EX246">
        <v>0</v>
      </c>
      <c r="EY246">
        <v>107.06</v>
      </c>
      <c r="EZ246">
        <v>3.62307713697115</v>
      </c>
      <c r="FA246">
        <v>-0.138461212199478</v>
      </c>
      <c r="FB246">
        <v>-12.248</v>
      </c>
      <c r="FC246">
        <v>15</v>
      </c>
      <c r="FD246">
        <v>0</v>
      </c>
      <c r="FE246" t="s">
        <v>424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0.1080888</v>
      </c>
      <c r="FR246">
        <v>0.0373326623376626</v>
      </c>
      <c r="FS246">
        <v>0.0376366287562301</v>
      </c>
      <c r="FT246">
        <v>1</v>
      </c>
      <c r="FU246">
        <v>106.591176470588</v>
      </c>
      <c r="FV246">
        <v>13.9083269765654</v>
      </c>
      <c r="FW246">
        <v>5.49868260409917</v>
      </c>
      <c r="FX246">
        <v>-1</v>
      </c>
      <c r="FY246">
        <v>0.0379475285714286</v>
      </c>
      <c r="FZ246">
        <v>-0.000722922077922042</v>
      </c>
      <c r="GA246">
        <v>0.000722611844790336</v>
      </c>
      <c r="GB246">
        <v>1</v>
      </c>
      <c r="GC246">
        <v>2</v>
      </c>
      <c r="GD246">
        <v>2</v>
      </c>
      <c r="GE246" t="s">
        <v>425</v>
      </c>
      <c r="GF246">
        <v>3.13299</v>
      </c>
      <c r="GG246">
        <v>2.71396</v>
      </c>
      <c r="GH246">
        <v>0.0888621</v>
      </c>
      <c r="GI246">
        <v>0.0893219</v>
      </c>
      <c r="GJ246">
        <v>0.102168</v>
      </c>
      <c r="GK246">
        <v>0.102692</v>
      </c>
      <c r="GL246">
        <v>34328.8</v>
      </c>
      <c r="GM246">
        <v>36750.5</v>
      </c>
      <c r="GN246">
        <v>34088.3</v>
      </c>
      <c r="GO246">
        <v>36538.3</v>
      </c>
      <c r="GP246">
        <v>43229.2</v>
      </c>
      <c r="GQ246">
        <v>47065.7</v>
      </c>
      <c r="GR246">
        <v>53186.1</v>
      </c>
      <c r="GS246">
        <v>58399.1</v>
      </c>
      <c r="GT246">
        <v>1.95545</v>
      </c>
      <c r="GU246">
        <v>1.65727</v>
      </c>
      <c r="GV246">
        <v>0.0925437</v>
      </c>
      <c r="GW246">
        <v>0</v>
      </c>
      <c r="GX246">
        <v>28.4872</v>
      </c>
      <c r="GY246">
        <v>999.9</v>
      </c>
      <c r="GZ246">
        <v>58.802</v>
      </c>
      <c r="HA246">
        <v>30.555</v>
      </c>
      <c r="HB246">
        <v>28.7954</v>
      </c>
      <c r="HC246">
        <v>54.8347</v>
      </c>
      <c r="HD246">
        <v>47.3438</v>
      </c>
      <c r="HE246">
        <v>1</v>
      </c>
      <c r="HF246">
        <v>0.0667556</v>
      </c>
      <c r="HG246">
        <v>-1.38578</v>
      </c>
      <c r="HH246">
        <v>20.1266</v>
      </c>
      <c r="HI246">
        <v>5.19902</v>
      </c>
      <c r="HJ246">
        <v>12.0047</v>
      </c>
      <c r="HK246">
        <v>4.97485</v>
      </c>
      <c r="HL246">
        <v>3.294</v>
      </c>
      <c r="HM246">
        <v>9999</v>
      </c>
      <c r="HN246">
        <v>9999</v>
      </c>
      <c r="HO246">
        <v>9999</v>
      </c>
      <c r="HP246">
        <v>999.9</v>
      </c>
      <c r="HQ246">
        <v>1.86326</v>
      </c>
      <c r="HR246">
        <v>1.86813</v>
      </c>
      <c r="HS246">
        <v>1.86784</v>
      </c>
      <c r="HT246">
        <v>1.86905</v>
      </c>
      <c r="HU246">
        <v>1.86988</v>
      </c>
      <c r="HV246">
        <v>1.86597</v>
      </c>
      <c r="HW246">
        <v>1.86701</v>
      </c>
      <c r="HX246">
        <v>1.86843</v>
      </c>
      <c r="HY246">
        <v>5</v>
      </c>
      <c r="HZ246">
        <v>0</v>
      </c>
      <c r="IA246">
        <v>0</v>
      </c>
      <c r="IB246">
        <v>0</v>
      </c>
      <c r="IC246" t="s">
        <v>426</v>
      </c>
      <c r="ID246" t="s">
        <v>427</v>
      </c>
      <c r="IE246" t="s">
        <v>428</v>
      </c>
      <c r="IF246" t="s">
        <v>428</v>
      </c>
      <c r="IG246" t="s">
        <v>428</v>
      </c>
      <c r="IH246" t="s">
        <v>428</v>
      </c>
      <c r="II246">
        <v>0</v>
      </c>
      <c r="IJ246">
        <v>100</v>
      </c>
      <c r="IK246">
        <v>100</v>
      </c>
      <c r="IL246">
        <v>2.053</v>
      </c>
      <c r="IM246">
        <v>0.3407</v>
      </c>
      <c r="IN246">
        <v>0.625846538382723</v>
      </c>
      <c r="IO246">
        <v>0.00365734689822481</v>
      </c>
      <c r="IP246">
        <v>-6.82403095585571e-07</v>
      </c>
      <c r="IQ246">
        <v>2.34579755332527e-10</v>
      </c>
      <c r="IR246">
        <v>-0.0964157226560202</v>
      </c>
      <c r="IS246">
        <v>-0.0183575705514064</v>
      </c>
      <c r="IT246">
        <v>0.00210061426533654</v>
      </c>
      <c r="IU246">
        <v>-2.28055882586626e-05</v>
      </c>
      <c r="IV246">
        <v>4</v>
      </c>
      <c r="IW246">
        <v>2464</v>
      </c>
      <c r="IX246">
        <v>0</v>
      </c>
      <c r="IY246">
        <v>27</v>
      </c>
      <c r="IZ246">
        <v>29308441.4</v>
      </c>
      <c r="JA246">
        <v>29308441.4</v>
      </c>
      <c r="JB246">
        <v>0.955811</v>
      </c>
      <c r="JC246">
        <v>2.64771</v>
      </c>
      <c r="JD246">
        <v>1.54785</v>
      </c>
      <c r="JE246">
        <v>2.31323</v>
      </c>
      <c r="JF246">
        <v>1.64551</v>
      </c>
      <c r="JG246">
        <v>2.23389</v>
      </c>
      <c r="JH246">
        <v>34.4408</v>
      </c>
      <c r="JI246">
        <v>24.2101</v>
      </c>
      <c r="JJ246">
        <v>18</v>
      </c>
      <c r="JK246">
        <v>505.637</v>
      </c>
      <c r="JL246">
        <v>331.568</v>
      </c>
      <c r="JM246">
        <v>30.8572</v>
      </c>
      <c r="JN246">
        <v>28.2287</v>
      </c>
      <c r="JO246">
        <v>30</v>
      </c>
      <c r="JP246">
        <v>28.2309</v>
      </c>
      <c r="JQ246">
        <v>28.1931</v>
      </c>
      <c r="JR246">
        <v>19.1394</v>
      </c>
      <c r="JS246">
        <v>22.6281</v>
      </c>
      <c r="JT246">
        <v>85.7105</v>
      </c>
      <c r="JU246">
        <v>30.8518</v>
      </c>
      <c r="JV246">
        <v>420</v>
      </c>
      <c r="JW246">
        <v>23.8736</v>
      </c>
      <c r="JX246">
        <v>96.6751</v>
      </c>
      <c r="JY246">
        <v>94.6176</v>
      </c>
    </row>
    <row r="247" spans="1:285">
      <c r="A247">
        <v>231</v>
      </c>
      <c r="B247">
        <v>1758506487</v>
      </c>
      <c r="C247">
        <v>3459</v>
      </c>
      <c r="D247" t="s">
        <v>891</v>
      </c>
      <c r="E247" t="s">
        <v>892</v>
      </c>
      <c r="F247">
        <v>5</v>
      </c>
      <c r="G247" t="s">
        <v>419</v>
      </c>
      <c r="H247" t="s">
        <v>786</v>
      </c>
      <c r="I247" t="s">
        <v>421</v>
      </c>
      <c r="J247">
        <v>1758506483.25</v>
      </c>
      <c r="K247">
        <f>(L247)/1000</f>
        <v>0</v>
      </c>
      <c r="L247">
        <f>1000*DL247*AJ247*(DH247-DI247)/(100*DA247*(1000-AJ247*DH247))</f>
        <v>0</v>
      </c>
      <c r="M247">
        <f>DL247*AJ247*(DG247-DF247*(1000-AJ247*DI247)/(1000-AJ247*DH247))/(100*DA247)</f>
        <v>0</v>
      </c>
      <c r="N247">
        <f>DF247 - IF(AJ247&gt;1, M247*DA247*100.0/(AL247), 0)</f>
        <v>0</v>
      </c>
      <c r="O247">
        <f>((U247-K247/2)*N247-M247)/(U247+K247/2)</f>
        <v>0</v>
      </c>
      <c r="P247">
        <f>O247*(DM247+DN247)/1000.0</f>
        <v>0</v>
      </c>
      <c r="Q247">
        <f>(DF247 - IF(AJ247&gt;1, M247*DA247*100.0/(AL247), 0))*(DM247+DN247)/1000.0</f>
        <v>0</v>
      </c>
      <c r="R247">
        <f>2.0/((1/T247-1/S247)+SIGN(T247)*SQRT((1/T247-1/S247)*(1/T247-1/S247) + 4*DB247/((DB247+1)*(DB247+1))*(2*1/T247*1/S247-1/S247*1/S247)))</f>
        <v>0</v>
      </c>
      <c r="S247">
        <f>IF(LEFT(DC247,1)&lt;&gt;"0",IF(LEFT(DC247,1)="1",3.0,DD247),$D$5+$E$5*(DT247*DM247/($K$5*1000))+$F$5*(DT247*DM247/($K$5*1000))*MAX(MIN(DA247,$J$5),$I$5)*MAX(MIN(DA247,$J$5),$I$5)+$G$5*MAX(MIN(DA247,$J$5),$I$5)*(DT247*DM247/($K$5*1000))+$H$5*(DT247*DM247/($K$5*1000))*(DT247*DM247/($K$5*1000)))</f>
        <v>0</v>
      </c>
      <c r="T247">
        <f>K247*(1000-(1000*0.61365*exp(17.502*X247/(240.97+X247))/(DM247+DN247)+DH247)/2)/(1000*0.61365*exp(17.502*X247/(240.97+X247))/(DM247+DN247)-DH247)</f>
        <v>0</v>
      </c>
      <c r="U247">
        <f>1/((DB247+1)/(R247/1.6)+1/(S247/1.37)) + DB247/((DB247+1)/(R247/1.6) + DB247/(S247/1.37))</f>
        <v>0</v>
      </c>
      <c r="V247">
        <f>(CW247*CZ247)</f>
        <v>0</v>
      </c>
      <c r="W247">
        <f>(DO247+(V247+2*0.95*5.67E-8*(((DO247+$B$7)+273)^4-(DO247+273)^4)-44100*K247)/(1.84*29.3*S247+8*0.95*5.67E-8*(DO247+273)^3))</f>
        <v>0</v>
      </c>
      <c r="X247">
        <f>($C$7*DP247+$D$7*DQ247+$E$7*W247)</f>
        <v>0</v>
      </c>
      <c r="Y247">
        <f>0.61365*exp(17.502*X247/(240.97+X247))</f>
        <v>0</v>
      </c>
      <c r="Z247">
        <f>(AA247/AB247*100)</f>
        <v>0</v>
      </c>
      <c r="AA247">
        <f>DH247*(DM247+DN247)/1000</f>
        <v>0</v>
      </c>
      <c r="AB247">
        <f>0.61365*exp(17.502*DO247/(240.97+DO247))</f>
        <v>0</v>
      </c>
      <c r="AC247">
        <f>(Y247-DH247*(DM247+DN247)/1000)</f>
        <v>0</v>
      </c>
      <c r="AD247">
        <f>(-K247*44100)</f>
        <v>0</v>
      </c>
      <c r="AE247">
        <f>2*29.3*S247*0.92*(DO247-X247)</f>
        <v>0</v>
      </c>
      <c r="AF247">
        <f>2*0.95*5.67E-8*(((DO247+$B$7)+273)^4-(X247+273)^4)</f>
        <v>0</v>
      </c>
      <c r="AG247">
        <f>V247+AF247+AD247+AE247</f>
        <v>0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MAX(0,($B$13+$C$13*DT247)/(1+$D$13*DT247)*DM247/(DO247+273)*$E$13)</f>
        <v>0</v>
      </c>
      <c r="AM247" t="s">
        <v>422</v>
      </c>
      <c r="AN247" t="s">
        <v>422</v>
      </c>
      <c r="AO247">
        <v>0</v>
      </c>
      <c r="AP247">
        <v>0</v>
      </c>
      <c r="AQ247">
        <f>1-AO247/AP247</f>
        <v>0</v>
      </c>
      <c r="AR247">
        <v>0</v>
      </c>
      <c r="AS247" t="s">
        <v>422</v>
      </c>
      <c r="AT247" t="s">
        <v>422</v>
      </c>
      <c r="AU247">
        <v>0</v>
      </c>
      <c r="AV247">
        <v>0</v>
      </c>
      <c r="AW247">
        <f>1-AU247/AV247</f>
        <v>0</v>
      </c>
      <c r="AX247">
        <v>0.5</v>
      </c>
      <c r="AY247">
        <f>CX247</f>
        <v>0</v>
      </c>
      <c r="AZ247">
        <f>M247</f>
        <v>0</v>
      </c>
      <c r="BA247">
        <f>AW247*AX247*AY247</f>
        <v>0</v>
      </c>
      <c r="BB247">
        <f>(AZ247-AR247)/AY247</f>
        <v>0</v>
      </c>
      <c r="BC247">
        <f>(AP247-AV247)/AV247</f>
        <v>0</v>
      </c>
      <c r="BD247">
        <f>AO247/(AQ247+AO247/AV247)</f>
        <v>0</v>
      </c>
      <c r="BE247" t="s">
        <v>422</v>
      </c>
      <c r="BF247">
        <v>0</v>
      </c>
      <c r="BG247">
        <f>IF(BF247&lt;&gt;0, BF247, BD247)</f>
        <v>0</v>
      </c>
      <c r="BH247">
        <f>1-BG247/AV247</f>
        <v>0</v>
      </c>
      <c r="BI247">
        <f>(AV247-AU247)/(AV247-BG247)</f>
        <v>0</v>
      </c>
      <c r="BJ247">
        <f>(AP247-AV247)/(AP247-BG247)</f>
        <v>0</v>
      </c>
      <c r="BK247">
        <f>(AV247-AU247)/(AV247-AO247)</f>
        <v>0</v>
      </c>
      <c r="BL247">
        <f>(AP247-AV247)/(AP247-AO247)</f>
        <v>0</v>
      </c>
      <c r="BM247">
        <f>(BI247*BG247/AU247)</f>
        <v>0</v>
      </c>
      <c r="BN247">
        <f>(1-BM247)</f>
        <v>0</v>
      </c>
      <c r="CW247">
        <f>$B$11*DU247+$C$11*DV247+$F$11*EG247*(1-EJ247)</f>
        <v>0</v>
      </c>
      <c r="CX247">
        <f>CW247*CY247</f>
        <v>0</v>
      </c>
      <c r="CY247">
        <f>($B$11*$D$9+$C$11*$D$9+$F$11*((ET247+EL247)/MAX(ET247+EL247+EU247, 0.1)*$I$9+EU247/MAX(ET247+EL247+EU247, 0.1)*$J$9))/($B$11+$C$11+$F$11)</f>
        <v>0</v>
      </c>
      <c r="CZ247">
        <f>($B$11*$K$9+$C$11*$K$9+$F$11*((ET247+EL247)/MAX(ET247+EL247+EU247, 0.1)*$P$9+EU247/MAX(ET247+EL247+EU247, 0.1)*$Q$9))/($B$11+$C$11+$F$11)</f>
        <v>0</v>
      </c>
      <c r="DA247">
        <v>1.37</v>
      </c>
      <c r="DB247">
        <v>0.5</v>
      </c>
      <c r="DC247" t="s">
        <v>423</v>
      </c>
      <c r="DD247">
        <v>2</v>
      </c>
      <c r="DE247">
        <v>1758506483.25</v>
      </c>
      <c r="DF247">
        <v>420.0875</v>
      </c>
      <c r="DG247">
        <v>420.0115</v>
      </c>
      <c r="DH247">
        <v>23.9438</v>
      </c>
      <c r="DI247">
        <v>23.9063</v>
      </c>
      <c r="DJ247">
        <v>418.03475</v>
      </c>
      <c r="DK247">
        <v>23.6031</v>
      </c>
      <c r="DL247">
        <v>500.0425</v>
      </c>
      <c r="DM247">
        <v>89.813375</v>
      </c>
      <c r="DN247">
        <v>0.035993425</v>
      </c>
      <c r="DO247">
        <v>30.16875</v>
      </c>
      <c r="DP247">
        <v>30.000275</v>
      </c>
      <c r="DQ247">
        <v>999.9</v>
      </c>
      <c r="DR247">
        <v>0</v>
      </c>
      <c r="DS247">
        <v>0</v>
      </c>
      <c r="DT247">
        <v>9990.925</v>
      </c>
      <c r="DU247">
        <v>0</v>
      </c>
      <c r="DV247">
        <v>0.330984</v>
      </c>
      <c r="DW247">
        <v>0.075820925</v>
      </c>
      <c r="DX247">
        <v>430.39275</v>
      </c>
      <c r="DY247">
        <v>430.29825</v>
      </c>
      <c r="DZ247">
        <v>0.037477025</v>
      </c>
      <c r="EA247">
        <v>420.0115</v>
      </c>
      <c r="EB247">
        <v>23.9063</v>
      </c>
      <c r="EC247">
        <v>2.150475</v>
      </c>
      <c r="ED247">
        <v>2.1471075</v>
      </c>
      <c r="EE247">
        <v>18.59805</v>
      </c>
      <c r="EF247">
        <v>18.573025</v>
      </c>
      <c r="EG247">
        <v>0.00500059</v>
      </c>
      <c r="EH247">
        <v>0</v>
      </c>
      <c r="EI247">
        <v>0</v>
      </c>
      <c r="EJ247">
        <v>0</v>
      </c>
      <c r="EK247">
        <v>105.525</v>
      </c>
      <c r="EL247">
        <v>0.00500059</v>
      </c>
      <c r="EM247">
        <v>-16.325</v>
      </c>
      <c r="EN247">
        <v>-1.875</v>
      </c>
      <c r="EO247">
        <v>35.1405</v>
      </c>
      <c r="EP247">
        <v>38.031</v>
      </c>
      <c r="EQ247">
        <v>36.375</v>
      </c>
      <c r="ER247">
        <v>37.875</v>
      </c>
      <c r="ES247">
        <v>37.312</v>
      </c>
      <c r="ET247">
        <v>0</v>
      </c>
      <c r="EU247">
        <v>0</v>
      </c>
      <c r="EV247">
        <v>0</v>
      </c>
      <c r="EW247">
        <v>1758506487.3</v>
      </c>
      <c r="EX247">
        <v>0</v>
      </c>
      <c r="EY247">
        <v>107.488461538462</v>
      </c>
      <c r="EZ247">
        <v>2.95726522368342</v>
      </c>
      <c r="FA247">
        <v>-19.360683560992</v>
      </c>
      <c r="FB247">
        <v>-11.8115384615385</v>
      </c>
      <c r="FC247">
        <v>15</v>
      </c>
      <c r="FD247">
        <v>0</v>
      </c>
      <c r="FE247" t="s">
        <v>424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0.102233814285714</v>
      </c>
      <c r="FR247">
        <v>0.0390945818181819</v>
      </c>
      <c r="FS247">
        <v>0.0374997081781571</v>
      </c>
      <c r="FT247">
        <v>1</v>
      </c>
      <c r="FU247">
        <v>106.329411764706</v>
      </c>
      <c r="FV247">
        <v>10.0198624847225</v>
      </c>
      <c r="FW247">
        <v>5.62570410818084</v>
      </c>
      <c r="FX247">
        <v>-1</v>
      </c>
      <c r="FY247">
        <v>0.0379066523809524</v>
      </c>
      <c r="FZ247">
        <v>-0.00484864675324673</v>
      </c>
      <c r="GA247">
        <v>0.000837573194310601</v>
      </c>
      <c r="GB247">
        <v>1</v>
      </c>
      <c r="GC247">
        <v>2</v>
      </c>
      <c r="GD247">
        <v>2</v>
      </c>
      <c r="GE247" t="s">
        <v>425</v>
      </c>
      <c r="GF247">
        <v>3.13302</v>
      </c>
      <c r="GG247">
        <v>2.71422</v>
      </c>
      <c r="GH247">
        <v>0.0888575</v>
      </c>
      <c r="GI247">
        <v>0.0893136</v>
      </c>
      <c r="GJ247">
        <v>0.102169</v>
      </c>
      <c r="GK247">
        <v>0.102691</v>
      </c>
      <c r="GL247">
        <v>34328.7</v>
      </c>
      <c r="GM247">
        <v>36751</v>
      </c>
      <c r="GN247">
        <v>34088</v>
      </c>
      <c r="GO247">
        <v>36538.4</v>
      </c>
      <c r="GP247">
        <v>43229</v>
      </c>
      <c r="GQ247">
        <v>47066</v>
      </c>
      <c r="GR247">
        <v>53186</v>
      </c>
      <c r="GS247">
        <v>58399.4</v>
      </c>
      <c r="GT247">
        <v>1.9555</v>
      </c>
      <c r="GU247">
        <v>1.65705</v>
      </c>
      <c r="GV247">
        <v>0.0924319</v>
      </c>
      <c r="GW247">
        <v>0</v>
      </c>
      <c r="GX247">
        <v>28.4872</v>
      </c>
      <c r="GY247">
        <v>999.9</v>
      </c>
      <c r="GZ247">
        <v>58.802</v>
      </c>
      <c r="HA247">
        <v>30.555</v>
      </c>
      <c r="HB247">
        <v>28.7964</v>
      </c>
      <c r="HC247">
        <v>54.6347</v>
      </c>
      <c r="HD247">
        <v>47.6442</v>
      </c>
      <c r="HE247">
        <v>1</v>
      </c>
      <c r="HF247">
        <v>0.0669944</v>
      </c>
      <c r="HG247">
        <v>-1.42332</v>
      </c>
      <c r="HH247">
        <v>20.1263</v>
      </c>
      <c r="HI247">
        <v>5.19917</v>
      </c>
      <c r="HJ247">
        <v>12.0049</v>
      </c>
      <c r="HK247">
        <v>4.9747</v>
      </c>
      <c r="HL247">
        <v>3.294</v>
      </c>
      <c r="HM247">
        <v>9999</v>
      </c>
      <c r="HN247">
        <v>9999</v>
      </c>
      <c r="HO247">
        <v>9999</v>
      </c>
      <c r="HP247">
        <v>999.9</v>
      </c>
      <c r="HQ247">
        <v>1.86327</v>
      </c>
      <c r="HR247">
        <v>1.86813</v>
      </c>
      <c r="HS247">
        <v>1.86783</v>
      </c>
      <c r="HT247">
        <v>1.86905</v>
      </c>
      <c r="HU247">
        <v>1.86987</v>
      </c>
      <c r="HV247">
        <v>1.86597</v>
      </c>
      <c r="HW247">
        <v>1.86701</v>
      </c>
      <c r="HX247">
        <v>1.86843</v>
      </c>
      <c r="HY247">
        <v>5</v>
      </c>
      <c r="HZ247">
        <v>0</v>
      </c>
      <c r="IA247">
        <v>0</v>
      </c>
      <c r="IB247">
        <v>0</v>
      </c>
      <c r="IC247" t="s">
        <v>426</v>
      </c>
      <c r="ID247" t="s">
        <v>427</v>
      </c>
      <c r="IE247" t="s">
        <v>428</v>
      </c>
      <c r="IF247" t="s">
        <v>428</v>
      </c>
      <c r="IG247" t="s">
        <v>428</v>
      </c>
      <c r="IH247" t="s">
        <v>428</v>
      </c>
      <c r="II247">
        <v>0</v>
      </c>
      <c r="IJ247">
        <v>100</v>
      </c>
      <c r="IK247">
        <v>100</v>
      </c>
      <c r="IL247">
        <v>2.053</v>
      </c>
      <c r="IM247">
        <v>0.3407</v>
      </c>
      <c r="IN247">
        <v>0.625846538382723</v>
      </c>
      <c r="IO247">
        <v>0.00365734689822481</v>
      </c>
      <c r="IP247">
        <v>-6.82403095585571e-07</v>
      </c>
      <c r="IQ247">
        <v>2.34579755332527e-10</v>
      </c>
      <c r="IR247">
        <v>-0.0964157226560202</v>
      </c>
      <c r="IS247">
        <v>-0.0183575705514064</v>
      </c>
      <c r="IT247">
        <v>0.00210061426533654</v>
      </c>
      <c r="IU247">
        <v>-2.28055882586626e-05</v>
      </c>
      <c r="IV247">
        <v>4</v>
      </c>
      <c r="IW247">
        <v>2464</v>
      </c>
      <c r="IX247">
        <v>0</v>
      </c>
      <c r="IY247">
        <v>27</v>
      </c>
      <c r="IZ247">
        <v>29308441.4</v>
      </c>
      <c r="JA247">
        <v>29308441.4</v>
      </c>
      <c r="JB247">
        <v>0.95459</v>
      </c>
      <c r="JC247">
        <v>2.63306</v>
      </c>
      <c r="JD247">
        <v>1.54785</v>
      </c>
      <c r="JE247">
        <v>2.31445</v>
      </c>
      <c r="JF247">
        <v>1.64673</v>
      </c>
      <c r="JG247">
        <v>2.34985</v>
      </c>
      <c r="JH247">
        <v>34.4408</v>
      </c>
      <c r="JI247">
        <v>24.2188</v>
      </c>
      <c r="JJ247">
        <v>18</v>
      </c>
      <c r="JK247">
        <v>505.664</v>
      </c>
      <c r="JL247">
        <v>331.458</v>
      </c>
      <c r="JM247">
        <v>30.8495</v>
      </c>
      <c r="JN247">
        <v>28.2287</v>
      </c>
      <c r="JO247">
        <v>30.0002</v>
      </c>
      <c r="JP247">
        <v>28.2303</v>
      </c>
      <c r="JQ247">
        <v>28.1925</v>
      </c>
      <c r="JR247">
        <v>19.1425</v>
      </c>
      <c r="JS247">
        <v>22.6281</v>
      </c>
      <c r="JT247">
        <v>85.7105</v>
      </c>
      <c r="JU247">
        <v>30.8518</v>
      </c>
      <c r="JV247">
        <v>420</v>
      </c>
      <c r="JW247">
        <v>23.8736</v>
      </c>
      <c r="JX247">
        <v>96.6747</v>
      </c>
      <c r="JY247">
        <v>94.6179</v>
      </c>
    </row>
    <row r="248" spans="1:285">
      <c r="A248">
        <v>232</v>
      </c>
      <c r="B248">
        <v>1758506490</v>
      </c>
      <c r="C248">
        <v>3462</v>
      </c>
      <c r="D248" t="s">
        <v>893</v>
      </c>
      <c r="E248" t="s">
        <v>894</v>
      </c>
      <c r="F248">
        <v>5</v>
      </c>
      <c r="G248" t="s">
        <v>419</v>
      </c>
      <c r="H248" t="s">
        <v>786</v>
      </c>
      <c r="I248" t="s">
        <v>421</v>
      </c>
      <c r="J248">
        <v>1758506486.75</v>
      </c>
      <c r="K248">
        <f>(L248)/1000</f>
        <v>0</v>
      </c>
      <c r="L248">
        <f>1000*DL248*AJ248*(DH248-DI248)/(100*DA248*(1000-AJ248*DH248))</f>
        <v>0</v>
      </c>
      <c r="M248">
        <f>DL248*AJ248*(DG248-DF248*(1000-AJ248*DI248)/(1000-AJ248*DH248))/(100*DA248)</f>
        <v>0</v>
      </c>
      <c r="N248">
        <f>DF248 - IF(AJ248&gt;1, M248*DA248*100.0/(AL248), 0)</f>
        <v>0</v>
      </c>
      <c r="O248">
        <f>((U248-K248/2)*N248-M248)/(U248+K248/2)</f>
        <v>0</v>
      </c>
      <c r="P248">
        <f>O248*(DM248+DN248)/1000.0</f>
        <v>0</v>
      </c>
      <c r="Q248">
        <f>(DF248 - IF(AJ248&gt;1, M248*DA248*100.0/(AL248), 0))*(DM248+DN248)/1000.0</f>
        <v>0</v>
      </c>
      <c r="R248">
        <f>2.0/((1/T248-1/S248)+SIGN(T248)*SQRT((1/T248-1/S248)*(1/T248-1/S248) + 4*DB248/((DB248+1)*(DB248+1))*(2*1/T248*1/S248-1/S248*1/S248)))</f>
        <v>0</v>
      </c>
      <c r="S248">
        <f>IF(LEFT(DC248,1)&lt;&gt;"0",IF(LEFT(DC248,1)="1",3.0,DD248),$D$5+$E$5*(DT248*DM248/($K$5*1000))+$F$5*(DT248*DM248/($K$5*1000))*MAX(MIN(DA248,$J$5),$I$5)*MAX(MIN(DA248,$J$5),$I$5)+$G$5*MAX(MIN(DA248,$J$5),$I$5)*(DT248*DM248/($K$5*1000))+$H$5*(DT248*DM248/($K$5*1000))*(DT248*DM248/($K$5*1000)))</f>
        <v>0</v>
      </c>
      <c r="T248">
        <f>K248*(1000-(1000*0.61365*exp(17.502*X248/(240.97+X248))/(DM248+DN248)+DH248)/2)/(1000*0.61365*exp(17.502*X248/(240.97+X248))/(DM248+DN248)-DH248)</f>
        <v>0</v>
      </c>
      <c r="U248">
        <f>1/((DB248+1)/(R248/1.6)+1/(S248/1.37)) + DB248/((DB248+1)/(R248/1.6) + DB248/(S248/1.37))</f>
        <v>0</v>
      </c>
      <c r="V248">
        <f>(CW248*CZ248)</f>
        <v>0</v>
      </c>
      <c r="W248">
        <f>(DO248+(V248+2*0.95*5.67E-8*(((DO248+$B$7)+273)^4-(DO248+273)^4)-44100*K248)/(1.84*29.3*S248+8*0.95*5.67E-8*(DO248+273)^3))</f>
        <v>0</v>
      </c>
      <c r="X248">
        <f>($C$7*DP248+$D$7*DQ248+$E$7*W248)</f>
        <v>0</v>
      </c>
      <c r="Y248">
        <f>0.61365*exp(17.502*X248/(240.97+X248))</f>
        <v>0</v>
      </c>
      <c r="Z248">
        <f>(AA248/AB248*100)</f>
        <v>0</v>
      </c>
      <c r="AA248">
        <f>DH248*(DM248+DN248)/1000</f>
        <v>0</v>
      </c>
      <c r="AB248">
        <f>0.61365*exp(17.502*DO248/(240.97+DO248))</f>
        <v>0</v>
      </c>
      <c r="AC248">
        <f>(Y248-DH248*(DM248+DN248)/1000)</f>
        <v>0</v>
      </c>
      <c r="AD248">
        <f>(-K248*44100)</f>
        <v>0</v>
      </c>
      <c r="AE248">
        <f>2*29.3*S248*0.92*(DO248-X248)</f>
        <v>0</v>
      </c>
      <c r="AF248">
        <f>2*0.95*5.67E-8*(((DO248+$B$7)+273)^4-(X248+273)^4)</f>
        <v>0</v>
      </c>
      <c r="AG248">
        <f>V248+AF248+AD248+AE248</f>
        <v>0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MAX(0,($B$13+$C$13*DT248)/(1+$D$13*DT248)*DM248/(DO248+273)*$E$13)</f>
        <v>0</v>
      </c>
      <c r="AM248" t="s">
        <v>422</v>
      </c>
      <c r="AN248" t="s">
        <v>422</v>
      </c>
      <c r="AO248">
        <v>0</v>
      </c>
      <c r="AP248">
        <v>0</v>
      </c>
      <c r="AQ248">
        <f>1-AO248/AP248</f>
        <v>0</v>
      </c>
      <c r="AR248">
        <v>0</v>
      </c>
      <c r="AS248" t="s">
        <v>422</v>
      </c>
      <c r="AT248" t="s">
        <v>422</v>
      </c>
      <c r="AU248">
        <v>0</v>
      </c>
      <c r="AV248">
        <v>0</v>
      </c>
      <c r="AW248">
        <f>1-AU248/AV248</f>
        <v>0</v>
      </c>
      <c r="AX248">
        <v>0.5</v>
      </c>
      <c r="AY248">
        <f>CX248</f>
        <v>0</v>
      </c>
      <c r="AZ248">
        <f>M248</f>
        <v>0</v>
      </c>
      <c r="BA248">
        <f>AW248*AX248*AY248</f>
        <v>0</v>
      </c>
      <c r="BB248">
        <f>(AZ248-AR248)/AY248</f>
        <v>0</v>
      </c>
      <c r="BC248">
        <f>(AP248-AV248)/AV248</f>
        <v>0</v>
      </c>
      <c r="BD248">
        <f>AO248/(AQ248+AO248/AV248)</f>
        <v>0</v>
      </c>
      <c r="BE248" t="s">
        <v>422</v>
      </c>
      <c r="BF248">
        <v>0</v>
      </c>
      <c r="BG248">
        <f>IF(BF248&lt;&gt;0, BF248, BD248)</f>
        <v>0</v>
      </c>
      <c r="BH248">
        <f>1-BG248/AV248</f>
        <v>0</v>
      </c>
      <c r="BI248">
        <f>(AV248-AU248)/(AV248-BG248)</f>
        <v>0</v>
      </c>
      <c r="BJ248">
        <f>(AP248-AV248)/(AP248-BG248)</f>
        <v>0</v>
      </c>
      <c r="BK248">
        <f>(AV248-AU248)/(AV248-AO248)</f>
        <v>0</v>
      </c>
      <c r="BL248">
        <f>(AP248-AV248)/(AP248-AO248)</f>
        <v>0</v>
      </c>
      <c r="BM248">
        <f>(BI248*BG248/AU248)</f>
        <v>0</v>
      </c>
      <c r="BN248">
        <f>(1-BM248)</f>
        <v>0</v>
      </c>
      <c r="CW248">
        <f>$B$11*DU248+$C$11*DV248+$F$11*EG248*(1-EJ248)</f>
        <v>0</v>
      </c>
      <c r="CX248">
        <f>CW248*CY248</f>
        <v>0</v>
      </c>
      <c r="CY248">
        <f>($B$11*$D$9+$C$11*$D$9+$F$11*((ET248+EL248)/MAX(ET248+EL248+EU248, 0.1)*$I$9+EU248/MAX(ET248+EL248+EU248, 0.1)*$J$9))/($B$11+$C$11+$F$11)</f>
        <v>0</v>
      </c>
      <c r="CZ248">
        <f>($B$11*$K$9+$C$11*$K$9+$F$11*((ET248+EL248)/MAX(ET248+EL248+EU248, 0.1)*$P$9+EU248/MAX(ET248+EL248+EU248, 0.1)*$Q$9))/($B$11+$C$11+$F$11)</f>
        <v>0</v>
      </c>
      <c r="DA248">
        <v>1.37</v>
      </c>
      <c r="DB248">
        <v>0.5</v>
      </c>
      <c r="DC248" t="s">
        <v>423</v>
      </c>
      <c r="DD248">
        <v>2</v>
      </c>
      <c r="DE248">
        <v>1758506486.75</v>
      </c>
      <c r="DF248">
        <v>420.0745</v>
      </c>
      <c r="DG248">
        <v>420.00325</v>
      </c>
      <c r="DH248">
        <v>23.9433</v>
      </c>
      <c r="DI248">
        <v>23.906575</v>
      </c>
      <c r="DJ248">
        <v>418.022</v>
      </c>
      <c r="DK248">
        <v>23.602625</v>
      </c>
      <c r="DL248">
        <v>500.001</v>
      </c>
      <c r="DM248">
        <v>89.81335</v>
      </c>
      <c r="DN248">
        <v>0.036209875</v>
      </c>
      <c r="DO248">
        <v>30.16795</v>
      </c>
      <c r="DP248">
        <v>29.991775</v>
      </c>
      <c r="DQ248">
        <v>999.9</v>
      </c>
      <c r="DR248">
        <v>0</v>
      </c>
      <c r="DS248">
        <v>0</v>
      </c>
      <c r="DT248">
        <v>9982.505</v>
      </c>
      <c r="DU248">
        <v>0</v>
      </c>
      <c r="DV248">
        <v>0.330984</v>
      </c>
      <c r="DW248">
        <v>0.071250925</v>
      </c>
      <c r="DX248">
        <v>430.37925</v>
      </c>
      <c r="DY248">
        <v>430.29</v>
      </c>
      <c r="DZ248">
        <v>0.036727425</v>
      </c>
      <c r="EA248">
        <v>420.00325</v>
      </c>
      <c r="EB248">
        <v>23.906575</v>
      </c>
      <c r="EC248">
        <v>2.1504275</v>
      </c>
      <c r="ED248">
        <v>2.14713</v>
      </c>
      <c r="EE248">
        <v>18.597725</v>
      </c>
      <c r="EF248">
        <v>18.573225</v>
      </c>
      <c r="EG248">
        <v>0.00500059</v>
      </c>
      <c r="EH248">
        <v>0</v>
      </c>
      <c r="EI248">
        <v>0</v>
      </c>
      <c r="EJ248">
        <v>0</v>
      </c>
      <c r="EK248">
        <v>102.975</v>
      </c>
      <c r="EL248">
        <v>0.00500059</v>
      </c>
      <c r="EM248">
        <v>-11.825</v>
      </c>
      <c r="EN248">
        <v>-1</v>
      </c>
      <c r="EO248">
        <v>35.125</v>
      </c>
      <c r="EP248">
        <v>38</v>
      </c>
      <c r="EQ248">
        <v>36.375</v>
      </c>
      <c r="ER248">
        <v>37.85925</v>
      </c>
      <c r="ES248">
        <v>37.312</v>
      </c>
      <c r="ET248">
        <v>0</v>
      </c>
      <c r="EU248">
        <v>0</v>
      </c>
      <c r="EV248">
        <v>0</v>
      </c>
      <c r="EW248">
        <v>1758506490.3</v>
      </c>
      <c r="EX248">
        <v>0</v>
      </c>
      <c r="EY248">
        <v>107.016</v>
      </c>
      <c r="EZ248">
        <v>-25.5692304775326</v>
      </c>
      <c r="FA248">
        <v>-3.86153854058807</v>
      </c>
      <c r="FB248">
        <v>-12.192</v>
      </c>
      <c r="FC248">
        <v>15</v>
      </c>
      <c r="FD248">
        <v>0</v>
      </c>
      <c r="FE248" t="s">
        <v>424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0.102384952380952</v>
      </c>
      <c r="FR248">
        <v>0.0278937428571428</v>
      </c>
      <c r="FS248">
        <v>0.0371689507517411</v>
      </c>
      <c r="FT248">
        <v>1</v>
      </c>
      <c r="FU248">
        <v>106.597058823529</v>
      </c>
      <c r="FV248">
        <v>13.4774637302288</v>
      </c>
      <c r="FW248">
        <v>5.81435775089247</v>
      </c>
      <c r="FX248">
        <v>-1</v>
      </c>
      <c r="FY248">
        <v>0.0377328095238095</v>
      </c>
      <c r="FZ248">
        <v>-0.00665557402597404</v>
      </c>
      <c r="GA248">
        <v>0.000912447787367147</v>
      </c>
      <c r="GB248">
        <v>1</v>
      </c>
      <c r="GC248">
        <v>2</v>
      </c>
      <c r="GD248">
        <v>2</v>
      </c>
      <c r="GE248" t="s">
        <v>425</v>
      </c>
      <c r="GF248">
        <v>3.13319</v>
      </c>
      <c r="GG248">
        <v>2.7142</v>
      </c>
      <c r="GH248">
        <v>0.088856</v>
      </c>
      <c r="GI248">
        <v>0.0893243</v>
      </c>
      <c r="GJ248">
        <v>0.102171</v>
      </c>
      <c r="GK248">
        <v>0.102694</v>
      </c>
      <c r="GL248">
        <v>34328.5</v>
      </c>
      <c r="GM248">
        <v>36750.5</v>
      </c>
      <c r="GN248">
        <v>34087.8</v>
      </c>
      <c r="GO248">
        <v>36538.3</v>
      </c>
      <c r="GP248">
        <v>43228.7</v>
      </c>
      <c r="GQ248">
        <v>47065.7</v>
      </c>
      <c r="GR248">
        <v>53185.7</v>
      </c>
      <c r="GS248">
        <v>58399.2</v>
      </c>
      <c r="GT248">
        <v>1.95567</v>
      </c>
      <c r="GU248">
        <v>1.65692</v>
      </c>
      <c r="GV248">
        <v>0.0917166</v>
      </c>
      <c r="GW248">
        <v>0</v>
      </c>
      <c r="GX248">
        <v>28.4872</v>
      </c>
      <c r="GY248">
        <v>999.9</v>
      </c>
      <c r="GZ248">
        <v>58.802</v>
      </c>
      <c r="HA248">
        <v>30.555</v>
      </c>
      <c r="HB248">
        <v>28.7945</v>
      </c>
      <c r="HC248">
        <v>54.4547</v>
      </c>
      <c r="HD248">
        <v>47.6643</v>
      </c>
      <c r="HE248">
        <v>1</v>
      </c>
      <c r="HF248">
        <v>0.0671697</v>
      </c>
      <c r="HG248">
        <v>-1.44689</v>
      </c>
      <c r="HH248">
        <v>20.1261</v>
      </c>
      <c r="HI248">
        <v>5.19902</v>
      </c>
      <c r="HJ248">
        <v>12.0046</v>
      </c>
      <c r="HK248">
        <v>4.9747</v>
      </c>
      <c r="HL248">
        <v>3.294</v>
      </c>
      <c r="HM248">
        <v>9999</v>
      </c>
      <c r="HN248">
        <v>9999</v>
      </c>
      <c r="HO248">
        <v>9999</v>
      </c>
      <c r="HP248">
        <v>999.9</v>
      </c>
      <c r="HQ248">
        <v>1.86325</v>
      </c>
      <c r="HR248">
        <v>1.86813</v>
      </c>
      <c r="HS248">
        <v>1.86784</v>
      </c>
      <c r="HT248">
        <v>1.86905</v>
      </c>
      <c r="HU248">
        <v>1.86985</v>
      </c>
      <c r="HV248">
        <v>1.86596</v>
      </c>
      <c r="HW248">
        <v>1.86701</v>
      </c>
      <c r="HX248">
        <v>1.86844</v>
      </c>
      <c r="HY248">
        <v>5</v>
      </c>
      <c r="HZ248">
        <v>0</v>
      </c>
      <c r="IA248">
        <v>0</v>
      </c>
      <c r="IB248">
        <v>0</v>
      </c>
      <c r="IC248" t="s">
        <v>426</v>
      </c>
      <c r="ID248" t="s">
        <v>427</v>
      </c>
      <c r="IE248" t="s">
        <v>428</v>
      </c>
      <c r="IF248" t="s">
        <v>428</v>
      </c>
      <c r="IG248" t="s">
        <v>428</v>
      </c>
      <c r="IH248" t="s">
        <v>428</v>
      </c>
      <c r="II248">
        <v>0</v>
      </c>
      <c r="IJ248">
        <v>100</v>
      </c>
      <c r="IK248">
        <v>100</v>
      </c>
      <c r="IL248">
        <v>2.052</v>
      </c>
      <c r="IM248">
        <v>0.3406</v>
      </c>
      <c r="IN248">
        <v>0.625846538382723</v>
      </c>
      <c r="IO248">
        <v>0.00365734689822481</v>
      </c>
      <c r="IP248">
        <v>-6.82403095585571e-07</v>
      </c>
      <c r="IQ248">
        <v>2.34579755332527e-10</v>
      </c>
      <c r="IR248">
        <v>-0.0964157226560202</v>
      </c>
      <c r="IS248">
        <v>-0.0183575705514064</v>
      </c>
      <c r="IT248">
        <v>0.00210061426533654</v>
      </c>
      <c r="IU248">
        <v>-2.28055882586626e-05</v>
      </c>
      <c r="IV248">
        <v>4</v>
      </c>
      <c r="IW248">
        <v>2464</v>
      </c>
      <c r="IX248">
        <v>0</v>
      </c>
      <c r="IY248">
        <v>27</v>
      </c>
      <c r="IZ248">
        <v>29308441.5</v>
      </c>
      <c r="JA248">
        <v>29308441.5</v>
      </c>
      <c r="JB248">
        <v>0.95459</v>
      </c>
      <c r="JC248">
        <v>2.64282</v>
      </c>
      <c r="JD248">
        <v>1.54785</v>
      </c>
      <c r="JE248">
        <v>2.31323</v>
      </c>
      <c r="JF248">
        <v>1.64673</v>
      </c>
      <c r="JG248">
        <v>2.32666</v>
      </c>
      <c r="JH248">
        <v>34.4408</v>
      </c>
      <c r="JI248">
        <v>24.2188</v>
      </c>
      <c r="JJ248">
        <v>18</v>
      </c>
      <c r="JK248">
        <v>505.775</v>
      </c>
      <c r="JL248">
        <v>331.402</v>
      </c>
      <c r="JM248">
        <v>30.8485</v>
      </c>
      <c r="JN248">
        <v>28.2287</v>
      </c>
      <c r="JO248">
        <v>30.0001</v>
      </c>
      <c r="JP248">
        <v>28.2297</v>
      </c>
      <c r="JQ248">
        <v>28.1931</v>
      </c>
      <c r="JR248">
        <v>19.1402</v>
      </c>
      <c r="JS248">
        <v>22.6281</v>
      </c>
      <c r="JT248">
        <v>85.7105</v>
      </c>
      <c r="JU248">
        <v>30.8593</v>
      </c>
      <c r="JV248">
        <v>420</v>
      </c>
      <c r="JW248">
        <v>23.8736</v>
      </c>
      <c r="JX248">
        <v>96.6741</v>
      </c>
      <c r="JY248">
        <v>94.6177</v>
      </c>
    </row>
    <row r="249" spans="1:285">
      <c r="A249">
        <v>233</v>
      </c>
      <c r="B249">
        <v>1758506492</v>
      </c>
      <c r="C249">
        <v>3464</v>
      </c>
      <c r="D249" t="s">
        <v>895</v>
      </c>
      <c r="E249" t="s">
        <v>896</v>
      </c>
      <c r="F249">
        <v>5</v>
      </c>
      <c r="G249" t="s">
        <v>419</v>
      </c>
      <c r="H249" t="s">
        <v>786</v>
      </c>
      <c r="I249" t="s">
        <v>421</v>
      </c>
      <c r="J249">
        <v>1758506489.33333</v>
      </c>
      <c r="K249">
        <f>(L249)/1000</f>
        <v>0</v>
      </c>
      <c r="L249">
        <f>1000*DL249*AJ249*(DH249-DI249)/(100*DA249*(1000-AJ249*DH249))</f>
        <v>0</v>
      </c>
      <c r="M249">
        <f>DL249*AJ249*(DG249-DF249*(1000-AJ249*DI249)/(1000-AJ249*DH249))/(100*DA249)</f>
        <v>0</v>
      </c>
      <c r="N249">
        <f>DF249 - IF(AJ249&gt;1, M249*DA249*100.0/(AL249), 0)</f>
        <v>0</v>
      </c>
      <c r="O249">
        <f>((U249-K249/2)*N249-M249)/(U249+K249/2)</f>
        <v>0</v>
      </c>
      <c r="P249">
        <f>O249*(DM249+DN249)/1000.0</f>
        <v>0</v>
      </c>
      <c r="Q249">
        <f>(DF249 - IF(AJ249&gt;1, M249*DA249*100.0/(AL249), 0))*(DM249+DN249)/1000.0</f>
        <v>0</v>
      </c>
      <c r="R249">
        <f>2.0/((1/T249-1/S249)+SIGN(T249)*SQRT((1/T249-1/S249)*(1/T249-1/S249) + 4*DB249/((DB249+1)*(DB249+1))*(2*1/T249*1/S249-1/S249*1/S249)))</f>
        <v>0</v>
      </c>
      <c r="S249">
        <f>IF(LEFT(DC249,1)&lt;&gt;"0",IF(LEFT(DC249,1)="1",3.0,DD249),$D$5+$E$5*(DT249*DM249/($K$5*1000))+$F$5*(DT249*DM249/($K$5*1000))*MAX(MIN(DA249,$J$5),$I$5)*MAX(MIN(DA249,$J$5),$I$5)+$G$5*MAX(MIN(DA249,$J$5),$I$5)*(DT249*DM249/($K$5*1000))+$H$5*(DT249*DM249/($K$5*1000))*(DT249*DM249/($K$5*1000)))</f>
        <v>0</v>
      </c>
      <c r="T249">
        <f>K249*(1000-(1000*0.61365*exp(17.502*X249/(240.97+X249))/(DM249+DN249)+DH249)/2)/(1000*0.61365*exp(17.502*X249/(240.97+X249))/(DM249+DN249)-DH249)</f>
        <v>0</v>
      </c>
      <c r="U249">
        <f>1/((DB249+1)/(R249/1.6)+1/(S249/1.37)) + DB249/((DB249+1)/(R249/1.6) + DB249/(S249/1.37))</f>
        <v>0</v>
      </c>
      <c r="V249">
        <f>(CW249*CZ249)</f>
        <v>0</v>
      </c>
      <c r="W249">
        <f>(DO249+(V249+2*0.95*5.67E-8*(((DO249+$B$7)+273)^4-(DO249+273)^4)-44100*K249)/(1.84*29.3*S249+8*0.95*5.67E-8*(DO249+273)^3))</f>
        <v>0</v>
      </c>
      <c r="X249">
        <f>($C$7*DP249+$D$7*DQ249+$E$7*W249)</f>
        <v>0</v>
      </c>
      <c r="Y249">
        <f>0.61365*exp(17.502*X249/(240.97+X249))</f>
        <v>0</v>
      </c>
      <c r="Z249">
        <f>(AA249/AB249*100)</f>
        <v>0</v>
      </c>
      <c r="AA249">
        <f>DH249*(DM249+DN249)/1000</f>
        <v>0</v>
      </c>
      <c r="AB249">
        <f>0.61365*exp(17.502*DO249/(240.97+DO249))</f>
        <v>0</v>
      </c>
      <c r="AC249">
        <f>(Y249-DH249*(DM249+DN249)/1000)</f>
        <v>0</v>
      </c>
      <c r="AD249">
        <f>(-K249*44100)</f>
        <v>0</v>
      </c>
      <c r="AE249">
        <f>2*29.3*S249*0.92*(DO249-X249)</f>
        <v>0</v>
      </c>
      <c r="AF249">
        <f>2*0.95*5.67E-8*(((DO249+$B$7)+273)^4-(X249+273)^4)</f>
        <v>0</v>
      </c>
      <c r="AG249">
        <f>V249+AF249+AD249+AE249</f>
        <v>0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MAX(0,($B$13+$C$13*DT249)/(1+$D$13*DT249)*DM249/(DO249+273)*$E$13)</f>
        <v>0</v>
      </c>
      <c r="AM249" t="s">
        <v>422</v>
      </c>
      <c r="AN249" t="s">
        <v>422</v>
      </c>
      <c r="AO249">
        <v>0</v>
      </c>
      <c r="AP249">
        <v>0</v>
      </c>
      <c r="AQ249">
        <f>1-AO249/AP249</f>
        <v>0</v>
      </c>
      <c r="AR249">
        <v>0</v>
      </c>
      <c r="AS249" t="s">
        <v>422</v>
      </c>
      <c r="AT249" t="s">
        <v>422</v>
      </c>
      <c r="AU249">
        <v>0</v>
      </c>
      <c r="AV249">
        <v>0</v>
      </c>
      <c r="AW249">
        <f>1-AU249/AV249</f>
        <v>0</v>
      </c>
      <c r="AX249">
        <v>0.5</v>
      </c>
      <c r="AY249">
        <f>CX249</f>
        <v>0</v>
      </c>
      <c r="AZ249">
        <f>M249</f>
        <v>0</v>
      </c>
      <c r="BA249">
        <f>AW249*AX249*AY249</f>
        <v>0</v>
      </c>
      <c r="BB249">
        <f>(AZ249-AR249)/AY249</f>
        <v>0</v>
      </c>
      <c r="BC249">
        <f>(AP249-AV249)/AV249</f>
        <v>0</v>
      </c>
      <c r="BD249">
        <f>AO249/(AQ249+AO249/AV249)</f>
        <v>0</v>
      </c>
      <c r="BE249" t="s">
        <v>422</v>
      </c>
      <c r="BF249">
        <v>0</v>
      </c>
      <c r="BG249">
        <f>IF(BF249&lt;&gt;0, BF249, BD249)</f>
        <v>0</v>
      </c>
      <c r="BH249">
        <f>1-BG249/AV249</f>
        <v>0</v>
      </c>
      <c r="BI249">
        <f>(AV249-AU249)/(AV249-BG249)</f>
        <v>0</v>
      </c>
      <c r="BJ249">
        <f>(AP249-AV249)/(AP249-BG249)</f>
        <v>0</v>
      </c>
      <c r="BK249">
        <f>(AV249-AU249)/(AV249-AO249)</f>
        <v>0</v>
      </c>
      <c r="BL249">
        <f>(AP249-AV249)/(AP249-AO249)</f>
        <v>0</v>
      </c>
      <c r="BM249">
        <f>(BI249*BG249/AU249)</f>
        <v>0</v>
      </c>
      <c r="BN249">
        <f>(1-BM249)</f>
        <v>0</v>
      </c>
      <c r="CW249">
        <f>$B$11*DU249+$C$11*DV249+$F$11*EG249*(1-EJ249)</f>
        <v>0</v>
      </c>
      <c r="CX249">
        <f>CW249*CY249</f>
        <v>0</v>
      </c>
      <c r="CY249">
        <f>($B$11*$D$9+$C$11*$D$9+$F$11*((ET249+EL249)/MAX(ET249+EL249+EU249, 0.1)*$I$9+EU249/MAX(ET249+EL249+EU249, 0.1)*$J$9))/($B$11+$C$11+$F$11)</f>
        <v>0</v>
      </c>
      <c r="CZ249">
        <f>($B$11*$K$9+$C$11*$K$9+$F$11*((ET249+EL249)/MAX(ET249+EL249+EU249, 0.1)*$P$9+EU249/MAX(ET249+EL249+EU249, 0.1)*$Q$9))/($B$11+$C$11+$F$11)</f>
        <v>0</v>
      </c>
      <c r="DA249">
        <v>1.37</v>
      </c>
      <c r="DB249">
        <v>0.5</v>
      </c>
      <c r="DC249" t="s">
        <v>423</v>
      </c>
      <c r="DD249">
        <v>2</v>
      </c>
      <c r="DE249">
        <v>1758506489.33333</v>
      </c>
      <c r="DF249">
        <v>420.060666666667</v>
      </c>
      <c r="DG249">
        <v>420.015333333333</v>
      </c>
      <c r="DH249">
        <v>23.9430666666667</v>
      </c>
      <c r="DI249">
        <v>23.9068666666667</v>
      </c>
      <c r="DJ249">
        <v>418.008333333333</v>
      </c>
      <c r="DK249">
        <v>23.6024333333333</v>
      </c>
      <c r="DL249">
        <v>500.035</v>
      </c>
      <c r="DM249">
        <v>89.8138</v>
      </c>
      <c r="DN249">
        <v>0.0361180666666667</v>
      </c>
      <c r="DO249">
        <v>30.1676333333333</v>
      </c>
      <c r="DP249">
        <v>29.9863666666667</v>
      </c>
      <c r="DQ249">
        <v>999.9</v>
      </c>
      <c r="DR249">
        <v>0</v>
      </c>
      <c r="DS249">
        <v>0</v>
      </c>
      <c r="DT249">
        <v>10000.8333333333</v>
      </c>
      <c r="DU249">
        <v>0</v>
      </c>
      <c r="DV249">
        <v>0.330984</v>
      </c>
      <c r="DW249">
        <v>0.0454610333333333</v>
      </c>
      <c r="DX249">
        <v>430.365</v>
      </c>
      <c r="DY249">
        <v>430.302333333333</v>
      </c>
      <c r="DZ249">
        <v>0.0362307333333333</v>
      </c>
      <c r="EA249">
        <v>420.015333333333</v>
      </c>
      <c r="EB249">
        <v>23.9068666666667</v>
      </c>
      <c r="EC249">
        <v>2.15041666666667</v>
      </c>
      <c r="ED249">
        <v>2.14716666666667</v>
      </c>
      <c r="EE249">
        <v>18.5976666666667</v>
      </c>
      <c r="EF249">
        <v>18.5734666666667</v>
      </c>
      <c r="EG249">
        <v>0.00500059</v>
      </c>
      <c r="EH249">
        <v>0</v>
      </c>
      <c r="EI249">
        <v>0</v>
      </c>
      <c r="EJ249">
        <v>0</v>
      </c>
      <c r="EK249">
        <v>101.566666666667</v>
      </c>
      <c r="EL249">
        <v>0.00500059</v>
      </c>
      <c r="EM249">
        <v>-8.1</v>
      </c>
      <c r="EN249">
        <v>-0.6</v>
      </c>
      <c r="EO249">
        <v>35.125</v>
      </c>
      <c r="EP249">
        <v>38</v>
      </c>
      <c r="EQ249">
        <v>36.354</v>
      </c>
      <c r="ER249">
        <v>37.854</v>
      </c>
      <c r="ES249">
        <v>37.312</v>
      </c>
      <c r="ET249">
        <v>0</v>
      </c>
      <c r="EU249">
        <v>0</v>
      </c>
      <c r="EV249">
        <v>0</v>
      </c>
      <c r="EW249">
        <v>1758506492.7</v>
      </c>
      <c r="EX249">
        <v>0</v>
      </c>
      <c r="EY249">
        <v>106.016</v>
      </c>
      <c r="EZ249">
        <v>-13.4769228788521</v>
      </c>
      <c r="FA249">
        <v>-9.54615382047802</v>
      </c>
      <c r="FB249">
        <v>-12.924</v>
      </c>
      <c r="FC249">
        <v>15</v>
      </c>
      <c r="FD249">
        <v>0</v>
      </c>
      <c r="FE249" t="s">
        <v>424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0.1038131</v>
      </c>
      <c r="FR249">
        <v>-0.285268339849624</v>
      </c>
      <c r="FS249">
        <v>0.0387888264808437</v>
      </c>
      <c r="FT249">
        <v>1</v>
      </c>
      <c r="FU249">
        <v>106.579411764706</v>
      </c>
      <c r="FV249">
        <v>-3.72956443492589</v>
      </c>
      <c r="FW249">
        <v>6.09752984758702</v>
      </c>
      <c r="FX249">
        <v>-1</v>
      </c>
      <c r="FY249">
        <v>0.03734236</v>
      </c>
      <c r="FZ249">
        <v>-0.00671112180451125</v>
      </c>
      <c r="GA249">
        <v>0.000887275691879362</v>
      </c>
      <c r="GB249">
        <v>1</v>
      </c>
      <c r="GC249">
        <v>2</v>
      </c>
      <c r="GD249">
        <v>2</v>
      </c>
      <c r="GE249" t="s">
        <v>425</v>
      </c>
      <c r="GF249">
        <v>3.13306</v>
      </c>
      <c r="GG249">
        <v>2.7142</v>
      </c>
      <c r="GH249">
        <v>0.0888603</v>
      </c>
      <c r="GI249">
        <v>0.0893291</v>
      </c>
      <c r="GJ249">
        <v>0.102171</v>
      </c>
      <c r="GK249">
        <v>0.102692</v>
      </c>
      <c r="GL249">
        <v>34328.4</v>
      </c>
      <c r="GM249">
        <v>36750.4</v>
      </c>
      <c r="GN249">
        <v>34087.8</v>
      </c>
      <c r="GO249">
        <v>36538.4</v>
      </c>
      <c r="GP249">
        <v>43228.7</v>
      </c>
      <c r="GQ249">
        <v>47065.8</v>
      </c>
      <c r="GR249">
        <v>53185.7</v>
      </c>
      <c r="GS249">
        <v>58399.2</v>
      </c>
      <c r="GT249">
        <v>1.95545</v>
      </c>
      <c r="GU249">
        <v>1.6572</v>
      </c>
      <c r="GV249">
        <v>0.0920221</v>
      </c>
      <c r="GW249">
        <v>0</v>
      </c>
      <c r="GX249">
        <v>28.4872</v>
      </c>
      <c r="GY249">
        <v>999.9</v>
      </c>
      <c r="GZ249">
        <v>58.802</v>
      </c>
      <c r="HA249">
        <v>30.555</v>
      </c>
      <c r="HB249">
        <v>28.7941</v>
      </c>
      <c r="HC249">
        <v>54.8547</v>
      </c>
      <c r="HD249">
        <v>47.6723</v>
      </c>
      <c r="HE249">
        <v>1</v>
      </c>
      <c r="HF249">
        <v>0.0669792</v>
      </c>
      <c r="HG249">
        <v>-1.46332</v>
      </c>
      <c r="HH249">
        <v>20.1259</v>
      </c>
      <c r="HI249">
        <v>5.19872</v>
      </c>
      <c r="HJ249">
        <v>12.0043</v>
      </c>
      <c r="HK249">
        <v>4.97475</v>
      </c>
      <c r="HL249">
        <v>3.294</v>
      </c>
      <c r="HM249">
        <v>9999</v>
      </c>
      <c r="HN249">
        <v>9999</v>
      </c>
      <c r="HO249">
        <v>9999</v>
      </c>
      <c r="HP249">
        <v>999.9</v>
      </c>
      <c r="HQ249">
        <v>1.86325</v>
      </c>
      <c r="HR249">
        <v>1.86813</v>
      </c>
      <c r="HS249">
        <v>1.86783</v>
      </c>
      <c r="HT249">
        <v>1.86905</v>
      </c>
      <c r="HU249">
        <v>1.86985</v>
      </c>
      <c r="HV249">
        <v>1.86594</v>
      </c>
      <c r="HW249">
        <v>1.867</v>
      </c>
      <c r="HX249">
        <v>1.86844</v>
      </c>
      <c r="HY249">
        <v>5</v>
      </c>
      <c r="HZ249">
        <v>0</v>
      </c>
      <c r="IA249">
        <v>0</v>
      </c>
      <c r="IB249">
        <v>0</v>
      </c>
      <c r="IC249" t="s">
        <v>426</v>
      </c>
      <c r="ID249" t="s">
        <v>427</v>
      </c>
      <c r="IE249" t="s">
        <v>428</v>
      </c>
      <c r="IF249" t="s">
        <v>428</v>
      </c>
      <c r="IG249" t="s">
        <v>428</v>
      </c>
      <c r="IH249" t="s">
        <v>428</v>
      </c>
      <c r="II249">
        <v>0</v>
      </c>
      <c r="IJ249">
        <v>100</v>
      </c>
      <c r="IK249">
        <v>100</v>
      </c>
      <c r="IL249">
        <v>2.052</v>
      </c>
      <c r="IM249">
        <v>0.3407</v>
      </c>
      <c r="IN249">
        <v>0.625846538382723</v>
      </c>
      <c r="IO249">
        <v>0.00365734689822481</v>
      </c>
      <c r="IP249">
        <v>-6.82403095585571e-07</v>
      </c>
      <c r="IQ249">
        <v>2.34579755332527e-10</v>
      </c>
      <c r="IR249">
        <v>-0.0964157226560202</v>
      </c>
      <c r="IS249">
        <v>-0.0183575705514064</v>
      </c>
      <c r="IT249">
        <v>0.00210061426533654</v>
      </c>
      <c r="IU249">
        <v>-2.28055882586626e-05</v>
      </c>
      <c r="IV249">
        <v>4</v>
      </c>
      <c r="IW249">
        <v>2464</v>
      </c>
      <c r="IX249">
        <v>0</v>
      </c>
      <c r="IY249">
        <v>27</v>
      </c>
      <c r="IZ249">
        <v>29308441.5</v>
      </c>
      <c r="JA249">
        <v>29308441.5</v>
      </c>
      <c r="JB249">
        <v>0.95459</v>
      </c>
      <c r="JC249">
        <v>2.63428</v>
      </c>
      <c r="JD249">
        <v>1.54785</v>
      </c>
      <c r="JE249">
        <v>2.31445</v>
      </c>
      <c r="JF249">
        <v>1.64673</v>
      </c>
      <c r="JG249">
        <v>2.34497</v>
      </c>
      <c r="JH249">
        <v>34.4408</v>
      </c>
      <c r="JI249">
        <v>24.2188</v>
      </c>
      <c r="JJ249">
        <v>18</v>
      </c>
      <c r="JK249">
        <v>505.621</v>
      </c>
      <c r="JL249">
        <v>331.529</v>
      </c>
      <c r="JM249">
        <v>30.8503</v>
      </c>
      <c r="JN249">
        <v>28.2287</v>
      </c>
      <c r="JO249">
        <v>30.0001</v>
      </c>
      <c r="JP249">
        <v>28.2292</v>
      </c>
      <c r="JQ249">
        <v>28.1925</v>
      </c>
      <c r="JR249">
        <v>19.1381</v>
      </c>
      <c r="JS249">
        <v>22.6281</v>
      </c>
      <c r="JT249">
        <v>85.7105</v>
      </c>
      <c r="JU249">
        <v>30.8593</v>
      </c>
      <c r="JV249">
        <v>420</v>
      </c>
      <c r="JW249">
        <v>23.8736</v>
      </c>
      <c r="JX249">
        <v>96.6741</v>
      </c>
      <c r="JY249">
        <v>94.6178</v>
      </c>
    </row>
    <row r="250" spans="1:285">
      <c r="A250">
        <v>234</v>
      </c>
      <c r="B250">
        <v>1758506494</v>
      </c>
      <c r="C250">
        <v>3466</v>
      </c>
      <c r="D250" t="s">
        <v>897</v>
      </c>
      <c r="E250" t="s">
        <v>898</v>
      </c>
      <c r="F250">
        <v>5</v>
      </c>
      <c r="G250" t="s">
        <v>419</v>
      </c>
      <c r="H250" t="s">
        <v>786</v>
      </c>
      <c r="I250" t="s">
        <v>421</v>
      </c>
      <c r="J250">
        <v>1758506490.25</v>
      </c>
      <c r="K250">
        <f>(L250)/1000</f>
        <v>0</v>
      </c>
      <c r="L250">
        <f>1000*DL250*AJ250*(DH250-DI250)/(100*DA250*(1000-AJ250*DH250))</f>
        <v>0</v>
      </c>
      <c r="M250">
        <f>DL250*AJ250*(DG250-DF250*(1000-AJ250*DI250)/(1000-AJ250*DH250))/(100*DA250)</f>
        <v>0</v>
      </c>
      <c r="N250">
        <f>DF250 - IF(AJ250&gt;1, M250*DA250*100.0/(AL250), 0)</f>
        <v>0</v>
      </c>
      <c r="O250">
        <f>((U250-K250/2)*N250-M250)/(U250+K250/2)</f>
        <v>0</v>
      </c>
      <c r="P250">
        <f>O250*(DM250+DN250)/1000.0</f>
        <v>0</v>
      </c>
      <c r="Q250">
        <f>(DF250 - IF(AJ250&gt;1, M250*DA250*100.0/(AL250), 0))*(DM250+DN250)/1000.0</f>
        <v>0</v>
      </c>
      <c r="R250">
        <f>2.0/((1/T250-1/S250)+SIGN(T250)*SQRT((1/T250-1/S250)*(1/T250-1/S250) + 4*DB250/((DB250+1)*(DB250+1))*(2*1/T250*1/S250-1/S250*1/S250)))</f>
        <v>0</v>
      </c>
      <c r="S250">
        <f>IF(LEFT(DC250,1)&lt;&gt;"0",IF(LEFT(DC250,1)="1",3.0,DD250),$D$5+$E$5*(DT250*DM250/($K$5*1000))+$F$5*(DT250*DM250/($K$5*1000))*MAX(MIN(DA250,$J$5),$I$5)*MAX(MIN(DA250,$J$5),$I$5)+$G$5*MAX(MIN(DA250,$J$5),$I$5)*(DT250*DM250/($K$5*1000))+$H$5*(DT250*DM250/($K$5*1000))*(DT250*DM250/($K$5*1000)))</f>
        <v>0</v>
      </c>
      <c r="T250">
        <f>K250*(1000-(1000*0.61365*exp(17.502*X250/(240.97+X250))/(DM250+DN250)+DH250)/2)/(1000*0.61365*exp(17.502*X250/(240.97+X250))/(DM250+DN250)-DH250)</f>
        <v>0</v>
      </c>
      <c r="U250">
        <f>1/((DB250+1)/(R250/1.6)+1/(S250/1.37)) + DB250/((DB250+1)/(R250/1.6) + DB250/(S250/1.37))</f>
        <v>0</v>
      </c>
      <c r="V250">
        <f>(CW250*CZ250)</f>
        <v>0</v>
      </c>
      <c r="W250">
        <f>(DO250+(V250+2*0.95*5.67E-8*(((DO250+$B$7)+273)^4-(DO250+273)^4)-44100*K250)/(1.84*29.3*S250+8*0.95*5.67E-8*(DO250+273)^3))</f>
        <v>0</v>
      </c>
      <c r="X250">
        <f>($C$7*DP250+$D$7*DQ250+$E$7*W250)</f>
        <v>0</v>
      </c>
      <c r="Y250">
        <f>0.61365*exp(17.502*X250/(240.97+X250))</f>
        <v>0</v>
      </c>
      <c r="Z250">
        <f>(AA250/AB250*100)</f>
        <v>0</v>
      </c>
      <c r="AA250">
        <f>DH250*(DM250+DN250)/1000</f>
        <v>0</v>
      </c>
      <c r="AB250">
        <f>0.61365*exp(17.502*DO250/(240.97+DO250))</f>
        <v>0</v>
      </c>
      <c r="AC250">
        <f>(Y250-DH250*(DM250+DN250)/1000)</f>
        <v>0</v>
      </c>
      <c r="AD250">
        <f>(-K250*44100)</f>
        <v>0</v>
      </c>
      <c r="AE250">
        <f>2*29.3*S250*0.92*(DO250-X250)</f>
        <v>0</v>
      </c>
      <c r="AF250">
        <f>2*0.95*5.67E-8*(((DO250+$B$7)+273)^4-(X250+273)^4)</f>
        <v>0</v>
      </c>
      <c r="AG250">
        <f>V250+AF250+AD250+AE250</f>
        <v>0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MAX(0,($B$13+$C$13*DT250)/(1+$D$13*DT250)*DM250/(DO250+273)*$E$13)</f>
        <v>0</v>
      </c>
      <c r="AM250" t="s">
        <v>422</v>
      </c>
      <c r="AN250" t="s">
        <v>422</v>
      </c>
      <c r="AO250">
        <v>0</v>
      </c>
      <c r="AP250">
        <v>0</v>
      </c>
      <c r="AQ250">
        <f>1-AO250/AP250</f>
        <v>0</v>
      </c>
      <c r="AR250">
        <v>0</v>
      </c>
      <c r="AS250" t="s">
        <v>422</v>
      </c>
      <c r="AT250" t="s">
        <v>422</v>
      </c>
      <c r="AU250">
        <v>0</v>
      </c>
      <c r="AV250">
        <v>0</v>
      </c>
      <c r="AW250">
        <f>1-AU250/AV250</f>
        <v>0</v>
      </c>
      <c r="AX250">
        <v>0.5</v>
      </c>
      <c r="AY250">
        <f>CX250</f>
        <v>0</v>
      </c>
      <c r="AZ250">
        <f>M250</f>
        <v>0</v>
      </c>
      <c r="BA250">
        <f>AW250*AX250*AY250</f>
        <v>0</v>
      </c>
      <c r="BB250">
        <f>(AZ250-AR250)/AY250</f>
        <v>0</v>
      </c>
      <c r="BC250">
        <f>(AP250-AV250)/AV250</f>
        <v>0</v>
      </c>
      <c r="BD250">
        <f>AO250/(AQ250+AO250/AV250)</f>
        <v>0</v>
      </c>
      <c r="BE250" t="s">
        <v>422</v>
      </c>
      <c r="BF250">
        <v>0</v>
      </c>
      <c r="BG250">
        <f>IF(BF250&lt;&gt;0, BF250, BD250)</f>
        <v>0</v>
      </c>
      <c r="BH250">
        <f>1-BG250/AV250</f>
        <v>0</v>
      </c>
      <c r="BI250">
        <f>(AV250-AU250)/(AV250-BG250)</f>
        <v>0</v>
      </c>
      <c r="BJ250">
        <f>(AP250-AV250)/(AP250-BG250)</f>
        <v>0</v>
      </c>
      <c r="BK250">
        <f>(AV250-AU250)/(AV250-AO250)</f>
        <v>0</v>
      </c>
      <c r="BL250">
        <f>(AP250-AV250)/(AP250-AO250)</f>
        <v>0</v>
      </c>
      <c r="BM250">
        <f>(BI250*BG250/AU250)</f>
        <v>0</v>
      </c>
      <c r="BN250">
        <f>(1-BM250)</f>
        <v>0</v>
      </c>
      <c r="CW250">
        <f>$B$11*DU250+$C$11*DV250+$F$11*EG250*(1-EJ250)</f>
        <v>0</v>
      </c>
      <c r="CX250">
        <f>CW250*CY250</f>
        <v>0</v>
      </c>
      <c r="CY250">
        <f>($B$11*$D$9+$C$11*$D$9+$F$11*((ET250+EL250)/MAX(ET250+EL250+EU250, 0.1)*$I$9+EU250/MAX(ET250+EL250+EU250, 0.1)*$J$9))/($B$11+$C$11+$F$11)</f>
        <v>0</v>
      </c>
      <c r="CZ250">
        <f>($B$11*$K$9+$C$11*$K$9+$F$11*((ET250+EL250)/MAX(ET250+EL250+EU250, 0.1)*$P$9+EU250/MAX(ET250+EL250+EU250, 0.1)*$Q$9))/($B$11+$C$11+$F$11)</f>
        <v>0</v>
      </c>
      <c r="DA250">
        <v>1.37</v>
      </c>
      <c r="DB250">
        <v>0.5</v>
      </c>
      <c r="DC250" t="s">
        <v>423</v>
      </c>
      <c r="DD250">
        <v>2</v>
      </c>
      <c r="DE250">
        <v>1758506490.25</v>
      </c>
      <c r="DF250">
        <v>420.069</v>
      </c>
      <c r="DG250">
        <v>420.0145</v>
      </c>
      <c r="DH250">
        <v>23.943225</v>
      </c>
      <c r="DI250">
        <v>23.9069</v>
      </c>
      <c r="DJ250">
        <v>418.0165</v>
      </c>
      <c r="DK250">
        <v>23.602575</v>
      </c>
      <c r="DL250">
        <v>500.019</v>
      </c>
      <c r="DM250">
        <v>89.813775</v>
      </c>
      <c r="DN250">
        <v>0.03608695</v>
      </c>
      <c r="DO250">
        <v>30.167625</v>
      </c>
      <c r="DP250">
        <v>29.985575</v>
      </c>
      <c r="DQ250">
        <v>999.9</v>
      </c>
      <c r="DR250">
        <v>0</v>
      </c>
      <c r="DS250">
        <v>0</v>
      </c>
      <c r="DT250">
        <v>10000.625</v>
      </c>
      <c r="DU250">
        <v>0</v>
      </c>
      <c r="DV250">
        <v>0.330984</v>
      </c>
      <c r="DW250">
        <v>0.0546875</v>
      </c>
      <c r="DX250">
        <v>430.3735</v>
      </c>
      <c r="DY250">
        <v>430.3015</v>
      </c>
      <c r="DZ250">
        <v>0.03633785</v>
      </c>
      <c r="EA250">
        <v>420.0145</v>
      </c>
      <c r="EB250">
        <v>23.9069</v>
      </c>
      <c r="EC250">
        <v>2.15043</v>
      </c>
      <c r="ED250">
        <v>2.14717</v>
      </c>
      <c r="EE250">
        <v>18.59775</v>
      </c>
      <c r="EF250">
        <v>18.5735</v>
      </c>
      <c r="EG250">
        <v>0.00500059</v>
      </c>
      <c r="EH250">
        <v>0</v>
      </c>
      <c r="EI250">
        <v>0</v>
      </c>
      <c r="EJ250">
        <v>0</v>
      </c>
      <c r="EK250">
        <v>100.325</v>
      </c>
      <c r="EL250">
        <v>0.00500059</v>
      </c>
      <c r="EM250">
        <v>-8.75</v>
      </c>
      <c r="EN250">
        <v>-0.7</v>
      </c>
      <c r="EO250">
        <v>35.125</v>
      </c>
      <c r="EP250">
        <v>38</v>
      </c>
      <c r="EQ250">
        <v>36.3435</v>
      </c>
      <c r="ER250">
        <v>37.8435</v>
      </c>
      <c r="ES250">
        <v>37.312</v>
      </c>
      <c r="ET250">
        <v>0</v>
      </c>
      <c r="EU250">
        <v>0</v>
      </c>
      <c r="EV250">
        <v>0</v>
      </c>
      <c r="EW250">
        <v>1758506494.5</v>
      </c>
      <c r="EX250">
        <v>0</v>
      </c>
      <c r="EY250">
        <v>105.315384615385</v>
      </c>
      <c r="EZ250">
        <v>-26.8717945787047</v>
      </c>
      <c r="FA250">
        <v>0.63247864162823</v>
      </c>
      <c r="FB250">
        <v>-12.6423076923077</v>
      </c>
      <c r="FC250">
        <v>15</v>
      </c>
      <c r="FD250">
        <v>0</v>
      </c>
      <c r="FE250" t="s">
        <v>424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0.09275201</v>
      </c>
      <c r="FR250">
        <v>-0.378584508270677</v>
      </c>
      <c r="FS250">
        <v>0.044438787930972</v>
      </c>
      <c r="FT250">
        <v>1</v>
      </c>
      <c r="FU250">
        <v>106.532352941176</v>
      </c>
      <c r="FV250">
        <v>-8.72268895489774</v>
      </c>
      <c r="FW250">
        <v>6.02220013480687</v>
      </c>
      <c r="FX250">
        <v>-1</v>
      </c>
      <c r="FY250">
        <v>0.03713885</v>
      </c>
      <c r="FZ250">
        <v>-0.00796479699248121</v>
      </c>
      <c r="GA250">
        <v>0.000964176315048239</v>
      </c>
      <c r="GB250">
        <v>1</v>
      </c>
      <c r="GC250">
        <v>2</v>
      </c>
      <c r="GD250">
        <v>2</v>
      </c>
      <c r="GE250" t="s">
        <v>425</v>
      </c>
      <c r="GF250">
        <v>3.13304</v>
      </c>
      <c r="GG250">
        <v>2.71405</v>
      </c>
      <c r="GH250">
        <v>0.0888625</v>
      </c>
      <c r="GI250">
        <v>0.0893204</v>
      </c>
      <c r="GJ250">
        <v>0.102171</v>
      </c>
      <c r="GK250">
        <v>0.102691</v>
      </c>
      <c r="GL250">
        <v>34328.5</v>
      </c>
      <c r="GM250">
        <v>36750.7</v>
      </c>
      <c r="GN250">
        <v>34088</v>
      </c>
      <c r="GO250">
        <v>36538.4</v>
      </c>
      <c r="GP250">
        <v>43228.6</v>
      </c>
      <c r="GQ250">
        <v>47065.9</v>
      </c>
      <c r="GR250">
        <v>53185.6</v>
      </c>
      <c r="GS250">
        <v>58399.3</v>
      </c>
      <c r="GT250">
        <v>1.95553</v>
      </c>
      <c r="GU250">
        <v>1.65725</v>
      </c>
      <c r="GV250">
        <v>0.0920221</v>
      </c>
      <c r="GW250">
        <v>0</v>
      </c>
      <c r="GX250">
        <v>28.4872</v>
      </c>
      <c r="GY250">
        <v>999.9</v>
      </c>
      <c r="GZ250">
        <v>58.802</v>
      </c>
      <c r="HA250">
        <v>30.555</v>
      </c>
      <c r="HB250">
        <v>28.7946</v>
      </c>
      <c r="HC250">
        <v>54.8947</v>
      </c>
      <c r="HD250">
        <v>47.7404</v>
      </c>
      <c r="HE250">
        <v>1</v>
      </c>
      <c r="HF250">
        <v>0.0671773</v>
      </c>
      <c r="HG250">
        <v>-1.47697</v>
      </c>
      <c r="HH250">
        <v>20.1258</v>
      </c>
      <c r="HI250">
        <v>5.19887</v>
      </c>
      <c r="HJ250">
        <v>12.0046</v>
      </c>
      <c r="HK250">
        <v>4.97485</v>
      </c>
      <c r="HL250">
        <v>3.294</v>
      </c>
      <c r="HM250">
        <v>9999</v>
      </c>
      <c r="HN250">
        <v>9999</v>
      </c>
      <c r="HO250">
        <v>9999</v>
      </c>
      <c r="HP250">
        <v>999.9</v>
      </c>
      <c r="HQ250">
        <v>1.86325</v>
      </c>
      <c r="HR250">
        <v>1.86813</v>
      </c>
      <c r="HS250">
        <v>1.86783</v>
      </c>
      <c r="HT250">
        <v>1.86905</v>
      </c>
      <c r="HU250">
        <v>1.86987</v>
      </c>
      <c r="HV250">
        <v>1.86594</v>
      </c>
      <c r="HW250">
        <v>1.86701</v>
      </c>
      <c r="HX250">
        <v>1.86844</v>
      </c>
      <c r="HY250">
        <v>5</v>
      </c>
      <c r="HZ250">
        <v>0</v>
      </c>
      <c r="IA250">
        <v>0</v>
      </c>
      <c r="IB250">
        <v>0</v>
      </c>
      <c r="IC250" t="s">
        <v>426</v>
      </c>
      <c r="ID250" t="s">
        <v>427</v>
      </c>
      <c r="IE250" t="s">
        <v>428</v>
      </c>
      <c r="IF250" t="s">
        <v>428</v>
      </c>
      <c r="IG250" t="s">
        <v>428</v>
      </c>
      <c r="IH250" t="s">
        <v>428</v>
      </c>
      <c r="II250">
        <v>0</v>
      </c>
      <c r="IJ250">
        <v>100</v>
      </c>
      <c r="IK250">
        <v>100</v>
      </c>
      <c r="IL250">
        <v>2.052</v>
      </c>
      <c r="IM250">
        <v>0.3407</v>
      </c>
      <c r="IN250">
        <v>0.625846538382723</v>
      </c>
      <c r="IO250">
        <v>0.00365734689822481</v>
      </c>
      <c r="IP250">
        <v>-6.82403095585571e-07</v>
      </c>
      <c r="IQ250">
        <v>2.34579755332527e-10</v>
      </c>
      <c r="IR250">
        <v>-0.0964157226560202</v>
      </c>
      <c r="IS250">
        <v>-0.0183575705514064</v>
      </c>
      <c r="IT250">
        <v>0.00210061426533654</v>
      </c>
      <c r="IU250">
        <v>-2.28055882586626e-05</v>
      </c>
      <c r="IV250">
        <v>4</v>
      </c>
      <c r="IW250">
        <v>2464</v>
      </c>
      <c r="IX250">
        <v>0</v>
      </c>
      <c r="IY250">
        <v>27</v>
      </c>
      <c r="IZ250">
        <v>29308441.6</v>
      </c>
      <c r="JA250">
        <v>29308441.6</v>
      </c>
      <c r="JB250">
        <v>0.95459</v>
      </c>
      <c r="JC250">
        <v>2.64282</v>
      </c>
      <c r="JD250">
        <v>1.54785</v>
      </c>
      <c r="JE250">
        <v>2.31323</v>
      </c>
      <c r="JF250">
        <v>1.64673</v>
      </c>
      <c r="JG250">
        <v>2.27905</v>
      </c>
      <c r="JH250">
        <v>34.4408</v>
      </c>
      <c r="JI250">
        <v>24.2101</v>
      </c>
      <c r="JJ250">
        <v>18</v>
      </c>
      <c r="JK250">
        <v>505.676</v>
      </c>
      <c r="JL250">
        <v>331.553</v>
      </c>
      <c r="JM250">
        <v>30.8532</v>
      </c>
      <c r="JN250">
        <v>28.2289</v>
      </c>
      <c r="JO250">
        <v>30.0003</v>
      </c>
      <c r="JP250">
        <v>28.2298</v>
      </c>
      <c r="JQ250">
        <v>28.1925</v>
      </c>
      <c r="JR250">
        <v>19.1395</v>
      </c>
      <c r="JS250">
        <v>22.6281</v>
      </c>
      <c r="JT250">
        <v>85.7105</v>
      </c>
      <c r="JU250">
        <v>30.8593</v>
      </c>
      <c r="JV250">
        <v>420</v>
      </c>
      <c r="JW250">
        <v>23.8736</v>
      </c>
      <c r="JX250">
        <v>96.6742</v>
      </c>
      <c r="JY250">
        <v>94.6179</v>
      </c>
    </row>
    <row r="251" spans="1:285">
      <c r="A251">
        <v>235</v>
      </c>
      <c r="B251">
        <v>1758506497</v>
      </c>
      <c r="C251">
        <v>3469</v>
      </c>
      <c r="D251" t="s">
        <v>899</v>
      </c>
      <c r="E251" t="s">
        <v>900</v>
      </c>
      <c r="F251">
        <v>5</v>
      </c>
      <c r="G251" t="s">
        <v>419</v>
      </c>
      <c r="H251" t="s">
        <v>786</v>
      </c>
      <c r="I251" t="s">
        <v>421</v>
      </c>
      <c r="J251">
        <v>1758506493.75</v>
      </c>
      <c r="K251">
        <f>(L251)/1000</f>
        <v>0</v>
      </c>
      <c r="L251">
        <f>1000*DL251*AJ251*(DH251-DI251)/(100*DA251*(1000-AJ251*DH251))</f>
        <v>0</v>
      </c>
      <c r="M251">
        <f>DL251*AJ251*(DG251-DF251*(1000-AJ251*DI251)/(1000-AJ251*DH251))/(100*DA251)</f>
        <v>0</v>
      </c>
      <c r="N251">
        <f>DF251 - IF(AJ251&gt;1, M251*DA251*100.0/(AL251), 0)</f>
        <v>0</v>
      </c>
      <c r="O251">
        <f>((U251-K251/2)*N251-M251)/(U251+K251/2)</f>
        <v>0</v>
      </c>
      <c r="P251">
        <f>O251*(DM251+DN251)/1000.0</f>
        <v>0</v>
      </c>
      <c r="Q251">
        <f>(DF251 - IF(AJ251&gt;1, M251*DA251*100.0/(AL251), 0))*(DM251+DN251)/1000.0</f>
        <v>0</v>
      </c>
      <c r="R251">
        <f>2.0/((1/T251-1/S251)+SIGN(T251)*SQRT((1/T251-1/S251)*(1/T251-1/S251) + 4*DB251/((DB251+1)*(DB251+1))*(2*1/T251*1/S251-1/S251*1/S251)))</f>
        <v>0</v>
      </c>
      <c r="S251">
        <f>IF(LEFT(DC251,1)&lt;&gt;"0",IF(LEFT(DC251,1)="1",3.0,DD251),$D$5+$E$5*(DT251*DM251/($K$5*1000))+$F$5*(DT251*DM251/($K$5*1000))*MAX(MIN(DA251,$J$5),$I$5)*MAX(MIN(DA251,$J$5),$I$5)+$G$5*MAX(MIN(DA251,$J$5),$I$5)*(DT251*DM251/($K$5*1000))+$H$5*(DT251*DM251/($K$5*1000))*(DT251*DM251/($K$5*1000)))</f>
        <v>0</v>
      </c>
      <c r="T251">
        <f>K251*(1000-(1000*0.61365*exp(17.502*X251/(240.97+X251))/(DM251+DN251)+DH251)/2)/(1000*0.61365*exp(17.502*X251/(240.97+X251))/(DM251+DN251)-DH251)</f>
        <v>0</v>
      </c>
      <c r="U251">
        <f>1/((DB251+1)/(R251/1.6)+1/(S251/1.37)) + DB251/((DB251+1)/(R251/1.6) + DB251/(S251/1.37))</f>
        <v>0</v>
      </c>
      <c r="V251">
        <f>(CW251*CZ251)</f>
        <v>0</v>
      </c>
      <c r="W251">
        <f>(DO251+(V251+2*0.95*5.67E-8*(((DO251+$B$7)+273)^4-(DO251+273)^4)-44100*K251)/(1.84*29.3*S251+8*0.95*5.67E-8*(DO251+273)^3))</f>
        <v>0</v>
      </c>
      <c r="X251">
        <f>($C$7*DP251+$D$7*DQ251+$E$7*W251)</f>
        <v>0</v>
      </c>
      <c r="Y251">
        <f>0.61365*exp(17.502*X251/(240.97+X251))</f>
        <v>0</v>
      </c>
      <c r="Z251">
        <f>(AA251/AB251*100)</f>
        <v>0</v>
      </c>
      <c r="AA251">
        <f>DH251*(DM251+DN251)/1000</f>
        <v>0</v>
      </c>
      <c r="AB251">
        <f>0.61365*exp(17.502*DO251/(240.97+DO251))</f>
        <v>0</v>
      </c>
      <c r="AC251">
        <f>(Y251-DH251*(DM251+DN251)/1000)</f>
        <v>0</v>
      </c>
      <c r="AD251">
        <f>(-K251*44100)</f>
        <v>0</v>
      </c>
      <c r="AE251">
        <f>2*29.3*S251*0.92*(DO251-X251)</f>
        <v>0</v>
      </c>
      <c r="AF251">
        <f>2*0.95*5.67E-8*(((DO251+$B$7)+273)^4-(X251+273)^4)</f>
        <v>0</v>
      </c>
      <c r="AG251">
        <f>V251+AF251+AD251+AE251</f>
        <v>0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MAX(0,($B$13+$C$13*DT251)/(1+$D$13*DT251)*DM251/(DO251+273)*$E$13)</f>
        <v>0</v>
      </c>
      <c r="AM251" t="s">
        <v>422</v>
      </c>
      <c r="AN251" t="s">
        <v>422</v>
      </c>
      <c r="AO251">
        <v>0</v>
      </c>
      <c r="AP251">
        <v>0</v>
      </c>
      <c r="AQ251">
        <f>1-AO251/AP251</f>
        <v>0</v>
      </c>
      <c r="AR251">
        <v>0</v>
      </c>
      <c r="AS251" t="s">
        <v>422</v>
      </c>
      <c r="AT251" t="s">
        <v>422</v>
      </c>
      <c r="AU251">
        <v>0</v>
      </c>
      <c r="AV251">
        <v>0</v>
      </c>
      <c r="AW251">
        <f>1-AU251/AV251</f>
        <v>0</v>
      </c>
      <c r="AX251">
        <v>0.5</v>
      </c>
      <c r="AY251">
        <f>CX251</f>
        <v>0</v>
      </c>
      <c r="AZ251">
        <f>M251</f>
        <v>0</v>
      </c>
      <c r="BA251">
        <f>AW251*AX251*AY251</f>
        <v>0</v>
      </c>
      <c r="BB251">
        <f>(AZ251-AR251)/AY251</f>
        <v>0</v>
      </c>
      <c r="BC251">
        <f>(AP251-AV251)/AV251</f>
        <v>0</v>
      </c>
      <c r="BD251">
        <f>AO251/(AQ251+AO251/AV251)</f>
        <v>0</v>
      </c>
      <c r="BE251" t="s">
        <v>422</v>
      </c>
      <c r="BF251">
        <v>0</v>
      </c>
      <c r="BG251">
        <f>IF(BF251&lt;&gt;0, BF251, BD251)</f>
        <v>0</v>
      </c>
      <c r="BH251">
        <f>1-BG251/AV251</f>
        <v>0</v>
      </c>
      <c r="BI251">
        <f>(AV251-AU251)/(AV251-BG251)</f>
        <v>0</v>
      </c>
      <c r="BJ251">
        <f>(AP251-AV251)/(AP251-BG251)</f>
        <v>0</v>
      </c>
      <c r="BK251">
        <f>(AV251-AU251)/(AV251-AO251)</f>
        <v>0</v>
      </c>
      <c r="BL251">
        <f>(AP251-AV251)/(AP251-AO251)</f>
        <v>0</v>
      </c>
      <c r="BM251">
        <f>(BI251*BG251/AU251)</f>
        <v>0</v>
      </c>
      <c r="BN251">
        <f>(1-BM251)</f>
        <v>0</v>
      </c>
      <c r="CW251">
        <f>$B$11*DU251+$C$11*DV251+$F$11*EG251*(1-EJ251)</f>
        <v>0</v>
      </c>
      <c r="CX251">
        <f>CW251*CY251</f>
        <v>0</v>
      </c>
      <c r="CY251">
        <f>($B$11*$D$9+$C$11*$D$9+$F$11*((ET251+EL251)/MAX(ET251+EL251+EU251, 0.1)*$I$9+EU251/MAX(ET251+EL251+EU251, 0.1)*$J$9))/($B$11+$C$11+$F$11)</f>
        <v>0</v>
      </c>
      <c r="CZ251">
        <f>($B$11*$K$9+$C$11*$K$9+$F$11*((ET251+EL251)/MAX(ET251+EL251+EU251, 0.1)*$P$9+EU251/MAX(ET251+EL251+EU251, 0.1)*$Q$9))/($B$11+$C$11+$F$11)</f>
        <v>0</v>
      </c>
      <c r="DA251">
        <v>1.37</v>
      </c>
      <c r="DB251">
        <v>0.5</v>
      </c>
      <c r="DC251" t="s">
        <v>423</v>
      </c>
      <c r="DD251">
        <v>2</v>
      </c>
      <c r="DE251">
        <v>1758506493.75</v>
      </c>
      <c r="DF251">
        <v>420.08825</v>
      </c>
      <c r="DG251">
        <v>420.0055</v>
      </c>
      <c r="DH251">
        <v>23.943</v>
      </c>
      <c r="DI251">
        <v>23.9068</v>
      </c>
      <c r="DJ251">
        <v>418.0355</v>
      </c>
      <c r="DK251">
        <v>23.602375</v>
      </c>
      <c r="DL251">
        <v>499.984</v>
      </c>
      <c r="DM251">
        <v>89.81435</v>
      </c>
      <c r="DN251">
        <v>0.03604555</v>
      </c>
      <c r="DO251">
        <v>30.167625</v>
      </c>
      <c r="DP251">
        <v>29.9859</v>
      </c>
      <c r="DQ251">
        <v>999.9</v>
      </c>
      <c r="DR251">
        <v>0</v>
      </c>
      <c r="DS251">
        <v>0</v>
      </c>
      <c r="DT251">
        <v>10002.97</v>
      </c>
      <c r="DU251">
        <v>0</v>
      </c>
      <c r="DV251">
        <v>0.330984</v>
      </c>
      <c r="DW251">
        <v>0.08278655</v>
      </c>
      <c r="DX251">
        <v>430.393</v>
      </c>
      <c r="DY251">
        <v>430.29225</v>
      </c>
      <c r="DZ251">
        <v>0.036232475</v>
      </c>
      <c r="EA251">
        <v>420.0055</v>
      </c>
      <c r="EB251">
        <v>23.9068</v>
      </c>
      <c r="EC251">
        <v>2.150425</v>
      </c>
      <c r="ED251">
        <v>2.147175</v>
      </c>
      <c r="EE251">
        <v>18.5977</v>
      </c>
      <c r="EF251">
        <v>18.5735</v>
      </c>
      <c r="EG251">
        <v>0.00500059</v>
      </c>
      <c r="EH251">
        <v>0</v>
      </c>
      <c r="EI251">
        <v>0</v>
      </c>
      <c r="EJ251">
        <v>0</v>
      </c>
      <c r="EK251">
        <v>104.975</v>
      </c>
      <c r="EL251">
        <v>0.00500059</v>
      </c>
      <c r="EM251">
        <v>-14.4</v>
      </c>
      <c r="EN251">
        <v>-1.675</v>
      </c>
      <c r="EO251">
        <v>35.125</v>
      </c>
      <c r="EP251">
        <v>38</v>
      </c>
      <c r="EQ251">
        <v>36.312</v>
      </c>
      <c r="ER251">
        <v>37.82775</v>
      </c>
      <c r="ES251">
        <v>37.312</v>
      </c>
      <c r="ET251">
        <v>0</v>
      </c>
      <c r="EU251">
        <v>0</v>
      </c>
      <c r="EV251">
        <v>0</v>
      </c>
      <c r="EW251">
        <v>1758506497.5</v>
      </c>
      <c r="EX251">
        <v>0</v>
      </c>
      <c r="EY251">
        <v>104.552</v>
      </c>
      <c r="EZ251">
        <v>-14.9999998367752</v>
      </c>
      <c r="FA251">
        <v>12.7692309722863</v>
      </c>
      <c r="FB251">
        <v>-11.964</v>
      </c>
      <c r="FC251">
        <v>15</v>
      </c>
      <c r="FD251">
        <v>0</v>
      </c>
      <c r="FE251" t="s">
        <v>424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0.087655575</v>
      </c>
      <c r="FR251">
        <v>-0.29394832330827</v>
      </c>
      <c r="FS251">
        <v>0.0417142432768698</v>
      </c>
      <c r="FT251">
        <v>1</v>
      </c>
      <c r="FU251">
        <v>106.373529411765</v>
      </c>
      <c r="FV251">
        <v>-26.8281129352963</v>
      </c>
      <c r="FW251">
        <v>6.15129392526624</v>
      </c>
      <c r="FX251">
        <v>-1</v>
      </c>
      <c r="FY251">
        <v>0.036946875</v>
      </c>
      <c r="FZ251">
        <v>-0.00532710225563908</v>
      </c>
      <c r="GA251">
        <v>0.000807153240020135</v>
      </c>
      <c r="GB251">
        <v>1</v>
      </c>
      <c r="GC251">
        <v>2</v>
      </c>
      <c r="GD251">
        <v>2</v>
      </c>
      <c r="GE251" t="s">
        <v>425</v>
      </c>
      <c r="GF251">
        <v>3.13315</v>
      </c>
      <c r="GG251">
        <v>2.71402</v>
      </c>
      <c r="GH251">
        <v>0.0888604</v>
      </c>
      <c r="GI251">
        <v>0.0893195</v>
      </c>
      <c r="GJ251">
        <v>0.102168</v>
      </c>
      <c r="GK251">
        <v>0.102691</v>
      </c>
      <c r="GL251">
        <v>34328.4</v>
      </c>
      <c r="GM251">
        <v>36750.6</v>
      </c>
      <c r="GN251">
        <v>34087.8</v>
      </c>
      <c r="GO251">
        <v>36538.3</v>
      </c>
      <c r="GP251">
        <v>43228.4</v>
      </c>
      <c r="GQ251">
        <v>47066</v>
      </c>
      <c r="GR251">
        <v>53185.2</v>
      </c>
      <c r="GS251">
        <v>58399.4</v>
      </c>
      <c r="GT251">
        <v>1.95595</v>
      </c>
      <c r="GU251">
        <v>1.65683</v>
      </c>
      <c r="GV251">
        <v>0.0921711</v>
      </c>
      <c r="GW251">
        <v>0</v>
      </c>
      <c r="GX251">
        <v>28.4872</v>
      </c>
      <c r="GY251">
        <v>999.9</v>
      </c>
      <c r="GZ251">
        <v>58.802</v>
      </c>
      <c r="HA251">
        <v>30.555</v>
      </c>
      <c r="HB251">
        <v>28.7961</v>
      </c>
      <c r="HC251">
        <v>54.5047</v>
      </c>
      <c r="HD251">
        <v>47.488</v>
      </c>
      <c r="HE251">
        <v>1</v>
      </c>
      <c r="HF251">
        <v>0.0672612</v>
      </c>
      <c r="HG251">
        <v>-1.48934</v>
      </c>
      <c r="HH251">
        <v>20.1255</v>
      </c>
      <c r="HI251">
        <v>5.19887</v>
      </c>
      <c r="HJ251">
        <v>12.0046</v>
      </c>
      <c r="HK251">
        <v>4.97515</v>
      </c>
      <c r="HL251">
        <v>3.294</v>
      </c>
      <c r="HM251">
        <v>9999</v>
      </c>
      <c r="HN251">
        <v>9999</v>
      </c>
      <c r="HO251">
        <v>9999</v>
      </c>
      <c r="HP251">
        <v>999.9</v>
      </c>
      <c r="HQ251">
        <v>1.86325</v>
      </c>
      <c r="HR251">
        <v>1.86813</v>
      </c>
      <c r="HS251">
        <v>1.86783</v>
      </c>
      <c r="HT251">
        <v>1.86905</v>
      </c>
      <c r="HU251">
        <v>1.86985</v>
      </c>
      <c r="HV251">
        <v>1.86592</v>
      </c>
      <c r="HW251">
        <v>1.86701</v>
      </c>
      <c r="HX251">
        <v>1.86843</v>
      </c>
      <c r="HY251">
        <v>5</v>
      </c>
      <c r="HZ251">
        <v>0</v>
      </c>
      <c r="IA251">
        <v>0</v>
      </c>
      <c r="IB251">
        <v>0</v>
      </c>
      <c r="IC251" t="s">
        <v>426</v>
      </c>
      <c r="ID251" t="s">
        <v>427</v>
      </c>
      <c r="IE251" t="s">
        <v>428</v>
      </c>
      <c r="IF251" t="s">
        <v>428</v>
      </c>
      <c r="IG251" t="s">
        <v>428</v>
      </c>
      <c r="IH251" t="s">
        <v>428</v>
      </c>
      <c r="II251">
        <v>0</v>
      </c>
      <c r="IJ251">
        <v>100</v>
      </c>
      <c r="IK251">
        <v>100</v>
      </c>
      <c r="IL251">
        <v>2.052</v>
      </c>
      <c r="IM251">
        <v>0.3406</v>
      </c>
      <c r="IN251">
        <v>0.625846538382723</v>
      </c>
      <c r="IO251">
        <v>0.00365734689822481</v>
      </c>
      <c r="IP251">
        <v>-6.82403095585571e-07</v>
      </c>
      <c r="IQ251">
        <v>2.34579755332527e-10</v>
      </c>
      <c r="IR251">
        <v>-0.0964157226560202</v>
      </c>
      <c r="IS251">
        <v>-0.0183575705514064</v>
      </c>
      <c r="IT251">
        <v>0.00210061426533654</v>
      </c>
      <c r="IU251">
        <v>-2.28055882586626e-05</v>
      </c>
      <c r="IV251">
        <v>4</v>
      </c>
      <c r="IW251">
        <v>2464</v>
      </c>
      <c r="IX251">
        <v>0</v>
      </c>
      <c r="IY251">
        <v>27</v>
      </c>
      <c r="IZ251">
        <v>29308441.6</v>
      </c>
      <c r="JA251">
        <v>29308441.6</v>
      </c>
      <c r="JB251">
        <v>0.95459</v>
      </c>
      <c r="JC251">
        <v>2.64526</v>
      </c>
      <c r="JD251">
        <v>1.54785</v>
      </c>
      <c r="JE251">
        <v>2.31323</v>
      </c>
      <c r="JF251">
        <v>1.64673</v>
      </c>
      <c r="JG251">
        <v>2.24365</v>
      </c>
      <c r="JH251">
        <v>34.4408</v>
      </c>
      <c r="JI251">
        <v>24.2188</v>
      </c>
      <c r="JJ251">
        <v>18</v>
      </c>
      <c r="JK251">
        <v>505.957</v>
      </c>
      <c r="JL251">
        <v>331.345</v>
      </c>
      <c r="JM251">
        <v>30.8585</v>
      </c>
      <c r="JN251">
        <v>28.2307</v>
      </c>
      <c r="JO251">
        <v>30.0001</v>
      </c>
      <c r="JP251">
        <v>28.2297</v>
      </c>
      <c r="JQ251">
        <v>28.1913</v>
      </c>
      <c r="JR251">
        <v>19.1386</v>
      </c>
      <c r="JS251">
        <v>22.6281</v>
      </c>
      <c r="JT251">
        <v>85.7105</v>
      </c>
      <c r="JU251">
        <v>30.8692</v>
      </c>
      <c r="JV251">
        <v>420</v>
      </c>
      <c r="JW251">
        <v>23.8736</v>
      </c>
      <c r="JX251">
        <v>96.6735</v>
      </c>
      <c r="JY251">
        <v>94.6179</v>
      </c>
    </row>
    <row r="252" spans="1:285">
      <c r="A252">
        <v>236</v>
      </c>
      <c r="B252">
        <v>1758506912</v>
      </c>
      <c r="C252">
        <v>3884</v>
      </c>
      <c r="D252" t="s">
        <v>901</v>
      </c>
      <c r="E252" t="s">
        <v>902</v>
      </c>
      <c r="F252">
        <v>5</v>
      </c>
      <c r="G252" t="s">
        <v>419</v>
      </c>
      <c r="H252" t="s">
        <v>903</v>
      </c>
      <c r="I252" t="s">
        <v>421</v>
      </c>
      <c r="J252">
        <v>1758506908.5</v>
      </c>
      <c r="K252">
        <f>(L252)/1000</f>
        <v>0</v>
      </c>
      <c r="L252">
        <f>1000*DL252*AJ252*(DH252-DI252)/(100*DA252*(1000-AJ252*DH252))</f>
        <v>0</v>
      </c>
      <c r="M252">
        <f>DL252*AJ252*(DG252-DF252*(1000-AJ252*DI252)/(1000-AJ252*DH252))/(100*DA252)</f>
        <v>0</v>
      </c>
      <c r="N252">
        <f>DF252 - IF(AJ252&gt;1, M252*DA252*100.0/(AL252), 0)</f>
        <v>0</v>
      </c>
      <c r="O252">
        <f>((U252-K252/2)*N252-M252)/(U252+K252/2)</f>
        <v>0</v>
      </c>
      <c r="P252">
        <f>O252*(DM252+DN252)/1000.0</f>
        <v>0</v>
      </c>
      <c r="Q252">
        <f>(DF252 - IF(AJ252&gt;1, M252*DA252*100.0/(AL252), 0))*(DM252+DN252)/1000.0</f>
        <v>0</v>
      </c>
      <c r="R252">
        <f>2.0/((1/T252-1/S252)+SIGN(T252)*SQRT((1/T252-1/S252)*(1/T252-1/S252) + 4*DB252/((DB252+1)*(DB252+1))*(2*1/T252*1/S252-1/S252*1/S252)))</f>
        <v>0</v>
      </c>
      <c r="S252">
        <f>IF(LEFT(DC252,1)&lt;&gt;"0",IF(LEFT(DC252,1)="1",3.0,DD252),$D$5+$E$5*(DT252*DM252/($K$5*1000))+$F$5*(DT252*DM252/($K$5*1000))*MAX(MIN(DA252,$J$5),$I$5)*MAX(MIN(DA252,$J$5),$I$5)+$G$5*MAX(MIN(DA252,$J$5),$I$5)*(DT252*DM252/($K$5*1000))+$H$5*(DT252*DM252/($K$5*1000))*(DT252*DM252/($K$5*1000)))</f>
        <v>0</v>
      </c>
      <c r="T252">
        <f>K252*(1000-(1000*0.61365*exp(17.502*X252/(240.97+X252))/(DM252+DN252)+DH252)/2)/(1000*0.61365*exp(17.502*X252/(240.97+X252))/(DM252+DN252)-DH252)</f>
        <v>0</v>
      </c>
      <c r="U252">
        <f>1/((DB252+1)/(R252/1.6)+1/(S252/1.37)) + DB252/((DB252+1)/(R252/1.6) + DB252/(S252/1.37))</f>
        <v>0</v>
      </c>
      <c r="V252">
        <f>(CW252*CZ252)</f>
        <v>0</v>
      </c>
      <c r="W252">
        <f>(DO252+(V252+2*0.95*5.67E-8*(((DO252+$B$7)+273)^4-(DO252+273)^4)-44100*K252)/(1.84*29.3*S252+8*0.95*5.67E-8*(DO252+273)^3))</f>
        <v>0</v>
      </c>
      <c r="X252">
        <f>($C$7*DP252+$D$7*DQ252+$E$7*W252)</f>
        <v>0</v>
      </c>
      <c r="Y252">
        <f>0.61365*exp(17.502*X252/(240.97+X252))</f>
        <v>0</v>
      </c>
      <c r="Z252">
        <f>(AA252/AB252*100)</f>
        <v>0</v>
      </c>
      <c r="AA252">
        <f>DH252*(DM252+DN252)/1000</f>
        <v>0</v>
      </c>
      <c r="AB252">
        <f>0.61365*exp(17.502*DO252/(240.97+DO252))</f>
        <v>0</v>
      </c>
      <c r="AC252">
        <f>(Y252-DH252*(DM252+DN252)/1000)</f>
        <v>0</v>
      </c>
      <c r="AD252">
        <f>(-K252*44100)</f>
        <v>0</v>
      </c>
      <c r="AE252">
        <f>2*29.3*S252*0.92*(DO252-X252)</f>
        <v>0</v>
      </c>
      <c r="AF252">
        <f>2*0.95*5.67E-8*(((DO252+$B$7)+273)^4-(X252+273)^4)</f>
        <v>0</v>
      </c>
      <c r="AG252">
        <f>V252+AF252+AD252+AE252</f>
        <v>0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MAX(0,($B$13+$C$13*DT252)/(1+$D$13*DT252)*DM252/(DO252+273)*$E$13)</f>
        <v>0</v>
      </c>
      <c r="AM252" t="s">
        <v>422</v>
      </c>
      <c r="AN252" t="s">
        <v>422</v>
      </c>
      <c r="AO252">
        <v>0</v>
      </c>
      <c r="AP252">
        <v>0</v>
      </c>
      <c r="AQ252">
        <f>1-AO252/AP252</f>
        <v>0</v>
      </c>
      <c r="AR252">
        <v>0</v>
      </c>
      <c r="AS252" t="s">
        <v>422</v>
      </c>
      <c r="AT252" t="s">
        <v>422</v>
      </c>
      <c r="AU252">
        <v>0</v>
      </c>
      <c r="AV252">
        <v>0</v>
      </c>
      <c r="AW252">
        <f>1-AU252/AV252</f>
        <v>0</v>
      </c>
      <c r="AX252">
        <v>0.5</v>
      </c>
      <c r="AY252">
        <f>CX252</f>
        <v>0</v>
      </c>
      <c r="AZ252">
        <f>M252</f>
        <v>0</v>
      </c>
      <c r="BA252">
        <f>AW252*AX252*AY252</f>
        <v>0</v>
      </c>
      <c r="BB252">
        <f>(AZ252-AR252)/AY252</f>
        <v>0</v>
      </c>
      <c r="BC252">
        <f>(AP252-AV252)/AV252</f>
        <v>0</v>
      </c>
      <c r="BD252">
        <f>AO252/(AQ252+AO252/AV252)</f>
        <v>0</v>
      </c>
      <c r="BE252" t="s">
        <v>422</v>
      </c>
      <c r="BF252">
        <v>0</v>
      </c>
      <c r="BG252">
        <f>IF(BF252&lt;&gt;0, BF252, BD252)</f>
        <v>0</v>
      </c>
      <c r="BH252">
        <f>1-BG252/AV252</f>
        <v>0</v>
      </c>
      <c r="BI252">
        <f>(AV252-AU252)/(AV252-BG252)</f>
        <v>0</v>
      </c>
      <c r="BJ252">
        <f>(AP252-AV252)/(AP252-BG252)</f>
        <v>0</v>
      </c>
      <c r="BK252">
        <f>(AV252-AU252)/(AV252-AO252)</f>
        <v>0</v>
      </c>
      <c r="BL252">
        <f>(AP252-AV252)/(AP252-AO252)</f>
        <v>0</v>
      </c>
      <c r="BM252">
        <f>(BI252*BG252/AU252)</f>
        <v>0</v>
      </c>
      <c r="BN252">
        <f>(1-BM252)</f>
        <v>0</v>
      </c>
      <c r="CW252">
        <f>$B$11*DU252+$C$11*DV252+$F$11*EG252*(1-EJ252)</f>
        <v>0</v>
      </c>
      <c r="CX252">
        <f>CW252*CY252</f>
        <v>0</v>
      </c>
      <c r="CY252">
        <f>($B$11*$D$9+$C$11*$D$9+$F$11*((ET252+EL252)/MAX(ET252+EL252+EU252, 0.1)*$I$9+EU252/MAX(ET252+EL252+EU252, 0.1)*$J$9))/($B$11+$C$11+$F$11)</f>
        <v>0</v>
      </c>
      <c r="CZ252">
        <f>($B$11*$K$9+$C$11*$K$9+$F$11*((ET252+EL252)/MAX(ET252+EL252+EU252, 0.1)*$P$9+EU252/MAX(ET252+EL252+EU252, 0.1)*$Q$9))/($B$11+$C$11+$F$11)</f>
        <v>0</v>
      </c>
      <c r="DA252">
        <v>6</v>
      </c>
      <c r="DB252">
        <v>0.5</v>
      </c>
      <c r="DC252" t="s">
        <v>423</v>
      </c>
      <c r="DD252">
        <v>2</v>
      </c>
      <c r="DE252">
        <v>1758506908.5</v>
      </c>
      <c r="DF252">
        <v>421.350333333333</v>
      </c>
      <c r="DG252">
        <v>420.003833333333</v>
      </c>
      <c r="DH252">
        <v>24.942</v>
      </c>
      <c r="DI252">
        <v>24.4692666666667</v>
      </c>
      <c r="DJ252">
        <v>419.293666666667</v>
      </c>
      <c r="DK252">
        <v>24.5600666666667</v>
      </c>
      <c r="DL252">
        <v>499.9965</v>
      </c>
      <c r="DM252">
        <v>89.8313333333333</v>
      </c>
      <c r="DN252">
        <v>0.0371015333333333</v>
      </c>
      <c r="DO252">
        <v>30.9430333333333</v>
      </c>
      <c r="DP252">
        <v>30.0303666666667</v>
      </c>
      <c r="DQ252">
        <v>999.9</v>
      </c>
      <c r="DR252">
        <v>0</v>
      </c>
      <c r="DS252">
        <v>0</v>
      </c>
      <c r="DT252">
        <v>9984.68666666667</v>
      </c>
      <c r="DU252">
        <v>0</v>
      </c>
      <c r="DV252">
        <v>0.330984</v>
      </c>
      <c r="DW252">
        <v>1.34615</v>
      </c>
      <c r="DX252">
        <v>432.1285</v>
      </c>
      <c r="DY252">
        <v>430.539</v>
      </c>
      <c r="DZ252">
        <v>0.4727555</v>
      </c>
      <c r="EA252">
        <v>420.003833333333</v>
      </c>
      <c r="EB252">
        <v>24.4692666666667</v>
      </c>
      <c r="EC252">
        <v>2.240575</v>
      </c>
      <c r="ED252">
        <v>2.19810666666667</v>
      </c>
      <c r="EE252">
        <v>19.2554166666667</v>
      </c>
      <c r="EF252">
        <v>18.9485333333333</v>
      </c>
      <c r="EG252">
        <v>0.00500059</v>
      </c>
      <c r="EH252">
        <v>0</v>
      </c>
      <c r="EI252">
        <v>0</v>
      </c>
      <c r="EJ252">
        <v>0</v>
      </c>
      <c r="EK252">
        <v>842.283333333333</v>
      </c>
      <c r="EL252">
        <v>0.00500059</v>
      </c>
      <c r="EM252">
        <v>-15.5333333333333</v>
      </c>
      <c r="EN252">
        <v>-1.33333333333333</v>
      </c>
      <c r="EO252">
        <v>35.333</v>
      </c>
      <c r="EP252">
        <v>38.187</v>
      </c>
      <c r="EQ252">
        <v>36.562</v>
      </c>
      <c r="ER252">
        <v>38</v>
      </c>
      <c r="ES252">
        <v>37.5413333333333</v>
      </c>
      <c r="ET252">
        <v>0</v>
      </c>
      <c r="EU252">
        <v>0</v>
      </c>
      <c r="EV252">
        <v>0</v>
      </c>
      <c r="EW252">
        <v>1758506912.7</v>
      </c>
      <c r="EX252">
        <v>0</v>
      </c>
      <c r="EY252">
        <v>837.784</v>
      </c>
      <c r="EZ252">
        <v>-0.746153837594281</v>
      </c>
      <c r="FA252">
        <v>45.0076924348489</v>
      </c>
      <c r="FB252">
        <v>-13.308</v>
      </c>
      <c r="FC252">
        <v>15</v>
      </c>
      <c r="FD252">
        <v>0</v>
      </c>
      <c r="FE252" t="s">
        <v>424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1.325906</v>
      </c>
      <c r="FR252">
        <v>0.109032180451125</v>
      </c>
      <c r="FS252">
        <v>0.0288164722684787</v>
      </c>
      <c r="FT252">
        <v>1</v>
      </c>
      <c r="FU252">
        <v>837.091176470588</v>
      </c>
      <c r="FV252">
        <v>21.8747135161433</v>
      </c>
      <c r="FW252">
        <v>5.78930899295564</v>
      </c>
      <c r="FX252">
        <v>-1</v>
      </c>
      <c r="FY252">
        <v>0.4595113</v>
      </c>
      <c r="FZ252">
        <v>-0.0364177443609018</v>
      </c>
      <c r="GA252">
        <v>0.0244718771145574</v>
      </c>
      <c r="GB252">
        <v>1</v>
      </c>
      <c r="GC252">
        <v>2</v>
      </c>
      <c r="GD252">
        <v>2</v>
      </c>
      <c r="GE252" t="s">
        <v>425</v>
      </c>
      <c r="GF252">
        <v>3.13314</v>
      </c>
      <c r="GG252">
        <v>2.71505</v>
      </c>
      <c r="GH252">
        <v>0.089066</v>
      </c>
      <c r="GI252">
        <v>0.089314</v>
      </c>
      <c r="GJ252">
        <v>0.10517</v>
      </c>
      <c r="GK252">
        <v>0.104387</v>
      </c>
      <c r="GL252">
        <v>34308.7</v>
      </c>
      <c r="GM252">
        <v>36733.3</v>
      </c>
      <c r="GN252">
        <v>34076.9</v>
      </c>
      <c r="GO252">
        <v>36521.7</v>
      </c>
      <c r="GP252">
        <v>43069.7</v>
      </c>
      <c r="GQ252">
        <v>46956.3</v>
      </c>
      <c r="GR252">
        <v>53170.9</v>
      </c>
      <c r="GS252">
        <v>58374.9</v>
      </c>
      <c r="GT252">
        <v>1.95368</v>
      </c>
      <c r="GU252">
        <v>1.6556</v>
      </c>
      <c r="GV252">
        <v>0.0797957</v>
      </c>
      <c r="GW252">
        <v>0</v>
      </c>
      <c r="GX252">
        <v>28.7218</v>
      </c>
      <c r="GY252">
        <v>999.9</v>
      </c>
      <c r="GZ252">
        <v>58.943</v>
      </c>
      <c r="HA252">
        <v>30.565</v>
      </c>
      <c r="HB252">
        <v>28.8734</v>
      </c>
      <c r="HC252">
        <v>54.6147</v>
      </c>
      <c r="HD252">
        <v>47.6643</v>
      </c>
      <c r="HE252">
        <v>1</v>
      </c>
      <c r="HF252">
        <v>0.082218</v>
      </c>
      <c r="HG252">
        <v>-1.71945</v>
      </c>
      <c r="HH252">
        <v>20.1234</v>
      </c>
      <c r="HI252">
        <v>5.19603</v>
      </c>
      <c r="HJ252">
        <v>12.004</v>
      </c>
      <c r="HK252">
        <v>4.97415</v>
      </c>
      <c r="HL252">
        <v>3.294</v>
      </c>
      <c r="HM252">
        <v>9999</v>
      </c>
      <c r="HN252">
        <v>9999</v>
      </c>
      <c r="HO252">
        <v>9999</v>
      </c>
      <c r="HP252">
        <v>999.9</v>
      </c>
      <c r="HQ252">
        <v>1.86325</v>
      </c>
      <c r="HR252">
        <v>1.86812</v>
      </c>
      <c r="HS252">
        <v>1.86783</v>
      </c>
      <c r="HT252">
        <v>1.86905</v>
      </c>
      <c r="HU252">
        <v>1.86984</v>
      </c>
      <c r="HV252">
        <v>1.8659</v>
      </c>
      <c r="HW252">
        <v>1.86693</v>
      </c>
      <c r="HX252">
        <v>1.86843</v>
      </c>
      <c r="HY252">
        <v>5</v>
      </c>
      <c r="HZ252">
        <v>0</v>
      </c>
      <c r="IA252">
        <v>0</v>
      </c>
      <c r="IB252">
        <v>0</v>
      </c>
      <c r="IC252" t="s">
        <v>426</v>
      </c>
      <c r="ID252" t="s">
        <v>427</v>
      </c>
      <c r="IE252" t="s">
        <v>428</v>
      </c>
      <c r="IF252" t="s">
        <v>428</v>
      </c>
      <c r="IG252" t="s">
        <v>428</v>
      </c>
      <c r="IH252" t="s">
        <v>428</v>
      </c>
      <c r="II252">
        <v>0</v>
      </c>
      <c r="IJ252">
        <v>100</v>
      </c>
      <c r="IK252">
        <v>100</v>
      </c>
      <c r="IL252">
        <v>2.057</v>
      </c>
      <c r="IM252">
        <v>0.3824</v>
      </c>
      <c r="IN252">
        <v>0.625846538382723</v>
      </c>
      <c r="IO252">
        <v>0.00365734689822481</v>
      </c>
      <c r="IP252">
        <v>-6.82403095585571e-07</v>
      </c>
      <c r="IQ252">
        <v>2.34579755332527e-10</v>
      </c>
      <c r="IR252">
        <v>-0.0964157226560202</v>
      </c>
      <c r="IS252">
        <v>-0.0183575705514064</v>
      </c>
      <c r="IT252">
        <v>0.00210061426533654</v>
      </c>
      <c r="IU252">
        <v>-2.28055882586626e-05</v>
      </c>
      <c r="IV252">
        <v>4</v>
      </c>
      <c r="IW252">
        <v>2464</v>
      </c>
      <c r="IX252">
        <v>0</v>
      </c>
      <c r="IY252">
        <v>27</v>
      </c>
      <c r="IZ252">
        <v>29308448.5</v>
      </c>
      <c r="JA252">
        <v>29308448.5</v>
      </c>
      <c r="JB252">
        <v>0.95459</v>
      </c>
      <c r="JC252">
        <v>2.64282</v>
      </c>
      <c r="JD252">
        <v>1.54785</v>
      </c>
      <c r="JE252">
        <v>2.31323</v>
      </c>
      <c r="JF252">
        <v>1.64551</v>
      </c>
      <c r="JG252">
        <v>2.33643</v>
      </c>
      <c r="JH252">
        <v>34.4864</v>
      </c>
      <c r="JI252">
        <v>24.2188</v>
      </c>
      <c r="JJ252">
        <v>18</v>
      </c>
      <c r="JK252">
        <v>505.511</v>
      </c>
      <c r="JL252">
        <v>331.392</v>
      </c>
      <c r="JM252">
        <v>32.2899</v>
      </c>
      <c r="JN252">
        <v>28.4052</v>
      </c>
      <c r="JO252">
        <v>30.0003</v>
      </c>
      <c r="JP252">
        <v>28.3495</v>
      </c>
      <c r="JQ252">
        <v>28.3064</v>
      </c>
      <c r="JR252">
        <v>19.1459</v>
      </c>
      <c r="JS252">
        <v>20.9174</v>
      </c>
      <c r="JT252">
        <v>87.2254</v>
      </c>
      <c r="JU252">
        <v>32.2604</v>
      </c>
      <c r="JV252">
        <v>420</v>
      </c>
      <c r="JW252">
        <v>24.4765</v>
      </c>
      <c r="JX252">
        <v>96.6456</v>
      </c>
      <c r="JY252">
        <v>94.577</v>
      </c>
    </row>
    <row r="253" spans="1:285">
      <c r="A253">
        <v>237</v>
      </c>
      <c r="B253">
        <v>1758506915</v>
      </c>
      <c r="C253">
        <v>3887</v>
      </c>
      <c r="D253" t="s">
        <v>904</v>
      </c>
      <c r="E253" t="s">
        <v>905</v>
      </c>
      <c r="F253">
        <v>5</v>
      </c>
      <c r="G253" t="s">
        <v>419</v>
      </c>
      <c r="H253" t="s">
        <v>903</v>
      </c>
      <c r="I253" t="s">
        <v>421</v>
      </c>
      <c r="J253">
        <v>1758506911.4</v>
      </c>
      <c r="K253">
        <f>(L253)/1000</f>
        <v>0</v>
      </c>
      <c r="L253">
        <f>1000*DL253*AJ253*(DH253-DI253)/(100*DA253*(1000-AJ253*DH253))</f>
        <v>0</v>
      </c>
      <c r="M253">
        <f>DL253*AJ253*(DG253-DF253*(1000-AJ253*DI253)/(1000-AJ253*DH253))/(100*DA253)</f>
        <v>0</v>
      </c>
      <c r="N253">
        <f>DF253 - IF(AJ253&gt;1, M253*DA253*100.0/(AL253), 0)</f>
        <v>0</v>
      </c>
      <c r="O253">
        <f>((U253-K253/2)*N253-M253)/(U253+K253/2)</f>
        <v>0</v>
      </c>
      <c r="P253">
        <f>O253*(DM253+DN253)/1000.0</f>
        <v>0</v>
      </c>
      <c r="Q253">
        <f>(DF253 - IF(AJ253&gt;1, M253*DA253*100.0/(AL253), 0))*(DM253+DN253)/1000.0</f>
        <v>0</v>
      </c>
      <c r="R253">
        <f>2.0/((1/T253-1/S253)+SIGN(T253)*SQRT((1/T253-1/S253)*(1/T253-1/S253) + 4*DB253/((DB253+1)*(DB253+1))*(2*1/T253*1/S253-1/S253*1/S253)))</f>
        <v>0</v>
      </c>
      <c r="S253">
        <f>IF(LEFT(DC253,1)&lt;&gt;"0",IF(LEFT(DC253,1)="1",3.0,DD253),$D$5+$E$5*(DT253*DM253/($K$5*1000))+$F$5*(DT253*DM253/($K$5*1000))*MAX(MIN(DA253,$J$5),$I$5)*MAX(MIN(DA253,$J$5),$I$5)+$G$5*MAX(MIN(DA253,$J$5),$I$5)*(DT253*DM253/($K$5*1000))+$H$5*(DT253*DM253/($K$5*1000))*(DT253*DM253/($K$5*1000)))</f>
        <v>0</v>
      </c>
      <c r="T253">
        <f>K253*(1000-(1000*0.61365*exp(17.502*X253/(240.97+X253))/(DM253+DN253)+DH253)/2)/(1000*0.61365*exp(17.502*X253/(240.97+X253))/(DM253+DN253)-DH253)</f>
        <v>0</v>
      </c>
      <c r="U253">
        <f>1/((DB253+1)/(R253/1.6)+1/(S253/1.37)) + DB253/((DB253+1)/(R253/1.6) + DB253/(S253/1.37))</f>
        <v>0</v>
      </c>
      <c r="V253">
        <f>(CW253*CZ253)</f>
        <v>0</v>
      </c>
      <c r="W253">
        <f>(DO253+(V253+2*0.95*5.67E-8*(((DO253+$B$7)+273)^4-(DO253+273)^4)-44100*K253)/(1.84*29.3*S253+8*0.95*5.67E-8*(DO253+273)^3))</f>
        <v>0</v>
      </c>
      <c r="X253">
        <f>($C$7*DP253+$D$7*DQ253+$E$7*W253)</f>
        <v>0</v>
      </c>
      <c r="Y253">
        <f>0.61365*exp(17.502*X253/(240.97+X253))</f>
        <v>0</v>
      </c>
      <c r="Z253">
        <f>(AA253/AB253*100)</f>
        <v>0</v>
      </c>
      <c r="AA253">
        <f>DH253*(DM253+DN253)/1000</f>
        <v>0</v>
      </c>
      <c r="AB253">
        <f>0.61365*exp(17.502*DO253/(240.97+DO253))</f>
        <v>0</v>
      </c>
      <c r="AC253">
        <f>(Y253-DH253*(DM253+DN253)/1000)</f>
        <v>0</v>
      </c>
      <c r="AD253">
        <f>(-K253*44100)</f>
        <v>0</v>
      </c>
      <c r="AE253">
        <f>2*29.3*S253*0.92*(DO253-X253)</f>
        <v>0</v>
      </c>
      <c r="AF253">
        <f>2*0.95*5.67E-8*(((DO253+$B$7)+273)^4-(X253+273)^4)</f>
        <v>0</v>
      </c>
      <c r="AG253">
        <f>V253+AF253+AD253+AE253</f>
        <v>0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MAX(0,($B$13+$C$13*DT253)/(1+$D$13*DT253)*DM253/(DO253+273)*$E$13)</f>
        <v>0</v>
      </c>
      <c r="AM253" t="s">
        <v>422</v>
      </c>
      <c r="AN253" t="s">
        <v>422</v>
      </c>
      <c r="AO253">
        <v>0</v>
      </c>
      <c r="AP253">
        <v>0</v>
      </c>
      <c r="AQ253">
        <f>1-AO253/AP253</f>
        <v>0</v>
      </c>
      <c r="AR253">
        <v>0</v>
      </c>
      <c r="AS253" t="s">
        <v>422</v>
      </c>
      <c r="AT253" t="s">
        <v>422</v>
      </c>
      <c r="AU253">
        <v>0</v>
      </c>
      <c r="AV253">
        <v>0</v>
      </c>
      <c r="AW253">
        <f>1-AU253/AV253</f>
        <v>0</v>
      </c>
      <c r="AX253">
        <v>0.5</v>
      </c>
      <c r="AY253">
        <f>CX253</f>
        <v>0</v>
      </c>
      <c r="AZ253">
        <f>M253</f>
        <v>0</v>
      </c>
      <c r="BA253">
        <f>AW253*AX253*AY253</f>
        <v>0</v>
      </c>
      <c r="BB253">
        <f>(AZ253-AR253)/AY253</f>
        <v>0</v>
      </c>
      <c r="BC253">
        <f>(AP253-AV253)/AV253</f>
        <v>0</v>
      </c>
      <c r="BD253">
        <f>AO253/(AQ253+AO253/AV253)</f>
        <v>0</v>
      </c>
      <c r="BE253" t="s">
        <v>422</v>
      </c>
      <c r="BF253">
        <v>0</v>
      </c>
      <c r="BG253">
        <f>IF(BF253&lt;&gt;0, BF253, BD253)</f>
        <v>0</v>
      </c>
      <c r="BH253">
        <f>1-BG253/AV253</f>
        <v>0</v>
      </c>
      <c r="BI253">
        <f>(AV253-AU253)/(AV253-BG253)</f>
        <v>0</v>
      </c>
      <c r="BJ253">
        <f>(AP253-AV253)/(AP253-BG253)</f>
        <v>0</v>
      </c>
      <c r="BK253">
        <f>(AV253-AU253)/(AV253-AO253)</f>
        <v>0</v>
      </c>
      <c r="BL253">
        <f>(AP253-AV253)/(AP253-AO253)</f>
        <v>0</v>
      </c>
      <c r="BM253">
        <f>(BI253*BG253/AU253)</f>
        <v>0</v>
      </c>
      <c r="BN253">
        <f>(1-BM253)</f>
        <v>0</v>
      </c>
      <c r="CW253">
        <f>$B$11*DU253+$C$11*DV253+$F$11*EG253*(1-EJ253)</f>
        <v>0</v>
      </c>
      <c r="CX253">
        <f>CW253*CY253</f>
        <v>0</v>
      </c>
      <c r="CY253">
        <f>($B$11*$D$9+$C$11*$D$9+$F$11*((ET253+EL253)/MAX(ET253+EL253+EU253, 0.1)*$I$9+EU253/MAX(ET253+EL253+EU253, 0.1)*$J$9))/($B$11+$C$11+$F$11)</f>
        <v>0</v>
      </c>
      <c r="CZ253">
        <f>($B$11*$K$9+$C$11*$K$9+$F$11*((ET253+EL253)/MAX(ET253+EL253+EU253, 0.1)*$P$9+EU253/MAX(ET253+EL253+EU253, 0.1)*$Q$9))/($B$11+$C$11+$F$11)</f>
        <v>0</v>
      </c>
      <c r="DA253">
        <v>6</v>
      </c>
      <c r="DB253">
        <v>0.5</v>
      </c>
      <c r="DC253" t="s">
        <v>423</v>
      </c>
      <c r="DD253">
        <v>2</v>
      </c>
      <c r="DE253">
        <v>1758506911.4</v>
      </c>
      <c r="DF253">
        <v>421.3508</v>
      </c>
      <c r="DG253">
        <v>419.9822</v>
      </c>
      <c r="DH253">
        <v>24.95112</v>
      </c>
      <c r="DI253">
        <v>24.46972</v>
      </c>
      <c r="DJ253">
        <v>419.2944</v>
      </c>
      <c r="DK253">
        <v>24.5688</v>
      </c>
      <c r="DL253">
        <v>499.9734</v>
      </c>
      <c r="DM253">
        <v>89.83244</v>
      </c>
      <c r="DN253">
        <v>0.03700028</v>
      </c>
      <c r="DO253">
        <v>30.94386</v>
      </c>
      <c r="DP253">
        <v>30.02644</v>
      </c>
      <c r="DQ253">
        <v>999.9</v>
      </c>
      <c r="DR253">
        <v>0</v>
      </c>
      <c r="DS253">
        <v>0</v>
      </c>
      <c r="DT253">
        <v>9998.26</v>
      </c>
      <c r="DU253">
        <v>0</v>
      </c>
      <c r="DV253">
        <v>0.330984</v>
      </c>
      <c r="DW253">
        <v>1.36853</v>
      </c>
      <c r="DX253">
        <v>432.133</v>
      </c>
      <c r="DY253">
        <v>430.5172</v>
      </c>
      <c r="DZ253">
        <v>0.4814142</v>
      </c>
      <c r="EA253">
        <v>419.9822</v>
      </c>
      <c r="EB253">
        <v>24.46972</v>
      </c>
      <c r="EC253">
        <v>2.24142</v>
      </c>
      <c r="ED253">
        <v>2.198174</v>
      </c>
      <c r="EE253">
        <v>19.26148</v>
      </c>
      <c r="EF253">
        <v>18.949</v>
      </c>
      <c r="EG253">
        <v>0.00500059</v>
      </c>
      <c r="EH253">
        <v>0</v>
      </c>
      <c r="EI253">
        <v>0</v>
      </c>
      <c r="EJ253">
        <v>0</v>
      </c>
      <c r="EK253">
        <v>836.44</v>
      </c>
      <c r="EL253">
        <v>0.00500059</v>
      </c>
      <c r="EM253">
        <v>-12.4</v>
      </c>
      <c r="EN253">
        <v>-1.44</v>
      </c>
      <c r="EO253">
        <v>35.312</v>
      </c>
      <c r="EP253">
        <v>38.187</v>
      </c>
      <c r="EQ253">
        <v>36.5372</v>
      </c>
      <c r="ER253">
        <v>38</v>
      </c>
      <c r="ES253">
        <v>37.5248</v>
      </c>
      <c r="ET253">
        <v>0</v>
      </c>
      <c r="EU253">
        <v>0</v>
      </c>
      <c r="EV253">
        <v>0</v>
      </c>
      <c r="EW253">
        <v>1758506915.7</v>
      </c>
      <c r="EX253">
        <v>0</v>
      </c>
      <c r="EY253">
        <v>838.365384615385</v>
      </c>
      <c r="EZ253">
        <v>-15.8529915515028</v>
      </c>
      <c r="FA253">
        <v>45.0837608257448</v>
      </c>
      <c r="FB253">
        <v>-11.7576923076923</v>
      </c>
      <c r="FC253">
        <v>15</v>
      </c>
      <c r="FD253">
        <v>0</v>
      </c>
      <c r="FE253" t="s">
        <v>424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1.3352245</v>
      </c>
      <c r="FR253">
        <v>0.084528270676695</v>
      </c>
      <c r="FS253">
        <v>0.0263530659459198</v>
      </c>
      <c r="FT253">
        <v>1</v>
      </c>
      <c r="FU253">
        <v>837.047058823529</v>
      </c>
      <c r="FV253">
        <v>10.3498853882505</v>
      </c>
      <c r="FW253">
        <v>5.81707604406391</v>
      </c>
      <c r="FX253">
        <v>-1</v>
      </c>
      <c r="FY253">
        <v>0.45664155</v>
      </c>
      <c r="FZ253">
        <v>0.102883714285715</v>
      </c>
      <c r="GA253">
        <v>0.019317172884444</v>
      </c>
      <c r="GB253">
        <v>0</v>
      </c>
      <c r="GC253">
        <v>1</v>
      </c>
      <c r="GD253">
        <v>2</v>
      </c>
      <c r="GE253" t="s">
        <v>449</v>
      </c>
      <c r="GF253">
        <v>3.13328</v>
      </c>
      <c r="GG253">
        <v>2.71485</v>
      </c>
      <c r="GH253">
        <v>0.0890588</v>
      </c>
      <c r="GI253">
        <v>0.0893074</v>
      </c>
      <c r="GJ253">
        <v>0.105194</v>
      </c>
      <c r="GK253">
        <v>0.10439</v>
      </c>
      <c r="GL253">
        <v>34308.6</v>
      </c>
      <c r="GM253">
        <v>36733.1</v>
      </c>
      <c r="GN253">
        <v>34076.5</v>
      </c>
      <c r="GO253">
        <v>36521.3</v>
      </c>
      <c r="GP253">
        <v>43068.3</v>
      </c>
      <c r="GQ253">
        <v>46955.9</v>
      </c>
      <c r="GR253">
        <v>53170.7</v>
      </c>
      <c r="GS253">
        <v>58374.5</v>
      </c>
      <c r="GT253">
        <v>1.954</v>
      </c>
      <c r="GU253">
        <v>1.65532</v>
      </c>
      <c r="GV253">
        <v>0.0796244</v>
      </c>
      <c r="GW253">
        <v>0</v>
      </c>
      <c r="GX253">
        <v>28.7249</v>
      </c>
      <c r="GY253">
        <v>999.9</v>
      </c>
      <c r="GZ253">
        <v>58.943</v>
      </c>
      <c r="HA253">
        <v>30.565</v>
      </c>
      <c r="HB253">
        <v>28.8756</v>
      </c>
      <c r="HC253">
        <v>54.7647</v>
      </c>
      <c r="HD253">
        <v>47.3317</v>
      </c>
      <c r="HE253">
        <v>1</v>
      </c>
      <c r="HF253">
        <v>0.0821875</v>
      </c>
      <c r="HG253">
        <v>-1.66181</v>
      </c>
      <c r="HH253">
        <v>20.1239</v>
      </c>
      <c r="HI253">
        <v>5.19618</v>
      </c>
      <c r="HJ253">
        <v>12.004</v>
      </c>
      <c r="HK253">
        <v>4.9741</v>
      </c>
      <c r="HL253">
        <v>3.294</v>
      </c>
      <c r="HM253">
        <v>9999</v>
      </c>
      <c r="HN253">
        <v>9999</v>
      </c>
      <c r="HO253">
        <v>9999</v>
      </c>
      <c r="HP253">
        <v>999.9</v>
      </c>
      <c r="HQ253">
        <v>1.86325</v>
      </c>
      <c r="HR253">
        <v>1.86813</v>
      </c>
      <c r="HS253">
        <v>1.86783</v>
      </c>
      <c r="HT253">
        <v>1.86905</v>
      </c>
      <c r="HU253">
        <v>1.86984</v>
      </c>
      <c r="HV253">
        <v>1.86589</v>
      </c>
      <c r="HW253">
        <v>1.86693</v>
      </c>
      <c r="HX253">
        <v>1.86843</v>
      </c>
      <c r="HY253">
        <v>5</v>
      </c>
      <c r="HZ253">
        <v>0</v>
      </c>
      <c r="IA253">
        <v>0</v>
      </c>
      <c r="IB253">
        <v>0</v>
      </c>
      <c r="IC253" t="s">
        <v>426</v>
      </c>
      <c r="ID253" t="s">
        <v>427</v>
      </c>
      <c r="IE253" t="s">
        <v>428</v>
      </c>
      <c r="IF253" t="s">
        <v>428</v>
      </c>
      <c r="IG253" t="s">
        <v>428</v>
      </c>
      <c r="IH253" t="s">
        <v>428</v>
      </c>
      <c r="II253">
        <v>0</v>
      </c>
      <c r="IJ253">
        <v>100</v>
      </c>
      <c r="IK253">
        <v>100</v>
      </c>
      <c r="IL253">
        <v>2.057</v>
      </c>
      <c r="IM253">
        <v>0.3828</v>
      </c>
      <c r="IN253">
        <v>0.625846538382723</v>
      </c>
      <c r="IO253">
        <v>0.00365734689822481</v>
      </c>
      <c r="IP253">
        <v>-6.82403095585571e-07</v>
      </c>
      <c r="IQ253">
        <v>2.34579755332527e-10</v>
      </c>
      <c r="IR253">
        <v>-0.0964157226560202</v>
      </c>
      <c r="IS253">
        <v>-0.0183575705514064</v>
      </c>
      <c r="IT253">
        <v>0.00210061426533654</v>
      </c>
      <c r="IU253">
        <v>-2.28055882586626e-05</v>
      </c>
      <c r="IV253">
        <v>4</v>
      </c>
      <c r="IW253">
        <v>2464</v>
      </c>
      <c r="IX253">
        <v>0</v>
      </c>
      <c r="IY253">
        <v>27</v>
      </c>
      <c r="IZ253">
        <v>29308448.6</v>
      </c>
      <c r="JA253">
        <v>29308448.6</v>
      </c>
      <c r="JB253">
        <v>0.955811</v>
      </c>
      <c r="JC253">
        <v>2.64771</v>
      </c>
      <c r="JD253">
        <v>1.54785</v>
      </c>
      <c r="JE253">
        <v>2.31323</v>
      </c>
      <c r="JF253">
        <v>1.64551</v>
      </c>
      <c r="JG253">
        <v>2.28516</v>
      </c>
      <c r="JH253">
        <v>34.4864</v>
      </c>
      <c r="JI253">
        <v>24.2101</v>
      </c>
      <c r="JJ253">
        <v>18</v>
      </c>
      <c r="JK253">
        <v>505.742</v>
      </c>
      <c r="JL253">
        <v>331.268</v>
      </c>
      <c r="JM253">
        <v>32.2735</v>
      </c>
      <c r="JN253">
        <v>28.4072</v>
      </c>
      <c r="JO253">
        <v>30.0003</v>
      </c>
      <c r="JP253">
        <v>28.3512</v>
      </c>
      <c r="JQ253">
        <v>28.3076</v>
      </c>
      <c r="JR253">
        <v>19.1465</v>
      </c>
      <c r="JS253">
        <v>20.9174</v>
      </c>
      <c r="JT253">
        <v>87.2254</v>
      </c>
      <c r="JU253">
        <v>32.2604</v>
      </c>
      <c r="JV253">
        <v>420</v>
      </c>
      <c r="JW253">
        <v>24.4724</v>
      </c>
      <c r="JX253">
        <v>96.645</v>
      </c>
      <c r="JY253">
        <v>94.5762</v>
      </c>
    </row>
    <row r="254" spans="1:285">
      <c r="A254">
        <v>238</v>
      </c>
      <c r="B254">
        <v>1758506917</v>
      </c>
      <c r="C254">
        <v>3889</v>
      </c>
      <c r="D254" t="s">
        <v>906</v>
      </c>
      <c r="E254" t="s">
        <v>907</v>
      </c>
      <c r="F254">
        <v>5</v>
      </c>
      <c r="G254" t="s">
        <v>419</v>
      </c>
      <c r="H254" t="s">
        <v>903</v>
      </c>
      <c r="I254" t="s">
        <v>421</v>
      </c>
      <c r="J254">
        <v>1758506914.33333</v>
      </c>
      <c r="K254">
        <f>(L254)/1000</f>
        <v>0</v>
      </c>
      <c r="L254">
        <f>1000*DL254*AJ254*(DH254-DI254)/(100*DA254*(1000-AJ254*DH254))</f>
        <v>0</v>
      </c>
      <c r="M254">
        <f>DL254*AJ254*(DG254-DF254*(1000-AJ254*DI254)/(1000-AJ254*DH254))/(100*DA254)</f>
        <v>0</v>
      </c>
      <c r="N254">
        <f>DF254 - IF(AJ254&gt;1, M254*DA254*100.0/(AL254), 0)</f>
        <v>0</v>
      </c>
      <c r="O254">
        <f>((U254-K254/2)*N254-M254)/(U254+K254/2)</f>
        <v>0</v>
      </c>
      <c r="P254">
        <f>O254*(DM254+DN254)/1000.0</f>
        <v>0</v>
      </c>
      <c r="Q254">
        <f>(DF254 - IF(AJ254&gt;1, M254*DA254*100.0/(AL254), 0))*(DM254+DN254)/1000.0</f>
        <v>0</v>
      </c>
      <c r="R254">
        <f>2.0/((1/T254-1/S254)+SIGN(T254)*SQRT((1/T254-1/S254)*(1/T254-1/S254) + 4*DB254/((DB254+1)*(DB254+1))*(2*1/T254*1/S254-1/S254*1/S254)))</f>
        <v>0</v>
      </c>
      <c r="S254">
        <f>IF(LEFT(DC254,1)&lt;&gt;"0",IF(LEFT(DC254,1)="1",3.0,DD254),$D$5+$E$5*(DT254*DM254/($K$5*1000))+$F$5*(DT254*DM254/($K$5*1000))*MAX(MIN(DA254,$J$5),$I$5)*MAX(MIN(DA254,$J$5),$I$5)+$G$5*MAX(MIN(DA254,$J$5),$I$5)*(DT254*DM254/($K$5*1000))+$H$5*(DT254*DM254/($K$5*1000))*(DT254*DM254/($K$5*1000)))</f>
        <v>0</v>
      </c>
      <c r="T254">
        <f>K254*(1000-(1000*0.61365*exp(17.502*X254/(240.97+X254))/(DM254+DN254)+DH254)/2)/(1000*0.61365*exp(17.502*X254/(240.97+X254))/(DM254+DN254)-DH254)</f>
        <v>0</v>
      </c>
      <c r="U254">
        <f>1/((DB254+1)/(R254/1.6)+1/(S254/1.37)) + DB254/((DB254+1)/(R254/1.6) + DB254/(S254/1.37))</f>
        <v>0</v>
      </c>
      <c r="V254">
        <f>(CW254*CZ254)</f>
        <v>0</v>
      </c>
      <c r="W254">
        <f>(DO254+(V254+2*0.95*5.67E-8*(((DO254+$B$7)+273)^4-(DO254+273)^4)-44100*K254)/(1.84*29.3*S254+8*0.95*5.67E-8*(DO254+273)^3))</f>
        <v>0</v>
      </c>
      <c r="X254">
        <f>($C$7*DP254+$D$7*DQ254+$E$7*W254)</f>
        <v>0</v>
      </c>
      <c r="Y254">
        <f>0.61365*exp(17.502*X254/(240.97+X254))</f>
        <v>0</v>
      </c>
      <c r="Z254">
        <f>(AA254/AB254*100)</f>
        <v>0</v>
      </c>
      <c r="AA254">
        <f>DH254*(DM254+DN254)/1000</f>
        <v>0</v>
      </c>
      <c r="AB254">
        <f>0.61365*exp(17.502*DO254/(240.97+DO254))</f>
        <v>0</v>
      </c>
      <c r="AC254">
        <f>(Y254-DH254*(DM254+DN254)/1000)</f>
        <v>0</v>
      </c>
      <c r="AD254">
        <f>(-K254*44100)</f>
        <v>0</v>
      </c>
      <c r="AE254">
        <f>2*29.3*S254*0.92*(DO254-X254)</f>
        <v>0</v>
      </c>
      <c r="AF254">
        <f>2*0.95*5.67E-8*(((DO254+$B$7)+273)^4-(X254+273)^4)</f>
        <v>0</v>
      </c>
      <c r="AG254">
        <f>V254+AF254+AD254+AE254</f>
        <v>0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MAX(0,($B$13+$C$13*DT254)/(1+$D$13*DT254)*DM254/(DO254+273)*$E$13)</f>
        <v>0</v>
      </c>
      <c r="AM254" t="s">
        <v>422</v>
      </c>
      <c r="AN254" t="s">
        <v>422</v>
      </c>
      <c r="AO254">
        <v>0</v>
      </c>
      <c r="AP254">
        <v>0</v>
      </c>
      <c r="AQ254">
        <f>1-AO254/AP254</f>
        <v>0</v>
      </c>
      <c r="AR254">
        <v>0</v>
      </c>
      <c r="AS254" t="s">
        <v>422</v>
      </c>
      <c r="AT254" t="s">
        <v>422</v>
      </c>
      <c r="AU254">
        <v>0</v>
      </c>
      <c r="AV254">
        <v>0</v>
      </c>
      <c r="AW254">
        <f>1-AU254/AV254</f>
        <v>0</v>
      </c>
      <c r="AX254">
        <v>0.5</v>
      </c>
      <c r="AY254">
        <f>CX254</f>
        <v>0</v>
      </c>
      <c r="AZ254">
        <f>M254</f>
        <v>0</v>
      </c>
      <c r="BA254">
        <f>AW254*AX254*AY254</f>
        <v>0</v>
      </c>
      <c r="BB254">
        <f>(AZ254-AR254)/AY254</f>
        <v>0</v>
      </c>
      <c r="BC254">
        <f>(AP254-AV254)/AV254</f>
        <v>0</v>
      </c>
      <c r="BD254">
        <f>AO254/(AQ254+AO254/AV254)</f>
        <v>0</v>
      </c>
      <c r="BE254" t="s">
        <v>422</v>
      </c>
      <c r="BF254">
        <v>0</v>
      </c>
      <c r="BG254">
        <f>IF(BF254&lt;&gt;0, BF254, BD254)</f>
        <v>0</v>
      </c>
      <c r="BH254">
        <f>1-BG254/AV254</f>
        <v>0</v>
      </c>
      <c r="BI254">
        <f>(AV254-AU254)/(AV254-BG254)</f>
        <v>0</v>
      </c>
      <c r="BJ254">
        <f>(AP254-AV254)/(AP254-BG254)</f>
        <v>0</v>
      </c>
      <c r="BK254">
        <f>(AV254-AU254)/(AV254-AO254)</f>
        <v>0</v>
      </c>
      <c r="BL254">
        <f>(AP254-AV254)/(AP254-AO254)</f>
        <v>0</v>
      </c>
      <c r="BM254">
        <f>(BI254*BG254/AU254)</f>
        <v>0</v>
      </c>
      <c r="BN254">
        <f>(1-BM254)</f>
        <v>0</v>
      </c>
      <c r="CW254">
        <f>$B$11*DU254+$C$11*DV254+$F$11*EG254*(1-EJ254)</f>
        <v>0</v>
      </c>
      <c r="CX254">
        <f>CW254*CY254</f>
        <v>0</v>
      </c>
      <c r="CY254">
        <f>($B$11*$D$9+$C$11*$D$9+$F$11*((ET254+EL254)/MAX(ET254+EL254+EU254, 0.1)*$I$9+EU254/MAX(ET254+EL254+EU254, 0.1)*$J$9))/($B$11+$C$11+$F$11)</f>
        <v>0</v>
      </c>
      <c r="CZ254">
        <f>($B$11*$K$9+$C$11*$K$9+$F$11*((ET254+EL254)/MAX(ET254+EL254+EU254, 0.1)*$P$9+EU254/MAX(ET254+EL254+EU254, 0.1)*$Q$9))/($B$11+$C$11+$F$11)</f>
        <v>0</v>
      </c>
      <c r="DA254">
        <v>6</v>
      </c>
      <c r="DB254">
        <v>0.5</v>
      </c>
      <c r="DC254" t="s">
        <v>423</v>
      </c>
      <c r="DD254">
        <v>2</v>
      </c>
      <c r="DE254">
        <v>1758506914.33333</v>
      </c>
      <c r="DF254">
        <v>421.33</v>
      </c>
      <c r="DG254">
        <v>419.962</v>
      </c>
      <c r="DH254">
        <v>24.9597333333333</v>
      </c>
      <c r="DI254">
        <v>24.4702666666667</v>
      </c>
      <c r="DJ254">
        <v>419.273666666667</v>
      </c>
      <c r="DK254">
        <v>24.5770666666667</v>
      </c>
      <c r="DL254">
        <v>500.031</v>
      </c>
      <c r="DM254">
        <v>89.8325</v>
      </c>
      <c r="DN254">
        <v>0.0367634</v>
      </c>
      <c r="DO254">
        <v>30.9452</v>
      </c>
      <c r="DP254">
        <v>30.0222333333333</v>
      </c>
      <c r="DQ254">
        <v>999.9</v>
      </c>
      <c r="DR254">
        <v>0</v>
      </c>
      <c r="DS254">
        <v>0</v>
      </c>
      <c r="DT254">
        <v>10013.1333333333</v>
      </c>
      <c r="DU254">
        <v>0</v>
      </c>
      <c r="DV254">
        <v>0.330984</v>
      </c>
      <c r="DW254">
        <v>1.36812333333333</v>
      </c>
      <c r="DX254">
        <v>432.115666666667</v>
      </c>
      <c r="DY254">
        <v>430.496666666667</v>
      </c>
      <c r="DZ254">
        <v>0.489492666666667</v>
      </c>
      <c r="EA254">
        <v>419.962</v>
      </c>
      <c r="EB254">
        <v>24.4702666666667</v>
      </c>
      <c r="EC254">
        <v>2.24219333333333</v>
      </c>
      <c r="ED254">
        <v>2.19822333333333</v>
      </c>
      <c r="EE254">
        <v>19.2670333333333</v>
      </c>
      <c r="EF254">
        <v>18.9493333333333</v>
      </c>
      <c r="EG254">
        <v>0.00500059</v>
      </c>
      <c r="EH254">
        <v>0</v>
      </c>
      <c r="EI254">
        <v>0</v>
      </c>
      <c r="EJ254">
        <v>0</v>
      </c>
      <c r="EK254">
        <v>834.5</v>
      </c>
      <c r="EL254">
        <v>0.00500059</v>
      </c>
      <c r="EM254">
        <v>-7.56666666666667</v>
      </c>
      <c r="EN254">
        <v>-0.2</v>
      </c>
      <c r="EO254">
        <v>35.312</v>
      </c>
      <c r="EP254">
        <v>38.187</v>
      </c>
      <c r="EQ254">
        <v>36.5</v>
      </c>
      <c r="ER254">
        <v>38</v>
      </c>
      <c r="ES254">
        <v>37.5206666666667</v>
      </c>
      <c r="ET254">
        <v>0</v>
      </c>
      <c r="EU254">
        <v>0</v>
      </c>
      <c r="EV254">
        <v>0</v>
      </c>
      <c r="EW254">
        <v>1758506917.5</v>
      </c>
      <c r="EX254">
        <v>0</v>
      </c>
      <c r="EY254">
        <v>838.028</v>
      </c>
      <c r="EZ254">
        <v>-2.5615384145887</v>
      </c>
      <c r="FA254">
        <v>12.1461538108613</v>
      </c>
      <c r="FB254">
        <v>-10.264</v>
      </c>
      <c r="FC254">
        <v>15</v>
      </c>
      <c r="FD254">
        <v>0</v>
      </c>
      <c r="FE254" t="s">
        <v>424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1.34493380952381</v>
      </c>
      <c r="FR254">
        <v>0.139087012987014</v>
      </c>
      <c r="FS254">
        <v>0.0304732723602942</v>
      </c>
      <c r="FT254">
        <v>1</v>
      </c>
      <c r="FU254">
        <v>837.552941176471</v>
      </c>
      <c r="FV254">
        <v>3.52941170006347</v>
      </c>
      <c r="FW254">
        <v>5.81869377367756</v>
      </c>
      <c r="FX254">
        <v>-1</v>
      </c>
      <c r="FY254">
        <v>0.459292904761905</v>
      </c>
      <c r="FZ254">
        <v>0.193845428571429</v>
      </c>
      <c r="GA254">
        <v>0.0212155218108161</v>
      </c>
      <c r="GB254">
        <v>0</v>
      </c>
      <c r="GC254">
        <v>1</v>
      </c>
      <c r="GD254">
        <v>2</v>
      </c>
      <c r="GE254" t="s">
        <v>449</v>
      </c>
      <c r="GF254">
        <v>3.13322</v>
      </c>
      <c r="GG254">
        <v>2.71469</v>
      </c>
      <c r="GH254">
        <v>0.0890582</v>
      </c>
      <c r="GI254">
        <v>0.0893222</v>
      </c>
      <c r="GJ254">
        <v>0.105201</v>
      </c>
      <c r="GK254">
        <v>0.104386</v>
      </c>
      <c r="GL254">
        <v>34308.6</v>
      </c>
      <c r="GM254">
        <v>36732.6</v>
      </c>
      <c r="GN254">
        <v>34076.5</v>
      </c>
      <c r="GO254">
        <v>36521.4</v>
      </c>
      <c r="GP254">
        <v>43067.9</v>
      </c>
      <c r="GQ254">
        <v>46956</v>
      </c>
      <c r="GR254">
        <v>53170.6</v>
      </c>
      <c r="GS254">
        <v>58374.5</v>
      </c>
      <c r="GT254">
        <v>1.95382</v>
      </c>
      <c r="GU254">
        <v>1.65535</v>
      </c>
      <c r="GV254">
        <v>0.0793226</v>
      </c>
      <c r="GW254">
        <v>0</v>
      </c>
      <c r="GX254">
        <v>28.728</v>
      </c>
      <c r="GY254">
        <v>999.9</v>
      </c>
      <c r="GZ254">
        <v>58.967</v>
      </c>
      <c r="HA254">
        <v>30.585</v>
      </c>
      <c r="HB254">
        <v>28.9209</v>
      </c>
      <c r="HC254">
        <v>53.9347</v>
      </c>
      <c r="HD254">
        <v>47.7083</v>
      </c>
      <c r="HE254">
        <v>1</v>
      </c>
      <c r="HF254">
        <v>0.082406</v>
      </c>
      <c r="HG254">
        <v>-1.68803</v>
      </c>
      <c r="HH254">
        <v>20.1237</v>
      </c>
      <c r="HI254">
        <v>5.19588</v>
      </c>
      <c r="HJ254">
        <v>12.004</v>
      </c>
      <c r="HK254">
        <v>4.97395</v>
      </c>
      <c r="HL254">
        <v>3.294</v>
      </c>
      <c r="HM254">
        <v>9999</v>
      </c>
      <c r="HN254">
        <v>9999</v>
      </c>
      <c r="HO254">
        <v>9999</v>
      </c>
      <c r="HP254">
        <v>999.9</v>
      </c>
      <c r="HQ254">
        <v>1.86325</v>
      </c>
      <c r="HR254">
        <v>1.86812</v>
      </c>
      <c r="HS254">
        <v>1.86783</v>
      </c>
      <c r="HT254">
        <v>1.86905</v>
      </c>
      <c r="HU254">
        <v>1.86985</v>
      </c>
      <c r="HV254">
        <v>1.86589</v>
      </c>
      <c r="HW254">
        <v>1.86693</v>
      </c>
      <c r="HX254">
        <v>1.86843</v>
      </c>
      <c r="HY254">
        <v>5</v>
      </c>
      <c r="HZ254">
        <v>0</v>
      </c>
      <c r="IA254">
        <v>0</v>
      </c>
      <c r="IB254">
        <v>0</v>
      </c>
      <c r="IC254" t="s">
        <v>426</v>
      </c>
      <c r="ID254" t="s">
        <v>427</v>
      </c>
      <c r="IE254" t="s">
        <v>428</v>
      </c>
      <c r="IF254" t="s">
        <v>428</v>
      </c>
      <c r="IG254" t="s">
        <v>428</v>
      </c>
      <c r="IH254" t="s">
        <v>428</v>
      </c>
      <c r="II254">
        <v>0</v>
      </c>
      <c r="IJ254">
        <v>100</v>
      </c>
      <c r="IK254">
        <v>100</v>
      </c>
      <c r="IL254">
        <v>2.056</v>
      </c>
      <c r="IM254">
        <v>0.3829</v>
      </c>
      <c r="IN254">
        <v>0.625846538382723</v>
      </c>
      <c r="IO254">
        <v>0.00365734689822481</v>
      </c>
      <c r="IP254">
        <v>-6.82403095585571e-07</v>
      </c>
      <c r="IQ254">
        <v>2.34579755332527e-10</v>
      </c>
      <c r="IR254">
        <v>-0.0964157226560202</v>
      </c>
      <c r="IS254">
        <v>-0.0183575705514064</v>
      </c>
      <c r="IT254">
        <v>0.00210061426533654</v>
      </c>
      <c r="IU254">
        <v>-2.28055882586626e-05</v>
      </c>
      <c r="IV254">
        <v>4</v>
      </c>
      <c r="IW254">
        <v>2464</v>
      </c>
      <c r="IX254">
        <v>0</v>
      </c>
      <c r="IY254">
        <v>27</v>
      </c>
      <c r="IZ254">
        <v>29308448.6</v>
      </c>
      <c r="JA254">
        <v>29308448.6</v>
      </c>
      <c r="JB254">
        <v>0.95459</v>
      </c>
      <c r="JC254">
        <v>2.63672</v>
      </c>
      <c r="JD254">
        <v>1.54785</v>
      </c>
      <c r="JE254">
        <v>2.31445</v>
      </c>
      <c r="JF254">
        <v>1.64673</v>
      </c>
      <c r="JG254">
        <v>2.36694</v>
      </c>
      <c r="JH254">
        <v>34.4864</v>
      </c>
      <c r="JI254">
        <v>24.2188</v>
      </c>
      <c r="JJ254">
        <v>18</v>
      </c>
      <c r="JK254">
        <v>505.632</v>
      </c>
      <c r="JL254">
        <v>331.287</v>
      </c>
      <c r="JM254">
        <v>32.2591</v>
      </c>
      <c r="JN254">
        <v>28.4088</v>
      </c>
      <c r="JO254">
        <v>30.0003</v>
      </c>
      <c r="JP254">
        <v>28.3519</v>
      </c>
      <c r="JQ254">
        <v>28.3088</v>
      </c>
      <c r="JR254">
        <v>19.1438</v>
      </c>
      <c r="JS254">
        <v>20.9174</v>
      </c>
      <c r="JT254">
        <v>87.2254</v>
      </c>
      <c r="JU254">
        <v>32.2383</v>
      </c>
      <c r="JV254">
        <v>420</v>
      </c>
      <c r="JW254">
        <v>24.4725</v>
      </c>
      <c r="JX254">
        <v>96.6448</v>
      </c>
      <c r="JY254">
        <v>94.5763</v>
      </c>
    </row>
    <row r="255" spans="1:285">
      <c r="A255">
        <v>239</v>
      </c>
      <c r="B255">
        <v>1758506919</v>
      </c>
      <c r="C255">
        <v>3891</v>
      </c>
      <c r="D255" t="s">
        <v>908</v>
      </c>
      <c r="E255" t="s">
        <v>909</v>
      </c>
      <c r="F255">
        <v>5</v>
      </c>
      <c r="G255" t="s">
        <v>419</v>
      </c>
      <c r="H255" t="s">
        <v>903</v>
      </c>
      <c r="I255" t="s">
        <v>421</v>
      </c>
      <c r="J255">
        <v>1758506915.25</v>
      </c>
      <c r="K255">
        <f>(L255)/1000</f>
        <v>0</v>
      </c>
      <c r="L255">
        <f>1000*DL255*AJ255*(DH255-DI255)/(100*DA255*(1000-AJ255*DH255))</f>
        <v>0</v>
      </c>
      <c r="M255">
        <f>DL255*AJ255*(DG255-DF255*(1000-AJ255*DI255)/(1000-AJ255*DH255))/(100*DA255)</f>
        <v>0</v>
      </c>
      <c r="N255">
        <f>DF255 - IF(AJ255&gt;1, M255*DA255*100.0/(AL255), 0)</f>
        <v>0</v>
      </c>
      <c r="O255">
        <f>((U255-K255/2)*N255-M255)/(U255+K255/2)</f>
        <v>0</v>
      </c>
      <c r="P255">
        <f>O255*(DM255+DN255)/1000.0</f>
        <v>0</v>
      </c>
      <c r="Q255">
        <f>(DF255 - IF(AJ255&gt;1, M255*DA255*100.0/(AL255), 0))*(DM255+DN255)/1000.0</f>
        <v>0</v>
      </c>
      <c r="R255">
        <f>2.0/((1/T255-1/S255)+SIGN(T255)*SQRT((1/T255-1/S255)*(1/T255-1/S255) + 4*DB255/((DB255+1)*(DB255+1))*(2*1/T255*1/S255-1/S255*1/S255)))</f>
        <v>0</v>
      </c>
      <c r="S255">
        <f>IF(LEFT(DC255,1)&lt;&gt;"0",IF(LEFT(DC255,1)="1",3.0,DD255),$D$5+$E$5*(DT255*DM255/($K$5*1000))+$F$5*(DT255*DM255/($K$5*1000))*MAX(MIN(DA255,$J$5),$I$5)*MAX(MIN(DA255,$J$5),$I$5)+$G$5*MAX(MIN(DA255,$J$5),$I$5)*(DT255*DM255/($K$5*1000))+$H$5*(DT255*DM255/($K$5*1000))*(DT255*DM255/($K$5*1000)))</f>
        <v>0</v>
      </c>
      <c r="T255">
        <f>K255*(1000-(1000*0.61365*exp(17.502*X255/(240.97+X255))/(DM255+DN255)+DH255)/2)/(1000*0.61365*exp(17.502*X255/(240.97+X255))/(DM255+DN255)-DH255)</f>
        <v>0</v>
      </c>
      <c r="U255">
        <f>1/((DB255+1)/(R255/1.6)+1/(S255/1.37)) + DB255/((DB255+1)/(R255/1.6) + DB255/(S255/1.37))</f>
        <v>0</v>
      </c>
      <c r="V255">
        <f>(CW255*CZ255)</f>
        <v>0</v>
      </c>
      <c r="W255">
        <f>(DO255+(V255+2*0.95*5.67E-8*(((DO255+$B$7)+273)^4-(DO255+273)^4)-44100*K255)/(1.84*29.3*S255+8*0.95*5.67E-8*(DO255+273)^3))</f>
        <v>0</v>
      </c>
      <c r="X255">
        <f>($C$7*DP255+$D$7*DQ255+$E$7*W255)</f>
        <v>0</v>
      </c>
      <c r="Y255">
        <f>0.61365*exp(17.502*X255/(240.97+X255))</f>
        <v>0</v>
      </c>
      <c r="Z255">
        <f>(AA255/AB255*100)</f>
        <v>0</v>
      </c>
      <c r="AA255">
        <f>DH255*(DM255+DN255)/1000</f>
        <v>0</v>
      </c>
      <c r="AB255">
        <f>0.61365*exp(17.502*DO255/(240.97+DO255))</f>
        <v>0</v>
      </c>
      <c r="AC255">
        <f>(Y255-DH255*(DM255+DN255)/1000)</f>
        <v>0</v>
      </c>
      <c r="AD255">
        <f>(-K255*44100)</f>
        <v>0</v>
      </c>
      <c r="AE255">
        <f>2*29.3*S255*0.92*(DO255-X255)</f>
        <v>0</v>
      </c>
      <c r="AF255">
        <f>2*0.95*5.67E-8*(((DO255+$B$7)+273)^4-(X255+273)^4)</f>
        <v>0</v>
      </c>
      <c r="AG255">
        <f>V255+AF255+AD255+AE255</f>
        <v>0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MAX(0,($B$13+$C$13*DT255)/(1+$D$13*DT255)*DM255/(DO255+273)*$E$13)</f>
        <v>0</v>
      </c>
      <c r="AM255" t="s">
        <v>422</v>
      </c>
      <c r="AN255" t="s">
        <v>422</v>
      </c>
      <c r="AO255">
        <v>0</v>
      </c>
      <c r="AP255">
        <v>0</v>
      </c>
      <c r="AQ255">
        <f>1-AO255/AP255</f>
        <v>0</v>
      </c>
      <c r="AR255">
        <v>0</v>
      </c>
      <c r="AS255" t="s">
        <v>422</v>
      </c>
      <c r="AT255" t="s">
        <v>422</v>
      </c>
      <c r="AU255">
        <v>0</v>
      </c>
      <c r="AV255">
        <v>0</v>
      </c>
      <c r="AW255">
        <f>1-AU255/AV255</f>
        <v>0</v>
      </c>
      <c r="AX255">
        <v>0.5</v>
      </c>
      <c r="AY255">
        <f>CX255</f>
        <v>0</v>
      </c>
      <c r="AZ255">
        <f>M255</f>
        <v>0</v>
      </c>
      <c r="BA255">
        <f>AW255*AX255*AY255</f>
        <v>0</v>
      </c>
      <c r="BB255">
        <f>(AZ255-AR255)/AY255</f>
        <v>0</v>
      </c>
      <c r="BC255">
        <f>(AP255-AV255)/AV255</f>
        <v>0</v>
      </c>
      <c r="BD255">
        <f>AO255/(AQ255+AO255/AV255)</f>
        <v>0</v>
      </c>
      <c r="BE255" t="s">
        <v>422</v>
      </c>
      <c r="BF255">
        <v>0</v>
      </c>
      <c r="BG255">
        <f>IF(BF255&lt;&gt;0, BF255, BD255)</f>
        <v>0</v>
      </c>
      <c r="BH255">
        <f>1-BG255/AV255</f>
        <v>0</v>
      </c>
      <c r="BI255">
        <f>(AV255-AU255)/(AV255-BG255)</f>
        <v>0</v>
      </c>
      <c r="BJ255">
        <f>(AP255-AV255)/(AP255-BG255)</f>
        <v>0</v>
      </c>
      <c r="BK255">
        <f>(AV255-AU255)/(AV255-AO255)</f>
        <v>0</v>
      </c>
      <c r="BL255">
        <f>(AP255-AV255)/(AP255-AO255)</f>
        <v>0</v>
      </c>
      <c r="BM255">
        <f>(BI255*BG255/AU255)</f>
        <v>0</v>
      </c>
      <c r="BN255">
        <f>(1-BM255)</f>
        <v>0</v>
      </c>
      <c r="CW255">
        <f>$B$11*DU255+$C$11*DV255+$F$11*EG255*(1-EJ255)</f>
        <v>0</v>
      </c>
      <c r="CX255">
        <f>CW255*CY255</f>
        <v>0</v>
      </c>
      <c r="CY255">
        <f>($B$11*$D$9+$C$11*$D$9+$F$11*((ET255+EL255)/MAX(ET255+EL255+EU255, 0.1)*$I$9+EU255/MAX(ET255+EL255+EU255, 0.1)*$J$9))/($B$11+$C$11+$F$11)</f>
        <v>0</v>
      </c>
      <c r="CZ255">
        <f>($B$11*$K$9+$C$11*$K$9+$F$11*((ET255+EL255)/MAX(ET255+EL255+EU255, 0.1)*$P$9+EU255/MAX(ET255+EL255+EU255, 0.1)*$Q$9))/($B$11+$C$11+$F$11)</f>
        <v>0</v>
      </c>
      <c r="DA255">
        <v>6</v>
      </c>
      <c r="DB255">
        <v>0.5</v>
      </c>
      <c r="DC255" t="s">
        <v>423</v>
      </c>
      <c r="DD255">
        <v>2</v>
      </c>
      <c r="DE255">
        <v>1758506915.25</v>
      </c>
      <c r="DF255">
        <v>421.32875</v>
      </c>
      <c r="DG255">
        <v>419.99175</v>
      </c>
      <c r="DH255">
        <v>24.961025</v>
      </c>
      <c r="DI255">
        <v>24.4697</v>
      </c>
      <c r="DJ255">
        <v>419.27225</v>
      </c>
      <c r="DK255">
        <v>24.5783</v>
      </c>
      <c r="DL255">
        <v>500.03025</v>
      </c>
      <c r="DM255">
        <v>89.83225</v>
      </c>
      <c r="DN255">
        <v>0.0367144</v>
      </c>
      <c r="DO255">
        <v>30.945625</v>
      </c>
      <c r="DP255">
        <v>30.021175</v>
      </c>
      <c r="DQ255">
        <v>999.9</v>
      </c>
      <c r="DR255">
        <v>0</v>
      </c>
      <c r="DS255">
        <v>0</v>
      </c>
      <c r="DT255">
        <v>10007.82</v>
      </c>
      <c r="DU255">
        <v>0</v>
      </c>
      <c r="DV255">
        <v>0.330984</v>
      </c>
      <c r="DW255">
        <v>1.33718</v>
      </c>
      <c r="DX255">
        <v>432.115</v>
      </c>
      <c r="DY255">
        <v>430.52675</v>
      </c>
      <c r="DZ255">
        <v>0.491339</v>
      </c>
      <c r="EA255">
        <v>419.99175</v>
      </c>
      <c r="EB255">
        <v>24.4697</v>
      </c>
      <c r="EC255">
        <v>2.2423025</v>
      </c>
      <c r="ED255">
        <v>2.1981675</v>
      </c>
      <c r="EE255">
        <v>19.267825</v>
      </c>
      <c r="EF255">
        <v>18.948925</v>
      </c>
      <c r="EG255">
        <v>0.00500059</v>
      </c>
      <c r="EH255">
        <v>0</v>
      </c>
      <c r="EI255">
        <v>0</v>
      </c>
      <c r="EJ255">
        <v>0</v>
      </c>
      <c r="EK255">
        <v>833.125</v>
      </c>
      <c r="EL255">
        <v>0.00500059</v>
      </c>
      <c r="EM255">
        <v>-7.45</v>
      </c>
      <c r="EN255">
        <v>-0.25</v>
      </c>
      <c r="EO255">
        <v>35.312</v>
      </c>
      <c r="EP255">
        <v>38.187</v>
      </c>
      <c r="EQ255">
        <v>36.5</v>
      </c>
      <c r="ER255">
        <v>38</v>
      </c>
      <c r="ES255">
        <v>37.5155</v>
      </c>
      <c r="ET255">
        <v>0</v>
      </c>
      <c r="EU255">
        <v>0</v>
      </c>
      <c r="EV255">
        <v>0</v>
      </c>
      <c r="EW255">
        <v>1758506919.3</v>
      </c>
      <c r="EX255">
        <v>0</v>
      </c>
      <c r="EY255">
        <v>837.834615384615</v>
      </c>
      <c r="EZ255">
        <v>-13.8495727187383</v>
      </c>
      <c r="FA255">
        <v>7.81196597546316</v>
      </c>
      <c r="FB255">
        <v>-10.7653846153846</v>
      </c>
      <c r="FC255">
        <v>15</v>
      </c>
      <c r="FD255">
        <v>0</v>
      </c>
      <c r="FE255" t="s">
        <v>424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1.34156952380952</v>
      </c>
      <c r="FR255">
        <v>0.0307184415584441</v>
      </c>
      <c r="FS255">
        <v>0.0343743555404441</v>
      </c>
      <c r="FT255">
        <v>1</v>
      </c>
      <c r="FU255">
        <v>837.9</v>
      </c>
      <c r="FV255">
        <v>2.70129869692986</v>
      </c>
      <c r="FW255">
        <v>5.77733909847982</v>
      </c>
      <c r="FX255">
        <v>-1</v>
      </c>
      <c r="FY255">
        <v>0.463773857142857</v>
      </c>
      <c r="FZ255">
        <v>0.224275324675325</v>
      </c>
      <c r="GA255">
        <v>0.0229790927963115</v>
      </c>
      <c r="GB255">
        <v>0</v>
      </c>
      <c r="GC255">
        <v>1</v>
      </c>
      <c r="GD255">
        <v>2</v>
      </c>
      <c r="GE255" t="s">
        <v>449</v>
      </c>
      <c r="GF255">
        <v>3.13318</v>
      </c>
      <c r="GG255">
        <v>2.71451</v>
      </c>
      <c r="GH255">
        <v>0.0890639</v>
      </c>
      <c r="GI255">
        <v>0.0893303</v>
      </c>
      <c r="GJ255">
        <v>0.105204</v>
      </c>
      <c r="GK255">
        <v>0.10438</v>
      </c>
      <c r="GL255">
        <v>34308.4</v>
      </c>
      <c r="GM255">
        <v>36732.6</v>
      </c>
      <c r="GN255">
        <v>34076.6</v>
      </c>
      <c r="GO255">
        <v>36521.7</v>
      </c>
      <c r="GP255">
        <v>43067.5</v>
      </c>
      <c r="GQ255">
        <v>46956.6</v>
      </c>
      <c r="GR255">
        <v>53170.3</v>
      </c>
      <c r="GS255">
        <v>58374.7</v>
      </c>
      <c r="GT255">
        <v>1.9538</v>
      </c>
      <c r="GU255">
        <v>1.6555</v>
      </c>
      <c r="GV255">
        <v>0.079073</v>
      </c>
      <c r="GW255">
        <v>0</v>
      </c>
      <c r="GX255">
        <v>28.7316</v>
      </c>
      <c r="GY255">
        <v>999.9</v>
      </c>
      <c r="GZ255">
        <v>58.967</v>
      </c>
      <c r="HA255">
        <v>30.585</v>
      </c>
      <c r="HB255">
        <v>28.9208</v>
      </c>
      <c r="HC255">
        <v>54.3647</v>
      </c>
      <c r="HD255">
        <v>47.3438</v>
      </c>
      <c r="HE255">
        <v>1</v>
      </c>
      <c r="HF255">
        <v>0.0826372</v>
      </c>
      <c r="HG255">
        <v>-1.68102</v>
      </c>
      <c r="HH255">
        <v>20.1237</v>
      </c>
      <c r="HI255">
        <v>5.19618</v>
      </c>
      <c r="HJ255">
        <v>12.004</v>
      </c>
      <c r="HK255">
        <v>4.9739</v>
      </c>
      <c r="HL255">
        <v>3.294</v>
      </c>
      <c r="HM255">
        <v>9999</v>
      </c>
      <c r="HN255">
        <v>9999</v>
      </c>
      <c r="HO255">
        <v>9999</v>
      </c>
      <c r="HP255">
        <v>999.9</v>
      </c>
      <c r="HQ255">
        <v>1.86325</v>
      </c>
      <c r="HR255">
        <v>1.8681</v>
      </c>
      <c r="HS255">
        <v>1.86783</v>
      </c>
      <c r="HT255">
        <v>1.86905</v>
      </c>
      <c r="HU255">
        <v>1.86984</v>
      </c>
      <c r="HV255">
        <v>1.8659</v>
      </c>
      <c r="HW255">
        <v>1.86693</v>
      </c>
      <c r="HX255">
        <v>1.86842</v>
      </c>
      <c r="HY255">
        <v>5</v>
      </c>
      <c r="HZ255">
        <v>0</v>
      </c>
      <c r="IA255">
        <v>0</v>
      </c>
      <c r="IB255">
        <v>0</v>
      </c>
      <c r="IC255" t="s">
        <v>426</v>
      </c>
      <c r="ID255" t="s">
        <v>427</v>
      </c>
      <c r="IE255" t="s">
        <v>428</v>
      </c>
      <c r="IF255" t="s">
        <v>428</v>
      </c>
      <c r="IG255" t="s">
        <v>428</v>
      </c>
      <c r="IH255" t="s">
        <v>428</v>
      </c>
      <c r="II255">
        <v>0</v>
      </c>
      <c r="IJ255">
        <v>100</v>
      </c>
      <c r="IK255">
        <v>100</v>
      </c>
      <c r="IL255">
        <v>2.057</v>
      </c>
      <c r="IM255">
        <v>0.3829</v>
      </c>
      <c r="IN255">
        <v>0.625846538382723</v>
      </c>
      <c r="IO255">
        <v>0.00365734689822481</v>
      </c>
      <c r="IP255">
        <v>-6.82403095585571e-07</v>
      </c>
      <c r="IQ255">
        <v>2.34579755332527e-10</v>
      </c>
      <c r="IR255">
        <v>-0.0964157226560202</v>
      </c>
      <c r="IS255">
        <v>-0.0183575705514064</v>
      </c>
      <c r="IT255">
        <v>0.00210061426533654</v>
      </c>
      <c r="IU255">
        <v>-2.28055882586626e-05</v>
      </c>
      <c r="IV255">
        <v>4</v>
      </c>
      <c r="IW255">
        <v>2464</v>
      </c>
      <c r="IX255">
        <v>0</v>
      </c>
      <c r="IY255">
        <v>27</v>
      </c>
      <c r="IZ255">
        <v>29308448.6</v>
      </c>
      <c r="JA255">
        <v>29308448.6</v>
      </c>
      <c r="JB255">
        <v>0.95459</v>
      </c>
      <c r="JC255">
        <v>2.64648</v>
      </c>
      <c r="JD255">
        <v>1.54785</v>
      </c>
      <c r="JE255">
        <v>2.31323</v>
      </c>
      <c r="JF255">
        <v>1.64673</v>
      </c>
      <c r="JG255">
        <v>2.23633</v>
      </c>
      <c r="JH255">
        <v>34.4864</v>
      </c>
      <c r="JI255">
        <v>24.2101</v>
      </c>
      <c r="JJ255">
        <v>18</v>
      </c>
      <c r="JK255">
        <v>505.625</v>
      </c>
      <c r="JL255">
        <v>331.364</v>
      </c>
      <c r="JM255">
        <v>32.248</v>
      </c>
      <c r="JN255">
        <v>28.41</v>
      </c>
      <c r="JO255">
        <v>30.0003</v>
      </c>
      <c r="JP255">
        <v>28.3531</v>
      </c>
      <c r="JQ255">
        <v>28.31</v>
      </c>
      <c r="JR255">
        <v>19.144</v>
      </c>
      <c r="JS255">
        <v>20.9174</v>
      </c>
      <c r="JT255">
        <v>87.2254</v>
      </c>
      <c r="JU255">
        <v>32.2383</v>
      </c>
      <c r="JV255">
        <v>420</v>
      </c>
      <c r="JW255">
        <v>24.4726</v>
      </c>
      <c r="JX255">
        <v>96.6445</v>
      </c>
      <c r="JY255">
        <v>94.5768</v>
      </c>
    </row>
    <row r="256" spans="1:285">
      <c r="A256">
        <v>240</v>
      </c>
      <c r="B256">
        <v>1758506921</v>
      </c>
      <c r="C256">
        <v>3893</v>
      </c>
      <c r="D256" t="s">
        <v>910</v>
      </c>
      <c r="E256" t="s">
        <v>911</v>
      </c>
      <c r="F256">
        <v>5</v>
      </c>
      <c r="G256" t="s">
        <v>419</v>
      </c>
      <c r="H256" t="s">
        <v>903</v>
      </c>
      <c r="I256" t="s">
        <v>421</v>
      </c>
      <c r="J256">
        <v>1758506918</v>
      </c>
      <c r="K256">
        <f>(L256)/1000</f>
        <v>0</v>
      </c>
      <c r="L256">
        <f>1000*DL256*AJ256*(DH256-DI256)/(100*DA256*(1000-AJ256*DH256))</f>
        <v>0</v>
      </c>
      <c r="M256">
        <f>DL256*AJ256*(DG256-DF256*(1000-AJ256*DI256)/(1000-AJ256*DH256))/(100*DA256)</f>
        <v>0</v>
      </c>
      <c r="N256">
        <f>DF256 - IF(AJ256&gt;1, M256*DA256*100.0/(AL256), 0)</f>
        <v>0</v>
      </c>
      <c r="O256">
        <f>((U256-K256/2)*N256-M256)/(U256+K256/2)</f>
        <v>0</v>
      </c>
      <c r="P256">
        <f>O256*(DM256+DN256)/1000.0</f>
        <v>0</v>
      </c>
      <c r="Q256">
        <f>(DF256 - IF(AJ256&gt;1, M256*DA256*100.0/(AL256), 0))*(DM256+DN256)/1000.0</f>
        <v>0</v>
      </c>
      <c r="R256">
        <f>2.0/((1/T256-1/S256)+SIGN(T256)*SQRT((1/T256-1/S256)*(1/T256-1/S256) + 4*DB256/((DB256+1)*(DB256+1))*(2*1/T256*1/S256-1/S256*1/S256)))</f>
        <v>0</v>
      </c>
      <c r="S256">
        <f>IF(LEFT(DC256,1)&lt;&gt;"0",IF(LEFT(DC256,1)="1",3.0,DD256),$D$5+$E$5*(DT256*DM256/($K$5*1000))+$F$5*(DT256*DM256/($K$5*1000))*MAX(MIN(DA256,$J$5),$I$5)*MAX(MIN(DA256,$J$5),$I$5)+$G$5*MAX(MIN(DA256,$J$5),$I$5)*(DT256*DM256/($K$5*1000))+$H$5*(DT256*DM256/($K$5*1000))*(DT256*DM256/($K$5*1000)))</f>
        <v>0</v>
      </c>
      <c r="T256">
        <f>K256*(1000-(1000*0.61365*exp(17.502*X256/(240.97+X256))/(DM256+DN256)+DH256)/2)/(1000*0.61365*exp(17.502*X256/(240.97+X256))/(DM256+DN256)-DH256)</f>
        <v>0</v>
      </c>
      <c r="U256">
        <f>1/((DB256+1)/(R256/1.6)+1/(S256/1.37)) + DB256/((DB256+1)/(R256/1.6) + DB256/(S256/1.37))</f>
        <v>0</v>
      </c>
      <c r="V256">
        <f>(CW256*CZ256)</f>
        <v>0</v>
      </c>
      <c r="W256">
        <f>(DO256+(V256+2*0.95*5.67E-8*(((DO256+$B$7)+273)^4-(DO256+273)^4)-44100*K256)/(1.84*29.3*S256+8*0.95*5.67E-8*(DO256+273)^3))</f>
        <v>0</v>
      </c>
      <c r="X256">
        <f>($C$7*DP256+$D$7*DQ256+$E$7*W256)</f>
        <v>0</v>
      </c>
      <c r="Y256">
        <f>0.61365*exp(17.502*X256/(240.97+X256))</f>
        <v>0</v>
      </c>
      <c r="Z256">
        <f>(AA256/AB256*100)</f>
        <v>0</v>
      </c>
      <c r="AA256">
        <f>DH256*(DM256+DN256)/1000</f>
        <v>0</v>
      </c>
      <c r="AB256">
        <f>0.61365*exp(17.502*DO256/(240.97+DO256))</f>
        <v>0</v>
      </c>
      <c r="AC256">
        <f>(Y256-DH256*(DM256+DN256)/1000)</f>
        <v>0</v>
      </c>
      <c r="AD256">
        <f>(-K256*44100)</f>
        <v>0</v>
      </c>
      <c r="AE256">
        <f>2*29.3*S256*0.92*(DO256-X256)</f>
        <v>0</v>
      </c>
      <c r="AF256">
        <f>2*0.95*5.67E-8*(((DO256+$B$7)+273)^4-(X256+273)^4)</f>
        <v>0</v>
      </c>
      <c r="AG256">
        <f>V256+AF256+AD256+AE256</f>
        <v>0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MAX(0,($B$13+$C$13*DT256)/(1+$D$13*DT256)*DM256/(DO256+273)*$E$13)</f>
        <v>0</v>
      </c>
      <c r="AM256" t="s">
        <v>422</v>
      </c>
      <c r="AN256" t="s">
        <v>422</v>
      </c>
      <c r="AO256">
        <v>0</v>
      </c>
      <c r="AP256">
        <v>0</v>
      </c>
      <c r="AQ256">
        <f>1-AO256/AP256</f>
        <v>0</v>
      </c>
      <c r="AR256">
        <v>0</v>
      </c>
      <c r="AS256" t="s">
        <v>422</v>
      </c>
      <c r="AT256" t="s">
        <v>422</v>
      </c>
      <c r="AU256">
        <v>0</v>
      </c>
      <c r="AV256">
        <v>0</v>
      </c>
      <c r="AW256">
        <f>1-AU256/AV256</f>
        <v>0</v>
      </c>
      <c r="AX256">
        <v>0.5</v>
      </c>
      <c r="AY256">
        <f>CX256</f>
        <v>0</v>
      </c>
      <c r="AZ256">
        <f>M256</f>
        <v>0</v>
      </c>
      <c r="BA256">
        <f>AW256*AX256*AY256</f>
        <v>0</v>
      </c>
      <c r="BB256">
        <f>(AZ256-AR256)/AY256</f>
        <v>0</v>
      </c>
      <c r="BC256">
        <f>(AP256-AV256)/AV256</f>
        <v>0</v>
      </c>
      <c r="BD256">
        <f>AO256/(AQ256+AO256/AV256)</f>
        <v>0</v>
      </c>
      <c r="BE256" t="s">
        <v>422</v>
      </c>
      <c r="BF256">
        <v>0</v>
      </c>
      <c r="BG256">
        <f>IF(BF256&lt;&gt;0, BF256, BD256)</f>
        <v>0</v>
      </c>
      <c r="BH256">
        <f>1-BG256/AV256</f>
        <v>0</v>
      </c>
      <c r="BI256">
        <f>(AV256-AU256)/(AV256-BG256)</f>
        <v>0</v>
      </c>
      <c r="BJ256">
        <f>(AP256-AV256)/(AP256-BG256)</f>
        <v>0</v>
      </c>
      <c r="BK256">
        <f>(AV256-AU256)/(AV256-AO256)</f>
        <v>0</v>
      </c>
      <c r="BL256">
        <f>(AP256-AV256)/(AP256-AO256)</f>
        <v>0</v>
      </c>
      <c r="BM256">
        <f>(BI256*BG256/AU256)</f>
        <v>0</v>
      </c>
      <c r="BN256">
        <f>(1-BM256)</f>
        <v>0</v>
      </c>
      <c r="CW256">
        <f>$B$11*DU256+$C$11*DV256+$F$11*EG256*(1-EJ256)</f>
        <v>0</v>
      </c>
      <c r="CX256">
        <f>CW256*CY256</f>
        <v>0</v>
      </c>
      <c r="CY256">
        <f>($B$11*$D$9+$C$11*$D$9+$F$11*((ET256+EL256)/MAX(ET256+EL256+EU256, 0.1)*$I$9+EU256/MAX(ET256+EL256+EU256, 0.1)*$J$9))/($B$11+$C$11+$F$11)</f>
        <v>0</v>
      </c>
      <c r="CZ256">
        <f>($B$11*$K$9+$C$11*$K$9+$F$11*((ET256+EL256)/MAX(ET256+EL256+EU256, 0.1)*$P$9+EU256/MAX(ET256+EL256+EU256, 0.1)*$Q$9))/($B$11+$C$11+$F$11)</f>
        <v>0</v>
      </c>
      <c r="DA256">
        <v>6</v>
      </c>
      <c r="DB256">
        <v>0.5</v>
      </c>
      <c r="DC256" t="s">
        <v>423</v>
      </c>
      <c r="DD256">
        <v>2</v>
      </c>
      <c r="DE256">
        <v>1758506918</v>
      </c>
      <c r="DF256">
        <v>421.333333333333</v>
      </c>
      <c r="DG256">
        <v>420.042333333333</v>
      </c>
      <c r="DH256">
        <v>24.9651</v>
      </c>
      <c r="DI256">
        <v>24.4689</v>
      </c>
      <c r="DJ256">
        <v>419.276666666667</v>
      </c>
      <c r="DK256">
        <v>24.5822</v>
      </c>
      <c r="DL256">
        <v>500.042333333333</v>
      </c>
      <c r="DM256">
        <v>89.8314</v>
      </c>
      <c r="DN256">
        <v>0.0365975333333333</v>
      </c>
      <c r="DO256">
        <v>30.9468333333333</v>
      </c>
      <c r="DP256">
        <v>30.0211666666667</v>
      </c>
      <c r="DQ256">
        <v>999.9</v>
      </c>
      <c r="DR256">
        <v>0</v>
      </c>
      <c r="DS256">
        <v>0</v>
      </c>
      <c r="DT256">
        <v>9998.74333333333</v>
      </c>
      <c r="DU256">
        <v>0</v>
      </c>
      <c r="DV256">
        <v>0.330984</v>
      </c>
      <c r="DW256">
        <v>1.29130666666667</v>
      </c>
      <c r="DX256">
        <v>432.121666666667</v>
      </c>
      <c r="DY256">
        <v>430.578</v>
      </c>
      <c r="DZ256">
        <v>0.496185666666667</v>
      </c>
      <c r="EA256">
        <v>420.042333333333</v>
      </c>
      <c r="EB256">
        <v>24.4689</v>
      </c>
      <c r="EC256">
        <v>2.24264666666667</v>
      </c>
      <c r="ED256">
        <v>2.19807666666667</v>
      </c>
      <c r="EE256">
        <v>19.2703</v>
      </c>
      <c r="EF256">
        <v>18.9482666666667</v>
      </c>
      <c r="EG256">
        <v>0.00500059</v>
      </c>
      <c r="EH256">
        <v>0</v>
      </c>
      <c r="EI256">
        <v>0</v>
      </c>
      <c r="EJ256">
        <v>0</v>
      </c>
      <c r="EK256">
        <v>831.233333333333</v>
      </c>
      <c r="EL256">
        <v>0.00500059</v>
      </c>
      <c r="EM256">
        <v>-9.76666666666667</v>
      </c>
      <c r="EN256">
        <v>-0.866666666666667</v>
      </c>
      <c r="EO256">
        <v>35.312</v>
      </c>
      <c r="EP256">
        <v>38.1663333333333</v>
      </c>
      <c r="EQ256">
        <v>36.5</v>
      </c>
      <c r="ER256">
        <v>38</v>
      </c>
      <c r="ES256">
        <v>37.5</v>
      </c>
      <c r="ET256">
        <v>0</v>
      </c>
      <c r="EU256">
        <v>0</v>
      </c>
      <c r="EV256">
        <v>0</v>
      </c>
      <c r="EW256">
        <v>1758506921.7</v>
      </c>
      <c r="EX256">
        <v>0</v>
      </c>
      <c r="EY256">
        <v>837.353846153846</v>
      </c>
      <c r="EZ256">
        <v>-21.0461541141371</v>
      </c>
      <c r="FA256">
        <v>1.88376088317841</v>
      </c>
      <c r="FB256">
        <v>-10.2269230769231</v>
      </c>
      <c r="FC256">
        <v>15</v>
      </c>
      <c r="FD256">
        <v>0</v>
      </c>
      <c r="FE256" t="s">
        <v>424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1.33342142857143</v>
      </c>
      <c r="FR256">
        <v>-0.108123116883113</v>
      </c>
      <c r="FS256">
        <v>0.0432947419314582</v>
      </c>
      <c r="FT256">
        <v>1</v>
      </c>
      <c r="FU256">
        <v>837.970588235294</v>
      </c>
      <c r="FV256">
        <v>-7.64247517640205</v>
      </c>
      <c r="FW256">
        <v>6.00908769682195</v>
      </c>
      <c r="FX256">
        <v>-1</v>
      </c>
      <c r="FY256">
        <v>0.470382761904762</v>
      </c>
      <c r="FZ256">
        <v>0.209900805194806</v>
      </c>
      <c r="GA256">
        <v>0.0216501012598639</v>
      </c>
      <c r="GB256">
        <v>0</v>
      </c>
      <c r="GC256">
        <v>1</v>
      </c>
      <c r="GD256">
        <v>2</v>
      </c>
      <c r="GE256" t="s">
        <v>449</v>
      </c>
      <c r="GF256">
        <v>3.13316</v>
      </c>
      <c r="GG256">
        <v>2.71462</v>
      </c>
      <c r="GH256">
        <v>0.0890675</v>
      </c>
      <c r="GI256">
        <v>0.0893145</v>
      </c>
      <c r="GJ256">
        <v>0.10521</v>
      </c>
      <c r="GK256">
        <v>0.104382</v>
      </c>
      <c r="GL256">
        <v>34308.4</v>
      </c>
      <c r="GM256">
        <v>36733.3</v>
      </c>
      <c r="GN256">
        <v>34076.6</v>
      </c>
      <c r="GO256">
        <v>36521.8</v>
      </c>
      <c r="GP256">
        <v>43067.2</v>
      </c>
      <c r="GQ256">
        <v>46956.6</v>
      </c>
      <c r="GR256">
        <v>53170.3</v>
      </c>
      <c r="GS256">
        <v>58375</v>
      </c>
      <c r="GT256">
        <v>1.95392</v>
      </c>
      <c r="GU256">
        <v>1.65545</v>
      </c>
      <c r="GV256">
        <v>0.0794679</v>
      </c>
      <c r="GW256">
        <v>0</v>
      </c>
      <c r="GX256">
        <v>28.7348</v>
      </c>
      <c r="GY256">
        <v>999.9</v>
      </c>
      <c r="GZ256">
        <v>58.967</v>
      </c>
      <c r="HA256">
        <v>30.585</v>
      </c>
      <c r="HB256">
        <v>28.9189</v>
      </c>
      <c r="HC256">
        <v>54.5847</v>
      </c>
      <c r="HD256">
        <v>47.6683</v>
      </c>
      <c r="HE256">
        <v>1</v>
      </c>
      <c r="HF256">
        <v>0.0825762</v>
      </c>
      <c r="HG256">
        <v>-1.69567</v>
      </c>
      <c r="HH256">
        <v>20.1236</v>
      </c>
      <c r="HI256">
        <v>5.19632</v>
      </c>
      <c r="HJ256">
        <v>12.0041</v>
      </c>
      <c r="HK256">
        <v>4.97395</v>
      </c>
      <c r="HL256">
        <v>3.294</v>
      </c>
      <c r="HM256">
        <v>9999</v>
      </c>
      <c r="HN256">
        <v>9999</v>
      </c>
      <c r="HO256">
        <v>9999</v>
      </c>
      <c r="HP256">
        <v>999.9</v>
      </c>
      <c r="HQ256">
        <v>1.86325</v>
      </c>
      <c r="HR256">
        <v>1.86811</v>
      </c>
      <c r="HS256">
        <v>1.86783</v>
      </c>
      <c r="HT256">
        <v>1.86905</v>
      </c>
      <c r="HU256">
        <v>1.86983</v>
      </c>
      <c r="HV256">
        <v>1.86591</v>
      </c>
      <c r="HW256">
        <v>1.86693</v>
      </c>
      <c r="HX256">
        <v>1.86842</v>
      </c>
      <c r="HY256">
        <v>5</v>
      </c>
      <c r="HZ256">
        <v>0</v>
      </c>
      <c r="IA256">
        <v>0</v>
      </c>
      <c r="IB256">
        <v>0</v>
      </c>
      <c r="IC256" t="s">
        <v>426</v>
      </c>
      <c r="ID256" t="s">
        <v>427</v>
      </c>
      <c r="IE256" t="s">
        <v>428</v>
      </c>
      <c r="IF256" t="s">
        <v>428</v>
      </c>
      <c r="IG256" t="s">
        <v>428</v>
      </c>
      <c r="IH256" t="s">
        <v>428</v>
      </c>
      <c r="II256">
        <v>0</v>
      </c>
      <c r="IJ256">
        <v>100</v>
      </c>
      <c r="IK256">
        <v>100</v>
      </c>
      <c r="IL256">
        <v>2.056</v>
      </c>
      <c r="IM256">
        <v>0.3831</v>
      </c>
      <c r="IN256">
        <v>0.625846538382723</v>
      </c>
      <c r="IO256">
        <v>0.00365734689822481</v>
      </c>
      <c r="IP256">
        <v>-6.82403095585571e-07</v>
      </c>
      <c r="IQ256">
        <v>2.34579755332527e-10</v>
      </c>
      <c r="IR256">
        <v>-0.0964157226560202</v>
      </c>
      <c r="IS256">
        <v>-0.0183575705514064</v>
      </c>
      <c r="IT256">
        <v>0.00210061426533654</v>
      </c>
      <c r="IU256">
        <v>-2.28055882586626e-05</v>
      </c>
      <c r="IV256">
        <v>4</v>
      </c>
      <c r="IW256">
        <v>2464</v>
      </c>
      <c r="IX256">
        <v>0</v>
      </c>
      <c r="IY256">
        <v>27</v>
      </c>
      <c r="IZ256">
        <v>29308448.7</v>
      </c>
      <c r="JA256">
        <v>29308448.7</v>
      </c>
      <c r="JB256">
        <v>0.95459</v>
      </c>
      <c r="JC256">
        <v>2.64038</v>
      </c>
      <c r="JD256">
        <v>1.54785</v>
      </c>
      <c r="JE256">
        <v>2.31445</v>
      </c>
      <c r="JF256">
        <v>1.64551</v>
      </c>
      <c r="JG256">
        <v>2.34985</v>
      </c>
      <c r="JH256">
        <v>34.4864</v>
      </c>
      <c r="JI256">
        <v>24.2188</v>
      </c>
      <c r="JJ256">
        <v>18</v>
      </c>
      <c r="JK256">
        <v>505.718</v>
      </c>
      <c r="JL256">
        <v>331.347</v>
      </c>
      <c r="JM256">
        <v>32.2378</v>
      </c>
      <c r="JN256">
        <v>28.4112</v>
      </c>
      <c r="JO256">
        <v>30.0002</v>
      </c>
      <c r="JP256">
        <v>28.3542</v>
      </c>
      <c r="JQ256">
        <v>28.3112</v>
      </c>
      <c r="JR256">
        <v>19.1447</v>
      </c>
      <c r="JS256">
        <v>20.9174</v>
      </c>
      <c r="JT256">
        <v>87.2254</v>
      </c>
      <c r="JU256">
        <v>32.2162</v>
      </c>
      <c r="JV256">
        <v>420</v>
      </c>
      <c r="JW256">
        <v>24.4726</v>
      </c>
      <c r="JX256">
        <v>96.6447</v>
      </c>
      <c r="JY256">
        <v>94.5771</v>
      </c>
    </row>
    <row r="257" spans="1:285">
      <c r="A257">
        <v>241</v>
      </c>
      <c r="B257">
        <v>1758506923</v>
      </c>
      <c r="C257">
        <v>3895</v>
      </c>
      <c r="D257" t="s">
        <v>912</v>
      </c>
      <c r="E257" t="s">
        <v>913</v>
      </c>
      <c r="F257">
        <v>5</v>
      </c>
      <c r="G257" t="s">
        <v>419</v>
      </c>
      <c r="H257" t="s">
        <v>903</v>
      </c>
      <c r="I257" t="s">
        <v>421</v>
      </c>
      <c r="J257">
        <v>1758506920</v>
      </c>
      <c r="K257">
        <f>(L257)/1000</f>
        <v>0</v>
      </c>
      <c r="L257">
        <f>1000*DL257*AJ257*(DH257-DI257)/(100*DA257*(1000-AJ257*DH257))</f>
        <v>0</v>
      </c>
      <c r="M257">
        <f>DL257*AJ257*(DG257-DF257*(1000-AJ257*DI257)/(1000-AJ257*DH257))/(100*DA257)</f>
        <v>0</v>
      </c>
      <c r="N257">
        <f>DF257 - IF(AJ257&gt;1, M257*DA257*100.0/(AL257), 0)</f>
        <v>0</v>
      </c>
      <c r="O257">
        <f>((U257-K257/2)*N257-M257)/(U257+K257/2)</f>
        <v>0</v>
      </c>
      <c r="P257">
        <f>O257*(DM257+DN257)/1000.0</f>
        <v>0</v>
      </c>
      <c r="Q257">
        <f>(DF257 - IF(AJ257&gt;1, M257*DA257*100.0/(AL257), 0))*(DM257+DN257)/1000.0</f>
        <v>0</v>
      </c>
      <c r="R257">
        <f>2.0/((1/T257-1/S257)+SIGN(T257)*SQRT((1/T257-1/S257)*(1/T257-1/S257) + 4*DB257/((DB257+1)*(DB257+1))*(2*1/T257*1/S257-1/S257*1/S257)))</f>
        <v>0</v>
      </c>
      <c r="S257">
        <f>IF(LEFT(DC257,1)&lt;&gt;"0",IF(LEFT(DC257,1)="1",3.0,DD257),$D$5+$E$5*(DT257*DM257/($K$5*1000))+$F$5*(DT257*DM257/($K$5*1000))*MAX(MIN(DA257,$J$5),$I$5)*MAX(MIN(DA257,$J$5),$I$5)+$G$5*MAX(MIN(DA257,$J$5),$I$5)*(DT257*DM257/($K$5*1000))+$H$5*(DT257*DM257/($K$5*1000))*(DT257*DM257/($K$5*1000)))</f>
        <v>0</v>
      </c>
      <c r="T257">
        <f>K257*(1000-(1000*0.61365*exp(17.502*X257/(240.97+X257))/(DM257+DN257)+DH257)/2)/(1000*0.61365*exp(17.502*X257/(240.97+X257))/(DM257+DN257)-DH257)</f>
        <v>0</v>
      </c>
      <c r="U257">
        <f>1/((DB257+1)/(R257/1.6)+1/(S257/1.37)) + DB257/((DB257+1)/(R257/1.6) + DB257/(S257/1.37))</f>
        <v>0</v>
      </c>
      <c r="V257">
        <f>(CW257*CZ257)</f>
        <v>0</v>
      </c>
      <c r="W257">
        <f>(DO257+(V257+2*0.95*5.67E-8*(((DO257+$B$7)+273)^4-(DO257+273)^4)-44100*K257)/(1.84*29.3*S257+8*0.95*5.67E-8*(DO257+273)^3))</f>
        <v>0</v>
      </c>
      <c r="X257">
        <f>($C$7*DP257+$D$7*DQ257+$E$7*W257)</f>
        <v>0</v>
      </c>
      <c r="Y257">
        <f>0.61365*exp(17.502*X257/(240.97+X257))</f>
        <v>0</v>
      </c>
      <c r="Z257">
        <f>(AA257/AB257*100)</f>
        <v>0</v>
      </c>
      <c r="AA257">
        <f>DH257*(DM257+DN257)/1000</f>
        <v>0</v>
      </c>
      <c r="AB257">
        <f>0.61365*exp(17.502*DO257/(240.97+DO257))</f>
        <v>0</v>
      </c>
      <c r="AC257">
        <f>(Y257-DH257*(DM257+DN257)/1000)</f>
        <v>0</v>
      </c>
      <c r="AD257">
        <f>(-K257*44100)</f>
        <v>0</v>
      </c>
      <c r="AE257">
        <f>2*29.3*S257*0.92*(DO257-X257)</f>
        <v>0</v>
      </c>
      <c r="AF257">
        <f>2*0.95*5.67E-8*(((DO257+$B$7)+273)^4-(X257+273)^4)</f>
        <v>0</v>
      </c>
      <c r="AG257">
        <f>V257+AF257+AD257+AE257</f>
        <v>0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MAX(0,($B$13+$C$13*DT257)/(1+$D$13*DT257)*DM257/(DO257+273)*$E$13)</f>
        <v>0</v>
      </c>
      <c r="AM257" t="s">
        <v>422</v>
      </c>
      <c r="AN257" t="s">
        <v>422</v>
      </c>
      <c r="AO257">
        <v>0</v>
      </c>
      <c r="AP257">
        <v>0</v>
      </c>
      <c r="AQ257">
        <f>1-AO257/AP257</f>
        <v>0</v>
      </c>
      <c r="AR257">
        <v>0</v>
      </c>
      <c r="AS257" t="s">
        <v>422</v>
      </c>
      <c r="AT257" t="s">
        <v>422</v>
      </c>
      <c r="AU257">
        <v>0</v>
      </c>
      <c r="AV257">
        <v>0</v>
      </c>
      <c r="AW257">
        <f>1-AU257/AV257</f>
        <v>0</v>
      </c>
      <c r="AX257">
        <v>0.5</v>
      </c>
      <c r="AY257">
        <f>CX257</f>
        <v>0</v>
      </c>
      <c r="AZ257">
        <f>M257</f>
        <v>0</v>
      </c>
      <c r="BA257">
        <f>AW257*AX257*AY257</f>
        <v>0</v>
      </c>
      <c r="BB257">
        <f>(AZ257-AR257)/AY257</f>
        <v>0</v>
      </c>
      <c r="BC257">
        <f>(AP257-AV257)/AV257</f>
        <v>0</v>
      </c>
      <c r="BD257">
        <f>AO257/(AQ257+AO257/AV257)</f>
        <v>0</v>
      </c>
      <c r="BE257" t="s">
        <v>422</v>
      </c>
      <c r="BF257">
        <v>0</v>
      </c>
      <c r="BG257">
        <f>IF(BF257&lt;&gt;0, BF257, BD257)</f>
        <v>0</v>
      </c>
      <c r="BH257">
        <f>1-BG257/AV257</f>
        <v>0</v>
      </c>
      <c r="BI257">
        <f>(AV257-AU257)/(AV257-BG257)</f>
        <v>0</v>
      </c>
      <c r="BJ257">
        <f>(AP257-AV257)/(AP257-BG257)</f>
        <v>0</v>
      </c>
      <c r="BK257">
        <f>(AV257-AU257)/(AV257-AO257)</f>
        <v>0</v>
      </c>
      <c r="BL257">
        <f>(AP257-AV257)/(AP257-AO257)</f>
        <v>0</v>
      </c>
      <c r="BM257">
        <f>(BI257*BG257/AU257)</f>
        <v>0</v>
      </c>
      <c r="BN257">
        <f>(1-BM257)</f>
        <v>0</v>
      </c>
      <c r="CW257">
        <f>$B$11*DU257+$C$11*DV257+$F$11*EG257*(1-EJ257)</f>
        <v>0</v>
      </c>
      <c r="CX257">
        <f>CW257*CY257</f>
        <v>0</v>
      </c>
      <c r="CY257">
        <f>($B$11*$D$9+$C$11*$D$9+$F$11*((ET257+EL257)/MAX(ET257+EL257+EU257, 0.1)*$I$9+EU257/MAX(ET257+EL257+EU257, 0.1)*$J$9))/($B$11+$C$11+$F$11)</f>
        <v>0</v>
      </c>
      <c r="CZ257">
        <f>($B$11*$K$9+$C$11*$K$9+$F$11*((ET257+EL257)/MAX(ET257+EL257+EU257, 0.1)*$P$9+EU257/MAX(ET257+EL257+EU257, 0.1)*$Q$9))/($B$11+$C$11+$F$11)</f>
        <v>0</v>
      </c>
      <c r="DA257">
        <v>6</v>
      </c>
      <c r="DB257">
        <v>0.5</v>
      </c>
      <c r="DC257" t="s">
        <v>423</v>
      </c>
      <c r="DD257">
        <v>2</v>
      </c>
      <c r="DE257">
        <v>1758506920</v>
      </c>
      <c r="DF257">
        <v>421.357666666667</v>
      </c>
      <c r="DG257">
        <v>420.027</v>
      </c>
      <c r="DH257">
        <v>24.9670333333333</v>
      </c>
      <c r="DI257">
        <v>24.4683666666667</v>
      </c>
      <c r="DJ257">
        <v>419.300666666667</v>
      </c>
      <c r="DK257">
        <v>24.5840333333333</v>
      </c>
      <c r="DL257">
        <v>500.019333333333</v>
      </c>
      <c r="DM257">
        <v>89.8314</v>
      </c>
      <c r="DN257">
        <v>0.0365243</v>
      </c>
      <c r="DO257">
        <v>30.9475333333333</v>
      </c>
      <c r="DP257">
        <v>30.0249</v>
      </c>
      <c r="DQ257">
        <v>999.9</v>
      </c>
      <c r="DR257">
        <v>0</v>
      </c>
      <c r="DS257">
        <v>0</v>
      </c>
      <c r="DT257">
        <v>10000.61</v>
      </c>
      <c r="DU257">
        <v>0</v>
      </c>
      <c r="DV257">
        <v>0.330984</v>
      </c>
      <c r="DW257">
        <v>1.33075666666667</v>
      </c>
      <c r="DX257">
        <v>432.147</v>
      </c>
      <c r="DY257">
        <v>430.562</v>
      </c>
      <c r="DZ257">
        <v>0.498622</v>
      </c>
      <c r="EA257">
        <v>420.027</v>
      </c>
      <c r="EB257">
        <v>24.4683666666667</v>
      </c>
      <c r="EC257">
        <v>2.24282</v>
      </c>
      <c r="ED257">
        <v>2.19803</v>
      </c>
      <c r="EE257">
        <v>19.2715333333333</v>
      </c>
      <c r="EF257">
        <v>18.9479333333333</v>
      </c>
      <c r="EG257">
        <v>0.00500059</v>
      </c>
      <c r="EH257">
        <v>0</v>
      </c>
      <c r="EI257">
        <v>0</v>
      </c>
      <c r="EJ257">
        <v>0</v>
      </c>
      <c r="EK257">
        <v>829.166666666667</v>
      </c>
      <c r="EL257">
        <v>0.00500059</v>
      </c>
      <c r="EM257">
        <v>-11.8</v>
      </c>
      <c r="EN257">
        <v>-2.2</v>
      </c>
      <c r="EO257">
        <v>35.312</v>
      </c>
      <c r="EP257">
        <v>38.1456666666667</v>
      </c>
      <c r="EQ257">
        <v>36.5</v>
      </c>
      <c r="ER257">
        <v>37.979</v>
      </c>
      <c r="ES257">
        <v>37.5</v>
      </c>
      <c r="ET257">
        <v>0</v>
      </c>
      <c r="EU257">
        <v>0</v>
      </c>
      <c r="EV257">
        <v>0</v>
      </c>
      <c r="EW257">
        <v>1758506923.5</v>
      </c>
      <c r="EX257">
        <v>0</v>
      </c>
      <c r="EY257">
        <v>836.292</v>
      </c>
      <c r="EZ257">
        <v>10.3846152073749</v>
      </c>
      <c r="FA257">
        <v>-10.5384614114931</v>
      </c>
      <c r="FB257">
        <v>-10.36</v>
      </c>
      <c r="FC257">
        <v>15</v>
      </c>
      <c r="FD257">
        <v>0</v>
      </c>
      <c r="FE257" t="s">
        <v>424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1.33183285714286</v>
      </c>
      <c r="FR257">
        <v>-0.0274176623376627</v>
      </c>
      <c r="FS257">
        <v>0.0432666073970014</v>
      </c>
      <c r="FT257">
        <v>1</v>
      </c>
      <c r="FU257">
        <v>837.626470588235</v>
      </c>
      <c r="FV257">
        <v>-14.0244462609316</v>
      </c>
      <c r="FW257">
        <v>6.05471662636704</v>
      </c>
      <c r="FX257">
        <v>-1</v>
      </c>
      <c r="FY257">
        <v>0.477115285714286</v>
      </c>
      <c r="FZ257">
        <v>0.17598412987013</v>
      </c>
      <c r="GA257">
        <v>0.0181443431093757</v>
      </c>
      <c r="GB257">
        <v>0</v>
      </c>
      <c r="GC257">
        <v>1</v>
      </c>
      <c r="GD257">
        <v>2</v>
      </c>
      <c r="GE257" t="s">
        <v>449</v>
      </c>
      <c r="GF257">
        <v>3.13318</v>
      </c>
      <c r="GG257">
        <v>2.71462</v>
      </c>
      <c r="GH257">
        <v>0.0890677</v>
      </c>
      <c r="GI257">
        <v>0.0893011</v>
      </c>
      <c r="GJ257">
        <v>0.105217</v>
      </c>
      <c r="GK257">
        <v>0.104385</v>
      </c>
      <c r="GL257">
        <v>34308.5</v>
      </c>
      <c r="GM257">
        <v>36733.5</v>
      </c>
      <c r="GN257">
        <v>34076.8</v>
      </c>
      <c r="GO257">
        <v>36521.5</v>
      </c>
      <c r="GP257">
        <v>43067.2</v>
      </c>
      <c r="GQ257">
        <v>46956.3</v>
      </c>
      <c r="GR257">
        <v>53170.7</v>
      </c>
      <c r="GS257">
        <v>58374.7</v>
      </c>
      <c r="GT257">
        <v>1.9539</v>
      </c>
      <c r="GU257">
        <v>1.65527</v>
      </c>
      <c r="GV257">
        <v>0.0796393</v>
      </c>
      <c r="GW257">
        <v>0</v>
      </c>
      <c r="GX257">
        <v>28.7384</v>
      </c>
      <c r="GY257">
        <v>999.9</v>
      </c>
      <c r="GZ257">
        <v>58.943</v>
      </c>
      <c r="HA257">
        <v>30.565</v>
      </c>
      <c r="HB257">
        <v>28.8763</v>
      </c>
      <c r="HC257">
        <v>54.6247</v>
      </c>
      <c r="HD257">
        <v>47.4119</v>
      </c>
      <c r="HE257">
        <v>1</v>
      </c>
      <c r="HF257">
        <v>0.0827287</v>
      </c>
      <c r="HG257">
        <v>-1.68205</v>
      </c>
      <c r="HH257">
        <v>20.1237</v>
      </c>
      <c r="HI257">
        <v>5.19618</v>
      </c>
      <c r="HJ257">
        <v>12.0041</v>
      </c>
      <c r="HK257">
        <v>4.97385</v>
      </c>
      <c r="HL257">
        <v>3.294</v>
      </c>
      <c r="HM257">
        <v>9999</v>
      </c>
      <c r="HN257">
        <v>9999</v>
      </c>
      <c r="HO257">
        <v>9999</v>
      </c>
      <c r="HP257">
        <v>999.9</v>
      </c>
      <c r="HQ257">
        <v>1.86325</v>
      </c>
      <c r="HR257">
        <v>1.86813</v>
      </c>
      <c r="HS257">
        <v>1.86783</v>
      </c>
      <c r="HT257">
        <v>1.86905</v>
      </c>
      <c r="HU257">
        <v>1.86983</v>
      </c>
      <c r="HV257">
        <v>1.86589</v>
      </c>
      <c r="HW257">
        <v>1.86692</v>
      </c>
      <c r="HX257">
        <v>1.86842</v>
      </c>
      <c r="HY257">
        <v>5</v>
      </c>
      <c r="HZ257">
        <v>0</v>
      </c>
      <c r="IA257">
        <v>0</v>
      </c>
      <c r="IB257">
        <v>0</v>
      </c>
      <c r="IC257" t="s">
        <v>426</v>
      </c>
      <c r="ID257" t="s">
        <v>427</v>
      </c>
      <c r="IE257" t="s">
        <v>428</v>
      </c>
      <c r="IF257" t="s">
        <v>428</v>
      </c>
      <c r="IG257" t="s">
        <v>428</v>
      </c>
      <c r="IH257" t="s">
        <v>428</v>
      </c>
      <c r="II257">
        <v>0</v>
      </c>
      <c r="IJ257">
        <v>100</v>
      </c>
      <c r="IK257">
        <v>100</v>
      </c>
      <c r="IL257">
        <v>2.056</v>
      </c>
      <c r="IM257">
        <v>0.3831</v>
      </c>
      <c r="IN257">
        <v>0.625846538382723</v>
      </c>
      <c r="IO257">
        <v>0.00365734689822481</v>
      </c>
      <c r="IP257">
        <v>-6.82403095585571e-07</v>
      </c>
      <c r="IQ257">
        <v>2.34579755332527e-10</v>
      </c>
      <c r="IR257">
        <v>-0.0964157226560202</v>
      </c>
      <c r="IS257">
        <v>-0.0183575705514064</v>
      </c>
      <c r="IT257">
        <v>0.00210061426533654</v>
      </c>
      <c r="IU257">
        <v>-2.28055882586626e-05</v>
      </c>
      <c r="IV257">
        <v>4</v>
      </c>
      <c r="IW257">
        <v>2464</v>
      </c>
      <c r="IX257">
        <v>0</v>
      </c>
      <c r="IY257">
        <v>27</v>
      </c>
      <c r="IZ257">
        <v>29308448.7</v>
      </c>
      <c r="JA257">
        <v>29308448.7</v>
      </c>
      <c r="JB257">
        <v>0.955811</v>
      </c>
      <c r="JC257">
        <v>2.64893</v>
      </c>
      <c r="JD257">
        <v>1.54785</v>
      </c>
      <c r="JE257">
        <v>2.31445</v>
      </c>
      <c r="JF257">
        <v>1.64551</v>
      </c>
      <c r="JG257">
        <v>2.2168</v>
      </c>
      <c r="JH257">
        <v>34.4864</v>
      </c>
      <c r="JI257">
        <v>24.2101</v>
      </c>
      <c r="JJ257">
        <v>18</v>
      </c>
      <c r="JK257">
        <v>505.713</v>
      </c>
      <c r="JL257">
        <v>331.271</v>
      </c>
      <c r="JM257">
        <v>32.2295</v>
      </c>
      <c r="JN257">
        <v>28.4125</v>
      </c>
      <c r="JO257">
        <v>30.0003</v>
      </c>
      <c r="JP257">
        <v>28.3554</v>
      </c>
      <c r="JQ257">
        <v>28.3124</v>
      </c>
      <c r="JR257">
        <v>19.1469</v>
      </c>
      <c r="JS257">
        <v>20.9174</v>
      </c>
      <c r="JT257">
        <v>87.2254</v>
      </c>
      <c r="JU257">
        <v>32.2162</v>
      </c>
      <c r="JV257">
        <v>420</v>
      </c>
      <c r="JW257">
        <v>24.4726</v>
      </c>
      <c r="JX257">
        <v>96.6452</v>
      </c>
      <c r="JY257">
        <v>94.5766</v>
      </c>
    </row>
    <row r="258" spans="1:285">
      <c r="A258">
        <v>242</v>
      </c>
      <c r="B258">
        <v>1758506925</v>
      </c>
      <c r="C258">
        <v>3897</v>
      </c>
      <c r="D258" t="s">
        <v>914</v>
      </c>
      <c r="E258" t="s">
        <v>915</v>
      </c>
      <c r="F258">
        <v>5</v>
      </c>
      <c r="G258" t="s">
        <v>419</v>
      </c>
      <c r="H258" t="s">
        <v>903</v>
      </c>
      <c r="I258" t="s">
        <v>421</v>
      </c>
      <c r="J258">
        <v>1758506922</v>
      </c>
      <c r="K258">
        <f>(L258)/1000</f>
        <v>0</v>
      </c>
      <c r="L258">
        <f>1000*DL258*AJ258*(DH258-DI258)/(100*DA258*(1000-AJ258*DH258))</f>
        <v>0</v>
      </c>
      <c r="M258">
        <f>DL258*AJ258*(DG258-DF258*(1000-AJ258*DI258)/(1000-AJ258*DH258))/(100*DA258)</f>
        <v>0</v>
      </c>
      <c r="N258">
        <f>DF258 - IF(AJ258&gt;1, M258*DA258*100.0/(AL258), 0)</f>
        <v>0</v>
      </c>
      <c r="O258">
        <f>((U258-K258/2)*N258-M258)/(U258+K258/2)</f>
        <v>0</v>
      </c>
      <c r="P258">
        <f>O258*(DM258+DN258)/1000.0</f>
        <v>0</v>
      </c>
      <c r="Q258">
        <f>(DF258 - IF(AJ258&gt;1, M258*DA258*100.0/(AL258), 0))*(DM258+DN258)/1000.0</f>
        <v>0</v>
      </c>
      <c r="R258">
        <f>2.0/((1/T258-1/S258)+SIGN(T258)*SQRT((1/T258-1/S258)*(1/T258-1/S258) + 4*DB258/((DB258+1)*(DB258+1))*(2*1/T258*1/S258-1/S258*1/S258)))</f>
        <v>0</v>
      </c>
      <c r="S258">
        <f>IF(LEFT(DC258,1)&lt;&gt;"0",IF(LEFT(DC258,1)="1",3.0,DD258),$D$5+$E$5*(DT258*DM258/($K$5*1000))+$F$5*(DT258*DM258/($K$5*1000))*MAX(MIN(DA258,$J$5),$I$5)*MAX(MIN(DA258,$J$5),$I$5)+$G$5*MAX(MIN(DA258,$J$5),$I$5)*(DT258*DM258/($K$5*1000))+$H$5*(DT258*DM258/($K$5*1000))*(DT258*DM258/($K$5*1000)))</f>
        <v>0</v>
      </c>
      <c r="T258">
        <f>K258*(1000-(1000*0.61365*exp(17.502*X258/(240.97+X258))/(DM258+DN258)+DH258)/2)/(1000*0.61365*exp(17.502*X258/(240.97+X258))/(DM258+DN258)-DH258)</f>
        <v>0</v>
      </c>
      <c r="U258">
        <f>1/((DB258+1)/(R258/1.6)+1/(S258/1.37)) + DB258/((DB258+1)/(R258/1.6) + DB258/(S258/1.37))</f>
        <v>0</v>
      </c>
      <c r="V258">
        <f>(CW258*CZ258)</f>
        <v>0</v>
      </c>
      <c r="W258">
        <f>(DO258+(V258+2*0.95*5.67E-8*(((DO258+$B$7)+273)^4-(DO258+273)^4)-44100*K258)/(1.84*29.3*S258+8*0.95*5.67E-8*(DO258+273)^3))</f>
        <v>0</v>
      </c>
      <c r="X258">
        <f>($C$7*DP258+$D$7*DQ258+$E$7*W258)</f>
        <v>0</v>
      </c>
      <c r="Y258">
        <f>0.61365*exp(17.502*X258/(240.97+X258))</f>
        <v>0</v>
      </c>
      <c r="Z258">
        <f>(AA258/AB258*100)</f>
        <v>0</v>
      </c>
      <c r="AA258">
        <f>DH258*(DM258+DN258)/1000</f>
        <v>0</v>
      </c>
      <c r="AB258">
        <f>0.61365*exp(17.502*DO258/(240.97+DO258))</f>
        <v>0</v>
      </c>
      <c r="AC258">
        <f>(Y258-DH258*(DM258+DN258)/1000)</f>
        <v>0</v>
      </c>
      <c r="AD258">
        <f>(-K258*44100)</f>
        <v>0</v>
      </c>
      <c r="AE258">
        <f>2*29.3*S258*0.92*(DO258-X258)</f>
        <v>0</v>
      </c>
      <c r="AF258">
        <f>2*0.95*5.67E-8*(((DO258+$B$7)+273)^4-(X258+273)^4)</f>
        <v>0</v>
      </c>
      <c r="AG258">
        <f>V258+AF258+AD258+AE258</f>
        <v>0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MAX(0,($B$13+$C$13*DT258)/(1+$D$13*DT258)*DM258/(DO258+273)*$E$13)</f>
        <v>0</v>
      </c>
      <c r="AM258" t="s">
        <v>422</v>
      </c>
      <c r="AN258" t="s">
        <v>422</v>
      </c>
      <c r="AO258">
        <v>0</v>
      </c>
      <c r="AP258">
        <v>0</v>
      </c>
      <c r="AQ258">
        <f>1-AO258/AP258</f>
        <v>0</v>
      </c>
      <c r="AR258">
        <v>0</v>
      </c>
      <c r="AS258" t="s">
        <v>422</v>
      </c>
      <c r="AT258" t="s">
        <v>422</v>
      </c>
      <c r="AU258">
        <v>0</v>
      </c>
      <c r="AV258">
        <v>0</v>
      </c>
      <c r="AW258">
        <f>1-AU258/AV258</f>
        <v>0</v>
      </c>
      <c r="AX258">
        <v>0.5</v>
      </c>
      <c r="AY258">
        <f>CX258</f>
        <v>0</v>
      </c>
      <c r="AZ258">
        <f>M258</f>
        <v>0</v>
      </c>
      <c r="BA258">
        <f>AW258*AX258*AY258</f>
        <v>0</v>
      </c>
      <c r="BB258">
        <f>(AZ258-AR258)/AY258</f>
        <v>0</v>
      </c>
      <c r="BC258">
        <f>(AP258-AV258)/AV258</f>
        <v>0</v>
      </c>
      <c r="BD258">
        <f>AO258/(AQ258+AO258/AV258)</f>
        <v>0</v>
      </c>
      <c r="BE258" t="s">
        <v>422</v>
      </c>
      <c r="BF258">
        <v>0</v>
      </c>
      <c r="BG258">
        <f>IF(BF258&lt;&gt;0, BF258, BD258)</f>
        <v>0</v>
      </c>
      <c r="BH258">
        <f>1-BG258/AV258</f>
        <v>0</v>
      </c>
      <c r="BI258">
        <f>(AV258-AU258)/(AV258-BG258)</f>
        <v>0</v>
      </c>
      <c r="BJ258">
        <f>(AP258-AV258)/(AP258-BG258)</f>
        <v>0</v>
      </c>
      <c r="BK258">
        <f>(AV258-AU258)/(AV258-AO258)</f>
        <v>0</v>
      </c>
      <c r="BL258">
        <f>(AP258-AV258)/(AP258-AO258)</f>
        <v>0</v>
      </c>
      <c r="BM258">
        <f>(BI258*BG258/AU258)</f>
        <v>0</v>
      </c>
      <c r="BN258">
        <f>(1-BM258)</f>
        <v>0</v>
      </c>
      <c r="CW258">
        <f>$B$11*DU258+$C$11*DV258+$F$11*EG258*(1-EJ258)</f>
        <v>0</v>
      </c>
      <c r="CX258">
        <f>CW258*CY258</f>
        <v>0</v>
      </c>
      <c r="CY258">
        <f>($B$11*$D$9+$C$11*$D$9+$F$11*((ET258+EL258)/MAX(ET258+EL258+EU258, 0.1)*$I$9+EU258/MAX(ET258+EL258+EU258, 0.1)*$J$9))/($B$11+$C$11+$F$11)</f>
        <v>0</v>
      </c>
      <c r="CZ258">
        <f>($B$11*$K$9+$C$11*$K$9+$F$11*((ET258+EL258)/MAX(ET258+EL258+EU258, 0.1)*$P$9+EU258/MAX(ET258+EL258+EU258, 0.1)*$Q$9))/($B$11+$C$11+$F$11)</f>
        <v>0</v>
      </c>
      <c r="DA258">
        <v>6</v>
      </c>
      <c r="DB258">
        <v>0.5</v>
      </c>
      <c r="DC258" t="s">
        <v>423</v>
      </c>
      <c r="DD258">
        <v>2</v>
      </c>
      <c r="DE258">
        <v>1758506922</v>
      </c>
      <c r="DF258">
        <v>421.373</v>
      </c>
      <c r="DG258">
        <v>419.966</v>
      </c>
      <c r="DH258">
        <v>24.9693666666667</v>
      </c>
      <c r="DI258">
        <v>24.4686333333333</v>
      </c>
      <c r="DJ258">
        <v>419.316333333333</v>
      </c>
      <c r="DK258">
        <v>24.5862666666667</v>
      </c>
      <c r="DL258">
        <v>500.031333333333</v>
      </c>
      <c r="DM258">
        <v>89.8312333333333</v>
      </c>
      <c r="DN258">
        <v>0.036516</v>
      </c>
      <c r="DO258">
        <v>30.9475666666667</v>
      </c>
      <c r="DP258">
        <v>30.0314</v>
      </c>
      <c r="DQ258">
        <v>999.9</v>
      </c>
      <c r="DR258">
        <v>0</v>
      </c>
      <c r="DS258">
        <v>0</v>
      </c>
      <c r="DT258">
        <v>10008.1166666667</v>
      </c>
      <c r="DU258">
        <v>0</v>
      </c>
      <c r="DV258">
        <v>0.330984</v>
      </c>
      <c r="DW258">
        <v>1.40710333333333</v>
      </c>
      <c r="DX258">
        <v>432.163666666667</v>
      </c>
      <c r="DY258">
        <v>430.499666666667</v>
      </c>
      <c r="DZ258">
        <v>0.500669666666667</v>
      </c>
      <c r="EA258">
        <v>419.966</v>
      </c>
      <c r="EB258">
        <v>24.4686333333333</v>
      </c>
      <c r="EC258">
        <v>2.24302666666667</v>
      </c>
      <c r="ED258">
        <v>2.19805</v>
      </c>
      <c r="EE258">
        <v>19.273</v>
      </c>
      <c r="EF258">
        <v>18.9481</v>
      </c>
      <c r="EG258">
        <v>0.00500059</v>
      </c>
      <c r="EH258">
        <v>0</v>
      </c>
      <c r="EI258">
        <v>0</v>
      </c>
      <c r="EJ258">
        <v>0</v>
      </c>
      <c r="EK258">
        <v>834.066666666667</v>
      </c>
      <c r="EL258">
        <v>0.00500059</v>
      </c>
      <c r="EM258">
        <v>-12.4666666666667</v>
      </c>
      <c r="EN258">
        <v>-1.9</v>
      </c>
      <c r="EO258">
        <v>35.312</v>
      </c>
      <c r="EP258">
        <v>38.125</v>
      </c>
      <c r="EQ258">
        <v>36.5</v>
      </c>
      <c r="ER258">
        <v>37.958</v>
      </c>
      <c r="ES258">
        <v>37.5</v>
      </c>
      <c r="ET258">
        <v>0</v>
      </c>
      <c r="EU258">
        <v>0</v>
      </c>
      <c r="EV258">
        <v>0</v>
      </c>
      <c r="EW258">
        <v>1758506925.3</v>
      </c>
      <c r="EX258">
        <v>0</v>
      </c>
      <c r="EY258">
        <v>836.396153846154</v>
      </c>
      <c r="EZ258">
        <v>4.49572638823985</v>
      </c>
      <c r="FA258">
        <v>3.31623953309011</v>
      </c>
      <c r="FB258">
        <v>-9.82307692307692</v>
      </c>
      <c r="FC258">
        <v>15</v>
      </c>
      <c r="FD258">
        <v>0</v>
      </c>
      <c r="FE258" t="s">
        <v>424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1.34238619047619</v>
      </c>
      <c r="FR258">
        <v>0.150331168831173</v>
      </c>
      <c r="FS258">
        <v>0.0550712686716638</v>
      </c>
      <c r="FT258">
        <v>1</v>
      </c>
      <c r="FU258">
        <v>837.391176470588</v>
      </c>
      <c r="FV258">
        <v>-8.54851037121369</v>
      </c>
      <c r="FW258">
        <v>6.01715037338414</v>
      </c>
      <c r="FX258">
        <v>-1</v>
      </c>
      <c r="FY258">
        <v>0.482670047619048</v>
      </c>
      <c r="FZ258">
        <v>0.148286727272727</v>
      </c>
      <c r="GA258">
        <v>0.0153345293140496</v>
      </c>
      <c r="GB258">
        <v>0</v>
      </c>
      <c r="GC258">
        <v>1</v>
      </c>
      <c r="GD258">
        <v>2</v>
      </c>
      <c r="GE258" t="s">
        <v>449</v>
      </c>
      <c r="GF258">
        <v>3.1333</v>
      </c>
      <c r="GG258">
        <v>2.7147</v>
      </c>
      <c r="GH258">
        <v>0.0890624</v>
      </c>
      <c r="GI258">
        <v>0.0893031</v>
      </c>
      <c r="GJ258">
        <v>0.105223</v>
      </c>
      <c r="GK258">
        <v>0.104381</v>
      </c>
      <c r="GL258">
        <v>34308.5</v>
      </c>
      <c r="GM258">
        <v>36733.1</v>
      </c>
      <c r="GN258">
        <v>34076.6</v>
      </c>
      <c r="GO258">
        <v>36521.1</v>
      </c>
      <c r="GP258">
        <v>43067</v>
      </c>
      <c r="GQ258">
        <v>46956.2</v>
      </c>
      <c r="GR258">
        <v>53170.8</v>
      </c>
      <c r="GS258">
        <v>58374.3</v>
      </c>
      <c r="GT258">
        <v>1.95403</v>
      </c>
      <c r="GU258">
        <v>1.65502</v>
      </c>
      <c r="GV258">
        <v>0.0801161</v>
      </c>
      <c r="GW258">
        <v>0</v>
      </c>
      <c r="GX258">
        <v>28.7421</v>
      </c>
      <c r="GY258">
        <v>999.9</v>
      </c>
      <c r="GZ258">
        <v>58.967</v>
      </c>
      <c r="HA258">
        <v>30.585</v>
      </c>
      <c r="HB258">
        <v>28.92</v>
      </c>
      <c r="HC258">
        <v>54.6647</v>
      </c>
      <c r="HD258">
        <v>47.5521</v>
      </c>
      <c r="HE258">
        <v>1</v>
      </c>
      <c r="HF258">
        <v>0.0827693</v>
      </c>
      <c r="HG258">
        <v>-1.66972</v>
      </c>
      <c r="HH258">
        <v>20.1238</v>
      </c>
      <c r="HI258">
        <v>5.19618</v>
      </c>
      <c r="HJ258">
        <v>12.0043</v>
      </c>
      <c r="HK258">
        <v>4.9738</v>
      </c>
      <c r="HL258">
        <v>3.294</v>
      </c>
      <c r="HM258">
        <v>9999</v>
      </c>
      <c r="HN258">
        <v>9999</v>
      </c>
      <c r="HO258">
        <v>9999</v>
      </c>
      <c r="HP258">
        <v>999.9</v>
      </c>
      <c r="HQ258">
        <v>1.86325</v>
      </c>
      <c r="HR258">
        <v>1.86812</v>
      </c>
      <c r="HS258">
        <v>1.86783</v>
      </c>
      <c r="HT258">
        <v>1.86905</v>
      </c>
      <c r="HU258">
        <v>1.86982</v>
      </c>
      <c r="HV258">
        <v>1.86586</v>
      </c>
      <c r="HW258">
        <v>1.86692</v>
      </c>
      <c r="HX258">
        <v>1.86841</v>
      </c>
      <c r="HY258">
        <v>5</v>
      </c>
      <c r="HZ258">
        <v>0</v>
      </c>
      <c r="IA258">
        <v>0</v>
      </c>
      <c r="IB258">
        <v>0</v>
      </c>
      <c r="IC258" t="s">
        <v>426</v>
      </c>
      <c r="ID258" t="s">
        <v>427</v>
      </c>
      <c r="IE258" t="s">
        <v>428</v>
      </c>
      <c r="IF258" t="s">
        <v>428</v>
      </c>
      <c r="IG258" t="s">
        <v>428</v>
      </c>
      <c r="IH258" t="s">
        <v>428</v>
      </c>
      <c r="II258">
        <v>0</v>
      </c>
      <c r="IJ258">
        <v>100</v>
      </c>
      <c r="IK258">
        <v>100</v>
      </c>
      <c r="IL258">
        <v>2.057</v>
      </c>
      <c r="IM258">
        <v>0.3833</v>
      </c>
      <c r="IN258">
        <v>0.625846538382723</v>
      </c>
      <c r="IO258">
        <v>0.00365734689822481</v>
      </c>
      <c r="IP258">
        <v>-6.82403095585571e-07</v>
      </c>
      <c r="IQ258">
        <v>2.34579755332527e-10</v>
      </c>
      <c r="IR258">
        <v>-0.0964157226560202</v>
      </c>
      <c r="IS258">
        <v>-0.0183575705514064</v>
      </c>
      <c r="IT258">
        <v>0.00210061426533654</v>
      </c>
      <c r="IU258">
        <v>-2.28055882586626e-05</v>
      </c>
      <c r="IV258">
        <v>4</v>
      </c>
      <c r="IW258">
        <v>2464</v>
      </c>
      <c r="IX258">
        <v>0</v>
      </c>
      <c r="IY258">
        <v>27</v>
      </c>
      <c r="IZ258">
        <v>29308448.8</v>
      </c>
      <c r="JA258">
        <v>29308448.8</v>
      </c>
      <c r="JB258">
        <v>0.955811</v>
      </c>
      <c r="JC258">
        <v>2.63916</v>
      </c>
      <c r="JD258">
        <v>1.54785</v>
      </c>
      <c r="JE258">
        <v>2.31323</v>
      </c>
      <c r="JF258">
        <v>1.64673</v>
      </c>
      <c r="JG258">
        <v>2.34619</v>
      </c>
      <c r="JH258">
        <v>34.4864</v>
      </c>
      <c r="JI258">
        <v>24.2188</v>
      </c>
      <c r="JJ258">
        <v>18</v>
      </c>
      <c r="JK258">
        <v>505.806</v>
      </c>
      <c r="JL258">
        <v>331.158</v>
      </c>
      <c r="JM258">
        <v>32.22</v>
      </c>
      <c r="JN258">
        <v>28.4137</v>
      </c>
      <c r="JO258">
        <v>30.0003</v>
      </c>
      <c r="JP258">
        <v>28.3566</v>
      </c>
      <c r="JQ258">
        <v>28.3136</v>
      </c>
      <c r="JR258">
        <v>19.1457</v>
      </c>
      <c r="JS258">
        <v>20.9174</v>
      </c>
      <c r="JT258">
        <v>87.2254</v>
      </c>
      <c r="JU258">
        <v>32.2162</v>
      </c>
      <c r="JV258">
        <v>420</v>
      </c>
      <c r="JW258">
        <v>24.4726</v>
      </c>
      <c r="JX258">
        <v>96.6452</v>
      </c>
      <c r="JY258">
        <v>94.5758</v>
      </c>
    </row>
    <row r="259" spans="1:285">
      <c r="A259">
        <v>243</v>
      </c>
      <c r="B259">
        <v>1758506927</v>
      </c>
      <c r="C259">
        <v>3899</v>
      </c>
      <c r="D259" t="s">
        <v>916</v>
      </c>
      <c r="E259" t="s">
        <v>917</v>
      </c>
      <c r="F259">
        <v>5</v>
      </c>
      <c r="G259" t="s">
        <v>419</v>
      </c>
      <c r="H259" t="s">
        <v>903</v>
      </c>
      <c r="I259" t="s">
        <v>421</v>
      </c>
      <c r="J259">
        <v>1758506924</v>
      </c>
      <c r="K259">
        <f>(L259)/1000</f>
        <v>0</v>
      </c>
      <c r="L259">
        <f>1000*DL259*AJ259*(DH259-DI259)/(100*DA259*(1000-AJ259*DH259))</f>
        <v>0</v>
      </c>
      <c r="M259">
        <f>DL259*AJ259*(DG259-DF259*(1000-AJ259*DI259)/(1000-AJ259*DH259))/(100*DA259)</f>
        <v>0</v>
      </c>
      <c r="N259">
        <f>DF259 - IF(AJ259&gt;1, M259*DA259*100.0/(AL259), 0)</f>
        <v>0</v>
      </c>
      <c r="O259">
        <f>((U259-K259/2)*N259-M259)/(U259+K259/2)</f>
        <v>0</v>
      </c>
      <c r="P259">
        <f>O259*(DM259+DN259)/1000.0</f>
        <v>0</v>
      </c>
      <c r="Q259">
        <f>(DF259 - IF(AJ259&gt;1, M259*DA259*100.0/(AL259), 0))*(DM259+DN259)/1000.0</f>
        <v>0</v>
      </c>
      <c r="R259">
        <f>2.0/((1/T259-1/S259)+SIGN(T259)*SQRT((1/T259-1/S259)*(1/T259-1/S259) + 4*DB259/((DB259+1)*(DB259+1))*(2*1/T259*1/S259-1/S259*1/S259)))</f>
        <v>0</v>
      </c>
      <c r="S259">
        <f>IF(LEFT(DC259,1)&lt;&gt;"0",IF(LEFT(DC259,1)="1",3.0,DD259),$D$5+$E$5*(DT259*DM259/($K$5*1000))+$F$5*(DT259*DM259/($K$5*1000))*MAX(MIN(DA259,$J$5),$I$5)*MAX(MIN(DA259,$J$5),$I$5)+$G$5*MAX(MIN(DA259,$J$5),$I$5)*(DT259*DM259/($K$5*1000))+$H$5*(DT259*DM259/($K$5*1000))*(DT259*DM259/($K$5*1000)))</f>
        <v>0</v>
      </c>
      <c r="T259">
        <f>K259*(1000-(1000*0.61365*exp(17.502*X259/(240.97+X259))/(DM259+DN259)+DH259)/2)/(1000*0.61365*exp(17.502*X259/(240.97+X259))/(DM259+DN259)-DH259)</f>
        <v>0</v>
      </c>
      <c r="U259">
        <f>1/((DB259+1)/(R259/1.6)+1/(S259/1.37)) + DB259/((DB259+1)/(R259/1.6) + DB259/(S259/1.37))</f>
        <v>0</v>
      </c>
      <c r="V259">
        <f>(CW259*CZ259)</f>
        <v>0</v>
      </c>
      <c r="W259">
        <f>(DO259+(V259+2*0.95*5.67E-8*(((DO259+$B$7)+273)^4-(DO259+273)^4)-44100*K259)/(1.84*29.3*S259+8*0.95*5.67E-8*(DO259+273)^3))</f>
        <v>0</v>
      </c>
      <c r="X259">
        <f>($C$7*DP259+$D$7*DQ259+$E$7*W259)</f>
        <v>0</v>
      </c>
      <c r="Y259">
        <f>0.61365*exp(17.502*X259/(240.97+X259))</f>
        <v>0</v>
      </c>
      <c r="Z259">
        <f>(AA259/AB259*100)</f>
        <v>0</v>
      </c>
      <c r="AA259">
        <f>DH259*(DM259+DN259)/1000</f>
        <v>0</v>
      </c>
      <c r="AB259">
        <f>0.61365*exp(17.502*DO259/(240.97+DO259))</f>
        <v>0</v>
      </c>
      <c r="AC259">
        <f>(Y259-DH259*(DM259+DN259)/1000)</f>
        <v>0</v>
      </c>
      <c r="AD259">
        <f>(-K259*44100)</f>
        <v>0</v>
      </c>
      <c r="AE259">
        <f>2*29.3*S259*0.92*(DO259-X259)</f>
        <v>0</v>
      </c>
      <c r="AF259">
        <f>2*0.95*5.67E-8*(((DO259+$B$7)+273)^4-(X259+273)^4)</f>
        <v>0</v>
      </c>
      <c r="AG259">
        <f>V259+AF259+AD259+AE259</f>
        <v>0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MAX(0,($B$13+$C$13*DT259)/(1+$D$13*DT259)*DM259/(DO259+273)*$E$13)</f>
        <v>0</v>
      </c>
      <c r="AM259" t="s">
        <v>422</v>
      </c>
      <c r="AN259" t="s">
        <v>422</v>
      </c>
      <c r="AO259">
        <v>0</v>
      </c>
      <c r="AP259">
        <v>0</v>
      </c>
      <c r="AQ259">
        <f>1-AO259/AP259</f>
        <v>0</v>
      </c>
      <c r="AR259">
        <v>0</v>
      </c>
      <c r="AS259" t="s">
        <v>422</v>
      </c>
      <c r="AT259" t="s">
        <v>422</v>
      </c>
      <c r="AU259">
        <v>0</v>
      </c>
      <c r="AV259">
        <v>0</v>
      </c>
      <c r="AW259">
        <f>1-AU259/AV259</f>
        <v>0</v>
      </c>
      <c r="AX259">
        <v>0.5</v>
      </c>
      <c r="AY259">
        <f>CX259</f>
        <v>0</v>
      </c>
      <c r="AZ259">
        <f>M259</f>
        <v>0</v>
      </c>
      <c r="BA259">
        <f>AW259*AX259*AY259</f>
        <v>0</v>
      </c>
      <c r="BB259">
        <f>(AZ259-AR259)/AY259</f>
        <v>0</v>
      </c>
      <c r="BC259">
        <f>(AP259-AV259)/AV259</f>
        <v>0</v>
      </c>
      <c r="BD259">
        <f>AO259/(AQ259+AO259/AV259)</f>
        <v>0</v>
      </c>
      <c r="BE259" t="s">
        <v>422</v>
      </c>
      <c r="BF259">
        <v>0</v>
      </c>
      <c r="BG259">
        <f>IF(BF259&lt;&gt;0, BF259, BD259)</f>
        <v>0</v>
      </c>
      <c r="BH259">
        <f>1-BG259/AV259</f>
        <v>0</v>
      </c>
      <c r="BI259">
        <f>(AV259-AU259)/(AV259-BG259)</f>
        <v>0</v>
      </c>
      <c r="BJ259">
        <f>(AP259-AV259)/(AP259-BG259)</f>
        <v>0</v>
      </c>
      <c r="BK259">
        <f>(AV259-AU259)/(AV259-AO259)</f>
        <v>0</v>
      </c>
      <c r="BL259">
        <f>(AP259-AV259)/(AP259-AO259)</f>
        <v>0</v>
      </c>
      <c r="BM259">
        <f>(BI259*BG259/AU259)</f>
        <v>0</v>
      </c>
      <c r="BN259">
        <f>(1-BM259)</f>
        <v>0</v>
      </c>
      <c r="CW259">
        <f>$B$11*DU259+$C$11*DV259+$F$11*EG259*(1-EJ259)</f>
        <v>0</v>
      </c>
      <c r="CX259">
        <f>CW259*CY259</f>
        <v>0</v>
      </c>
      <c r="CY259">
        <f>($B$11*$D$9+$C$11*$D$9+$F$11*((ET259+EL259)/MAX(ET259+EL259+EU259, 0.1)*$I$9+EU259/MAX(ET259+EL259+EU259, 0.1)*$J$9))/($B$11+$C$11+$F$11)</f>
        <v>0</v>
      </c>
      <c r="CZ259">
        <f>($B$11*$K$9+$C$11*$K$9+$F$11*((ET259+EL259)/MAX(ET259+EL259+EU259, 0.1)*$P$9+EU259/MAX(ET259+EL259+EU259, 0.1)*$Q$9))/($B$11+$C$11+$F$11)</f>
        <v>0</v>
      </c>
      <c r="DA259">
        <v>6</v>
      </c>
      <c r="DB259">
        <v>0.5</v>
      </c>
      <c r="DC259" t="s">
        <v>423</v>
      </c>
      <c r="DD259">
        <v>2</v>
      </c>
      <c r="DE259">
        <v>1758506924</v>
      </c>
      <c r="DF259">
        <v>421.369666666667</v>
      </c>
      <c r="DG259">
        <v>419.939666666667</v>
      </c>
      <c r="DH259">
        <v>24.9714</v>
      </c>
      <c r="DI259">
        <v>24.4688</v>
      </c>
      <c r="DJ259">
        <v>419.313</v>
      </c>
      <c r="DK259">
        <v>24.5882</v>
      </c>
      <c r="DL259">
        <v>500.024</v>
      </c>
      <c r="DM259">
        <v>89.8309666666667</v>
      </c>
      <c r="DN259">
        <v>0.0365990666666667</v>
      </c>
      <c r="DO259">
        <v>30.9464666666667</v>
      </c>
      <c r="DP259">
        <v>30.0441</v>
      </c>
      <c r="DQ259">
        <v>999.9</v>
      </c>
      <c r="DR259">
        <v>0</v>
      </c>
      <c r="DS259">
        <v>0</v>
      </c>
      <c r="DT259">
        <v>10004.3666666667</v>
      </c>
      <c r="DU259">
        <v>0</v>
      </c>
      <c r="DV259">
        <v>0.330984</v>
      </c>
      <c r="DW259">
        <v>1.43021666666667</v>
      </c>
      <c r="DX259">
        <v>432.161</v>
      </c>
      <c r="DY259">
        <v>430.472666666667</v>
      </c>
      <c r="DZ259">
        <v>0.502547666666667</v>
      </c>
      <c r="EA259">
        <v>419.939666666667</v>
      </c>
      <c r="EB259">
        <v>24.4688</v>
      </c>
      <c r="EC259">
        <v>2.24320333333333</v>
      </c>
      <c r="ED259">
        <v>2.19806</v>
      </c>
      <c r="EE259">
        <v>19.2742666666667</v>
      </c>
      <c r="EF259">
        <v>18.9481666666667</v>
      </c>
      <c r="EG259">
        <v>0.00500059</v>
      </c>
      <c r="EH259">
        <v>0</v>
      </c>
      <c r="EI259">
        <v>0</v>
      </c>
      <c r="EJ259">
        <v>0</v>
      </c>
      <c r="EK259">
        <v>838.033333333333</v>
      </c>
      <c r="EL259">
        <v>0.00500059</v>
      </c>
      <c r="EM259">
        <v>-12.8666666666667</v>
      </c>
      <c r="EN259">
        <v>-1.53333333333333</v>
      </c>
      <c r="EO259">
        <v>35.2913333333333</v>
      </c>
      <c r="EP259">
        <v>38.125</v>
      </c>
      <c r="EQ259">
        <v>36.5</v>
      </c>
      <c r="ER259">
        <v>37.937</v>
      </c>
      <c r="ES259">
        <v>37.5</v>
      </c>
      <c r="ET259">
        <v>0</v>
      </c>
      <c r="EU259">
        <v>0</v>
      </c>
      <c r="EV259">
        <v>0</v>
      </c>
      <c r="EW259">
        <v>1758506927.7</v>
      </c>
      <c r="EX259">
        <v>0</v>
      </c>
      <c r="EY259">
        <v>836.911538461538</v>
      </c>
      <c r="EZ259">
        <v>5.00854689465125</v>
      </c>
      <c r="FA259">
        <v>-27.4119657604213</v>
      </c>
      <c r="FB259">
        <v>-10.5384615384615</v>
      </c>
      <c r="FC259">
        <v>15</v>
      </c>
      <c r="FD259">
        <v>0</v>
      </c>
      <c r="FE259" t="s">
        <v>424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1.35588380952381</v>
      </c>
      <c r="FR259">
        <v>0.233871428571429</v>
      </c>
      <c r="FS259">
        <v>0.0607072636648861</v>
      </c>
      <c r="FT259">
        <v>1</v>
      </c>
      <c r="FU259">
        <v>837.211764705882</v>
      </c>
      <c r="FV259">
        <v>-9.66539338778456</v>
      </c>
      <c r="FW259">
        <v>6.52059022526437</v>
      </c>
      <c r="FX259">
        <v>-1</v>
      </c>
      <c r="FY259">
        <v>0.48740319047619</v>
      </c>
      <c r="FZ259">
        <v>0.127336285714285</v>
      </c>
      <c r="GA259">
        <v>0.0132070719822628</v>
      </c>
      <c r="GB259">
        <v>0</v>
      </c>
      <c r="GC259">
        <v>1</v>
      </c>
      <c r="GD259">
        <v>2</v>
      </c>
      <c r="GE259" t="s">
        <v>449</v>
      </c>
      <c r="GF259">
        <v>3.13318</v>
      </c>
      <c r="GG259">
        <v>2.71467</v>
      </c>
      <c r="GH259">
        <v>0.0890616</v>
      </c>
      <c r="GI259">
        <v>0.0893121</v>
      </c>
      <c r="GJ259">
        <v>0.105222</v>
      </c>
      <c r="GK259">
        <v>0.104379</v>
      </c>
      <c r="GL259">
        <v>34308.4</v>
      </c>
      <c r="GM259">
        <v>36732.5</v>
      </c>
      <c r="GN259">
        <v>34076.4</v>
      </c>
      <c r="GO259">
        <v>36521</v>
      </c>
      <c r="GP259">
        <v>43066.7</v>
      </c>
      <c r="GQ259">
        <v>46955.9</v>
      </c>
      <c r="GR259">
        <v>53170.4</v>
      </c>
      <c r="GS259">
        <v>58373.8</v>
      </c>
      <c r="GT259">
        <v>1.9536</v>
      </c>
      <c r="GU259">
        <v>1.65535</v>
      </c>
      <c r="GV259">
        <v>0.0816472</v>
      </c>
      <c r="GW259">
        <v>0</v>
      </c>
      <c r="GX259">
        <v>28.7446</v>
      </c>
      <c r="GY259">
        <v>999.9</v>
      </c>
      <c r="GZ259">
        <v>58.967</v>
      </c>
      <c r="HA259">
        <v>30.585</v>
      </c>
      <c r="HB259">
        <v>28.9205</v>
      </c>
      <c r="HC259">
        <v>54.8247</v>
      </c>
      <c r="HD259">
        <v>47.5801</v>
      </c>
      <c r="HE259">
        <v>1</v>
      </c>
      <c r="HF259">
        <v>0.0828125</v>
      </c>
      <c r="HG259">
        <v>-1.66373</v>
      </c>
      <c r="HH259">
        <v>20.1239</v>
      </c>
      <c r="HI259">
        <v>5.19588</v>
      </c>
      <c r="HJ259">
        <v>12.0043</v>
      </c>
      <c r="HK259">
        <v>4.97375</v>
      </c>
      <c r="HL259">
        <v>3.294</v>
      </c>
      <c r="HM259">
        <v>9999</v>
      </c>
      <c r="HN259">
        <v>9999</v>
      </c>
      <c r="HO259">
        <v>9999</v>
      </c>
      <c r="HP259">
        <v>999.9</v>
      </c>
      <c r="HQ259">
        <v>1.86325</v>
      </c>
      <c r="HR259">
        <v>1.86812</v>
      </c>
      <c r="HS259">
        <v>1.86783</v>
      </c>
      <c r="HT259">
        <v>1.86905</v>
      </c>
      <c r="HU259">
        <v>1.86983</v>
      </c>
      <c r="HV259">
        <v>1.86587</v>
      </c>
      <c r="HW259">
        <v>1.86692</v>
      </c>
      <c r="HX259">
        <v>1.86843</v>
      </c>
      <c r="HY259">
        <v>5</v>
      </c>
      <c r="HZ259">
        <v>0</v>
      </c>
      <c r="IA259">
        <v>0</v>
      </c>
      <c r="IB259">
        <v>0</v>
      </c>
      <c r="IC259" t="s">
        <v>426</v>
      </c>
      <c r="ID259" t="s">
        <v>427</v>
      </c>
      <c r="IE259" t="s">
        <v>428</v>
      </c>
      <c r="IF259" t="s">
        <v>428</v>
      </c>
      <c r="IG259" t="s">
        <v>428</v>
      </c>
      <c r="IH259" t="s">
        <v>428</v>
      </c>
      <c r="II259">
        <v>0</v>
      </c>
      <c r="IJ259">
        <v>100</v>
      </c>
      <c r="IK259">
        <v>100</v>
      </c>
      <c r="IL259">
        <v>2.057</v>
      </c>
      <c r="IM259">
        <v>0.3832</v>
      </c>
      <c r="IN259">
        <v>0.625846538382723</v>
      </c>
      <c r="IO259">
        <v>0.00365734689822481</v>
      </c>
      <c r="IP259">
        <v>-6.82403095585571e-07</v>
      </c>
      <c r="IQ259">
        <v>2.34579755332527e-10</v>
      </c>
      <c r="IR259">
        <v>-0.0964157226560202</v>
      </c>
      <c r="IS259">
        <v>-0.0183575705514064</v>
      </c>
      <c r="IT259">
        <v>0.00210061426533654</v>
      </c>
      <c r="IU259">
        <v>-2.28055882586626e-05</v>
      </c>
      <c r="IV259">
        <v>4</v>
      </c>
      <c r="IW259">
        <v>2464</v>
      </c>
      <c r="IX259">
        <v>0</v>
      </c>
      <c r="IY259">
        <v>27</v>
      </c>
      <c r="IZ259">
        <v>29308448.8</v>
      </c>
      <c r="JA259">
        <v>29308448.8</v>
      </c>
      <c r="JB259">
        <v>0.95459</v>
      </c>
      <c r="JC259">
        <v>2.63794</v>
      </c>
      <c r="JD259">
        <v>1.54785</v>
      </c>
      <c r="JE259">
        <v>2.31445</v>
      </c>
      <c r="JF259">
        <v>1.64551</v>
      </c>
      <c r="JG259">
        <v>2.31323</v>
      </c>
      <c r="JH259">
        <v>34.4864</v>
      </c>
      <c r="JI259">
        <v>24.2188</v>
      </c>
      <c r="JJ259">
        <v>18</v>
      </c>
      <c r="JK259">
        <v>505.536</v>
      </c>
      <c r="JL259">
        <v>331.317</v>
      </c>
      <c r="JM259">
        <v>32.21</v>
      </c>
      <c r="JN259">
        <v>28.4149</v>
      </c>
      <c r="JO259">
        <v>30.0003</v>
      </c>
      <c r="JP259">
        <v>28.3578</v>
      </c>
      <c r="JQ259">
        <v>28.3142</v>
      </c>
      <c r="JR259">
        <v>19.146</v>
      </c>
      <c r="JS259">
        <v>20.9174</v>
      </c>
      <c r="JT259">
        <v>87.2254</v>
      </c>
      <c r="JU259">
        <v>32.1731</v>
      </c>
      <c r="JV259">
        <v>420</v>
      </c>
      <c r="JW259">
        <v>24.4726</v>
      </c>
      <c r="JX259">
        <v>96.6446</v>
      </c>
      <c r="JY259">
        <v>94.5751</v>
      </c>
    </row>
    <row r="260" spans="1:285">
      <c r="A260">
        <v>244</v>
      </c>
      <c r="B260">
        <v>1758506929</v>
      </c>
      <c r="C260">
        <v>3901</v>
      </c>
      <c r="D260" t="s">
        <v>918</v>
      </c>
      <c r="E260" t="s">
        <v>919</v>
      </c>
      <c r="F260">
        <v>5</v>
      </c>
      <c r="G260" t="s">
        <v>419</v>
      </c>
      <c r="H260" t="s">
        <v>903</v>
      </c>
      <c r="I260" t="s">
        <v>421</v>
      </c>
      <c r="J260">
        <v>1758506926</v>
      </c>
      <c r="K260">
        <f>(L260)/1000</f>
        <v>0</v>
      </c>
      <c r="L260">
        <f>1000*DL260*AJ260*(DH260-DI260)/(100*DA260*(1000-AJ260*DH260))</f>
        <v>0</v>
      </c>
      <c r="M260">
        <f>DL260*AJ260*(DG260-DF260*(1000-AJ260*DI260)/(1000-AJ260*DH260))/(100*DA260)</f>
        <v>0</v>
      </c>
      <c r="N260">
        <f>DF260 - IF(AJ260&gt;1, M260*DA260*100.0/(AL260), 0)</f>
        <v>0</v>
      </c>
      <c r="O260">
        <f>((U260-K260/2)*N260-M260)/(U260+K260/2)</f>
        <v>0</v>
      </c>
      <c r="P260">
        <f>O260*(DM260+DN260)/1000.0</f>
        <v>0</v>
      </c>
      <c r="Q260">
        <f>(DF260 - IF(AJ260&gt;1, M260*DA260*100.0/(AL260), 0))*(DM260+DN260)/1000.0</f>
        <v>0</v>
      </c>
      <c r="R260">
        <f>2.0/((1/T260-1/S260)+SIGN(T260)*SQRT((1/T260-1/S260)*(1/T260-1/S260) + 4*DB260/((DB260+1)*(DB260+1))*(2*1/T260*1/S260-1/S260*1/S260)))</f>
        <v>0</v>
      </c>
      <c r="S260">
        <f>IF(LEFT(DC260,1)&lt;&gt;"0",IF(LEFT(DC260,1)="1",3.0,DD260),$D$5+$E$5*(DT260*DM260/($K$5*1000))+$F$5*(DT260*DM260/($K$5*1000))*MAX(MIN(DA260,$J$5),$I$5)*MAX(MIN(DA260,$J$5),$I$5)+$G$5*MAX(MIN(DA260,$J$5),$I$5)*(DT260*DM260/($K$5*1000))+$H$5*(DT260*DM260/($K$5*1000))*(DT260*DM260/($K$5*1000)))</f>
        <v>0</v>
      </c>
      <c r="T260">
        <f>K260*(1000-(1000*0.61365*exp(17.502*X260/(240.97+X260))/(DM260+DN260)+DH260)/2)/(1000*0.61365*exp(17.502*X260/(240.97+X260))/(DM260+DN260)-DH260)</f>
        <v>0</v>
      </c>
      <c r="U260">
        <f>1/((DB260+1)/(R260/1.6)+1/(S260/1.37)) + DB260/((DB260+1)/(R260/1.6) + DB260/(S260/1.37))</f>
        <v>0</v>
      </c>
      <c r="V260">
        <f>(CW260*CZ260)</f>
        <v>0</v>
      </c>
      <c r="W260">
        <f>(DO260+(V260+2*0.95*5.67E-8*(((DO260+$B$7)+273)^4-(DO260+273)^4)-44100*K260)/(1.84*29.3*S260+8*0.95*5.67E-8*(DO260+273)^3))</f>
        <v>0</v>
      </c>
      <c r="X260">
        <f>($C$7*DP260+$D$7*DQ260+$E$7*W260)</f>
        <v>0</v>
      </c>
      <c r="Y260">
        <f>0.61365*exp(17.502*X260/(240.97+X260))</f>
        <v>0</v>
      </c>
      <c r="Z260">
        <f>(AA260/AB260*100)</f>
        <v>0</v>
      </c>
      <c r="AA260">
        <f>DH260*(DM260+DN260)/1000</f>
        <v>0</v>
      </c>
      <c r="AB260">
        <f>0.61365*exp(17.502*DO260/(240.97+DO260))</f>
        <v>0</v>
      </c>
      <c r="AC260">
        <f>(Y260-DH260*(DM260+DN260)/1000)</f>
        <v>0</v>
      </c>
      <c r="AD260">
        <f>(-K260*44100)</f>
        <v>0</v>
      </c>
      <c r="AE260">
        <f>2*29.3*S260*0.92*(DO260-X260)</f>
        <v>0</v>
      </c>
      <c r="AF260">
        <f>2*0.95*5.67E-8*(((DO260+$B$7)+273)^4-(X260+273)^4)</f>
        <v>0</v>
      </c>
      <c r="AG260">
        <f>V260+AF260+AD260+AE260</f>
        <v>0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MAX(0,($B$13+$C$13*DT260)/(1+$D$13*DT260)*DM260/(DO260+273)*$E$13)</f>
        <v>0</v>
      </c>
      <c r="AM260" t="s">
        <v>422</v>
      </c>
      <c r="AN260" t="s">
        <v>422</v>
      </c>
      <c r="AO260">
        <v>0</v>
      </c>
      <c r="AP260">
        <v>0</v>
      </c>
      <c r="AQ260">
        <f>1-AO260/AP260</f>
        <v>0</v>
      </c>
      <c r="AR260">
        <v>0</v>
      </c>
      <c r="AS260" t="s">
        <v>422</v>
      </c>
      <c r="AT260" t="s">
        <v>422</v>
      </c>
      <c r="AU260">
        <v>0</v>
      </c>
      <c r="AV260">
        <v>0</v>
      </c>
      <c r="AW260">
        <f>1-AU260/AV260</f>
        <v>0</v>
      </c>
      <c r="AX260">
        <v>0.5</v>
      </c>
      <c r="AY260">
        <f>CX260</f>
        <v>0</v>
      </c>
      <c r="AZ260">
        <f>M260</f>
        <v>0</v>
      </c>
      <c r="BA260">
        <f>AW260*AX260*AY260</f>
        <v>0</v>
      </c>
      <c r="BB260">
        <f>(AZ260-AR260)/AY260</f>
        <v>0</v>
      </c>
      <c r="BC260">
        <f>(AP260-AV260)/AV260</f>
        <v>0</v>
      </c>
      <c r="BD260">
        <f>AO260/(AQ260+AO260/AV260)</f>
        <v>0</v>
      </c>
      <c r="BE260" t="s">
        <v>422</v>
      </c>
      <c r="BF260">
        <v>0</v>
      </c>
      <c r="BG260">
        <f>IF(BF260&lt;&gt;0, BF260, BD260)</f>
        <v>0</v>
      </c>
      <c r="BH260">
        <f>1-BG260/AV260</f>
        <v>0</v>
      </c>
      <c r="BI260">
        <f>(AV260-AU260)/(AV260-BG260)</f>
        <v>0</v>
      </c>
      <c r="BJ260">
        <f>(AP260-AV260)/(AP260-BG260)</f>
        <v>0</v>
      </c>
      <c r="BK260">
        <f>(AV260-AU260)/(AV260-AO260)</f>
        <v>0</v>
      </c>
      <c r="BL260">
        <f>(AP260-AV260)/(AP260-AO260)</f>
        <v>0</v>
      </c>
      <c r="BM260">
        <f>(BI260*BG260/AU260)</f>
        <v>0</v>
      </c>
      <c r="BN260">
        <f>(1-BM260)</f>
        <v>0</v>
      </c>
      <c r="CW260">
        <f>$B$11*DU260+$C$11*DV260+$F$11*EG260*(1-EJ260)</f>
        <v>0</v>
      </c>
      <c r="CX260">
        <f>CW260*CY260</f>
        <v>0</v>
      </c>
      <c r="CY260">
        <f>($B$11*$D$9+$C$11*$D$9+$F$11*((ET260+EL260)/MAX(ET260+EL260+EU260, 0.1)*$I$9+EU260/MAX(ET260+EL260+EU260, 0.1)*$J$9))/($B$11+$C$11+$F$11)</f>
        <v>0</v>
      </c>
      <c r="CZ260">
        <f>($B$11*$K$9+$C$11*$K$9+$F$11*((ET260+EL260)/MAX(ET260+EL260+EU260, 0.1)*$P$9+EU260/MAX(ET260+EL260+EU260, 0.1)*$Q$9))/($B$11+$C$11+$F$11)</f>
        <v>0</v>
      </c>
      <c r="DA260">
        <v>6</v>
      </c>
      <c r="DB260">
        <v>0.5</v>
      </c>
      <c r="DC260" t="s">
        <v>423</v>
      </c>
      <c r="DD260">
        <v>2</v>
      </c>
      <c r="DE260">
        <v>1758506926</v>
      </c>
      <c r="DF260">
        <v>421.361333333333</v>
      </c>
      <c r="DG260">
        <v>419.972666666667</v>
      </c>
      <c r="DH260">
        <v>24.9719666666667</v>
      </c>
      <c r="DI260">
        <v>24.4687666666667</v>
      </c>
      <c r="DJ260">
        <v>419.304666666667</v>
      </c>
      <c r="DK260">
        <v>24.5887333333333</v>
      </c>
      <c r="DL260">
        <v>500.027</v>
      </c>
      <c r="DM260">
        <v>89.8311</v>
      </c>
      <c r="DN260">
        <v>0.0367117</v>
      </c>
      <c r="DO260">
        <v>30.9446666666667</v>
      </c>
      <c r="DP260">
        <v>30.0613333333333</v>
      </c>
      <c r="DQ260">
        <v>999.9</v>
      </c>
      <c r="DR260">
        <v>0</v>
      </c>
      <c r="DS260">
        <v>0</v>
      </c>
      <c r="DT260">
        <v>9987.71666666667</v>
      </c>
      <c r="DU260">
        <v>0</v>
      </c>
      <c r="DV260">
        <v>0.330984</v>
      </c>
      <c r="DW260">
        <v>1.38881333333333</v>
      </c>
      <c r="DX260">
        <v>432.153</v>
      </c>
      <c r="DY260">
        <v>430.506666666667</v>
      </c>
      <c r="DZ260">
        <v>0.503151</v>
      </c>
      <c r="EA260">
        <v>419.972666666667</v>
      </c>
      <c r="EB260">
        <v>24.4687666666667</v>
      </c>
      <c r="EC260">
        <v>2.24326</v>
      </c>
      <c r="ED260">
        <v>2.19806</v>
      </c>
      <c r="EE260">
        <v>19.2746333333333</v>
      </c>
      <c r="EF260">
        <v>18.9481666666667</v>
      </c>
      <c r="EG260">
        <v>0.00500059</v>
      </c>
      <c r="EH260">
        <v>0</v>
      </c>
      <c r="EI260">
        <v>0</v>
      </c>
      <c r="EJ260">
        <v>0</v>
      </c>
      <c r="EK260">
        <v>842.8</v>
      </c>
      <c r="EL260">
        <v>0.00500059</v>
      </c>
      <c r="EM260">
        <v>-14.7333333333333</v>
      </c>
      <c r="EN260">
        <v>-1.23333333333333</v>
      </c>
      <c r="EO260">
        <v>35.2706666666667</v>
      </c>
      <c r="EP260">
        <v>38.125</v>
      </c>
      <c r="EQ260">
        <v>36.5</v>
      </c>
      <c r="ER260">
        <v>37.937</v>
      </c>
      <c r="ES260">
        <v>37.5</v>
      </c>
      <c r="ET260">
        <v>0</v>
      </c>
      <c r="EU260">
        <v>0</v>
      </c>
      <c r="EV260">
        <v>0</v>
      </c>
      <c r="EW260">
        <v>1758506929.5</v>
      </c>
      <c r="EX260">
        <v>0</v>
      </c>
      <c r="EY260">
        <v>837.92</v>
      </c>
      <c r="EZ260">
        <v>9.25384613105946</v>
      </c>
      <c r="FA260">
        <v>-28.4076922336978</v>
      </c>
      <c r="FB260">
        <v>-12.332</v>
      </c>
      <c r="FC260">
        <v>15</v>
      </c>
      <c r="FD260">
        <v>0</v>
      </c>
      <c r="FE260" t="s">
        <v>424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1.3613380952381</v>
      </c>
      <c r="FR260">
        <v>0.183698181818182</v>
      </c>
      <c r="FS260">
        <v>0.0590766006065771</v>
      </c>
      <c r="FT260">
        <v>1</v>
      </c>
      <c r="FU260">
        <v>836.752941176471</v>
      </c>
      <c r="FV260">
        <v>3.70664626778997</v>
      </c>
      <c r="FW260">
        <v>5.92001765170846</v>
      </c>
      <c r="FX260">
        <v>-1</v>
      </c>
      <c r="FY260">
        <v>0.491388095238095</v>
      </c>
      <c r="FZ260">
        <v>0.106540207792207</v>
      </c>
      <c r="GA260">
        <v>0.0111224329982452</v>
      </c>
      <c r="GB260">
        <v>0</v>
      </c>
      <c r="GC260">
        <v>1</v>
      </c>
      <c r="GD260">
        <v>2</v>
      </c>
      <c r="GE260" t="s">
        <v>449</v>
      </c>
      <c r="GF260">
        <v>3.13319</v>
      </c>
      <c r="GG260">
        <v>2.71465</v>
      </c>
      <c r="GH260">
        <v>0.0890625</v>
      </c>
      <c r="GI260">
        <v>0.0893124</v>
      </c>
      <c r="GJ260">
        <v>0.105217</v>
      </c>
      <c r="GK260">
        <v>0.104382</v>
      </c>
      <c r="GL260">
        <v>34308.1</v>
      </c>
      <c r="GM260">
        <v>36732.3</v>
      </c>
      <c r="GN260">
        <v>34076.2</v>
      </c>
      <c r="GO260">
        <v>36520.7</v>
      </c>
      <c r="GP260">
        <v>43066.4</v>
      </c>
      <c r="GQ260">
        <v>46955.6</v>
      </c>
      <c r="GR260">
        <v>53169.7</v>
      </c>
      <c r="GS260">
        <v>58373.6</v>
      </c>
      <c r="GT260">
        <v>1.9533</v>
      </c>
      <c r="GU260">
        <v>1.6556</v>
      </c>
      <c r="GV260">
        <v>0.0824258</v>
      </c>
      <c r="GW260">
        <v>0</v>
      </c>
      <c r="GX260">
        <v>28.7471</v>
      </c>
      <c r="GY260">
        <v>999.9</v>
      </c>
      <c r="GZ260">
        <v>58.967</v>
      </c>
      <c r="HA260">
        <v>30.585</v>
      </c>
      <c r="HB260">
        <v>28.9201</v>
      </c>
      <c r="HC260">
        <v>54.5947</v>
      </c>
      <c r="HD260">
        <v>47.4319</v>
      </c>
      <c r="HE260">
        <v>1</v>
      </c>
      <c r="HF260">
        <v>0.0828811</v>
      </c>
      <c r="HG260">
        <v>-1.60088</v>
      </c>
      <c r="HH260">
        <v>20.1245</v>
      </c>
      <c r="HI260">
        <v>5.19588</v>
      </c>
      <c r="HJ260">
        <v>12.0041</v>
      </c>
      <c r="HK260">
        <v>4.97385</v>
      </c>
      <c r="HL260">
        <v>3.294</v>
      </c>
      <c r="HM260">
        <v>9999</v>
      </c>
      <c r="HN260">
        <v>9999</v>
      </c>
      <c r="HO260">
        <v>9999</v>
      </c>
      <c r="HP260">
        <v>999.9</v>
      </c>
      <c r="HQ260">
        <v>1.86325</v>
      </c>
      <c r="HR260">
        <v>1.86812</v>
      </c>
      <c r="HS260">
        <v>1.86783</v>
      </c>
      <c r="HT260">
        <v>1.86905</v>
      </c>
      <c r="HU260">
        <v>1.86983</v>
      </c>
      <c r="HV260">
        <v>1.86591</v>
      </c>
      <c r="HW260">
        <v>1.86692</v>
      </c>
      <c r="HX260">
        <v>1.86843</v>
      </c>
      <c r="HY260">
        <v>5</v>
      </c>
      <c r="HZ260">
        <v>0</v>
      </c>
      <c r="IA260">
        <v>0</v>
      </c>
      <c r="IB260">
        <v>0</v>
      </c>
      <c r="IC260" t="s">
        <v>426</v>
      </c>
      <c r="ID260" t="s">
        <v>427</v>
      </c>
      <c r="IE260" t="s">
        <v>428</v>
      </c>
      <c r="IF260" t="s">
        <v>428</v>
      </c>
      <c r="IG260" t="s">
        <v>428</v>
      </c>
      <c r="IH260" t="s">
        <v>428</v>
      </c>
      <c r="II260">
        <v>0</v>
      </c>
      <c r="IJ260">
        <v>100</v>
      </c>
      <c r="IK260">
        <v>100</v>
      </c>
      <c r="IL260">
        <v>2.057</v>
      </c>
      <c r="IM260">
        <v>0.3831</v>
      </c>
      <c r="IN260">
        <v>0.625846538382723</v>
      </c>
      <c r="IO260">
        <v>0.00365734689822481</v>
      </c>
      <c r="IP260">
        <v>-6.82403095585571e-07</v>
      </c>
      <c r="IQ260">
        <v>2.34579755332527e-10</v>
      </c>
      <c r="IR260">
        <v>-0.0964157226560202</v>
      </c>
      <c r="IS260">
        <v>-0.0183575705514064</v>
      </c>
      <c r="IT260">
        <v>0.00210061426533654</v>
      </c>
      <c r="IU260">
        <v>-2.28055882586626e-05</v>
      </c>
      <c r="IV260">
        <v>4</v>
      </c>
      <c r="IW260">
        <v>2464</v>
      </c>
      <c r="IX260">
        <v>0</v>
      </c>
      <c r="IY260">
        <v>27</v>
      </c>
      <c r="IZ260">
        <v>29308448.8</v>
      </c>
      <c r="JA260">
        <v>29308448.8</v>
      </c>
      <c r="JB260">
        <v>0.955811</v>
      </c>
      <c r="JC260">
        <v>2.63916</v>
      </c>
      <c r="JD260">
        <v>1.54785</v>
      </c>
      <c r="JE260">
        <v>2.31323</v>
      </c>
      <c r="JF260">
        <v>1.64673</v>
      </c>
      <c r="JG260">
        <v>2.32544</v>
      </c>
      <c r="JH260">
        <v>34.4864</v>
      </c>
      <c r="JI260">
        <v>24.2188</v>
      </c>
      <c r="JJ260">
        <v>18</v>
      </c>
      <c r="JK260">
        <v>505.343</v>
      </c>
      <c r="JL260">
        <v>331.441</v>
      </c>
      <c r="JM260">
        <v>32.1987</v>
      </c>
      <c r="JN260">
        <v>28.4161</v>
      </c>
      <c r="JO260">
        <v>30.0003</v>
      </c>
      <c r="JP260">
        <v>28.3584</v>
      </c>
      <c r="JQ260">
        <v>28.3153</v>
      </c>
      <c r="JR260">
        <v>19.1474</v>
      </c>
      <c r="JS260">
        <v>20.9174</v>
      </c>
      <c r="JT260">
        <v>87.2254</v>
      </c>
      <c r="JU260">
        <v>32.1731</v>
      </c>
      <c r="JV260">
        <v>420</v>
      </c>
      <c r="JW260">
        <v>24.4726</v>
      </c>
      <c r="JX260">
        <v>96.6436</v>
      </c>
      <c r="JY260">
        <v>94.5747</v>
      </c>
    </row>
    <row r="261" spans="1:285">
      <c r="A261">
        <v>245</v>
      </c>
      <c r="B261">
        <v>1758506931</v>
      </c>
      <c r="C261">
        <v>3903</v>
      </c>
      <c r="D261" t="s">
        <v>920</v>
      </c>
      <c r="E261" t="s">
        <v>921</v>
      </c>
      <c r="F261">
        <v>5</v>
      </c>
      <c r="G261" t="s">
        <v>419</v>
      </c>
      <c r="H261" t="s">
        <v>903</v>
      </c>
      <c r="I261" t="s">
        <v>421</v>
      </c>
      <c r="J261">
        <v>1758506928</v>
      </c>
      <c r="K261">
        <f>(L261)/1000</f>
        <v>0</v>
      </c>
      <c r="L261">
        <f>1000*DL261*AJ261*(DH261-DI261)/(100*DA261*(1000-AJ261*DH261))</f>
        <v>0</v>
      </c>
      <c r="M261">
        <f>DL261*AJ261*(DG261-DF261*(1000-AJ261*DI261)/(1000-AJ261*DH261))/(100*DA261)</f>
        <v>0</v>
      </c>
      <c r="N261">
        <f>DF261 - IF(AJ261&gt;1, M261*DA261*100.0/(AL261), 0)</f>
        <v>0</v>
      </c>
      <c r="O261">
        <f>((U261-K261/2)*N261-M261)/(U261+K261/2)</f>
        <v>0</v>
      </c>
      <c r="P261">
        <f>O261*(DM261+DN261)/1000.0</f>
        <v>0</v>
      </c>
      <c r="Q261">
        <f>(DF261 - IF(AJ261&gt;1, M261*DA261*100.0/(AL261), 0))*(DM261+DN261)/1000.0</f>
        <v>0</v>
      </c>
      <c r="R261">
        <f>2.0/((1/T261-1/S261)+SIGN(T261)*SQRT((1/T261-1/S261)*(1/T261-1/S261) + 4*DB261/((DB261+1)*(DB261+1))*(2*1/T261*1/S261-1/S261*1/S261)))</f>
        <v>0</v>
      </c>
      <c r="S261">
        <f>IF(LEFT(DC261,1)&lt;&gt;"0",IF(LEFT(DC261,1)="1",3.0,DD261),$D$5+$E$5*(DT261*DM261/($K$5*1000))+$F$5*(DT261*DM261/($K$5*1000))*MAX(MIN(DA261,$J$5),$I$5)*MAX(MIN(DA261,$J$5),$I$5)+$G$5*MAX(MIN(DA261,$J$5),$I$5)*(DT261*DM261/($K$5*1000))+$H$5*(DT261*DM261/($K$5*1000))*(DT261*DM261/($K$5*1000)))</f>
        <v>0</v>
      </c>
      <c r="T261">
        <f>K261*(1000-(1000*0.61365*exp(17.502*X261/(240.97+X261))/(DM261+DN261)+DH261)/2)/(1000*0.61365*exp(17.502*X261/(240.97+X261))/(DM261+DN261)-DH261)</f>
        <v>0</v>
      </c>
      <c r="U261">
        <f>1/((DB261+1)/(R261/1.6)+1/(S261/1.37)) + DB261/((DB261+1)/(R261/1.6) + DB261/(S261/1.37))</f>
        <v>0</v>
      </c>
      <c r="V261">
        <f>(CW261*CZ261)</f>
        <v>0</v>
      </c>
      <c r="W261">
        <f>(DO261+(V261+2*0.95*5.67E-8*(((DO261+$B$7)+273)^4-(DO261+273)^4)-44100*K261)/(1.84*29.3*S261+8*0.95*5.67E-8*(DO261+273)^3))</f>
        <v>0</v>
      </c>
      <c r="X261">
        <f>($C$7*DP261+$D$7*DQ261+$E$7*W261)</f>
        <v>0</v>
      </c>
      <c r="Y261">
        <f>0.61365*exp(17.502*X261/(240.97+X261))</f>
        <v>0</v>
      </c>
      <c r="Z261">
        <f>(AA261/AB261*100)</f>
        <v>0</v>
      </c>
      <c r="AA261">
        <f>DH261*(DM261+DN261)/1000</f>
        <v>0</v>
      </c>
      <c r="AB261">
        <f>0.61365*exp(17.502*DO261/(240.97+DO261))</f>
        <v>0</v>
      </c>
      <c r="AC261">
        <f>(Y261-DH261*(DM261+DN261)/1000)</f>
        <v>0</v>
      </c>
      <c r="AD261">
        <f>(-K261*44100)</f>
        <v>0</v>
      </c>
      <c r="AE261">
        <f>2*29.3*S261*0.92*(DO261-X261)</f>
        <v>0</v>
      </c>
      <c r="AF261">
        <f>2*0.95*5.67E-8*(((DO261+$B$7)+273)^4-(X261+273)^4)</f>
        <v>0</v>
      </c>
      <c r="AG261">
        <f>V261+AF261+AD261+AE261</f>
        <v>0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MAX(0,($B$13+$C$13*DT261)/(1+$D$13*DT261)*DM261/(DO261+273)*$E$13)</f>
        <v>0</v>
      </c>
      <c r="AM261" t="s">
        <v>422</v>
      </c>
      <c r="AN261" t="s">
        <v>422</v>
      </c>
      <c r="AO261">
        <v>0</v>
      </c>
      <c r="AP261">
        <v>0</v>
      </c>
      <c r="AQ261">
        <f>1-AO261/AP261</f>
        <v>0</v>
      </c>
      <c r="AR261">
        <v>0</v>
      </c>
      <c r="AS261" t="s">
        <v>422</v>
      </c>
      <c r="AT261" t="s">
        <v>422</v>
      </c>
      <c r="AU261">
        <v>0</v>
      </c>
      <c r="AV261">
        <v>0</v>
      </c>
      <c r="AW261">
        <f>1-AU261/AV261</f>
        <v>0</v>
      </c>
      <c r="AX261">
        <v>0.5</v>
      </c>
      <c r="AY261">
        <f>CX261</f>
        <v>0</v>
      </c>
      <c r="AZ261">
        <f>M261</f>
        <v>0</v>
      </c>
      <c r="BA261">
        <f>AW261*AX261*AY261</f>
        <v>0</v>
      </c>
      <c r="BB261">
        <f>(AZ261-AR261)/AY261</f>
        <v>0</v>
      </c>
      <c r="BC261">
        <f>(AP261-AV261)/AV261</f>
        <v>0</v>
      </c>
      <c r="BD261">
        <f>AO261/(AQ261+AO261/AV261)</f>
        <v>0</v>
      </c>
      <c r="BE261" t="s">
        <v>422</v>
      </c>
      <c r="BF261">
        <v>0</v>
      </c>
      <c r="BG261">
        <f>IF(BF261&lt;&gt;0, BF261, BD261)</f>
        <v>0</v>
      </c>
      <c r="BH261">
        <f>1-BG261/AV261</f>
        <v>0</v>
      </c>
      <c r="BI261">
        <f>(AV261-AU261)/(AV261-BG261)</f>
        <v>0</v>
      </c>
      <c r="BJ261">
        <f>(AP261-AV261)/(AP261-BG261)</f>
        <v>0</v>
      </c>
      <c r="BK261">
        <f>(AV261-AU261)/(AV261-AO261)</f>
        <v>0</v>
      </c>
      <c r="BL261">
        <f>(AP261-AV261)/(AP261-AO261)</f>
        <v>0</v>
      </c>
      <c r="BM261">
        <f>(BI261*BG261/AU261)</f>
        <v>0</v>
      </c>
      <c r="BN261">
        <f>(1-BM261)</f>
        <v>0</v>
      </c>
      <c r="CW261">
        <f>$B$11*DU261+$C$11*DV261+$F$11*EG261*(1-EJ261)</f>
        <v>0</v>
      </c>
      <c r="CX261">
        <f>CW261*CY261</f>
        <v>0</v>
      </c>
      <c r="CY261">
        <f>($B$11*$D$9+$C$11*$D$9+$F$11*((ET261+EL261)/MAX(ET261+EL261+EU261, 0.1)*$I$9+EU261/MAX(ET261+EL261+EU261, 0.1)*$J$9))/($B$11+$C$11+$F$11)</f>
        <v>0</v>
      </c>
      <c r="CZ261">
        <f>($B$11*$K$9+$C$11*$K$9+$F$11*((ET261+EL261)/MAX(ET261+EL261+EU261, 0.1)*$P$9+EU261/MAX(ET261+EL261+EU261, 0.1)*$Q$9))/($B$11+$C$11+$F$11)</f>
        <v>0</v>
      </c>
      <c r="DA261">
        <v>6</v>
      </c>
      <c r="DB261">
        <v>0.5</v>
      </c>
      <c r="DC261" t="s">
        <v>423</v>
      </c>
      <c r="DD261">
        <v>2</v>
      </c>
      <c r="DE261">
        <v>1758506928</v>
      </c>
      <c r="DF261">
        <v>421.351666666667</v>
      </c>
      <c r="DG261">
        <v>420.007</v>
      </c>
      <c r="DH261">
        <v>24.9713333333333</v>
      </c>
      <c r="DI261">
        <v>24.4686666666667</v>
      </c>
      <c r="DJ261">
        <v>419.294666666667</v>
      </c>
      <c r="DK261">
        <v>24.5881</v>
      </c>
      <c r="DL261">
        <v>500.002</v>
      </c>
      <c r="DM261">
        <v>89.8317</v>
      </c>
      <c r="DN261">
        <v>0.0367468666666667</v>
      </c>
      <c r="DO261">
        <v>30.9432333333333</v>
      </c>
      <c r="DP261">
        <v>30.0797333333333</v>
      </c>
      <c r="DQ261">
        <v>999.9</v>
      </c>
      <c r="DR261">
        <v>0</v>
      </c>
      <c r="DS261">
        <v>0</v>
      </c>
      <c r="DT261">
        <v>9987.28333333333</v>
      </c>
      <c r="DU261">
        <v>0</v>
      </c>
      <c r="DV261">
        <v>0.330984</v>
      </c>
      <c r="DW261">
        <v>1.34452333333333</v>
      </c>
      <c r="DX261">
        <v>432.142666666667</v>
      </c>
      <c r="DY261">
        <v>430.542</v>
      </c>
      <c r="DZ261">
        <v>0.502620333333333</v>
      </c>
      <c r="EA261">
        <v>420.007</v>
      </c>
      <c r="EB261">
        <v>24.4686666666667</v>
      </c>
      <c r="EC261">
        <v>2.24321666666667</v>
      </c>
      <c r="ED261">
        <v>2.19806666666667</v>
      </c>
      <c r="EE261">
        <v>19.2743</v>
      </c>
      <c r="EF261">
        <v>18.9482</v>
      </c>
      <c r="EG261">
        <v>0.00500059</v>
      </c>
      <c r="EH261">
        <v>0</v>
      </c>
      <c r="EI261">
        <v>0</v>
      </c>
      <c r="EJ261">
        <v>0</v>
      </c>
      <c r="EK261">
        <v>843.466666666667</v>
      </c>
      <c r="EL261">
        <v>0.00500059</v>
      </c>
      <c r="EM261">
        <v>-20.0666666666667</v>
      </c>
      <c r="EN261">
        <v>-1.86666666666667</v>
      </c>
      <c r="EO261">
        <v>35.25</v>
      </c>
      <c r="EP261">
        <v>38.125</v>
      </c>
      <c r="EQ261">
        <v>36.479</v>
      </c>
      <c r="ER261">
        <v>37.937</v>
      </c>
      <c r="ES261">
        <v>37.5</v>
      </c>
      <c r="ET261">
        <v>0</v>
      </c>
      <c r="EU261">
        <v>0</v>
      </c>
      <c r="EV261">
        <v>0</v>
      </c>
      <c r="EW261">
        <v>1758506931.3</v>
      </c>
      <c r="EX261">
        <v>0</v>
      </c>
      <c r="EY261">
        <v>837.661538461538</v>
      </c>
      <c r="EZ261">
        <v>16.232478777672</v>
      </c>
      <c r="FA261">
        <v>-29.3333333073474</v>
      </c>
      <c r="FB261">
        <v>-13.0846153846154</v>
      </c>
      <c r="FC261">
        <v>15</v>
      </c>
      <c r="FD261">
        <v>0</v>
      </c>
      <c r="FE261" t="s">
        <v>424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1.36035523809524</v>
      </c>
      <c r="FR261">
        <v>0.110111688311688</v>
      </c>
      <c r="FS261">
        <v>0.0596985281480084</v>
      </c>
      <c r="FT261">
        <v>1</v>
      </c>
      <c r="FU261">
        <v>837.335294117647</v>
      </c>
      <c r="FV261">
        <v>10.4660045545812</v>
      </c>
      <c r="FW261">
        <v>6.11545209491984</v>
      </c>
      <c r="FX261">
        <v>-1</v>
      </c>
      <c r="FY261">
        <v>0.494442619047619</v>
      </c>
      <c r="FZ261">
        <v>0.0840309350649356</v>
      </c>
      <c r="GA261">
        <v>0.00904401200730123</v>
      </c>
      <c r="GB261">
        <v>1</v>
      </c>
      <c r="GC261">
        <v>2</v>
      </c>
      <c r="GD261">
        <v>2</v>
      </c>
      <c r="GE261" t="s">
        <v>425</v>
      </c>
      <c r="GF261">
        <v>3.13322</v>
      </c>
      <c r="GG261">
        <v>2.71468</v>
      </c>
      <c r="GH261">
        <v>0.0890588</v>
      </c>
      <c r="GI261">
        <v>0.0893121</v>
      </c>
      <c r="GJ261">
        <v>0.105219</v>
      </c>
      <c r="GK261">
        <v>0.104382</v>
      </c>
      <c r="GL261">
        <v>34308.1</v>
      </c>
      <c r="GM261">
        <v>36732.3</v>
      </c>
      <c r="GN261">
        <v>34076.1</v>
      </c>
      <c r="GO261">
        <v>36520.7</v>
      </c>
      <c r="GP261">
        <v>43066.4</v>
      </c>
      <c r="GQ261">
        <v>46955.7</v>
      </c>
      <c r="GR261">
        <v>53169.7</v>
      </c>
      <c r="GS261">
        <v>58373.8</v>
      </c>
      <c r="GT261">
        <v>1.95373</v>
      </c>
      <c r="GU261">
        <v>1.6552</v>
      </c>
      <c r="GV261">
        <v>0.0826977</v>
      </c>
      <c r="GW261">
        <v>0</v>
      </c>
      <c r="GX261">
        <v>28.7501</v>
      </c>
      <c r="GY261">
        <v>999.9</v>
      </c>
      <c r="GZ261">
        <v>58.967</v>
      </c>
      <c r="HA261">
        <v>30.585</v>
      </c>
      <c r="HB261">
        <v>28.9201</v>
      </c>
      <c r="HC261">
        <v>54.3047</v>
      </c>
      <c r="HD261">
        <v>47.6482</v>
      </c>
      <c r="HE261">
        <v>1</v>
      </c>
      <c r="HF261">
        <v>0.0830691</v>
      </c>
      <c r="HG261">
        <v>-1.60722</v>
      </c>
      <c r="HH261">
        <v>20.1245</v>
      </c>
      <c r="HI261">
        <v>5.19603</v>
      </c>
      <c r="HJ261">
        <v>12.0041</v>
      </c>
      <c r="HK261">
        <v>4.97375</v>
      </c>
      <c r="HL261">
        <v>3.294</v>
      </c>
      <c r="HM261">
        <v>9999</v>
      </c>
      <c r="HN261">
        <v>9999</v>
      </c>
      <c r="HO261">
        <v>9999</v>
      </c>
      <c r="HP261">
        <v>999.9</v>
      </c>
      <c r="HQ261">
        <v>1.86325</v>
      </c>
      <c r="HR261">
        <v>1.86813</v>
      </c>
      <c r="HS261">
        <v>1.86783</v>
      </c>
      <c r="HT261">
        <v>1.86905</v>
      </c>
      <c r="HU261">
        <v>1.86983</v>
      </c>
      <c r="HV261">
        <v>1.86594</v>
      </c>
      <c r="HW261">
        <v>1.86693</v>
      </c>
      <c r="HX261">
        <v>1.86841</v>
      </c>
      <c r="HY261">
        <v>5</v>
      </c>
      <c r="HZ261">
        <v>0</v>
      </c>
      <c r="IA261">
        <v>0</v>
      </c>
      <c r="IB261">
        <v>0</v>
      </c>
      <c r="IC261" t="s">
        <v>426</v>
      </c>
      <c r="ID261" t="s">
        <v>427</v>
      </c>
      <c r="IE261" t="s">
        <v>428</v>
      </c>
      <c r="IF261" t="s">
        <v>428</v>
      </c>
      <c r="IG261" t="s">
        <v>428</v>
      </c>
      <c r="IH261" t="s">
        <v>428</v>
      </c>
      <c r="II261">
        <v>0</v>
      </c>
      <c r="IJ261">
        <v>100</v>
      </c>
      <c r="IK261">
        <v>100</v>
      </c>
      <c r="IL261">
        <v>2.056</v>
      </c>
      <c r="IM261">
        <v>0.3832</v>
      </c>
      <c r="IN261">
        <v>0.625846538382723</v>
      </c>
      <c r="IO261">
        <v>0.00365734689822481</v>
      </c>
      <c r="IP261">
        <v>-6.82403095585571e-07</v>
      </c>
      <c r="IQ261">
        <v>2.34579755332527e-10</v>
      </c>
      <c r="IR261">
        <v>-0.0964157226560202</v>
      </c>
      <c r="IS261">
        <v>-0.0183575705514064</v>
      </c>
      <c r="IT261">
        <v>0.00210061426533654</v>
      </c>
      <c r="IU261">
        <v>-2.28055882586626e-05</v>
      </c>
      <c r="IV261">
        <v>4</v>
      </c>
      <c r="IW261">
        <v>2464</v>
      </c>
      <c r="IX261">
        <v>0</v>
      </c>
      <c r="IY261">
        <v>27</v>
      </c>
      <c r="IZ261">
        <v>29308448.9</v>
      </c>
      <c r="JA261">
        <v>29308448.9</v>
      </c>
      <c r="JB261">
        <v>0.95459</v>
      </c>
      <c r="JC261">
        <v>2.63794</v>
      </c>
      <c r="JD261">
        <v>1.54785</v>
      </c>
      <c r="JE261">
        <v>2.31445</v>
      </c>
      <c r="JF261">
        <v>1.64673</v>
      </c>
      <c r="JG261">
        <v>2.34985</v>
      </c>
      <c r="JH261">
        <v>34.4864</v>
      </c>
      <c r="JI261">
        <v>24.2188</v>
      </c>
      <c r="JJ261">
        <v>18</v>
      </c>
      <c r="JK261">
        <v>505.635</v>
      </c>
      <c r="JL261">
        <v>331.258</v>
      </c>
      <c r="JM261">
        <v>32.1808</v>
      </c>
      <c r="JN261">
        <v>28.4173</v>
      </c>
      <c r="JO261">
        <v>30.0004</v>
      </c>
      <c r="JP261">
        <v>28.3597</v>
      </c>
      <c r="JQ261">
        <v>28.3165</v>
      </c>
      <c r="JR261">
        <v>19.1469</v>
      </c>
      <c r="JS261">
        <v>20.9174</v>
      </c>
      <c r="JT261">
        <v>87.5984</v>
      </c>
      <c r="JU261">
        <v>32.0853</v>
      </c>
      <c r="JV261">
        <v>420</v>
      </c>
      <c r="JW261">
        <v>24.4726</v>
      </c>
      <c r="JX261">
        <v>96.6434</v>
      </c>
      <c r="JY261">
        <v>94.5749</v>
      </c>
    </row>
    <row r="262" spans="1:285">
      <c r="A262">
        <v>246</v>
      </c>
      <c r="B262">
        <v>1758506933</v>
      </c>
      <c r="C262">
        <v>3905</v>
      </c>
      <c r="D262" t="s">
        <v>922</v>
      </c>
      <c r="E262" t="s">
        <v>923</v>
      </c>
      <c r="F262">
        <v>5</v>
      </c>
      <c r="G262" t="s">
        <v>419</v>
      </c>
      <c r="H262" t="s">
        <v>903</v>
      </c>
      <c r="I262" t="s">
        <v>421</v>
      </c>
      <c r="J262">
        <v>1758506930</v>
      </c>
      <c r="K262">
        <f>(L262)/1000</f>
        <v>0</v>
      </c>
      <c r="L262">
        <f>1000*DL262*AJ262*(DH262-DI262)/(100*DA262*(1000-AJ262*DH262))</f>
        <v>0</v>
      </c>
      <c r="M262">
        <f>DL262*AJ262*(DG262-DF262*(1000-AJ262*DI262)/(1000-AJ262*DH262))/(100*DA262)</f>
        <v>0</v>
      </c>
      <c r="N262">
        <f>DF262 - IF(AJ262&gt;1, M262*DA262*100.0/(AL262), 0)</f>
        <v>0</v>
      </c>
      <c r="O262">
        <f>((U262-K262/2)*N262-M262)/(U262+K262/2)</f>
        <v>0</v>
      </c>
      <c r="P262">
        <f>O262*(DM262+DN262)/1000.0</f>
        <v>0</v>
      </c>
      <c r="Q262">
        <f>(DF262 - IF(AJ262&gt;1, M262*DA262*100.0/(AL262), 0))*(DM262+DN262)/1000.0</f>
        <v>0</v>
      </c>
      <c r="R262">
        <f>2.0/((1/T262-1/S262)+SIGN(T262)*SQRT((1/T262-1/S262)*(1/T262-1/S262) + 4*DB262/((DB262+1)*(DB262+1))*(2*1/T262*1/S262-1/S262*1/S262)))</f>
        <v>0</v>
      </c>
      <c r="S262">
        <f>IF(LEFT(DC262,1)&lt;&gt;"0",IF(LEFT(DC262,1)="1",3.0,DD262),$D$5+$E$5*(DT262*DM262/($K$5*1000))+$F$5*(DT262*DM262/($K$5*1000))*MAX(MIN(DA262,$J$5),$I$5)*MAX(MIN(DA262,$J$5),$I$5)+$G$5*MAX(MIN(DA262,$J$5),$I$5)*(DT262*DM262/($K$5*1000))+$H$5*(DT262*DM262/($K$5*1000))*(DT262*DM262/($K$5*1000)))</f>
        <v>0</v>
      </c>
      <c r="T262">
        <f>K262*(1000-(1000*0.61365*exp(17.502*X262/(240.97+X262))/(DM262+DN262)+DH262)/2)/(1000*0.61365*exp(17.502*X262/(240.97+X262))/(DM262+DN262)-DH262)</f>
        <v>0</v>
      </c>
      <c r="U262">
        <f>1/((DB262+1)/(R262/1.6)+1/(S262/1.37)) + DB262/((DB262+1)/(R262/1.6) + DB262/(S262/1.37))</f>
        <v>0</v>
      </c>
      <c r="V262">
        <f>(CW262*CZ262)</f>
        <v>0</v>
      </c>
      <c r="W262">
        <f>(DO262+(V262+2*0.95*5.67E-8*(((DO262+$B$7)+273)^4-(DO262+273)^4)-44100*K262)/(1.84*29.3*S262+8*0.95*5.67E-8*(DO262+273)^3))</f>
        <v>0</v>
      </c>
      <c r="X262">
        <f>($C$7*DP262+$D$7*DQ262+$E$7*W262)</f>
        <v>0</v>
      </c>
      <c r="Y262">
        <f>0.61365*exp(17.502*X262/(240.97+X262))</f>
        <v>0</v>
      </c>
      <c r="Z262">
        <f>(AA262/AB262*100)</f>
        <v>0</v>
      </c>
      <c r="AA262">
        <f>DH262*(DM262+DN262)/1000</f>
        <v>0</v>
      </c>
      <c r="AB262">
        <f>0.61365*exp(17.502*DO262/(240.97+DO262))</f>
        <v>0</v>
      </c>
      <c r="AC262">
        <f>(Y262-DH262*(DM262+DN262)/1000)</f>
        <v>0</v>
      </c>
      <c r="AD262">
        <f>(-K262*44100)</f>
        <v>0</v>
      </c>
      <c r="AE262">
        <f>2*29.3*S262*0.92*(DO262-X262)</f>
        <v>0</v>
      </c>
      <c r="AF262">
        <f>2*0.95*5.67E-8*(((DO262+$B$7)+273)^4-(X262+273)^4)</f>
        <v>0</v>
      </c>
      <c r="AG262">
        <f>V262+AF262+AD262+AE262</f>
        <v>0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MAX(0,($B$13+$C$13*DT262)/(1+$D$13*DT262)*DM262/(DO262+273)*$E$13)</f>
        <v>0</v>
      </c>
      <c r="AM262" t="s">
        <v>422</v>
      </c>
      <c r="AN262" t="s">
        <v>422</v>
      </c>
      <c r="AO262">
        <v>0</v>
      </c>
      <c r="AP262">
        <v>0</v>
      </c>
      <c r="AQ262">
        <f>1-AO262/AP262</f>
        <v>0</v>
      </c>
      <c r="AR262">
        <v>0</v>
      </c>
      <c r="AS262" t="s">
        <v>422</v>
      </c>
      <c r="AT262" t="s">
        <v>422</v>
      </c>
      <c r="AU262">
        <v>0</v>
      </c>
      <c r="AV262">
        <v>0</v>
      </c>
      <c r="AW262">
        <f>1-AU262/AV262</f>
        <v>0</v>
      </c>
      <c r="AX262">
        <v>0.5</v>
      </c>
      <c r="AY262">
        <f>CX262</f>
        <v>0</v>
      </c>
      <c r="AZ262">
        <f>M262</f>
        <v>0</v>
      </c>
      <c r="BA262">
        <f>AW262*AX262*AY262</f>
        <v>0</v>
      </c>
      <c r="BB262">
        <f>(AZ262-AR262)/AY262</f>
        <v>0</v>
      </c>
      <c r="BC262">
        <f>(AP262-AV262)/AV262</f>
        <v>0</v>
      </c>
      <c r="BD262">
        <f>AO262/(AQ262+AO262/AV262)</f>
        <v>0</v>
      </c>
      <c r="BE262" t="s">
        <v>422</v>
      </c>
      <c r="BF262">
        <v>0</v>
      </c>
      <c r="BG262">
        <f>IF(BF262&lt;&gt;0, BF262, BD262)</f>
        <v>0</v>
      </c>
      <c r="BH262">
        <f>1-BG262/AV262</f>
        <v>0</v>
      </c>
      <c r="BI262">
        <f>(AV262-AU262)/(AV262-BG262)</f>
        <v>0</v>
      </c>
      <c r="BJ262">
        <f>(AP262-AV262)/(AP262-BG262)</f>
        <v>0</v>
      </c>
      <c r="BK262">
        <f>(AV262-AU262)/(AV262-AO262)</f>
        <v>0</v>
      </c>
      <c r="BL262">
        <f>(AP262-AV262)/(AP262-AO262)</f>
        <v>0</v>
      </c>
      <c r="BM262">
        <f>(BI262*BG262/AU262)</f>
        <v>0</v>
      </c>
      <c r="BN262">
        <f>(1-BM262)</f>
        <v>0</v>
      </c>
      <c r="CW262">
        <f>$B$11*DU262+$C$11*DV262+$F$11*EG262*(1-EJ262)</f>
        <v>0</v>
      </c>
      <c r="CX262">
        <f>CW262*CY262</f>
        <v>0</v>
      </c>
      <c r="CY262">
        <f>($B$11*$D$9+$C$11*$D$9+$F$11*((ET262+EL262)/MAX(ET262+EL262+EU262, 0.1)*$I$9+EU262/MAX(ET262+EL262+EU262, 0.1)*$J$9))/($B$11+$C$11+$F$11)</f>
        <v>0</v>
      </c>
      <c r="CZ262">
        <f>($B$11*$K$9+$C$11*$K$9+$F$11*((ET262+EL262)/MAX(ET262+EL262+EU262, 0.1)*$P$9+EU262/MAX(ET262+EL262+EU262, 0.1)*$Q$9))/($B$11+$C$11+$F$11)</f>
        <v>0</v>
      </c>
      <c r="DA262">
        <v>6</v>
      </c>
      <c r="DB262">
        <v>0.5</v>
      </c>
      <c r="DC262" t="s">
        <v>423</v>
      </c>
      <c r="DD262">
        <v>2</v>
      </c>
      <c r="DE262">
        <v>1758506930</v>
      </c>
      <c r="DF262">
        <v>421.345</v>
      </c>
      <c r="DG262">
        <v>420.009</v>
      </c>
      <c r="DH262">
        <v>24.9708</v>
      </c>
      <c r="DI262">
        <v>24.4686333333333</v>
      </c>
      <c r="DJ262">
        <v>419.288333333333</v>
      </c>
      <c r="DK262">
        <v>24.5876333333333</v>
      </c>
      <c r="DL262">
        <v>500.021666666667</v>
      </c>
      <c r="DM262">
        <v>89.8325333333333</v>
      </c>
      <c r="DN262">
        <v>0.0366457</v>
      </c>
      <c r="DO262">
        <v>30.9424</v>
      </c>
      <c r="DP262">
        <v>30.0940333333333</v>
      </c>
      <c r="DQ262">
        <v>999.9</v>
      </c>
      <c r="DR262">
        <v>0</v>
      </c>
      <c r="DS262">
        <v>0</v>
      </c>
      <c r="DT262">
        <v>10003.75</v>
      </c>
      <c r="DU262">
        <v>0</v>
      </c>
      <c r="DV262">
        <v>0.330984</v>
      </c>
      <c r="DW262">
        <v>1.33578666666667</v>
      </c>
      <c r="DX262">
        <v>432.135666666667</v>
      </c>
      <c r="DY262">
        <v>430.544</v>
      </c>
      <c r="DZ262">
        <v>0.502137</v>
      </c>
      <c r="EA262">
        <v>420.009</v>
      </c>
      <c r="EB262">
        <v>24.4686333333333</v>
      </c>
      <c r="EC262">
        <v>2.24319</v>
      </c>
      <c r="ED262">
        <v>2.19808333333333</v>
      </c>
      <c r="EE262">
        <v>19.2741</v>
      </c>
      <c r="EF262">
        <v>18.9483333333333</v>
      </c>
      <c r="EG262">
        <v>0.00500059</v>
      </c>
      <c r="EH262">
        <v>0</v>
      </c>
      <c r="EI262">
        <v>0</v>
      </c>
      <c r="EJ262">
        <v>0</v>
      </c>
      <c r="EK262">
        <v>844.033333333333</v>
      </c>
      <c r="EL262">
        <v>0.00500059</v>
      </c>
      <c r="EM262">
        <v>-20.3666666666667</v>
      </c>
      <c r="EN262">
        <v>-1.7</v>
      </c>
      <c r="EO262">
        <v>35.25</v>
      </c>
      <c r="EP262">
        <v>38.125</v>
      </c>
      <c r="EQ262">
        <v>36.479</v>
      </c>
      <c r="ER262">
        <v>37.937</v>
      </c>
      <c r="ES262">
        <v>37.5</v>
      </c>
      <c r="ET262">
        <v>0</v>
      </c>
      <c r="EU262">
        <v>0</v>
      </c>
      <c r="EV262">
        <v>0</v>
      </c>
      <c r="EW262">
        <v>1758506933.7</v>
      </c>
      <c r="EX262">
        <v>0</v>
      </c>
      <c r="EY262">
        <v>837.003846153846</v>
      </c>
      <c r="EZ262">
        <v>23.4153847542247</v>
      </c>
      <c r="FA262">
        <v>-12.8854699217917</v>
      </c>
      <c r="FB262">
        <v>-12.6423076923077</v>
      </c>
      <c r="FC262">
        <v>15</v>
      </c>
      <c r="FD262">
        <v>0</v>
      </c>
      <c r="FE262" t="s">
        <v>424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1.36031476190476</v>
      </c>
      <c r="FR262">
        <v>0.0468506493506478</v>
      </c>
      <c r="FS262">
        <v>0.0595497062180629</v>
      </c>
      <c r="FT262">
        <v>1</v>
      </c>
      <c r="FU262">
        <v>837.432352941177</v>
      </c>
      <c r="FV262">
        <v>11.7692895496949</v>
      </c>
      <c r="FW262">
        <v>6.46150231066481</v>
      </c>
      <c r="FX262">
        <v>-1</v>
      </c>
      <c r="FY262">
        <v>0.496912857142857</v>
      </c>
      <c r="FZ262">
        <v>0.0613697142857136</v>
      </c>
      <c r="GA262">
        <v>0.00689432221390295</v>
      </c>
      <c r="GB262">
        <v>1</v>
      </c>
      <c r="GC262">
        <v>2</v>
      </c>
      <c r="GD262">
        <v>2</v>
      </c>
      <c r="GE262" t="s">
        <v>425</v>
      </c>
      <c r="GF262">
        <v>3.13331</v>
      </c>
      <c r="GG262">
        <v>2.71471</v>
      </c>
      <c r="GH262">
        <v>0.0890605</v>
      </c>
      <c r="GI262">
        <v>0.0893139</v>
      </c>
      <c r="GJ262">
        <v>0.105224</v>
      </c>
      <c r="GK262">
        <v>0.104383</v>
      </c>
      <c r="GL262">
        <v>34308.1</v>
      </c>
      <c r="GM262">
        <v>36732.4</v>
      </c>
      <c r="GN262">
        <v>34076.2</v>
      </c>
      <c r="GO262">
        <v>36521</v>
      </c>
      <c r="GP262">
        <v>43066.4</v>
      </c>
      <c r="GQ262">
        <v>46955.8</v>
      </c>
      <c r="GR262">
        <v>53170</v>
      </c>
      <c r="GS262">
        <v>58374</v>
      </c>
      <c r="GT262">
        <v>1.95375</v>
      </c>
      <c r="GU262">
        <v>1.6549</v>
      </c>
      <c r="GV262">
        <v>0.0830777</v>
      </c>
      <c r="GW262">
        <v>0</v>
      </c>
      <c r="GX262">
        <v>28.7525</v>
      </c>
      <c r="GY262">
        <v>999.9</v>
      </c>
      <c r="GZ262">
        <v>58.967</v>
      </c>
      <c r="HA262">
        <v>30.585</v>
      </c>
      <c r="HB262">
        <v>28.9189</v>
      </c>
      <c r="HC262">
        <v>54.8247</v>
      </c>
      <c r="HD262">
        <v>47.3317</v>
      </c>
      <c r="HE262">
        <v>1</v>
      </c>
      <c r="HF262">
        <v>0.0831936</v>
      </c>
      <c r="HG262">
        <v>-1.46121</v>
      </c>
      <c r="HH262">
        <v>20.1256</v>
      </c>
      <c r="HI262">
        <v>5.19603</v>
      </c>
      <c r="HJ262">
        <v>12.004</v>
      </c>
      <c r="HK262">
        <v>4.97365</v>
      </c>
      <c r="HL262">
        <v>3.294</v>
      </c>
      <c r="HM262">
        <v>9999</v>
      </c>
      <c r="HN262">
        <v>9999</v>
      </c>
      <c r="HO262">
        <v>9999</v>
      </c>
      <c r="HP262">
        <v>999.9</v>
      </c>
      <c r="HQ262">
        <v>1.86325</v>
      </c>
      <c r="HR262">
        <v>1.86812</v>
      </c>
      <c r="HS262">
        <v>1.86783</v>
      </c>
      <c r="HT262">
        <v>1.86905</v>
      </c>
      <c r="HU262">
        <v>1.86983</v>
      </c>
      <c r="HV262">
        <v>1.86592</v>
      </c>
      <c r="HW262">
        <v>1.86693</v>
      </c>
      <c r="HX262">
        <v>1.8684</v>
      </c>
      <c r="HY262">
        <v>5</v>
      </c>
      <c r="HZ262">
        <v>0</v>
      </c>
      <c r="IA262">
        <v>0</v>
      </c>
      <c r="IB262">
        <v>0</v>
      </c>
      <c r="IC262" t="s">
        <v>426</v>
      </c>
      <c r="ID262" t="s">
        <v>427</v>
      </c>
      <c r="IE262" t="s">
        <v>428</v>
      </c>
      <c r="IF262" t="s">
        <v>428</v>
      </c>
      <c r="IG262" t="s">
        <v>428</v>
      </c>
      <c r="IH262" t="s">
        <v>428</v>
      </c>
      <c r="II262">
        <v>0</v>
      </c>
      <c r="IJ262">
        <v>100</v>
      </c>
      <c r="IK262">
        <v>100</v>
      </c>
      <c r="IL262">
        <v>2.057</v>
      </c>
      <c r="IM262">
        <v>0.3832</v>
      </c>
      <c r="IN262">
        <v>0.625846538382723</v>
      </c>
      <c r="IO262">
        <v>0.00365734689822481</v>
      </c>
      <c r="IP262">
        <v>-6.82403095585571e-07</v>
      </c>
      <c r="IQ262">
        <v>2.34579755332527e-10</v>
      </c>
      <c r="IR262">
        <v>-0.0964157226560202</v>
      </c>
      <c r="IS262">
        <v>-0.0183575705514064</v>
      </c>
      <c r="IT262">
        <v>0.00210061426533654</v>
      </c>
      <c r="IU262">
        <v>-2.28055882586626e-05</v>
      </c>
      <c r="IV262">
        <v>4</v>
      </c>
      <c r="IW262">
        <v>2464</v>
      </c>
      <c r="IX262">
        <v>0</v>
      </c>
      <c r="IY262">
        <v>27</v>
      </c>
      <c r="IZ262">
        <v>29308448.9</v>
      </c>
      <c r="JA262">
        <v>29308448.9</v>
      </c>
      <c r="JB262">
        <v>0.955811</v>
      </c>
      <c r="JC262">
        <v>2.64404</v>
      </c>
      <c r="JD262">
        <v>1.54785</v>
      </c>
      <c r="JE262">
        <v>2.31323</v>
      </c>
      <c r="JF262">
        <v>1.64673</v>
      </c>
      <c r="JG262">
        <v>2.30347</v>
      </c>
      <c r="JH262">
        <v>34.4864</v>
      </c>
      <c r="JI262">
        <v>24.2188</v>
      </c>
      <c r="JJ262">
        <v>18</v>
      </c>
      <c r="JK262">
        <v>505.662</v>
      </c>
      <c r="JL262">
        <v>331.119</v>
      </c>
      <c r="JM262">
        <v>32.1617</v>
      </c>
      <c r="JN262">
        <v>28.4185</v>
      </c>
      <c r="JO262">
        <v>30.0003</v>
      </c>
      <c r="JP262">
        <v>28.3609</v>
      </c>
      <c r="JQ262">
        <v>28.3171</v>
      </c>
      <c r="JR262">
        <v>19.1477</v>
      </c>
      <c r="JS262">
        <v>20.9174</v>
      </c>
      <c r="JT262">
        <v>87.5984</v>
      </c>
      <c r="JU262">
        <v>32.0853</v>
      </c>
      <c r="JV262">
        <v>420</v>
      </c>
      <c r="JW262">
        <v>24.4726</v>
      </c>
      <c r="JX262">
        <v>96.6438</v>
      </c>
      <c r="JY262">
        <v>94.5753</v>
      </c>
    </row>
    <row r="263" spans="1:285">
      <c r="A263">
        <v>247</v>
      </c>
      <c r="B263">
        <v>1758506935</v>
      </c>
      <c r="C263">
        <v>3907</v>
      </c>
      <c r="D263" t="s">
        <v>924</v>
      </c>
      <c r="E263" t="s">
        <v>925</v>
      </c>
      <c r="F263">
        <v>5</v>
      </c>
      <c r="G263" t="s">
        <v>419</v>
      </c>
      <c r="H263" t="s">
        <v>903</v>
      </c>
      <c r="I263" t="s">
        <v>421</v>
      </c>
      <c r="J263">
        <v>1758506932</v>
      </c>
      <c r="K263">
        <f>(L263)/1000</f>
        <v>0</v>
      </c>
      <c r="L263">
        <f>1000*DL263*AJ263*(DH263-DI263)/(100*DA263*(1000-AJ263*DH263))</f>
        <v>0</v>
      </c>
      <c r="M263">
        <f>DL263*AJ263*(DG263-DF263*(1000-AJ263*DI263)/(1000-AJ263*DH263))/(100*DA263)</f>
        <v>0</v>
      </c>
      <c r="N263">
        <f>DF263 - IF(AJ263&gt;1, M263*DA263*100.0/(AL263), 0)</f>
        <v>0</v>
      </c>
      <c r="O263">
        <f>((U263-K263/2)*N263-M263)/(U263+K263/2)</f>
        <v>0</v>
      </c>
      <c r="P263">
        <f>O263*(DM263+DN263)/1000.0</f>
        <v>0</v>
      </c>
      <c r="Q263">
        <f>(DF263 - IF(AJ263&gt;1, M263*DA263*100.0/(AL263), 0))*(DM263+DN263)/1000.0</f>
        <v>0</v>
      </c>
      <c r="R263">
        <f>2.0/((1/T263-1/S263)+SIGN(T263)*SQRT((1/T263-1/S263)*(1/T263-1/S263) + 4*DB263/((DB263+1)*(DB263+1))*(2*1/T263*1/S263-1/S263*1/S263)))</f>
        <v>0</v>
      </c>
      <c r="S263">
        <f>IF(LEFT(DC263,1)&lt;&gt;"0",IF(LEFT(DC263,1)="1",3.0,DD263),$D$5+$E$5*(DT263*DM263/($K$5*1000))+$F$5*(DT263*DM263/($K$5*1000))*MAX(MIN(DA263,$J$5),$I$5)*MAX(MIN(DA263,$J$5),$I$5)+$G$5*MAX(MIN(DA263,$J$5),$I$5)*(DT263*DM263/($K$5*1000))+$H$5*(DT263*DM263/($K$5*1000))*(DT263*DM263/($K$5*1000)))</f>
        <v>0</v>
      </c>
      <c r="T263">
        <f>K263*(1000-(1000*0.61365*exp(17.502*X263/(240.97+X263))/(DM263+DN263)+DH263)/2)/(1000*0.61365*exp(17.502*X263/(240.97+X263))/(DM263+DN263)-DH263)</f>
        <v>0</v>
      </c>
      <c r="U263">
        <f>1/((DB263+1)/(R263/1.6)+1/(S263/1.37)) + DB263/((DB263+1)/(R263/1.6) + DB263/(S263/1.37))</f>
        <v>0</v>
      </c>
      <c r="V263">
        <f>(CW263*CZ263)</f>
        <v>0</v>
      </c>
      <c r="W263">
        <f>(DO263+(V263+2*0.95*5.67E-8*(((DO263+$B$7)+273)^4-(DO263+273)^4)-44100*K263)/(1.84*29.3*S263+8*0.95*5.67E-8*(DO263+273)^3))</f>
        <v>0</v>
      </c>
      <c r="X263">
        <f>($C$7*DP263+$D$7*DQ263+$E$7*W263)</f>
        <v>0</v>
      </c>
      <c r="Y263">
        <f>0.61365*exp(17.502*X263/(240.97+X263))</f>
        <v>0</v>
      </c>
      <c r="Z263">
        <f>(AA263/AB263*100)</f>
        <v>0</v>
      </c>
      <c r="AA263">
        <f>DH263*(DM263+DN263)/1000</f>
        <v>0</v>
      </c>
      <c r="AB263">
        <f>0.61365*exp(17.502*DO263/(240.97+DO263))</f>
        <v>0</v>
      </c>
      <c r="AC263">
        <f>(Y263-DH263*(DM263+DN263)/1000)</f>
        <v>0</v>
      </c>
      <c r="AD263">
        <f>(-K263*44100)</f>
        <v>0</v>
      </c>
      <c r="AE263">
        <f>2*29.3*S263*0.92*(DO263-X263)</f>
        <v>0</v>
      </c>
      <c r="AF263">
        <f>2*0.95*5.67E-8*(((DO263+$B$7)+273)^4-(X263+273)^4)</f>
        <v>0</v>
      </c>
      <c r="AG263">
        <f>V263+AF263+AD263+AE263</f>
        <v>0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MAX(0,($B$13+$C$13*DT263)/(1+$D$13*DT263)*DM263/(DO263+273)*$E$13)</f>
        <v>0</v>
      </c>
      <c r="AM263" t="s">
        <v>422</v>
      </c>
      <c r="AN263" t="s">
        <v>422</v>
      </c>
      <c r="AO263">
        <v>0</v>
      </c>
      <c r="AP263">
        <v>0</v>
      </c>
      <c r="AQ263">
        <f>1-AO263/AP263</f>
        <v>0</v>
      </c>
      <c r="AR263">
        <v>0</v>
      </c>
      <c r="AS263" t="s">
        <v>422</v>
      </c>
      <c r="AT263" t="s">
        <v>422</v>
      </c>
      <c r="AU263">
        <v>0</v>
      </c>
      <c r="AV263">
        <v>0</v>
      </c>
      <c r="AW263">
        <f>1-AU263/AV263</f>
        <v>0</v>
      </c>
      <c r="AX263">
        <v>0.5</v>
      </c>
      <c r="AY263">
        <f>CX263</f>
        <v>0</v>
      </c>
      <c r="AZ263">
        <f>M263</f>
        <v>0</v>
      </c>
      <c r="BA263">
        <f>AW263*AX263*AY263</f>
        <v>0</v>
      </c>
      <c r="BB263">
        <f>(AZ263-AR263)/AY263</f>
        <v>0</v>
      </c>
      <c r="BC263">
        <f>(AP263-AV263)/AV263</f>
        <v>0</v>
      </c>
      <c r="BD263">
        <f>AO263/(AQ263+AO263/AV263)</f>
        <v>0</v>
      </c>
      <c r="BE263" t="s">
        <v>422</v>
      </c>
      <c r="BF263">
        <v>0</v>
      </c>
      <c r="BG263">
        <f>IF(BF263&lt;&gt;0, BF263, BD263)</f>
        <v>0</v>
      </c>
      <c r="BH263">
        <f>1-BG263/AV263</f>
        <v>0</v>
      </c>
      <c r="BI263">
        <f>(AV263-AU263)/(AV263-BG263)</f>
        <v>0</v>
      </c>
      <c r="BJ263">
        <f>(AP263-AV263)/(AP263-BG263)</f>
        <v>0</v>
      </c>
      <c r="BK263">
        <f>(AV263-AU263)/(AV263-AO263)</f>
        <v>0</v>
      </c>
      <c r="BL263">
        <f>(AP263-AV263)/(AP263-AO263)</f>
        <v>0</v>
      </c>
      <c r="BM263">
        <f>(BI263*BG263/AU263)</f>
        <v>0</v>
      </c>
      <c r="BN263">
        <f>(1-BM263)</f>
        <v>0</v>
      </c>
      <c r="CW263">
        <f>$B$11*DU263+$C$11*DV263+$F$11*EG263*(1-EJ263)</f>
        <v>0</v>
      </c>
      <c r="CX263">
        <f>CW263*CY263</f>
        <v>0</v>
      </c>
      <c r="CY263">
        <f>($B$11*$D$9+$C$11*$D$9+$F$11*((ET263+EL263)/MAX(ET263+EL263+EU263, 0.1)*$I$9+EU263/MAX(ET263+EL263+EU263, 0.1)*$J$9))/($B$11+$C$11+$F$11)</f>
        <v>0</v>
      </c>
      <c r="CZ263">
        <f>($B$11*$K$9+$C$11*$K$9+$F$11*((ET263+EL263)/MAX(ET263+EL263+EU263, 0.1)*$P$9+EU263/MAX(ET263+EL263+EU263, 0.1)*$Q$9))/($B$11+$C$11+$F$11)</f>
        <v>0</v>
      </c>
      <c r="DA263">
        <v>6</v>
      </c>
      <c r="DB263">
        <v>0.5</v>
      </c>
      <c r="DC263" t="s">
        <v>423</v>
      </c>
      <c r="DD263">
        <v>2</v>
      </c>
      <c r="DE263">
        <v>1758506932</v>
      </c>
      <c r="DF263">
        <v>421.347</v>
      </c>
      <c r="DG263">
        <v>419.989333333333</v>
      </c>
      <c r="DH263">
        <v>24.9713</v>
      </c>
      <c r="DI263">
        <v>24.4690333333333</v>
      </c>
      <c r="DJ263">
        <v>419.290333333333</v>
      </c>
      <c r="DK263">
        <v>24.5881</v>
      </c>
      <c r="DL263">
        <v>500.060666666667</v>
      </c>
      <c r="DM263">
        <v>89.8327666666667</v>
      </c>
      <c r="DN263">
        <v>0.0366006666666667</v>
      </c>
      <c r="DO263">
        <v>30.9416333333333</v>
      </c>
      <c r="DP263">
        <v>30.1005333333333</v>
      </c>
      <c r="DQ263">
        <v>999.9</v>
      </c>
      <c r="DR263">
        <v>0</v>
      </c>
      <c r="DS263">
        <v>0</v>
      </c>
      <c r="DT263">
        <v>10009.3733333333</v>
      </c>
      <c r="DU263">
        <v>0</v>
      </c>
      <c r="DV263">
        <v>0.330984</v>
      </c>
      <c r="DW263">
        <v>1.35756666666667</v>
      </c>
      <c r="DX263">
        <v>432.138</v>
      </c>
      <c r="DY263">
        <v>430.524</v>
      </c>
      <c r="DZ263">
        <v>0.50224</v>
      </c>
      <c r="EA263">
        <v>419.989333333333</v>
      </c>
      <c r="EB263">
        <v>24.4690333333333</v>
      </c>
      <c r="EC263">
        <v>2.24323666666667</v>
      </c>
      <c r="ED263">
        <v>2.19812333333333</v>
      </c>
      <c r="EE263">
        <v>19.2744666666667</v>
      </c>
      <c r="EF263">
        <v>18.9486333333333</v>
      </c>
      <c r="EG263">
        <v>0.00500059</v>
      </c>
      <c r="EH263">
        <v>0</v>
      </c>
      <c r="EI263">
        <v>0</v>
      </c>
      <c r="EJ263">
        <v>0</v>
      </c>
      <c r="EK263">
        <v>845.566666666667</v>
      </c>
      <c r="EL263">
        <v>0.00500059</v>
      </c>
      <c r="EM263">
        <v>-13.7333333333333</v>
      </c>
      <c r="EN263">
        <v>-0.166666666666667</v>
      </c>
      <c r="EO263">
        <v>35.25</v>
      </c>
      <c r="EP263">
        <v>38.125</v>
      </c>
      <c r="EQ263">
        <v>36.458</v>
      </c>
      <c r="ER263">
        <v>37.937</v>
      </c>
      <c r="ES263">
        <v>37.479</v>
      </c>
      <c r="ET263">
        <v>0</v>
      </c>
      <c r="EU263">
        <v>0</v>
      </c>
      <c r="EV263">
        <v>0</v>
      </c>
      <c r="EW263">
        <v>1758506935.5</v>
      </c>
      <c r="EX263">
        <v>0</v>
      </c>
      <c r="EY263">
        <v>838.624</v>
      </c>
      <c r="EZ263">
        <v>6.70000007243904</v>
      </c>
      <c r="FA263">
        <v>0.584615412172329</v>
      </c>
      <c r="FB263">
        <v>-12.54</v>
      </c>
      <c r="FC263">
        <v>15</v>
      </c>
      <c r="FD263">
        <v>0</v>
      </c>
      <c r="FE263" t="s">
        <v>424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1.35840857142857</v>
      </c>
      <c r="FR263">
        <v>0.0498748051948057</v>
      </c>
      <c r="FS263">
        <v>0.0595941638470232</v>
      </c>
      <c r="FT263">
        <v>1</v>
      </c>
      <c r="FU263">
        <v>837.708823529412</v>
      </c>
      <c r="FV263">
        <v>2.15889991303353</v>
      </c>
      <c r="FW263">
        <v>6.66568771647487</v>
      </c>
      <c r="FX263">
        <v>-1</v>
      </c>
      <c r="FY263">
        <v>0.498907523809524</v>
      </c>
      <c r="FZ263">
        <v>0.0437998441558445</v>
      </c>
      <c r="GA263">
        <v>0.00509782422887262</v>
      </c>
      <c r="GB263">
        <v>1</v>
      </c>
      <c r="GC263">
        <v>2</v>
      </c>
      <c r="GD263">
        <v>2</v>
      </c>
      <c r="GE263" t="s">
        <v>425</v>
      </c>
      <c r="GF263">
        <v>3.1332</v>
      </c>
      <c r="GG263">
        <v>2.71471</v>
      </c>
      <c r="GH263">
        <v>0.0890665</v>
      </c>
      <c r="GI263">
        <v>0.0893108</v>
      </c>
      <c r="GJ263">
        <v>0.105223</v>
      </c>
      <c r="GK263">
        <v>0.104393</v>
      </c>
      <c r="GL263">
        <v>34307.9</v>
      </c>
      <c r="GM263">
        <v>36732.5</v>
      </c>
      <c r="GN263">
        <v>34076.1</v>
      </c>
      <c r="GO263">
        <v>36520.9</v>
      </c>
      <c r="GP263">
        <v>43066.4</v>
      </c>
      <c r="GQ263">
        <v>46955.3</v>
      </c>
      <c r="GR263">
        <v>53170</v>
      </c>
      <c r="GS263">
        <v>58373.9</v>
      </c>
      <c r="GT263">
        <v>1.95362</v>
      </c>
      <c r="GU263">
        <v>1.6553</v>
      </c>
      <c r="GV263">
        <v>0.0828542</v>
      </c>
      <c r="GW263">
        <v>0</v>
      </c>
      <c r="GX263">
        <v>28.7544</v>
      </c>
      <c r="GY263">
        <v>999.9</v>
      </c>
      <c r="GZ263">
        <v>58.943</v>
      </c>
      <c r="HA263">
        <v>30.565</v>
      </c>
      <c r="HB263">
        <v>28.8759</v>
      </c>
      <c r="HC263">
        <v>54.5047</v>
      </c>
      <c r="HD263">
        <v>47.6763</v>
      </c>
      <c r="HE263">
        <v>1</v>
      </c>
      <c r="HF263">
        <v>0.0830488</v>
      </c>
      <c r="HG263">
        <v>-1.33898</v>
      </c>
      <c r="HH263">
        <v>20.1266</v>
      </c>
      <c r="HI263">
        <v>5.19603</v>
      </c>
      <c r="HJ263">
        <v>12.004</v>
      </c>
      <c r="HK263">
        <v>4.97375</v>
      </c>
      <c r="HL263">
        <v>3.294</v>
      </c>
      <c r="HM263">
        <v>9999</v>
      </c>
      <c r="HN263">
        <v>9999</v>
      </c>
      <c r="HO263">
        <v>9999</v>
      </c>
      <c r="HP263">
        <v>999.9</v>
      </c>
      <c r="HQ263">
        <v>1.86325</v>
      </c>
      <c r="HR263">
        <v>1.86812</v>
      </c>
      <c r="HS263">
        <v>1.86783</v>
      </c>
      <c r="HT263">
        <v>1.86905</v>
      </c>
      <c r="HU263">
        <v>1.86983</v>
      </c>
      <c r="HV263">
        <v>1.86589</v>
      </c>
      <c r="HW263">
        <v>1.86694</v>
      </c>
      <c r="HX263">
        <v>1.86837</v>
      </c>
      <c r="HY263">
        <v>5</v>
      </c>
      <c r="HZ263">
        <v>0</v>
      </c>
      <c r="IA263">
        <v>0</v>
      </c>
      <c r="IB263">
        <v>0</v>
      </c>
      <c r="IC263" t="s">
        <v>426</v>
      </c>
      <c r="ID263" t="s">
        <v>427</v>
      </c>
      <c r="IE263" t="s">
        <v>428</v>
      </c>
      <c r="IF263" t="s">
        <v>428</v>
      </c>
      <c r="IG263" t="s">
        <v>428</v>
      </c>
      <c r="IH263" t="s">
        <v>428</v>
      </c>
      <c r="II263">
        <v>0</v>
      </c>
      <c r="IJ263">
        <v>100</v>
      </c>
      <c r="IK263">
        <v>100</v>
      </c>
      <c r="IL263">
        <v>2.057</v>
      </c>
      <c r="IM263">
        <v>0.3832</v>
      </c>
      <c r="IN263">
        <v>0.625846538382723</v>
      </c>
      <c r="IO263">
        <v>0.00365734689822481</v>
      </c>
      <c r="IP263">
        <v>-6.82403095585571e-07</v>
      </c>
      <c r="IQ263">
        <v>2.34579755332527e-10</v>
      </c>
      <c r="IR263">
        <v>-0.0964157226560202</v>
      </c>
      <c r="IS263">
        <v>-0.0183575705514064</v>
      </c>
      <c r="IT263">
        <v>0.00210061426533654</v>
      </c>
      <c r="IU263">
        <v>-2.28055882586626e-05</v>
      </c>
      <c r="IV263">
        <v>4</v>
      </c>
      <c r="IW263">
        <v>2464</v>
      </c>
      <c r="IX263">
        <v>0</v>
      </c>
      <c r="IY263">
        <v>27</v>
      </c>
      <c r="IZ263">
        <v>29308448.9</v>
      </c>
      <c r="JA263">
        <v>29308448.9</v>
      </c>
      <c r="JB263">
        <v>0.955811</v>
      </c>
      <c r="JC263">
        <v>2.63672</v>
      </c>
      <c r="JD263">
        <v>1.54785</v>
      </c>
      <c r="JE263">
        <v>2.31323</v>
      </c>
      <c r="JF263">
        <v>1.64673</v>
      </c>
      <c r="JG263">
        <v>2.33398</v>
      </c>
      <c r="JH263">
        <v>34.4864</v>
      </c>
      <c r="JI263">
        <v>24.2188</v>
      </c>
      <c r="JJ263">
        <v>18</v>
      </c>
      <c r="JK263">
        <v>505.59</v>
      </c>
      <c r="JL263">
        <v>331.315</v>
      </c>
      <c r="JM263">
        <v>32.1296</v>
      </c>
      <c r="JN263">
        <v>28.4203</v>
      </c>
      <c r="JO263">
        <v>30.0001</v>
      </c>
      <c r="JP263">
        <v>28.3621</v>
      </c>
      <c r="JQ263">
        <v>28.3183</v>
      </c>
      <c r="JR263">
        <v>19.1477</v>
      </c>
      <c r="JS263">
        <v>20.9174</v>
      </c>
      <c r="JT263">
        <v>87.5984</v>
      </c>
      <c r="JU263">
        <v>32.0853</v>
      </c>
      <c r="JV263">
        <v>420</v>
      </c>
      <c r="JW263">
        <v>24.4726</v>
      </c>
      <c r="JX263">
        <v>96.6437</v>
      </c>
      <c r="JY263">
        <v>94.5752</v>
      </c>
    </row>
    <row r="264" spans="1:285">
      <c r="A264">
        <v>248</v>
      </c>
      <c r="B264">
        <v>1758506937</v>
      </c>
      <c r="C264">
        <v>3909</v>
      </c>
      <c r="D264" t="s">
        <v>926</v>
      </c>
      <c r="E264" t="s">
        <v>927</v>
      </c>
      <c r="F264">
        <v>5</v>
      </c>
      <c r="G264" t="s">
        <v>419</v>
      </c>
      <c r="H264" t="s">
        <v>903</v>
      </c>
      <c r="I264" t="s">
        <v>421</v>
      </c>
      <c r="J264">
        <v>1758506934</v>
      </c>
      <c r="K264">
        <f>(L264)/1000</f>
        <v>0</v>
      </c>
      <c r="L264">
        <f>1000*DL264*AJ264*(DH264-DI264)/(100*DA264*(1000-AJ264*DH264))</f>
        <v>0</v>
      </c>
      <c r="M264">
        <f>DL264*AJ264*(DG264-DF264*(1000-AJ264*DI264)/(1000-AJ264*DH264))/(100*DA264)</f>
        <v>0</v>
      </c>
      <c r="N264">
        <f>DF264 - IF(AJ264&gt;1, M264*DA264*100.0/(AL264), 0)</f>
        <v>0</v>
      </c>
      <c r="O264">
        <f>((U264-K264/2)*N264-M264)/(U264+K264/2)</f>
        <v>0</v>
      </c>
      <c r="P264">
        <f>O264*(DM264+DN264)/1000.0</f>
        <v>0</v>
      </c>
      <c r="Q264">
        <f>(DF264 - IF(AJ264&gt;1, M264*DA264*100.0/(AL264), 0))*(DM264+DN264)/1000.0</f>
        <v>0</v>
      </c>
      <c r="R264">
        <f>2.0/((1/T264-1/S264)+SIGN(T264)*SQRT((1/T264-1/S264)*(1/T264-1/S264) + 4*DB264/((DB264+1)*(DB264+1))*(2*1/T264*1/S264-1/S264*1/S264)))</f>
        <v>0</v>
      </c>
      <c r="S264">
        <f>IF(LEFT(DC264,1)&lt;&gt;"0",IF(LEFT(DC264,1)="1",3.0,DD264),$D$5+$E$5*(DT264*DM264/($K$5*1000))+$F$5*(DT264*DM264/($K$5*1000))*MAX(MIN(DA264,$J$5),$I$5)*MAX(MIN(DA264,$J$5),$I$5)+$G$5*MAX(MIN(DA264,$J$5),$I$5)*(DT264*DM264/($K$5*1000))+$H$5*(DT264*DM264/($K$5*1000))*(DT264*DM264/($K$5*1000)))</f>
        <v>0</v>
      </c>
      <c r="T264">
        <f>K264*(1000-(1000*0.61365*exp(17.502*X264/(240.97+X264))/(DM264+DN264)+DH264)/2)/(1000*0.61365*exp(17.502*X264/(240.97+X264))/(DM264+DN264)-DH264)</f>
        <v>0</v>
      </c>
      <c r="U264">
        <f>1/((DB264+1)/(R264/1.6)+1/(S264/1.37)) + DB264/((DB264+1)/(R264/1.6) + DB264/(S264/1.37))</f>
        <v>0</v>
      </c>
      <c r="V264">
        <f>(CW264*CZ264)</f>
        <v>0</v>
      </c>
      <c r="W264">
        <f>(DO264+(V264+2*0.95*5.67E-8*(((DO264+$B$7)+273)^4-(DO264+273)^4)-44100*K264)/(1.84*29.3*S264+8*0.95*5.67E-8*(DO264+273)^3))</f>
        <v>0</v>
      </c>
      <c r="X264">
        <f>($C$7*DP264+$D$7*DQ264+$E$7*W264)</f>
        <v>0</v>
      </c>
      <c r="Y264">
        <f>0.61365*exp(17.502*X264/(240.97+X264))</f>
        <v>0</v>
      </c>
      <c r="Z264">
        <f>(AA264/AB264*100)</f>
        <v>0</v>
      </c>
      <c r="AA264">
        <f>DH264*(DM264+DN264)/1000</f>
        <v>0</v>
      </c>
      <c r="AB264">
        <f>0.61365*exp(17.502*DO264/(240.97+DO264))</f>
        <v>0</v>
      </c>
      <c r="AC264">
        <f>(Y264-DH264*(DM264+DN264)/1000)</f>
        <v>0</v>
      </c>
      <c r="AD264">
        <f>(-K264*44100)</f>
        <v>0</v>
      </c>
      <c r="AE264">
        <f>2*29.3*S264*0.92*(DO264-X264)</f>
        <v>0</v>
      </c>
      <c r="AF264">
        <f>2*0.95*5.67E-8*(((DO264+$B$7)+273)^4-(X264+273)^4)</f>
        <v>0</v>
      </c>
      <c r="AG264">
        <f>V264+AF264+AD264+AE264</f>
        <v>0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MAX(0,($B$13+$C$13*DT264)/(1+$D$13*DT264)*DM264/(DO264+273)*$E$13)</f>
        <v>0</v>
      </c>
      <c r="AM264" t="s">
        <v>422</v>
      </c>
      <c r="AN264" t="s">
        <v>422</v>
      </c>
      <c r="AO264">
        <v>0</v>
      </c>
      <c r="AP264">
        <v>0</v>
      </c>
      <c r="AQ264">
        <f>1-AO264/AP264</f>
        <v>0</v>
      </c>
      <c r="AR264">
        <v>0</v>
      </c>
      <c r="AS264" t="s">
        <v>422</v>
      </c>
      <c r="AT264" t="s">
        <v>422</v>
      </c>
      <c r="AU264">
        <v>0</v>
      </c>
      <c r="AV264">
        <v>0</v>
      </c>
      <c r="AW264">
        <f>1-AU264/AV264</f>
        <v>0</v>
      </c>
      <c r="AX264">
        <v>0.5</v>
      </c>
      <c r="AY264">
        <f>CX264</f>
        <v>0</v>
      </c>
      <c r="AZ264">
        <f>M264</f>
        <v>0</v>
      </c>
      <c r="BA264">
        <f>AW264*AX264*AY264</f>
        <v>0</v>
      </c>
      <c r="BB264">
        <f>(AZ264-AR264)/AY264</f>
        <v>0</v>
      </c>
      <c r="BC264">
        <f>(AP264-AV264)/AV264</f>
        <v>0</v>
      </c>
      <c r="BD264">
        <f>AO264/(AQ264+AO264/AV264)</f>
        <v>0</v>
      </c>
      <c r="BE264" t="s">
        <v>422</v>
      </c>
      <c r="BF264">
        <v>0</v>
      </c>
      <c r="BG264">
        <f>IF(BF264&lt;&gt;0, BF264, BD264)</f>
        <v>0</v>
      </c>
      <c r="BH264">
        <f>1-BG264/AV264</f>
        <v>0</v>
      </c>
      <c r="BI264">
        <f>(AV264-AU264)/(AV264-BG264)</f>
        <v>0</v>
      </c>
      <c r="BJ264">
        <f>(AP264-AV264)/(AP264-BG264)</f>
        <v>0</v>
      </c>
      <c r="BK264">
        <f>(AV264-AU264)/(AV264-AO264)</f>
        <v>0</v>
      </c>
      <c r="BL264">
        <f>(AP264-AV264)/(AP264-AO264)</f>
        <v>0</v>
      </c>
      <c r="BM264">
        <f>(BI264*BG264/AU264)</f>
        <v>0</v>
      </c>
      <c r="BN264">
        <f>(1-BM264)</f>
        <v>0</v>
      </c>
      <c r="CW264">
        <f>$B$11*DU264+$C$11*DV264+$F$11*EG264*(1-EJ264)</f>
        <v>0</v>
      </c>
      <c r="CX264">
        <f>CW264*CY264</f>
        <v>0</v>
      </c>
      <c r="CY264">
        <f>($B$11*$D$9+$C$11*$D$9+$F$11*((ET264+EL264)/MAX(ET264+EL264+EU264, 0.1)*$I$9+EU264/MAX(ET264+EL264+EU264, 0.1)*$J$9))/($B$11+$C$11+$F$11)</f>
        <v>0</v>
      </c>
      <c r="CZ264">
        <f>($B$11*$K$9+$C$11*$K$9+$F$11*((ET264+EL264)/MAX(ET264+EL264+EU264, 0.1)*$P$9+EU264/MAX(ET264+EL264+EU264, 0.1)*$Q$9))/($B$11+$C$11+$F$11)</f>
        <v>0</v>
      </c>
      <c r="DA264">
        <v>6</v>
      </c>
      <c r="DB264">
        <v>0.5</v>
      </c>
      <c r="DC264" t="s">
        <v>423</v>
      </c>
      <c r="DD264">
        <v>2</v>
      </c>
      <c r="DE264">
        <v>1758506934</v>
      </c>
      <c r="DF264">
        <v>421.356666666667</v>
      </c>
      <c r="DG264">
        <v>419.974333333333</v>
      </c>
      <c r="DH264">
        <v>24.9720666666667</v>
      </c>
      <c r="DI264">
        <v>24.4716666666667</v>
      </c>
      <c r="DJ264">
        <v>419.3</v>
      </c>
      <c r="DK264">
        <v>24.5888666666667</v>
      </c>
      <c r="DL264">
        <v>500.060666666667</v>
      </c>
      <c r="DM264">
        <v>89.8327</v>
      </c>
      <c r="DN264">
        <v>0.0366766333333333</v>
      </c>
      <c r="DO264">
        <v>30.9406333333333</v>
      </c>
      <c r="DP264">
        <v>30.1044</v>
      </c>
      <c r="DQ264">
        <v>999.9</v>
      </c>
      <c r="DR264">
        <v>0</v>
      </c>
      <c r="DS264">
        <v>0</v>
      </c>
      <c r="DT264">
        <v>9997.92333333333</v>
      </c>
      <c r="DU264">
        <v>0</v>
      </c>
      <c r="DV264">
        <v>0.330984</v>
      </c>
      <c r="DW264">
        <v>1.38232333333333</v>
      </c>
      <c r="DX264">
        <v>432.148333333333</v>
      </c>
      <c r="DY264">
        <v>430.509666666667</v>
      </c>
      <c r="DZ264">
        <v>0.500382</v>
      </c>
      <c r="EA264">
        <v>419.974333333333</v>
      </c>
      <c r="EB264">
        <v>24.4716666666667</v>
      </c>
      <c r="EC264">
        <v>2.24330333333333</v>
      </c>
      <c r="ED264">
        <v>2.19835666666667</v>
      </c>
      <c r="EE264">
        <v>19.2749666666667</v>
      </c>
      <c r="EF264">
        <v>18.9503333333333</v>
      </c>
      <c r="EG264">
        <v>0.00500059</v>
      </c>
      <c r="EH264">
        <v>0</v>
      </c>
      <c r="EI264">
        <v>0</v>
      </c>
      <c r="EJ264">
        <v>0</v>
      </c>
      <c r="EK264">
        <v>842.6</v>
      </c>
      <c r="EL264">
        <v>0.00500059</v>
      </c>
      <c r="EM264">
        <v>-8.8</v>
      </c>
      <c r="EN264">
        <v>0.466666666666667</v>
      </c>
      <c r="EO264">
        <v>35.25</v>
      </c>
      <c r="EP264">
        <v>38.125</v>
      </c>
      <c r="EQ264">
        <v>36.458</v>
      </c>
      <c r="ER264">
        <v>37.937</v>
      </c>
      <c r="ES264">
        <v>37.458</v>
      </c>
      <c r="ET264">
        <v>0</v>
      </c>
      <c r="EU264">
        <v>0</v>
      </c>
      <c r="EV264">
        <v>0</v>
      </c>
      <c r="EW264">
        <v>1758506937.3</v>
      </c>
      <c r="EX264">
        <v>0</v>
      </c>
      <c r="EY264">
        <v>838.503846153846</v>
      </c>
      <c r="EZ264">
        <v>5.34358987639577</v>
      </c>
      <c r="FA264">
        <v>-0.83760685724133</v>
      </c>
      <c r="FB264">
        <v>-13.0038461538462</v>
      </c>
      <c r="FC264">
        <v>15</v>
      </c>
      <c r="FD264">
        <v>0</v>
      </c>
      <c r="FE264" t="s">
        <v>424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1.35721238095238</v>
      </c>
      <c r="FR264">
        <v>0.156151168831172</v>
      </c>
      <c r="FS264">
        <v>0.0590418835924176</v>
      </c>
      <c r="FT264">
        <v>1</v>
      </c>
      <c r="FU264">
        <v>837.90294117647</v>
      </c>
      <c r="FV264">
        <v>9.53552328613126</v>
      </c>
      <c r="FW264">
        <v>6.88961218468524</v>
      </c>
      <c r="FX264">
        <v>-1</v>
      </c>
      <c r="FY264">
        <v>0.500243952380952</v>
      </c>
      <c r="FZ264">
        <v>0.027098883116883</v>
      </c>
      <c r="GA264">
        <v>0.0035490531597971</v>
      </c>
      <c r="GB264">
        <v>1</v>
      </c>
      <c r="GC264">
        <v>2</v>
      </c>
      <c r="GD264">
        <v>2</v>
      </c>
      <c r="GE264" t="s">
        <v>425</v>
      </c>
      <c r="GF264">
        <v>3.13316</v>
      </c>
      <c r="GG264">
        <v>2.71465</v>
      </c>
      <c r="GH264">
        <v>0.0890663</v>
      </c>
      <c r="GI264">
        <v>0.0893101</v>
      </c>
      <c r="GJ264">
        <v>0.10522</v>
      </c>
      <c r="GK264">
        <v>0.10442</v>
      </c>
      <c r="GL264">
        <v>34307.8</v>
      </c>
      <c r="GM264">
        <v>36732.3</v>
      </c>
      <c r="GN264">
        <v>34076.1</v>
      </c>
      <c r="GO264">
        <v>36520.7</v>
      </c>
      <c r="GP264">
        <v>43066.4</v>
      </c>
      <c r="GQ264">
        <v>46953.5</v>
      </c>
      <c r="GR264">
        <v>53169.9</v>
      </c>
      <c r="GS264">
        <v>58373.6</v>
      </c>
      <c r="GT264">
        <v>1.95352</v>
      </c>
      <c r="GU264">
        <v>1.6556</v>
      </c>
      <c r="GV264">
        <v>0.0828952</v>
      </c>
      <c r="GW264">
        <v>0</v>
      </c>
      <c r="GX264">
        <v>28.7569</v>
      </c>
      <c r="GY264">
        <v>999.9</v>
      </c>
      <c r="GZ264">
        <v>58.967</v>
      </c>
      <c r="HA264">
        <v>30.585</v>
      </c>
      <c r="HB264">
        <v>28.9185</v>
      </c>
      <c r="HC264">
        <v>54.6647</v>
      </c>
      <c r="HD264">
        <v>47.3478</v>
      </c>
      <c r="HE264">
        <v>1</v>
      </c>
      <c r="HF264">
        <v>0.0830437</v>
      </c>
      <c r="HG264">
        <v>-1.34278</v>
      </c>
      <c r="HH264">
        <v>20.1265</v>
      </c>
      <c r="HI264">
        <v>5.19632</v>
      </c>
      <c r="HJ264">
        <v>12.004</v>
      </c>
      <c r="HK264">
        <v>4.9738</v>
      </c>
      <c r="HL264">
        <v>3.294</v>
      </c>
      <c r="HM264">
        <v>9999</v>
      </c>
      <c r="HN264">
        <v>9999</v>
      </c>
      <c r="HO264">
        <v>9999</v>
      </c>
      <c r="HP264">
        <v>999.9</v>
      </c>
      <c r="HQ264">
        <v>1.86325</v>
      </c>
      <c r="HR264">
        <v>1.86812</v>
      </c>
      <c r="HS264">
        <v>1.86783</v>
      </c>
      <c r="HT264">
        <v>1.86905</v>
      </c>
      <c r="HU264">
        <v>1.86982</v>
      </c>
      <c r="HV264">
        <v>1.86589</v>
      </c>
      <c r="HW264">
        <v>1.86695</v>
      </c>
      <c r="HX264">
        <v>1.86839</v>
      </c>
      <c r="HY264">
        <v>5</v>
      </c>
      <c r="HZ264">
        <v>0</v>
      </c>
      <c r="IA264">
        <v>0</v>
      </c>
      <c r="IB264">
        <v>0</v>
      </c>
      <c r="IC264" t="s">
        <v>426</v>
      </c>
      <c r="ID264" t="s">
        <v>427</v>
      </c>
      <c r="IE264" t="s">
        <v>428</v>
      </c>
      <c r="IF264" t="s">
        <v>428</v>
      </c>
      <c r="IG264" t="s">
        <v>428</v>
      </c>
      <c r="IH264" t="s">
        <v>428</v>
      </c>
      <c r="II264">
        <v>0</v>
      </c>
      <c r="IJ264">
        <v>100</v>
      </c>
      <c r="IK264">
        <v>100</v>
      </c>
      <c r="IL264">
        <v>2.057</v>
      </c>
      <c r="IM264">
        <v>0.3831</v>
      </c>
      <c r="IN264">
        <v>0.625846538382723</v>
      </c>
      <c r="IO264">
        <v>0.00365734689822481</v>
      </c>
      <c r="IP264">
        <v>-6.82403095585571e-07</v>
      </c>
      <c r="IQ264">
        <v>2.34579755332527e-10</v>
      </c>
      <c r="IR264">
        <v>-0.0964157226560202</v>
      </c>
      <c r="IS264">
        <v>-0.0183575705514064</v>
      </c>
      <c r="IT264">
        <v>0.00210061426533654</v>
      </c>
      <c r="IU264">
        <v>-2.28055882586626e-05</v>
      </c>
      <c r="IV264">
        <v>4</v>
      </c>
      <c r="IW264">
        <v>2464</v>
      </c>
      <c r="IX264">
        <v>0</v>
      </c>
      <c r="IY264">
        <v>27</v>
      </c>
      <c r="IZ264">
        <v>29308448.9</v>
      </c>
      <c r="JA264">
        <v>29308448.9</v>
      </c>
      <c r="JB264">
        <v>0.955811</v>
      </c>
      <c r="JC264">
        <v>2.64771</v>
      </c>
      <c r="JD264">
        <v>1.54785</v>
      </c>
      <c r="JE264">
        <v>2.31323</v>
      </c>
      <c r="JF264">
        <v>1.64673</v>
      </c>
      <c r="JG264">
        <v>2.20825</v>
      </c>
      <c r="JH264">
        <v>34.4864</v>
      </c>
      <c r="JI264">
        <v>24.2101</v>
      </c>
      <c r="JJ264">
        <v>18</v>
      </c>
      <c r="JK264">
        <v>505.534</v>
      </c>
      <c r="JL264">
        <v>331.464</v>
      </c>
      <c r="JM264">
        <v>32.0903</v>
      </c>
      <c r="JN264">
        <v>28.4215</v>
      </c>
      <c r="JO264">
        <v>30</v>
      </c>
      <c r="JP264">
        <v>28.3632</v>
      </c>
      <c r="JQ264">
        <v>28.3195</v>
      </c>
      <c r="JR264">
        <v>19.147</v>
      </c>
      <c r="JS264">
        <v>20.9174</v>
      </c>
      <c r="JT264">
        <v>87.5984</v>
      </c>
      <c r="JU264">
        <v>31.9807</v>
      </c>
      <c r="JV264">
        <v>420</v>
      </c>
      <c r="JW264">
        <v>24.4726</v>
      </c>
      <c r="JX264">
        <v>96.6435</v>
      </c>
      <c r="JY264">
        <v>94.5746</v>
      </c>
    </row>
    <row r="265" spans="1:285">
      <c r="A265">
        <v>249</v>
      </c>
      <c r="B265">
        <v>1758506939</v>
      </c>
      <c r="C265">
        <v>3911</v>
      </c>
      <c r="D265" t="s">
        <v>928</v>
      </c>
      <c r="E265" t="s">
        <v>929</v>
      </c>
      <c r="F265">
        <v>5</v>
      </c>
      <c r="G265" t="s">
        <v>419</v>
      </c>
      <c r="H265" t="s">
        <v>903</v>
      </c>
      <c r="I265" t="s">
        <v>421</v>
      </c>
      <c r="J265">
        <v>1758506936</v>
      </c>
      <c r="K265">
        <f>(L265)/1000</f>
        <v>0</v>
      </c>
      <c r="L265">
        <f>1000*DL265*AJ265*(DH265-DI265)/(100*DA265*(1000-AJ265*DH265))</f>
        <v>0</v>
      </c>
      <c r="M265">
        <f>DL265*AJ265*(DG265-DF265*(1000-AJ265*DI265)/(1000-AJ265*DH265))/(100*DA265)</f>
        <v>0</v>
      </c>
      <c r="N265">
        <f>DF265 - IF(AJ265&gt;1, M265*DA265*100.0/(AL265), 0)</f>
        <v>0</v>
      </c>
      <c r="O265">
        <f>((U265-K265/2)*N265-M265)/(U265+K265/2)</f>
        <v>0</v>
      </c>
      <c r="P265">
        <f>O265*(DM265+DN265)/1000.0</f>
        <v>0</v>
      </c>
      <c r="Q265">
        <f>(DF265 - IF(AJ265&gt;1, M265*DA265*100.0/(AL265), 0))*(DM265+DN265)/1000.0</f>
        <v>0</v>
      </c>
      <c r="R265">
        <f>2.0/((1/T265-1/S265)+SIGN(T265)*SQRT((1/T265-1/S265)*(1/T265-1/S265) + 4*DB265/((DB265+1)*(DB265+1))*(2*1/T265*1/S265-1/S265*1/S265)))</f>
        <v>0</v>
      </c>
      <c r="S265">
        <f>IF(LEFT(DC265,1)&lt;&gt;"0",IF(LEFT(DC265,1)="1",3.0,DD265),$D$5+$E$5*(DT265*DM265/($K$5*1000))+$F$5*(DT265*DM265/($K$5*1000))*MAX(MIN(DA265,$J$5),$I$5)*MAX(MIN(DA265,$J$5),$I$5)+$G$5*MAX(MIN(DA265,$J$5),$I$5)*(DT265*DM265/($K$5*1000))+$H$5*(DT265*DM265/($K$5*1000))*(DT265*DM265/($K$5*1000)))</f>
        <v>0</v>
      </c>
      <c r="T265">
        <f>K265*(1000-(1000*0.61365*exp(17.502*X265/(240.97+X265))/(DM265+DN265)+DH265)/2)/(1000*0.61365*exp(17.502*X265/(240.97+X265))/(DM265+DN265)-DH265)</f>
        <v>0</v>
      </c>
      <c r="U265">
        <f>1/((DB265+1)/(R265/1.6)+1/(S265/1.37)) + DB265/((DB265+1)/(R265/1.6) + DB265/(S265/1.37))</f>
        <v>0</v>
      </c>
      <c r="V265">
        <f>(CW265*CZ265)</f>
        <v>0</v>
      </c>
      <c r="W265">
        <f>(DO265+(V265+2*0.95*5.67E-8*(((DO265+$B$7)+273)^4-(DO265+273)^4)-44100*K265)/(1.84*29.3*S265+8*0.95*5.67E-8*(DO265+273)^3))</f>
        <v>0</v>
      </c>
      <c r="X265">
        <f>($C$7*DP265+$D$7*DQ265+$E$7*W265)</f>
        <v>0</v>
      </c>
      <c r="Y265">
        <f>0.61365*exp(17.502*X265/(240.97+X265))</f>
        <v>0</v>
      </c>
      <c r="Z265">
        <f>(AA265/AB265*100)</f>
        <v>0</v>
      </c>
      <c r="AA265">
        <f>DH265*(DM265+DN265)/1000</f>
        <v>0</v>
      </c>
      <c r="AB265">
        <f>0.61365*exp(17.502*DO265/(240.97+DO265))</f>
        <v>0</v>
      </c>
      <c r="AC265">
        <f>(Y265-DH265*(DM265+DN265)/1000)</f>
        <v>0</v>
      </c>
      <c r="AD265">
        <f>(-K265*44100)</f>
        <v>0</v>
      </c>
      <c r="AE265">
        <f>2*29.3*S265*0.92*(DO265-X265)</f>
        <v>0</v>
      </c>
      <c r="AF265">
        <f>2*0.95*5.67E-8*(((DO265+$B$7)+273)^4-(X265+273)^4)</f>
        <v>0</v>
      </c>
      <c r="AG265">
        <f>V265+AF265+AD265+AE265</f>
        <v>0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MAX(0,($B$13+$C$13*DT265)/(1+$D$13*DT265)*DM265/(DO265+273)*$E$13)</f>
        <v>0</v>
      </c>
      <c r="AM265" t="s">
        <v>422</v>
      </c>
      <c r="AN265" t="s">
        <v>422</v>
      </c>
      <c r="AO265">
        <v>0</v>
      </c>
      <c r="AP265">
        <v>0</v>
      </c>
      <c r="AQ265">
        <f>1-AO265/AP265</f>
        <v>0</v>
      </c>
      <c r="AR265">
        <v>0</v>
      </c>
      <c r="AS265" t="s">
        <v>422</v>
      </c>
      <c r="AT265" t="s">
        <v>422</v>
      </c>
      <c r="AU265">
        <v>0</v>
      </c>
      <c r="AV265">
        <v>0</v>
      </c>
      <c r="AW265">
        <f>1-AU265/AV265</f>
        <v>0</v>
      </c>
      <c r="AX265">
        <v>0.5</v>
      </c>
      <c r="AY265">
        <f>CX265</f>
        <v>0</v>
      </c>
      <c r="AZ265">
        <f>M265</f>
        <v>0</v>
      </c>
      <c r="BA265">
        <f>AW265*AX265*AY265</f>
        <v>0</v>
      </c>
      <c r="BB265">
        <f>(AZ265-AR265)/AY265</f>
        <v>0</v>
      </c>
      <c r="BC265">
        <f>(AP265-AV265)/AV265</f>
        <v>0</v>
      </c>
      <c r="BD265">
        <f>AO265/(AQ265+AO265/AV265)</f>
        <v>0</v>
      </c>
      <c r="BE265" t="s">
        <v>422</v>
      </c>
      <c r="BF265">
        <v>0</v>
      </c>
      <c r="BG265">
        <f>IF(BF265&lt;&gt;0, BF265, BD265)</f>
        <v>0</v>
      </c>
      <c r="BH265">
        <f>1-BG265/AV265</f>
        <v>0</v>
      </c>
      <c r="BI265">
        <f>(AV265-AU265)/(AV265-BG265)</f>
        <v>0</v>
      </c>
      <c r="BJ265">
        <f>(AP265-AV265)/(AP265-BG265)</f>
        <v>0</v>
      </c>
      <c r="BK265">
        <f>(AV265-AU265)/(AV265-AO265)</f>
        <v>0</v>
      </c>
      <c r="BL265">
        <f>(AP265-AV265)/(AP265-AO265)</f>
        <v>0</v>
      </c>
      <c r="BM265">
        <f>(BI265*BG265/AU265)</f>
        <v>0</v>
      </c>
      <c r="BN265">
        <f>(1-BM265)</f>
        <v>0</v>
      </c>
      <c r="CW265">
        <f>$B$11*DU265+$C$11*DV265+$F$11*EG265*(1-EJ265)</f>
        <v>0</v>
      </c>
      <c r="CX265">
        <f>CW265*CY265</f>
        <v>0</v>
      </c>
      <c r="CY265">
        <f>($B$11*$D$9+$C$11*$D$9+$F$11*((ET265+EL265)/MAX(ET265+EL265+EU265, 0.1)*$I$9+EU265/MAX(ET265+EL265+EU265, 0.1)*$J$9))/($B$11+$C$11+$F$11)</f>
        <v>0</v>
      </c>
      <c r="CZ265">
        <f>($B$11*$K$9+$C$11*$K$9+$F$11*((ET265+EL265)/MAX(ET265+EL265+EU265, 0.1)*$P$9+EU265/MAX(ET265+EL265+EU265, 0.1)*$Q$9))/($B$11+$C$11+$F$11)</f>
        <v>0</v>
      </c>
      <c r="DA265">
        <v>6</v>
      </c>
      <c r="DB265">
        <v>0.5</v>
      </c>
      <c r="DC265" t="s">
        <v>423</v>
      </c>
      <c r="DD265">
        <v>2</v>
      </c>
      <c r="DE265">
        <v>1758506936</v>
      </c>
      <c r="DF265">
        <v>421.362333333333</v>
      </c>
      <c r="DG265">
        <v>419.973333333333</v>
      </c>
      <c r="DH265">
        <v>24.9726333333333</v>
      </c>
      <c r="DI265">
        <v>24.4776333333333</v>
      </c>
      <c r="DJ265">
        <v>419.305333333333</v>
      </c>
      <c r="DK265">
        <v>24.5894</v>
      </c>
      <c r="DL265">
        <v>500.005333333333</v>
      </c>
      <c r="DM265">
        <v>89.8327</v>
      </c>
      <c r="DN265">
        <v>0.0367155333333333</v>
      </c>
      <c r="DO265">
        <v>30.9397333333333</v>
      </c>
      <c r="DP265">
        <v>30.1061666666667</v>
      </c>
      <c r="DQ265">
        <v>999.9</v>
      </c>
      <c r="DR265">
        <v>0</v>
      </c>
      <c r="DS265">
        <v>0</v>
      </c>
      <c r="DT265">
        <v>9993.95666666667</v>
      </c>
      <c r="DU265">
        <v>0</v>
      </c>
      <c r="DV265">
        <v>0.330984</v>
      </c>
      <c r="DW265">
        <v>1.38889333333333</v>
      </c>
      <c r="DX265">
        <v>432.154333333333</v>
      </c>
      <c r="DY265">
        <v>430.511333333333</v>
      </c>
      <c r="DZ265">
        <v>0.494986333333333</v>
      </c>
      <c r="EA265">
        <v>419.973333333333</v>
      </c>
      <c r="EB265">
        <v>24.4776333333333</v>
      </c>
      <c r="EC265">
        <v>2.24335333333333</v>
      </c>
      <c r="ED265">
        <v>2.19889333333333</v>
      </c>
      <c r="EE265">
        <v>19.2753333333333</v>
      </c>
      <c r="EF265">
        <v>18.9542333333333</v>
      </c>
      <c r="EG265">
        <v>0.00500059</v>
      </c>
      <c r="EH265">
        <v>0</v>
      </c>
      <c r="EI265">
        <v>0</v>
      </c>
      <c r="EJ265">
        <v>0</v>
      </c>
      <c r="EK265">
        <v>839.166666666667</v>
      </c>
      <c r="EL265">
        <v>0.00500059</v>
      </c>
      <c r="EM265">
        <v>-6.6</v>
      </c>
      <c r="EN265">
        <v>0.6</v>
      </c>
      <c r="EO265">
        <v>35.25</v>
      </c>
      <c r="EP265">
        <v>38.125</v>
      </c>
      <c r="EQ265">
        <v>36.437</v>
      </c>
      <c r="ER265">
        <v>37.937</v>
      </c>
      <c r="ES265">
        <v>37.437</v>
      </c>
      <c r="ET265">
        <v>0</v>
      </c>
      <c r="EU265">
        <v>0</v>
      </c>
      <c r="EV265">
        <v>0</v>
      </c>
      <c r="EW265">
        <v>1758506939.7</v>
      </c>
      <c r="EX265">
        <v>0</v>
      </c>
      <c r="EY265">
        <v>838.746153846154</v>
      </c>
      <c r="EZ265">
        <v>-19.4666668830113</v>
      </c>
      <c r="FA265">
        <v>12.4376070098335</v>
      </c>
      <c r="FB265">
        <v>-13.0846153846154</v>
      </c>
      <c r="FC265">
        <v>15</v>
      </c>
      <c r="FD265">
        <v>0</v>
      </c>
      <c r="FE265" t="s">
        <v>424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1.36357761904762</v>
      </c>
      <c r="FR265">
        <v>0.202852987012987</v>
      </c>
      <c r="FS265">
        <v>0.0598737821552068</v>
      </c>
      <c r="FT265">
        <v>1</v>
      </c>
      <c r="FU265">
        <v>837.885294117647</v>
      </c>
      <c r="FV265">
        <v>9.81970964807844</v>
      </c>
      <c r="FW265">
        <v>6.89668003475078</v>
      </c>
      <c r="FX265">
        <v>-1</v>
      </c>
      <c r="FY265">
        <v>0.500295857142857</v>
      </c>
      <c r="FZ265">
        <v>0.0017537142857139</v>
      </c>
      <c r="GA265">
        <v>0.00353816009874536</v>
      </c>
      <c r="GB265">
        <v>1</v>
      </c>
      <c r="GC265">
        <v>2</v>
      </c>
      <c r="GD265">
        <v>2</v>
      </c>
      <c r="GE265" t="s">
        <v>425</v>
      </c>
      <c r="GF265">
        <v>3.13317</v>
      </c>
      <c r="GG265">
        <v>2.71472</v>
      </c>
      <c r="GH265">
        <v>0.0890617</v>
      </c>
      <c r="GI265">
        <v>0.0893128</v>
      </c>
      <c r="GJ265">
        <v>0.105227</v>
      </c>
      <c r="GK265">
        <v>0.104448</v>
      </c>
      <c r="GL265">
        <v>34307.8</v>
      </c>
      <c r="GM265">
        <v>36731.8</v>
      </c>
      <c r="GN265">
        <v>34076</v>
      </c>
      <c r="GO265">
        <v>36520.3</v>
      </c>
      <c r="GP265">
        <v>43066.2</v>
      </c>
      <c r="GQ265">
        <v>46951.7</v>
      </c>
      <c r="GR265">
        <v>53170</v>
      </c>
      <c r="GS265">
        <v>58373.1</v>
      </c>
      <c r="GT265">
        <v>1.95333</v>
      </c>
      <c r="GU265">
        <v>1.65545</v>
      </c>
      <c r="GV265">
        <v>0.0829138</v>
      </c>
      <c r="GW265">
        <v>0</v>
      </c>
      <c r="GX265">
        <v>28.7587</v>
      </c>
      <c r="GY265">
        <v>999.9</v>
      </c>
      <c r="GZ265">
        <v>58.967</v>
      </c>
      <c r="HA265">
        <v>30.585</v>
      </c>
      <c r="HB265">
        <v>28.9171</v>
      </c>
      <c r="HC265">
        <v>54.3147</v>
      </c>
      <c r="HD265">
        <v>47.7123</v>
      </c>
      <c r="HE265">
        <v>1</v>
      </c>
      <c r="HF265">
        <v>0.0830691</v>
      </c>
      <c r="HG265">
        <v>-1.21001</v>
      </c>
      <c r="HH265">
        <v>20.1275</v>
      </c>
      <c r="HI265">
        <v>5.19647</v>
      </c>
      <c r="HJ265">
        <v>12.004</v>
      </c>
      <c r="HK265">
        <v>4.9738</v>
      </c>
      <c r="HL265">
        <v>3.294</v>
      </c>
      <c r="HM265">
        <v>9999</v>
      </c>
      <c r="HN265">
        <v>9999</v>
      </c>
      <c r="HO265">
        <v>9999</v>
      </c>
      <c r="HP265">
        <v>999.9</v>
      </c>
      <c r="HQ265">
        <v>1.86325</v>
      </c>
      <c r="HR265">
        <v>1.86812</v>
      </c>
      <c r="HS265">
        <v>1.86783</v>
      </c>
      <c r="HT265">
        <v>1.86905</v>
      </c>
      <c r="HU265">
        <v>1.86982</v>
      </c>
      <c r="HV265">
        <v>1.8659</v>
      </c>
      <c r="HW265">
        <v>1.86697</v>
      </c>
      <c r="HX265">
        <v>1.86841</v>
      </c>
      <c r="HY265">
        <v>5</v>
      </c>
      <c r="HZ265">
        <v>0</v>
      </c>
      <c r="IA265">
        <v>0</v>
      </c>
      <c r="IB265">
        <v>0</v>
      </c>
      <c r="IC265" t="s">
        <v>426</v>
      </c>
      <c r="ID265" t="s">
        <v>427</v>
      </c>
      <c r="IE265" t="s">
        <v>428</v>
      </c>
      <c r="IF265" t="s">
        <v>428</v>
      </c>
      <c r="IG265" t="s">
        <v>428</v>
      </c>
      <c r="IH265" t="s">
        <v>428</v>
      </c>
      <c r="II265">
        <v>0</v>
      </c>
      <c r="IJ265">
        <v>100</v>
      </c>
      <c r="IK265">
        <v>100</v>
      </c>
      <c r="IL265">
        <v>2.057</v>
      </c>
      <c r="IM265">
        <v>0.3833</v>
      </c>
      <c r="IN265">
        <v>0.625846538382723</v>
      </c>
      <c r="IO265">
        <v>0.00365734689822481</v>
      </c>
      <c r="IP265">
        <v>-6.82403095585571e-07</v>
      </c>
      <c r="IQ265">
        <v>2.34579755332527e-10</v>
      </c>
      <c r="IR265">
        <v>-0.0964157226560202</v>
      </c>
      <c r="IS265">
        <v>-0.0183575705514064</v>
      </c>
      <c r="IT265">
        <v>0.00210061426533654</v>
      </c>
      <c r="IU265">
        <v>-2.28055882586626e-05</v>
      </c>
      <c r="IV265">
        <v>4</v>
      </c>
      <c r="IW265">
        <v>2464</v>
      </c>
      <c r="IX265">
        <v>0</v>
      </c>
      <c r="IY265">
        <v>27</v>
      </c>
      <c r="IZ265">
        <v>29308449</v>
      </c>
      <c r="JA265">
        <v>29308449</v>
      </c>
      <c r="JB265">
        <v>0.95459</v>
      </c>
      <c r="JC265">
        <v>2.63794</v>
      </c>
      <c r="JD265">
        <v>1.54785</v>
      </c>
      <c r="JE265">
        <v>2.31445</v>
      </c>
      <c r="JF265">
        <v>1.64673</v>
      </c>
      <c r="JG265">
        <v>2.35229</v>
      </c>
      <c r="JH265">
        <v>34.4864</v>
      </c>
      <c r="JI265">
        <v>24.2276</v>
      </c>
      <c r="JJ265">
        <v>18</v>
      </c>
      <c r="JK265">
        <v>505.412</v>
      </c>
      <c r="JL265">
        <v>331.399</v>
      </c>
      <c r="JM265">
        <v>32.0524</v>
      </c>
      <c r="JN265">
        <v>28.4227</v>
      </c>
      <c r="JO265">
        <v>30.0001</v>
      </c>
      <c r="JP265">
        <v>28.3644</v>
      </c>
      <c r="JQ265">
        <v>28.3207</v>
      </c>
      <c r="JR265">
        <v>19.1482</v>
      </c>
      <c r="JS265">
        <v>20.9174</v>
      </c>
      <c r="JT265">
        <v>87.5984</v>
      </c>
      <c r="JU265">
        <v>31.9807</v>
      </c>
      <c r="JV265">
        <v>420</v>
      </c>
      <c r="JW265">
        <v>24.4726</v>
      </c>
      <c r="JX265">
        <v>96.6435</v>
      </c>
      <c r="JY265">
        <v>94.5738</v>
      </c>
    </row>
    <row r="266" spans="1:285">
      <c r="A266">
        <v>250</v>
      </c>
      <c r="B266">
        <v>1758506941</v>
      </c>
      <c r="C266">
        <v>3913</v>
      </c>
      <c r="D266" t="s">
        <v>930</v>
      </c>
      <c r="E266" t="s">
        <v>931</v>
      </c>
      <c r="F266">
        <v>5</v>
      </c>
      <c r="G266" t="s">
        <v>419</v>
      </c>
      <c r="H266" t="s">
        <v>903</v>
      </c>
      <c r="I266" t="s">
        <v>421</v>
      </c>
      <c r="J266">
        <v>1758506938</v>
      </c>
      <c r="K266">
        <f>(L266)/1000</f>
        <v>0</v>
      </c>
      <c r="L266">
        <f>1000*DL266*AJ266*(DH266-DI266)/(100*DA266*(1000-AJ266*DH266))</f>
        <v>0</v>
      </c>
      <c r="M266">
        <f>DL266*AJ266*(DG266-DF266*(1000-AJ266*DI266)/(1000-AJ266*DH266))/(100*DA266)</f>
        <v>0</v>
      </c>
      <c r="N266">
        <f>DF266 - IF(AJ266&gt;1, M266*DA266*100.0/(AL266), 0)</f>
        <v>0</v>
      </c>
      <c r="O266">
        <f>((U266-K266/2)*N266-M266)/(U266+K266/2)</f>
        <v>0</v>
      </c>
      <c r="P266">
        <f>O266*(DM266+DN266)/1000.0</f>
        <v>0</v>
      </c>
      <c r="Q266">
        <f>(DF266 - IF(AJ266&gt;1, M266*DA266*100.0/(AL266), 0))*(DM266+DN266)/1000.0</f>
        <v>0</v>
      </c>
      <c r="R266">
        <f>2.0/((1/T266-1/S266)+SIGN(T266)*SQRT((1/T266-1/S266)*(1/T266-1/S266) + 4*DB266/((DB266+1)*(DB266+1))*(2*1/T266*1/S266-1/S266*1/S266)))</f>
        <v>0</v>
      </c>
      <c r="S266">
        <f>IF(LEFT(DC266,1)&lt;&gt;"0",IF(LEFT(DC266,1)="1",3.0,DD266),$D$5+$E$5*(DT266*DM266/($K$5*1000))+$F$5*(DT266*DM266/($K$5*1000))*MAX(MIN(DA266,$J$5),$I$5)*MAX(MIN(DA266,$J$5),$I$5)+$G$5*MAX(MIN(DA266,$J$5),$I$5)*(DT266*DM266/($K$5*1000))+$H$5*(DT266*DM266/($K$5*1000))*(DT266*DM266/($K$5*1000)))</f>
        <v>0</v>
      </c>
      <c r="T266">
        <f>K266*(1000-(1000*0.61365*exp(17.502*X266/(240.97+X266))/(DM266+DN266)+DH266)/2)/(1000*0.61365*exp(17.502*X266/(240.97+X266))/(DM266+DN266)-DH266)</f>
        <v>0</v>
      </c>
      <c r="U266">
        <f>1/((DB266+1)/(R266/1.6)+1/(S266/1.37)) + DB266/((DB266+1)/(R266/1.6) + DB266/(S266/1.37))</f>
        <v>0</v>
      </c>
      <c r="V266">
        <f>(CW266*CZ266)</f>
        <v>0</v>
      </c>
      <c r="W266">
        <f>(DO266+(V266+2*0.95*5.67E-8*(((DO266+$B$7)+273)^4-(DO266+273)^4)-44100*K266)/(1.84*29.3*S266+8*0.95*5.67E-8*(DO266+273)^3))</f>
        <v>0</v>
      </c>
      <c r="X266">
        <f>($C$7*DP266+$D$7*DQ266+$E$7*W266)</f>
        <v>0</v>
      </c>
      <c r="Y266">
        <f>0.61365*exp(17.502*X266/(240.97+X266))</f>
        <v>0</v>
      </c>
      <c r="Z266">
        <f>(AA266/AB266*100)</f>
        <v>0</v>
      </c>
      <c r="AA266">
        <f>DH266*(DM266+DN266)/1000</f>
        <v>0</v>
      </c>
      <c r="AB266">
        <f>0.61365*exp(17.502*DO266/(240.97+DO266))</f>
        <v>0</v>
      </c>
      <c r="AC266">
        <f>(Y266-DH266*(DM266+DN266)/1000)</f>
        <v>0</v>
      </c>
      <c r="AD266">
        <f>(-K266*44100)</f>
        <v>0</v>
      </c>
      <c r="AE266">
        <f>2*29.3*S266*0.92*(DO266-X266)</f>
        <v>0</v>
      </c>
      <c r="AF266">
        <f>2*0.95*5.67E-8*(((DO266+$B$7)+273)^4-(X266+273)^4)</f>
        <v>0</v>
      </c>
      <c r="AG266">
        <f>V266+AF266+AD266+AE266</f>
        <v>0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MAX(0,($B$13+$C$13*DT266)/(1+$D$13*DT266)*DM266/(DO266+273)*$E$13)</f>
        <v>0</v>
      </c>
      <c r="AM266" t="s">
        <v>422</v>
      </c>
      <c r="AN266" t="s">
        <v>422</v>
      </c>
      <c r="AO266">
        <v>0</v>
      </c>
      <c r="AP266">
        <v>0</v>
      </c>
      <c r="AQ266">
        <f>1-AO266/AP266</f>
        <v>0</v>
      </c>
      <c r="AR266">
        <v>0</v>
      </c>
      <c r="AS266" t="s">
        <v>422</v>
      </c>
      <c r="AT266" t="s">
        <v>422</v>
      </c>
      <c r="AU266">
        <v>0</v>
      </c>
      <c r="AV266">
        <v>0</v>
      </c>
      <c r="AW266">
        <f>1-AU266/AV266</f>
        <v>0</v>
      </c>
      <c r="AX266">
        <v>0.5</v>
      </c>
      <c r="AY266">
        <f>CX266</f>
        <v>0</v>
      </c>
      <c r="AZ266">
        <f>M266</f>
        <v>0</v>
      </c>
      <c r="BA266">
        <f>AW266*AX266*AY266</f>
        <v>0</v>
      </c>
      <c r="BB266">
        <f>(AZ266-AR266)/AY266</f>
        <v>0</v>
      </c>
      <c r="BC266">
        <f>(AP266-AV266)/AV266</f>
        <v>0</v>
      </c>
      <c r="BD266">
        <f>AO266/(AQ266+AO266/AV266)</f>
        <v>0</v>
      </c>
      <c r="BE266" t="s">
        <v>422</v>
      </c>
      <c r="BF266">
        <v>0</v>
      </c>
      <c r="BG266">
        <f>IF(BF266&lt;&gt;0, BF266, BD266)</f>
        <v>0</v>
      </c>
      <c r="BH266">
        <f>1-BG266/AV266</f>
        <v>0</v>
      </c>
      <c r="BI266">
        <f>(AV266-AU266)/(AV266-BG266)</f>
        <v>0</v>
      </c>
      <c r="BJ266">
        <f>(AP266-AV266)/(AP266-BG266)</f>
        <v>0</v>
      </c>
      <c r="BK266">
        <f>(AV266-AU266)/(AV266-AO266)</f>
        <v>0</v>
      </c>
      <c r="BL266">
        <f>(AP266-AV266)/(AP266-AO266)</f>
        <v>0</v>
      </c>
      <c r="BM266">
        <f>(BI266*BG266/AU266)</f>
        <v>0</v>
      </c>
      <c r="BN266">
        <f>(1-BM266)</f>
        <v>0</v>
      </c>
      <c r="CW266">
        <f>$B$11*DU266+$C$11*DV266+$F$11*EG266*(1-EJ266)</f>
        <v>0</v>
      </c>
      <c r="CX266">
        <f>CW266*CY266</f>
        <v>0</v>
      </c>
      <c r="CY266">
        <f>($B$11*$D$9+$C$11*$D$9+$F$11*((ET266+EL266)/MAX(ET266+EL266+EU266, 0.1)*$I$9+EU266/MAX(ET266+EL266+EU266, 0.1)*$J$9))/($B$11+$C$11+$F$11)</f>
        <v>0</v>
      </c>
      <c r="CZ266">
        <f>($B$11*$K$9+$C$11*$K$9+$F$11*((ET266+EL266)/MAX(ET266+EL266+EU266, 0.1)*$P$9+EU266/MAX(ET266+EL266+EU266, 0.1)*$Q$9))/($B$11+$C$11+$F$11)</f>
        <v>0</v>
      </c>
      <c r="DA266">
        <v>6</v>
      </c>
      <c r="DB266">
        <v>0.5</v>
      </c>
      <c r="DC266" t="s">
        <v>423</v>
      </c>
      <c r="DD266">
        <v>2</v>
      </c>
      <c r="DE266">
        <v>1758506938</v>
      </c>
      <c r="DF266">
        <v>421.360333333333</v>
      </c>
      <c r="DG266">
        <v>419.98</v>
      </c>
      <c r="DH266">
        <v>24.9734</v>
      </c>
      <c r="DI266">
        <v>24.4853</v>
      </c>
      <c r="DJ266">
        <v>419.303333333333</v>
      </c>
      <c r="DK266">
        <v>24.5901333333333</v>
      </c>
      <c r="DL266">
        <v>499.967666666667</v>
      </c>
      <c r="DM266">
        <v>89.8329333333333</v>
      </c>
      <c r="DN266">
        <v>0.036597</v>
      </c>
      <c r="DO266">
        <v>30.9387</v>
      </c>
      <c r="DP266">
        <v>30.1079666666667</v>
      </c>
      <c r="DQ266">
        <v>999.9</v>
      </c>
      <c r="DR266">
        <v>0</v>
      </c>
      <c r="DS266">
        <v>0</v>
      </c>
      <c r="DT266">
        <v>10011.25</v>
      </c>
      <c r="DU266">
        <v>0</v>
      </c>
      <c r="DV266">
        <v>0.330984</v>
      </c>
      <c r="DW266">
        <v>1.38013666666667</v>
      </c>
      <c r="DX266">
        <v>432.152666666667</v>
      </c>
      <c r="DY266">
        <v>430.521666666667</v>
      </c>
      <c r="DZ266">
        <v>0.48809</v>
      </c>
      <c r="EA266">
        <v>419.98</v>
      </c>
      <c r="EB266">
        <v>24.4853</v>
      </c>
      <c r="EC266">
        <v>2.24343</v>
      </c>
      <c r="ED266">
        <v>2.19958666666667</v>
      </c>
      <c r="EE266">
        <v>19.2758666666667</v>
      </c>
      <c r="EF266">
        <v>18.9593</v>
      </c>
      <c r="EG266">
        <v>0.00500059</v>
      </c>
      <c r="EH266">
        <v>0</v>
      </c>
      <c r="EI266">
        <v>0</v>
      </c>
      <c r="EJ266">
        <v>0</v>
      </c>
      <c r="EK266">
        <v>838.8</v>
      </c>
      <c r="EL266">
        <v>0.00500059</v>
      </c>
      <c r="EM266">
        <v>-11.2</v>
      </c>
      <c r="EN266">
        <v>0.366666666666667</v>
      </c>
      <c r="EO266">
        <v>35.25</v>
      </c>
      <c r="EP266">
        <v>38.125</v>
      </c>
      <c r="EQ266">
        <v>36.437</v>
      </c>
      <c r="ER266">
        <v>37.937</v>
      </c>
      <c r="ES266">
        <v>37.437</v>
      </c>
      <c r="ET266">
        <v>0</v>
      </c>
      <c r="EU266">
        <v>0</v>
      </c>
      <c r="EV266">
        <v>0</v>
      </c>
      <c r="EW266">
        <v>1758506941.5</v>
      </c>
      <c r="EX266">
        <v>0</v>
      </c>
      <c r="EY266">
        <v>838.732</v>
      </c>
      <c r="EZ266">
        <v>-16.4846155402485</v>
      </c>
      <c r="FA266">
        <v>36.1230770125663</v>
      </c>
      <c r="FB266">
        <v>-13.236</v>
      </c>
      <c r="FC266">
        <v>15</v>
      </c>
      <c r="FD266">
        <v>0</v>
      </c>
      <c r="FE266" t="s">
        <v>424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1.37393952380952</v>
      </c>
      <c r="FR266">
        <v>0.0227462337662313</v>
      </c>
      <c r="FS266">
        <v>0.0493728749971837</v>
      </c>
      <c r="FT266">
        <v>1</v>
      </c>
      <c r="FU266">
        <v>837.738235294118</v>
      </c>
      <c r="FV266">
        <v>4.99465236758532</v>
      </c>
      <c r="FW266">
        <v>6.56994111827327</v>
      </c>
      <c r="FX266">
        <v>-1</v>
      </c>
      <c r="FY266">
        <v>0.499229571428572</v>
      </c>
      <c r="FZ266">
        <v>-0.0294213506493514</v>
      </c>
      <c r="GA266">
        <v>0.00572997129197021</v>
      </c>
      <c r="GB266">
        <v>1</v>
      </c>
      <c r="GC266">
        <v>2</v>
      </c>
      <c r="GD266">
        <v>2</v>
      </c>
      <c r="GE266" t="s">
        <v>425</v>
      </c>
      <c r="GF266">
        <v>3.13328</v>
      </c>
      <c r="GG266">
        <v>2.71457</v>
      </c>
      <c r="GH266">
        <v>0.0890614</v>
      </c>
      <c r="GI266">
        <v>0.0893147</v>
      </c>
      <c r="GJ266">
        <v>0.105232</v>
      </c>
      <c r="GK266">
        <v>0.104456</v>
      </c>
      <c r="GL266">
        <v>34307.8</v>
      </c>
      <c r="GM266">
        <v>36731.8</v>
      </c>
      <c r="GN266">
        <v>34075.9</v>
      </c>
      <c r="GO266">
        <v>36520.4</v>
      </c>
      <c r="GP266">
        <v>43065.7</v>
      </c>
      <c r="GQ266">
        <v>46951.3</v>
      </c>
      <c r="GR266">
        <v>53169.7</v>
      </c>
      <c r="GS266">
        <v>58373.1</v>
      </c>
      <c r="GT266">
        <v>1.95343</v>
      </c>
      <c r="GU266">
        <v>1.6552</v>
      </c>
      <c r="GV266">
        <v>0.0828877</v>
      </c>
      <c r="GW266">
        <v>0</v>
      </c>
      <c r="GX266">
        <v>28.7605</v>
      </c>
      <c r="GY266">
        <v>999.9</v>
      </c>
      <c r="GZ266">
        <v>58.967</v>
      </c>
      <c r="HA266">
        <v>30.585</v>
      </c>
      <c r="HB266">
        <v>28.9201</v>
      </c>
      <c r="HC266">
        <v>54.2647</v>
      </c>
      <c r="HD266">
        <v>47.2957</v>
      </c>
      <c r="HE266">
        <v>1</v>
      </c>
      <c r="HF266">
        <v>0.0830793</v>
      </c>
      <c r="HG266">
        <v>-1.23721</v>
      </c>
      <c r="HH266">
        <v>20.1275</v>
      </c>
      <c r="HI266">
        <v>5.19632</v>
      </c>
      <c r="HJ266">
        <v>12.0043</v>
      </c>
      <c r="HK266">
        <v>4.97375</v>
      </c>
      <c r="HL266">
        <v>3.294</v>
      </c>
      <c r="HM266">
        <v>9999</v>
      </c>
      <c r="HN266">
        <v>9999</v>
      </c>
      <c r="HO266">
        <v>9999</v>
      </c>
      <c r="HP266">
        <v>999.9</v>
      </c>
      <c r="HQ266">
        <v>1.86325</v>
      </c>
      <c r="HR266">
        <v>1.86812</v>
      </c>
      <c r="HS266">
        <v>1.86784</v>
      </c>
      <c r="HT266">
        <v>1.86905</v>
      </c>
      <c r="HU266">
        <v>1.86981</v>
      </c>
      <c r="HV266">
        <v>1.86592</v>
      </c>
      <c r="HW266">
        <v>1.86697</v>
      </c>
      <c r="HX266">
        <v>1.8684</v>
      </c>
      <c r="HY266">
        <v>5</v>
      </c>
      <c r="HZ266">
        <v>0</v>
      </c>
      <c r="IA266">
        <v>0</v>
      </c>
      <c r="IB266">
        <v>0</v>
      </c>
      <c r="IC266" t="s">
        <v>426</v>
      </c>
      <c r="ID266" t="s">
        <v>427</v>
      </c>
      <c r="IE266" t="s">
        <v>428</v>
      </c>
      <c r="IF266" t="s">
        <v>428</v>
      </c>
      <c r="IG266" t="s">
        <v>428</v>
      </c>
      <c r="IH266" t="s">
        <v>428</v>
      </c>
      <c r="II266">
        <v>0</v>
      </c>
      <c r="IJ266">
        <v>100</v>
      </c>
      <c r="IK266">
        <v>100</v>
      </c>
      <c r="IL266">
        <v>2.057</v>
      </c>
      <c r="IM266">
        <v>0.3833</v>
      </c>
      <c r="IN266">
        <v>0.625846538382723</v>
      </c>
      <c r="IO266">
        <v>0.00365734689822481</v>
      </c>
      <c r="IP266">
        <v>-6.82403095585571e-07</v>
      </c>
      <c r="IQ266">
        <v>2.34579755332527e-10</v>
      </c>
      <c r="IR266">
        <v>-0.0964157226560202</v>
      </c>
      <c r="IS266">
        <v>-0.0183575705514064</v>
      </c>
      <c r="IT266">
        <v>0.00210061426533654</v>
      </c>
      <c r="IU266">
        <v>-2.28055882586626e-05</v>
      </c>
      <c r="IV266">
        <v>4</v>
      </c>
      <c r="IW266">
        <v>2464</v>
      </c>
      <c r="IX266">
        <v>0</v>
      </c>
      <c r="IY266">
        <v>27</v>
      </c>
      <c r="IZ266">
        <v>29308449</v>
      </c>
      <c r="JA266">
        <v>29308449</v>
      </c>
      <c r="JB266">
        <v>0.955811</v>
      </c>
      <c r="JC266">
        <v>2.64771</v>
      </c>
      <c r="JD266">
        <v>1.54785</v>
      </c>
      <c r="JE266">
        <v>2.31445</v>
      </c>
      <c r="JF266">
        <v>1.64673</v>
      </c>
      <c r="JG266">
        <v>2.26929</v>
      </c>
      <c r="JH266">
        <v>34.4864</v>
      </c>
      <c r="JI266">
        <v>24.2101</v>
      </c>
      <c r="JJ266">
        <v>18</v>
      </c>
      <c r="JK266">
        <v>505.489</v>
      </c>
      <c r="JL266">
        <v>331.287</v>
      </c>
      <c r="JM266">
        <v>32.0035</v>
      </c>
      <c r="JN266">
        <v>28.424</v>
      </c>
      <c r="JO266">
        <v>30.0001</v>
      </c>
      <c r="JP266">
        <v>28.3656</v>
      </c>
      <c r="JQ266">
        <v>28.3219</v>
      </c>
      <c r="JR266">
        <v>19.1472</v>
      </c>
      <c r="JS266">
        <v>20.9174</v>
      </c>
      <c r="JT266">
        <v>87.5984</v>
      </c>
      <c r="JU266">
        <v>31.8714</v>
      </c>
      <c r="JV266">
        <v>420</v>
      </c>
      <c r="JW266">
        <v>24.4726</v>
      </c>
      <c r="JX266">
        <v>96.6431</v>
      </c>
      <c r="JY266">
        <v>94.5739</v>
      </c>
    </row>
    <row r="267" spans="1:285">
      <c r="A267">
        <v>251</v>
      </c>
      <c r="B267">
        <v>1758506943</v>
      </c>
      <c r="C267">
        <v>3915</v>
      </c>
      <c r="D267" t="s">
        <v>932</v>
      </c>
      <c r="E267" t="s">
        <v>933</v>
      </c>
      <c r="F267">
        <v>5</v>
      </c>
      <c r="G267" t="s">
        <v>419</v>
      </c>
      <c r="H267" t="s">
        <v>903</v>
      </c>
      <c r="I267" t="s">
        <v>421</v>
      </c>
      <c r="J267">
        <v>1758506940</v>
      </c>
      <c r="K267">
        <f>(L267)/1000</f>
        <v>0</v>
      </c>
      <c r="L267">
        <f>1000*DL267*AJ267*(DH267-DI267)/(100*DA267*(1000-AJ267*DH267))</f>
        <v>0</v>
      </c>
      <c r="M267">
        <f>DL267*AJ267*(DG267-DF267*(1000-AJ267*DI267)/(1000-AJ267*DH267))/(100*DA267)</f>
        <v>0</v>
      </c>
      <c r="N267">
        <f>DF267 - IF(AJ267&gt;1, M267*DA267*100.0/(AL267), 0)</f>
        <v>0</v>
      </c>
      <c r="O267">
        <f>((U267-K267/2)*N267-M267)/(U267+K267/2)</f>
        <v>0</v>
      </c>
      <c r="P267">
        <f>O267*(DM267+DN267)/1000.0</f>
        <v>0</v>
      </c>
      <c r="Q267">
        <f>(DF267 - IF(AJ267&gt;1, M267*DA267*100.0/(AL267), 0))*(DM267+DN267)/1000.0</f>
        <v>0</v>
      </c>
      <c r="R267">
        <f>2.0/((1/T267-1/S267)+SIGN(T267)*SQRT((1/T267-1/S267)*(1/T267-1/S267) + 4*DB267/((DB267+1)*(DB267+1))*(2*1/T267*1/S267-1/S267*1/S267)))</f>
        <v>0</v>
      </c>
      <c r="S267">
        <f>IF(LEFT(DC267,1)&lt;&gt;"0",IF(LEFT(DC267,1)="1",3.0,DD267),$D$5+$E$5*(DT267*DM267/($K$5*1000))+$F$5*(DT267*DM267/($K$5*1000))*MAX(MIN(DA267,$J$5),$I$5)*MAX(MIN(DA267,$J$5),$I$5)+$G$5*MAX(MIN(DA267,$J$5),$I$5)*(DT267*DM267/($K$5*1000))+$H$5*(DT267*DM267/($K$5*1000))*(DT267*DM267/($K$5*1000)))</f>
        <v>0</v>
      </c>
      <c r="T267">
        <f>K267*(1000-(1000*0.61365*exp(17.502*X267/(240.97+X267))/(DM267+DN267)+DH267)/2)/(1000*0.61365*exp(17.502*X267/(240.97+X267))/(DM267+DN267)-DH267)</f>
        <v>0</v>
      </c>
      <c r="U267">
        <f>1/((DB267+1)/(R267/1.6)+1/(S267/1.37)) + DB267/((DB267+1)/(R267/1.6) + DB267/(S267/1.37))</f>
        <v>0</v>
      </c>
      <c r="V267">
        <f>(CW267*CZ267)</f>
        <v>0</v>
      </c>
      <c r="W267">
        <f>(DO267+(V267+2*0.95*5.67E-8*(((DO267+$B$7)+273)^4-(DO267+273)^4)-44100*K267)/(1.84*29.3*S267+8*0.95*5.67E-8*(DO267+273)^3))</f>
        <v>0</v>
      </c>
      <c r="X267">
        <f>($C$7*DP267+$D$7*DQ267+$E$7*W267)</f>
        <v>0</v>
      </c>
      <c r="Y267">
        <f>0.61365*exp(17.502*X267/(240.97+X267))</f>
        <v>0</v>
      </c>
      <c r="Z267">
        <f>(AA267/AB267*100)</f>
        <v>0</v>
      </c>
      <c r="AA267">
        <f>DH267*(DM267+DN267)/1000</f>
        <v>0</v>
      </c>
      <c r="AB267">
        <f>0.61365*exp(17.502*DO267/(240.97+DO267))</f>
        <v>0</v>
      </c>
      <c r="AC267">
        <f>(Y267-DH267*(DM267+DN267)/1000)</f>
        <v>0</v>
      </c>
      <c r="AD267">
        <f>(-K267*44100)</f>
        <v>0</v>
      </c>
      <c r="AE267">
        <f>2*29.3*S267*0.92*(DO267-X267)</f>
        <v>0</v>
      </c>
      <c r="AF267">
        <f>2*0.95*5.67E-8*(((DO267+$B$7)+273)^4-(X267+273)^4)</f>
        <v>0</v>
      </c>
      <c r="AG267">
        <f>V267+AF267+AD267+AE267</f>
        <v>0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MAX(0,($B$13+$C$13*DT267)/(1+$D$13*DT267)*DM267/(DO267+273)*$E$13)</f>
        <v>0</v>
      </c>
      <c r="AM267" t="s">
        <v>422</v>
      </c>
      <c r="AN267" t="s">
        <v>422</v>
      </c>
      <c r="AO267">
        <v>0</v>
      </c>
      <c r="AP267">
        <v>0</v>
      </c>
      <c r="AQ267">
        <f>1-AO267/AP267</f>
        <v>0</v>
      </c>
      <c r="AR267">
        <v>0</v>
      </c>
      <c r="AS267" t="s">
        <v>422</v>
      </c>
      <c r="AT267" t="s">
        <v>422</v>
      </c>
      <c r="AU267">
        <v>0</v>
      </c>
      <c r="AV267">
        <v>0</v>
      </c>
      <c r="AW267">
        <f>1-AU267/AV267</f>
        <v>0</v>
      </c>
      <c r="AX267">
        <v>0.5</v>
      </c>
      <c r="AY267">
        <f>CX267</f>
        <v>0</v>
      </c>
      <c r="AZ267">
        <f>M267</f>
        <v>0</v>
      </c>
      <c r="BA267">
        <f>AW267*AX267*AY267</f>
        <v>0</v>
      </c>
      <c r="BB267">
        <f>(AZ267-AR267)/AY267</f>
        <v>0</v>
      </c>
      <c r="BC267">
        <f>(AP267-AV267)/AV267</f>
        <v>0</v>
      </c>
      <c r="BD267">
        <f>AO267/(AQ267+AO267/AV267)</f>
        <v>0</v>
      </c>
      <c r="BE267" t="s">
        <v>422</v>
      </c>
      <c r="BF267">
        <v>0</v>
      </c>
      <c r="BG267">
        <f>IF(BF267&lt;&gt;0, BF267, BD267)</f>
        <v>0</v>
      </c>
      <c r="BH267">
        <f>1-BG267/AV267</f>
        <v>0</v>
      </c>
      <c r="BI267">
        <f>(AV267-AU267)/(AV267-BG267)</f>
        <v>0</v>
      </c>
      <c r="BJ267">
        <f>(AP267-AV267)/(AP267-BG267)</f>
        <v>0</v>
      </c>
      <c r="BK267">
        <f>(AV267-AU267)/(AV267-AO267)</f>
        <v>0</v>
      </c>
      <c r="BL267">
        <f>(AP267-AV267)/(AP267-AO267)</f>
        <v>0</v>
      </c>
      <c r="BM267">
        <f>(BI267*BG267/AU267)</f>
        <v>0</v>
      </c>
      <c r="BN267">
        <f>(1-BM267)</f>
        <v>0</v>
      </c>
      <c r="CW267">
        <f>$B$11*DU267+$C$11*DV267+$F$11*EG267*(1-EJ267)</f>
        <v>0</v>
      </c>
      <c r="CX267">
        <f>CW267*CY267</f>
        <v>0</v>
      </c>
      <c r="CY267">
        <f>($B$11*$D$9+$C$11*$D$9+$F$11*((ET267+EL267)/MAX(ET267+EL267+EU267, 0.1)*$I$9+EU267/MAX(ET267+EL267+EU267, 0.1)*$J$9))/($B$11+$C$11+$F$11)</f>
        <v>0</v>
      </c>
      <c r="CZ267">
        <f>($B$11*$K$9+$C$11*$K$9+$F$11*((ET267+EL267)/MAX(ET267+EL267+EU267, 0.1)*$P$9+EU267/MAX(ET267+EL267+EU267, 0.1)*$Q$9))/($B$11+$C$11+$F$11)</f>
        <v>0</v>
      </c>
      <c r="DA267">
        <v>6</v>
      </c>
      <c r="DB267">
        <v>0.5</v>
      </c>
      <c r="DC267" t="s">
        <v>423</v>
      </c>
      <c r="DD267">
        <v>2</v>
      </c>
      <c r="DE267">
        <v>1758506940</v>
      </c>
      <c r="DF267">
        <v>421.351333333333</v>
      </c>
      <c r="DG267">
        <v>419.999</v>
      </c>
      <c r="DH267">
        <v>24.9748333333333</v>
      </c>
      <c r="DI267">
        <v>24.4911666666667</v>
      </c>
      <c r="DJ267">
        <v>419.294666666667</v>
      </c>
      <c r="DK267">
        <v>24.5915</v>
      </c>
      <c r="DL267">
        <v>500.016333333333</v>
      </c>
      <c r="DM267">
        <v>89.8330333333333</v>
      </c>
      <c r="DN267">
        <v>0.0363993666666667</v>
      </c>
      <c r="DO267">
        <v>30.9372333333333</v>
      </c>
      <c r="DP267">
        <v>30.1103333333333</v>
      </c>
      <c r="DQ267">
        <v>999.9</v>
      </c>
      <c r="DR267">
        <v>0</v>
      </c>
      <c r="DS267">
        <v>0</v>
      </c>
      <c r="DT267">
        <v>10027.5</v>
      </c>
      <c r="DU267">
        <v>0</v>
      </c>
      <c r="DV267">
        <v>0.330984</v>
      </c>
      <c r="DW267">
        <v>1.35216333333333</v>
      </c>
      <c r="DX267">
        <v>432.144333333333</v>
      </c>
      <c r="DY267">
        <v>430.544</v>
      </c>
      <c r="DZ267">
        <v>0.483667666666667</v>
      </c>
      <c r="EA267">
        <v>419.999</v>
      </c>
      <c r="EB267">
        <v>24.4911666666667</v>
      </c>
      <c r="EC267">
        <v>2.24356333333333</v>
      </c>
      <c r="ED267">
        <v>2.20011333333333</v>
      </c>
      <c r="EE267">
        <v>19.2768</v>
      </c>
      <c r="EF267">
        <v>18.9631666666667</v>
      </c>
      <c r="EG267">
        <v>0.00500059</v>
      </c>
      <c r="EH267">
        <v>0</v>
      </c>
      <c r="EI267">
        <v>0</v>
      </c>
      <c r="EJ267">
        <v>0</v>
      </c>
      <c r="EK267">
        <v>841.9</v>
      </c>
      <c r="EL267">
        <v>0.00500059</v>
      </c>
      <c r="EM267">
        <v>-14.3333333333333</v>
      </c>
      <c r="EN267">
        <v>-0.3</v>
      </c>
      <c r="EO267">
        <v>35.25</v>
      </c>
      <c r="EP267">
        <v>38.125</v>
      </c>
      <c r="EQ267">
        <v>36.437</v>
      </c>
      <c r="ER267">
        <v>37.9163333333333</v>
      </c>
      <c r="ES267">
        <v>37.437</v>
      </c>
      <c r="ET267">
        <v>0</v>
      </c>
      <c r="EU267">
        <v>0</v>
      </c>
      <c r="EV267">
        <v>0</v>
      </c>
      <c r="EW267">
        <v>1758506943.3</v>
      </c>
      <c r="EX267">
        <v>0</v>
      </c>
      <c r="EY267">
        <v>839.057692307692</v>
      </c>
      <c r="EZ267">
        <v>-4.33846164511825</v>
      </c>
      <c r="FA267">
        <v>15.6752138176251</v>
      </c>
      <c r="FB267">
        <v>-13.0115384615385</v>
      </c>
      <c r="FC267">
        <v>15</v>
      </c>
      <c r="FD267">
        <v>0</v>
      </c>
      <c r="FE267" t="s">
        <v>424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1.37913523809524</v>
      </c>
      <c r="FR267">
        <v>-0.177868831168829</v>
      </c>
      <c r="FS267">
        <v>0.0415528791758219</v>
      </c>
      <c r="FT267">
        <v>1</v>
      </c>
      <c r="FU267">
        <v>838.182352941177</v>
      </c>
      <c r="FV267">
        <v>1.71734148043353</v>
      </c>
      <c r="FW267">
        <v>6.42575107023366</v>
      </c>
      <c r="FX267">
        <v>-1</v>
      </c>
      <c r="FY267">
        <v>0.497716952380952</v>
      </c>
      <c r="FZ267">
        <v>-0.0570174545454538</v>
      </c>
      <c r="GA267">
        <v>0.00763640297694562</v>
      </c>
      <c r="GB267">
        <v>1</v>
      </c>
      <c r="GC267">
        <v>2</v>
      </c>
      <c r="GD267">
        <v>2</v>
      </c>
      <c r="GE267" t="s">
        <v>425</v>
      </c>
      <c r="GF267">
        <v>3.13334</v>
      </c>
      <c r="GG267">
        <v>2.71441</v>
      </c>
      <c r="GH267">
        <v>0.0890616</v>
      </c>
      <c r="GI267">
        <v>0.0893171</v>
      </c>
      <c r="GJ267">
        <v>0.105236</v>
      </c>
      <c r="GK267">
        <v>0.104456</v>
      </c>
      <c r="GL267">
        <v>34307.8</v>
      </c>
      <c r="GM267">
        <v>36731.8</v>
      </c>
      <c r="GN267">
        <v>34075.9</v>
      </c>
      <c r="GO267">
        <v>36520.5</v>
      </c>
      <c r="GP267">
        <v>43065.5</v>
      </c>
      <c r="GQ267">
        <v>46951.4</v>
      </c>
      <c r="GR267">
        <v>53169.6</v>
      </c>
      <c r="GS267">
        <v>58373.3</v>
      </c>
      <c r="GT267">
        <v>1.95362</v>
      </c>
      <c r="GU267">
        <v>1.65502</v>
      </c>
      <c r="GV267">
        <v>0.082802</v>
      </c>
      <c r="GW267">
        <v>0</v>
      </c>
      <c r="GX267">
        <v>28.7617</v>
      </c>
      <c r="GY267">
        <v>999.9</v>
      </c>
      <c r="GZ267">
        <v>58.967</v>
      </c>
      <c r="HA267">
        <v>30.585</v>
      </c>
      <c r="HB267">
        <v>28.9185</v>
      </c>
      <c r="HC267">
        <v>54.3047</v>
      </c>
      <c r="HD267">
        <v>47.6322</v>
      </c>
      <c r="HE267">
        <v>1</v>
      </c>
      <c r="HF267">
        <v>0.0830844</v>
      </c>
      <c r="HG267">
        <v>-1.14269</v>
      </c>
      <c r="HH267">
        <v>20.128</v>
      </c>
      <c r="HI267">
        <v>5.19647</v>
      </c>
      <c r="HJ267">
        <v>12.0046</v>
      </c>
      <c r="HK267">
        <v>4.9738</v>
      </c>
      <c r="HL267">
        <v>3.294</v>
      </c>
      <c r="HM267">
        <v>9999</v>
      </c>
      <c r="HN267">
        <v>9999</v>
      </c>
      <c r="HO267">
        <v>9999</v>
      </c>
      <c r="HP267">
        <v>999.9</v>
      </c>
      <c r="HQ267">
        <v>1.86325</v>
      </c>
      <c r="HR267">
        <v>1.86812</v>
      </c>
      <c r="HS267">
        <v>1.86784</v>
      </c>
      <c r="HT267">
        <v>1.86905</v>
      </c>
      <c r="HU267">
        <v>1.86982</v>
      </c>
      <c r="HV267">
        <v>1.86594</v>
      </c>
      <c r="HW267">
        <v>1.86695</v>
      </c>
      <c r="HX267">
        <v>1.86838</v>
      </c>
      <c r="HY267">
        <v>5</v>
      </c>
      <c r="HZ267">
        <v>0</v>
      </c>
      <c r="IA267">
        <v>0</v>
      </c>
      <c r="IB267">
        <v>0</v>
      </c>
      <c r="IC267" t="s">
        <v>426</v>
      </c>
      <c r="ID267" t="s">
        <v>427</v>
      </c>
      <c r="IE267" t="s">
        <v>428</v>
      </c>
      <c r="IF267" t="s">
        <v>428</v>
      </c>
      <c r="IG267" t="s">
        <v>428</v>
      </c>
      <c r="IH267" t="s">
        <v>428</v>
      </c>
      <c r="II267">
        <v>0</v>
      </c>
      <c r="IJ267">
        <v>100</v>
      </c>
      <c r="IK267">
        <v>100</v>
      </c>
      <c r="IL267">
        <v>2.057</v>
      </c>
      <c r="IM267">
        <v>0.3835</v>
      </c>
      <c r="IN267">
        <v>0.625846538382723</v>
      </c>
      <c r="IO267">
        <v>0.00365734689822481</v>
      </c>
      <c r="IP267">
        <v>-6.82403095585571e-07</v>
      </c>
      <c r="IQ267">
        <v>2.34579755332527e-10</v>
      </c>
      <c r="IR267">
        <v>-0.0964157226560202</v>
      </c>
      <c r="IS267">
        <v>-0.0183575705514064</v>
      </c>
      <c r="IT267">
        <v>0.00210061426533654</v>
      </c>
      <c r="IU267">
        <v>-2.28055882586626e-05</v>
      </c>
      <c r="IV267">
        <v>4</v>
      </c>
      <c r="IW267">
        <v>2464</v>
      </c>
      <c r="IX267">
        <v>0</v>
      </c>
      <c r="IY267">
        <v>27</v>
      </c>
      <c r="IZ267">
        <v>29308449.1</v>
      </c>
      <c r="JA267">
        <v>29308449.1</v>
      </c>
      <c r="JB267">
        <v>0.95459</v>
      </c>
      <c r="JC267">
        <v>2.63672</v>
      </c>
      <c r="JD267">
        <v>1.54785</v>
      </c>
      <c r="JE267">
        <v>2.31445</v>
      </c>
      <c r="JF267">
        <v>1.64551</v>
      </c>
      <c r="JG267">
        <v>2.36206</v>
      </c>
      <c r="JH267">
        <v>34.4864</v>
      </c>
      <c r="JI267">
        <v>24.2188</v>
      </c>
      <c r="JJ267">
        <v>18</v>
      </c>
      <c r="JK267">
        <v>505.627</v>
      </c>
      <c r="JL267">
        <v>331.211</v>
      </c>
      <c r="JM267">
        <v>31.9593</v>
      </c>
      <c r="JN267">
        <v>28.4252</v>
      </c>
      <c r="JO267">
        <v>30.0001</v>
      </c>
      <c r="JP267">
        <v>28.3662</v>
      </c>
      <c r="JQ267">
        <v>28.3231</v>
      </c>
      <c r="JR267">
        <v>19.1465</v>
      </c>
      <c r="JS267">
        <v>20.9174</v>
      </c>
      <c r="JT267">
        <v>87.5984</v>
      </c>
      <c r="JU267">
        <v>31.8714</v>
      </c>
      <c r="JV267">
        <v>420</v>
      </c>
      <c r="JW267">
        <v>24.4726</v>
      </c>
      <c r="JX267">
        <v>96.6432</v>
      </c>
      <c r="JY267">
        <v>94.5742</v>
      </c>
    </row>
    <row r="268" spans="1:285">
      <c r="A268">
        <v>252</v>
      </c>
      <c r="B268">
        <v>1758506945</v>
      </c>
      <c r="C268">
        <v>3917</v>
      </c>
      <c r="D268" t="s">
        <v>934</v>
      </c>
      <c r="E268" t="s">
        <v>935</v>
      </c>
      <c r="F268">
        <v>5</v>
      </c>
      <c r="G268" t="s">
        <v>419</v>
      </c>
      <c r="H268" t="s">
        <v>903</v>
      </c>
      <c r="I268" t="s">
        <v>421</v>
      </c>
      <c r="J268">
        <v>1758506942</v>
      </c>
      <c r="K268">
        <f>(L268)/1000</f>
        <v>0</v>
      </c>
      <c r="L268">
        <f>1000*DL268*AJ268*(DH268-DI268)/(100*DA268*(1000-AJ268*DH268))</f>
        <v>0</v>
      </c>
      <c r="M268">
        <f>DL268*AJ268*(DG268-DF268*(1000-AJ268*DI268)/(1000-AJ268*DH268))/(100*DA268)</f>
        <v>0</v>
      </c>
      <c r="N268">
        <f>DF268 - IF(AJ268&gt;1, M268*DA268*100.0/(AL268), 0)</f>
        <v>0</v>
      </c>
      <c r="O268">
        <f>((U268-K268/2)*N268-M268)/(U268+K268/2)</f>
        <v>0</v>
      </c>
      <c r="P268">
        <f>O268*(DM268+DN268)/1000.0</f>
        <v>0</v>
      </c>
      <c r="Q268">
        <f>(DF268 - IF(AJ268&gt;1, M268*DA268*100.0/(AL268), 0))*(DM268+DN268)/1000.0</f>
        <v>0</v>
      </c>
      <c r="R268">
        <f>2.0/((1/T268-1/S268)+SIGN(T268)*SQRT((1/T268-1/S268)*(1/T268-1/S268) + 4*DB268/((DB268+1)*(DB268+1))*(2*1/T268*1/S268-1/S268*1/S268)))</f>
        <v>0</v>
      </c>
      <c r="S268">
        <f>IF(LEFT(DC268,1)&lt;&gt;"0",IF(LEFT(DC268,1)="1",3.0,DD268),$D$5+$E$5*(DT268*DM268/($K$5*1000))+$F$5*(DT268*DM268/($K$5*1000))*MAX(MIN(DA268,$J$5),$I$5)*MAX(MIN(DA268,$J$5),$I$5)+$G$5*MAX(MIN(DA268,$J$5),$I$5)*(DT268*DM268/($K$5*1000))+$H$5*(DT268*DM268/($K$5*1000))*(DT268*DM268/($K$5*1000)))</f>
        <v>0</v>
      </c>
      <c r="T268">
        <f>K268*(1000-(1000*0.61365*exp(17.502*X268/(240.97+X268))/(DM268+DN268)+DH268)/2)/(1000*0.61365*exp(17.502*X268/(240.97+X268))/(DM268+DN268)-DH268)</f>
        <v>0</v>
      </c>
      <c r="U268">
        <f>1/((DB268+1)/(R268/1.6)+1/(S268/1.37)) + DB268/((DB268+1)/(R268/1.6) + DB268/(S268/1.37))</f>
        <v>0</v>
      </c>
      <c r="V268">
        <f>(CW268*CZ268)</f>
        <v>0</v>
      </c>
      <c r="W268">
        <f>(DO268+(V268+2*0.95*5.67E-8*(((DO268+$B$7)+273)^4-(DO268+273)^4)-44100*K268)/(1.84*29.3*S268+8*0.95*5.67E-8*(DO268+273)^3))</f>
        <v>0</v>
      </c>
      <c r="X268">
        <f>($C$7*DP268+$D$7*DQ268+$E$7*W268)</f>
        <v>0</v>
      </c>
      <c r="Y268">
        <f>0.61365*exp(17.502*X268/(240.97+X268))</f>
        <v>0</v>
      </c>
      <c r="Z268">
        <f>(AA268/AB268*100)</f>
        <v>0</v>
      </c>
      <c r="AA268">
        <f>DH268*(DM268+DN268)/1000</f>
        <v>0</v>
      </c>
      <c r="AB268">
        <f>0.61365*exp(17.502*DO268/(240.97+DO268))</f>
        <v>0</v>
      </c>
      <c r="AC268">
        <f>(Y268-DH268*(DM268+DN268)/1000)</f>
        <v>0</v>
      </c>
      <c r="AD268">
        <f>(-K268*44100)</f>
        <v>0</v>
      </c>
      <c r="AE268">
        <f>2*29.3*S268*0.92*(DO268-X268)</f>
        <v>0</v>
      </c>
      <c r="AF268">
        <f>2*0.95*5.67E-8*(((DO268+$B$7)+273)^4-(X268+273)^4)</f>
        <v>0</v>
      </c>
      <c r="AG268">
        <f>V268+AF268+AD268+AE268</f>
        <v>0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MAX(0,($B$13+$C$13*DT268)/(1+$D$13*DT268)*DM268/(DO268+273)*$E$13)</f>
        <v>0</v>
      </c>
      <c r="AM268" t="s">
        <v>422</v>
      </c>
      <c r="AN268" t="s">
        <v>422</v>
      </c>
      <c r="AO268">
        <v>0</v>
      </c>
      <c r="AP268">
        <v>0</v>
      </c>
      <c r="AQ268">
        <f>1-AO268/AP268</f>
        <v>0</v>
      </c>
      <c r="AR268">
        <v>0</v>
      </c>
      <c r="AS268" t="s">
        <v>422</v>
      </c>
      <c r="AT268" t="s">
        <v>422</v>
      </c>
      <c r="AU268">
        <v>0</v>
      </c>
      <c r="AV268">
        <v>0</v>
      </c>
      <c r="AW268">
        <f>1-AU268/AV268</f>
        <v>0</v>
      </c>
      <c r="AX268">
        <v>0.5</v>
      </c>
      <c r="AY268">
        <f>CX268</f>
        <v>0</v>
      </c>
      <c r="AZ268">
        <f>M268</f>
        <v>0</v>
      </c>
      <c r="BA268">
        <f>AW268*AX268*AY268</f>
        <v>0</v>
      </c>
      <c r="BB268">
        <f>(AZ268-AR268)/AY268</f>
        <v>0</v>
      </c>
      <c r="BC268">
        <f>(AP268-AV268)/AV268</f>
        <v>0</v>
      </c>
      <c r="BD268">
        <f>AO268/(AQ268+AO268/AV268)</f>
        <v>0</v>
      </c>
      <c r="BE268" t="s">
        <v>422</v>
      </c>
      <c r="BF268">
        <v>0</v>
      </c>
      <c r="BG268">
        <f>IF(BF268&lt;&gt;0, BF268, BD268)</f>
        <v>0</v>
      </c>
      <c r="BH268">
        <f>1-BG268/AV268</f>
        <v>0</v>
      </c>
      <c r="BI268">
        <f>(AV268-AU268)/(AV268-BG268)</f>
        <v>0</v>
      </c>
      <c r="BJ268">
        <f>(AP268-AV268)/(AP268-BG268)</f>
        <v>0</v>
      </c>
      <c r="BK268">
        <f>(AV268-AU268)/(AV268-AO268)</f>
        <v>0</v>
      </c>
      <c r="BL268">
        <f>(AP268-AV268)/(AP268-AO268)</f>
        <v>0</v>
      </c>
      <c r="BM268">
        <f>(BI268*BG268/AU268)</f>
        <v>0</v>
      </c>
      <c r="BN268">
        <f>(1-BM268)</f>
        <v>0</v>
      </c>
      <c r="CW268">
        <f>$B$11*DU268+$C$11*DV268+$F$11*EG268*(1-EJ268)</f>
        <v>0</v>
      </c>
      <c r="CX268">
        <f>CW268*CY268</f>
        <v>0</v>
      </c>
      <c r="CY268">
        <f>($B$11*$D$9+$C$11*$D$9+$F$11*((ET268+EL268)/MAX(ET268+EL268+EU268, 0.1)*$I$9+EU268/MAX(ET268+EL268+EU268, 0.1)*$J$9))/($B$11+$C$11+$F$11)</f>
        <v>0</v>
      </c>
      <c r="CZ268">
        <f>($B$11*$K$9+$C$11*$K$9+$F$11*((ET268+EL268)/MAX(ET268+EL268+EU268, 0.1)*$P$9+EU268/MAX(ET268+EL268+EU268, 0.1)*$Q$9))/($B$11+$C$11+$F$11)</f>
        <v>0</v>
      </c>
      <c r="DA268">
        <v>6</v>
      </c>
      <c r="DB268">
        <v>0.5</v>
      </c>
      <c r="DC268" t="s">
        <v>423</v>
      </c>
      <c r="DD268">
        <v>2</v>
      </c>
      <c r="DE268">
        <v>1758506942</v>
      </c>
      <c r="DF268">
        <v>421.356333333333</v>
      </c>
      <c r="DG268">
        <v>420.014</v>
      </c>
      <c r="DH268">
        <v>24.9765666666667</v>
      </c>
      <c r="DI268">
        <v>24.4938</v>
      </c>
      <c r="DJ268">
        <v>419.299666666667</v>
      </c>
      <c r="DK268">
        <v>24.5931666666667</v>
      </c>
      <c r="DL268">
        <v>500.054333333333</v>
      </c>
      <c r="DM268">
        <v>89.8324666666667</v>
      </c>
      <c r="DN268">
        <v>0.0362594666666667</v>
      </c>
      <c r="DO268">
        <v>30.9347666666667</v>
      </c>
      <c r="DP268">
        <v>30.1086</v>
      </c>
      <c r="DQ268">
        <v>999.9</v>
      </c>
      <c r="DR268">
        <v>0</v>
      </c>
      <c r="DS268">
        <v>0</v>
      </c>
      <c r="DT268">
        <v>10021.2333333333</v>
      </c>
      <c r="DU268">
        <v>0</v>
      </c>
      <c r="DV268">
        <v>0.330984</v>
      </c>
      <c r="DW268">
        <v>1.34237666666667</v>
      </c>
      <c r="DX268">
        <v>432.150333333333</v>
      </c>
      <c r="DY268">
        <v>430.560333333333</v>
      </c>
      <c r="DZ268">
        <v>0.482756333333333</v>
      </c>
      <c r="EA268">
        <v>420.014</v>
      </c>
      <c r="EB268">
        <v>24.4938</v>
      </c>
      <c r="EC268">
        <v>2.24370666666667</v>
      </c>
      <c r="ED268">
        <v>2.20033666666667</v>
      </c>
      <c r="EE268">
        <v>19.2778333333333</v>
      </c>
      <c r="EF268">
        <v>18.9648</v>
      </c>
      <c r="EG268">
        <v>0.00500059</v>
      </c>
      <c r="EH268">
        <v>0</v>
      </c>
      <c r="EI268">
        <v>0</v>
      </c>
      <c r="EJ268">
        <v>0</v>
      </c>
      <c r="EK268">
        <v>844.333333333333</v>
      </c>
      <c r="EL268">
        <v>0.00500059</v>
      </c>
      <c r="EM268">
        <v>-15.2333333333333</v>
      </c>
      <c r="EN268">
        <v>-0.633333333333333</v>
      </c>
      <c r="EO268">
        <v>35.25</v>
      </c>
      <c r="EP268">
        <v>38.125</v>
      </c>
      <c r="EQ268">
        <v>36.437</v>
      </c>
      <c r="ER268">
        <v>37.8956666666667</v>
      </c>
      <c r="ES268">
        <v>37.437</v>
      </c>
      <c r="ET268">
        <v>0</v>
      </c>
      <c r="EU268">
        <v>0</v>
      </c>
      <c r="EV268">
        <v>0</v>
      </c>
      <c r="EW268">
        <v>1758506945.7</v>
      </c>
      <c r="EX268">
        <v>0</v>
      </c>
      <c r="EY268">
        <v>838.438461538462</v>
      </c>
      <c r="EZ268">
        <v>9.64102543383425</v>
      </c>
      <c r="FA268">
        <v>-0.974358880482444</v>
      </c>
      <c r="FB268">
        <v>-11.8192307692308</v>
      </c>
      <c r="FC268">
        <v>15</v>
      </c>
      <c r="FD268">
        <v>0</v>
      </c>
      <c r="FE268" t="s">
        <v>424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1.37196476190476</v>
      </c>
      <c r="FR268">
        <v>-0.208605194805197</v>
      </c>
      <c r="FS268">
        <v>0.0423160245026068</v>
      </c>
      <c r="FT268">
        <v>1</v>
      </c>
      <c r="FU268">
        <v>838.829411764706</v>
      </c>
      <c r="FV268">
        <v>1.62566843501011</v>
      </c>
      <c r="FW268">
        <v>6.35334693693317</v>
      </c>
      <c r="FX268">
        <v>-1</v>
      </c>
      <c r="FY268">
        <v>0.496088952380952</v>
      </c>
      <c r="FZ268">
        <v>-0.074691818181818</v>
      </c>
      <c r="GA268">
        <v>0.00870846828955089</v>
      </c>
      <c r="GB268">
        <v>1</v>
      </c>
      <c r="GC268">
        <v>2</v>
      </c>
      <c r="GD268">
        <v>2</v>
      </c>
      <c r="GE268" t="s">
        <v>425</v>
      </c>
      <c r="GF268">
        <v>3.13317</v>
      </c>
      <c r="GG268">
        <v>2.71435</v>
      </c>
      <c r="GH268">
        <v>0.0890669</v>
      </c>
      <c r="GI268">
        <v>0.0893124</v>
      </c>
      <c r="GJ268">
        <v>0.105241</v>
      </c>
      <c r="GK268">
        <v>0.10446</v>
      </c>
      <c r="GL268">
        <v>34307.6</v>
      </c>
      <c r="GM268">
        <v>36731.8</v>
      </c>
      <c r="GN268">
        <v>34075.9</v>
      </c>
      <c r="GO268">
        <v>36520.3</v>
      </c>
      <c r="GP268">
        <v>43065.2</v>
      </c>
      <c r="GQ268">
        <v>46951</v>
      </c>
      <c r="GR268">
        <v>53169.6</v>
      </c>
      <c r="GS268">
        <v>58373.1</v>
      </c>
      <c r="GT268">
        <v>1.9535</v>
      </c>
      <c r="GU268">
        <v>1.65515</v>
      </c>
      <c r="GV268">
        <v>0.0819825</v>
      </c>
      <c r="GW268">
        <v>0</v>
      </c>
      <c r="GX268">
        <v>28.763</v>
      </c>
      <c r="GY268">
        <v>999.9</v>
      </c>
      <c r="GZ268">
        <v>58.967</v>
      </c>
      <c r="HA268">
        <v>30.565</v>
      </c>
      <c r="HB268">
        <v>28.8873</v>
      </c>
      <c r="HC268">
        <v>54.6747</v>
      </c>
      <c r="HD268">
        <v>47.3758</v>
      </c>
      <c r="HE268">
        <v>1</v>
      </c>
      <c r="HF268">
        <v>0.0831352</v>
      </c>
      <c r="HG268">
        <v>-1.04628</v>
      </c>
      <c r="HH268">
        <v>20.1286</v>
      </c>
      <c r="HI268">
        <v>5.19632</v>
      </c>
      <c r="HJ268">
        <v>12.0044</v>
      </c>
      <c r="HK268">
        <v>4.97385</v>
      </c>
      <c r="HL268">
        <v>3.294</v>
      </c>
      <c r="HM268">
        <v>9999</v>
      </c>
      <c r="HN268">
        <v>9999</v>
      </c>
      <c r="HO268">
        <v>9999</v>
      </c>
      <c r="HP268">
        <v>999.9</v>
      </c>
      <c r="HQ268">
        <v>1.86325</v>
      </c>
      <c r="HR268">
        <v>1.86812</v>
      </c>
      <c r="HS268">
        <v>1.86783</v>
      </c>
      <c r="HT268">
        <v>1.86905</v>
      </c>
      <c r="HU268">
        <v>1.86982</v>
      </c>
      <c r="HV268">
        <v>1.86593</v>
      </c>
      <c r="HW268">
        <v>1.86696</v>
      </c>
      <c r="HX268">
        <v>1.86841</v>
      </c>
      <c r="HY268">
        <v>5</v>
      </c>
      <c r="HZ268">
        <v>0</v>
      </c>
      <c r="IA268">
        <v>0</v>
      </c>
      <c r="IB268">
        <v>0</v>
      </c>
      <c r="IC268" t="s">
        <v>426</v>
      </c>
      <c r="ID268" t="s">
        <v>427</v>
      </c>
      <c r="IE268" t="s">
        <v>428</v>
      </c>
      <c r="IF268" t="s">
        <v>428</v>
      </c>
      <c r="IG268" t="s">
        <v>428</v>
      </c>
      <c r="IH268" t="s">
        <v>428</v>
      </c>
      <c r="II268">
        <v>0</v>
      </c>
      <c r="IJ268">
        <v>100</v>
      </c>
      <c r="IK268">
        <v>100</v>
      </c>
      <c r="IL268">
        <v>2.057</v>
      </c>
      <c r="IM268">
        <v>0.3835</v>
      </c>
      <c r="IN268">
        <v>0.625846538382723</v>
      </c>
      <c r="IO268">
        <v>0.00365734689822481</v>
      </c>
      <c r="IP268">
        <v>-6.82403095585571e-07</v>
      </c>
      <c r="IQ268">
        <v>2.34579755332527e-10</v>
      </c>
      <c r="IR268">
        <v>-0.0964157226560202</v>
      </c>
      <c r="IS268">
        <v>-0.0183575705514064</v>
      </c>
      <c r="IT268">
        <v>0.00210061426533654</v>
      </c>
      <c r="IU268">
        <v>-2.28055882586626e-05</v>
      </c>
      <c r="IV268">
        <v>4</v>
      </c>
      <c r="IW268">
        <v>2464</v>
      </c>
      <c r="IX268">
        <v>0</v>
      </c>
      <c r="IY268">
        <v>27</v>
      </c>
      <c r="IZ268">
        <v>29308449.1</v>
      </c>
      <c r="JA268">
        <v>29308449.1</v>
      </c>
      <c r="JB268">
        <v>0.955811</v>
      </c>
      <c r="JC268">
        <v>2.65015</v>
      </c>
      <c r="JD268">
        <v>1.54785</v>
      </c>
      <c r="JE268">
        <v>2.31445</v>
      </c>
      <c r="JF268">
        <v>1.64673</v>
      </c>
      <c r="JG268">
        <v>2.23999</v>
      </c>
      <c r="JH268">
        <v>34.4864</v>
      </c>
      <c r="JI268">
        <v>24.2101</v>
      </c>
      <c r="JJ268">
        <v>18</v>
      </c>
      <c r="JK268">
        <v>505.555</v>
      </c>
      <c r="JL268">
        <v>331.276</v>
      </c>
      <c r="JM268">
        <v>31.9115</v>
      </c>
      <c r="JN268">
        <v>28.4264</v>
      </c>
      <c r="JO268">
        <v>30.0002</v>
      </c>
      <c r="JP268">
        <v>28.3675</v>
      </c>
      <c r="JQ268">
        <v>28.3243</v>
      </c>
      <c r="JR268">
        <v>19.148</v>
      </c>
      <c r="JS268">
        <v>20.9174</v>
      </c>
      <c r="JT268">
        <v>87.5984</v>
      </c>
      <c r="JU268">
        <v>31.8714</v>
      </c>
      <c r="JV268">
        <v>420</v>
      </c>
      <c r="JW268">
        <v>24.4726</v>
      </c>
      <c r="JX268">
        <v>96.6432</v>
      </c>
      <c r="JY268">
        <v>94.5738</v>
      </c>
    </row>
    <row r="269" spans="1:285">
      <c r="A269">
        <v>253</v>
      </c>
      <c r="B269">
        <v>1758506947</v>
      </c>
      <c r="C269">
        <v>3919</v>
      </c>
      <c r="D269" t="s">
        <v>936</v>
      </c>
      <c r="E269" t="s">
        <v>937</v>
      </c>
      <c r="F269">
        <v>5</v>
      </c>
      <c r="G269" t="s">
        <v>419</v>
      </c>
      <c r="H269" t="s">
        <v>903</v>
      </c>
      <c r="I269" t="s">
        <v>421</v>
      </c>
      <c r="J269">
        <v>1758506944</v>
      </c>
      <c r="K269">
        <f>(L269)/1000</f>
        <v>0</v>
      </c>
      <c r="L269">
        <f>1000*DL269*AJ269*(DH269-DI269)/(100*DA269*(1000-AJ269*DH269))</f>
        <v>0</v>
      </c>
      <c r="M269">
        <f>DL269*AJ269*(DG269-DF269*(1000-AJ269*DI269)/(1000-AJ269*DH269))/(100*DA269)</f>
        <v>0</v>
      </c>
      <c r="N269">
        <f>DF269 - IF(AJ269&gt;1, M269*DA269*100.0/(AL269), 0)</f>
        <v>0</v>
      </c>
      <c r="O269">
        <f>((U269-K269/2)*N269-M269)/(U269+K269/2)</f>
        <v>0</v>
      </c>
      <c r="P269">
        <f>O269*(DM269+DN269)/1000.0</f>
        <v>0</v>
      </c>
      <c r="Q269">
        <f>(DF269 - IF(AJ269&gt;1, M269*DA269*100.0/(AL269), 0))*(DM269+DN269)/1000.0</f>
        <v>0</v>
      </c>
      <c r="R269">
        <f>2.0/((1/T269-1/S269)+SIGN(T269)*SQRT((1/T269-1/S269)*(1/T269-1/S269) + 4*DB269/((DB269+1)*(DB269+1))*(2*1/T269*1/S269-1/S269*1/S269)))</f>
        <v>0</v>
      </c>
      <c r="S269">
        <f>IF(LEFT(DC269,1)&lt;&gt;"0",IF(LEFT(DC269,1)="1",3.0,DD269),$D$5+$E$5*(DT269*DM269/($K$5*1000))+$F$5*(DT269*DM269/($K$5*1000))*MAX(MIN(DA269,$J$5),$I$5)*MAX(MIN(DA269,$J$5),$I$5)+$G$5*MAX(MIN(DA269,$J$5),$I$5)*(DT269*DM269/($K$5*1000))+$H$5*(DT269*DM269/($K$5*1000))*(DT269*DM269/($K$5*1000)))</f>
        <v>0</v>
      </c>
      <c r="T269">
        <f>K269*(1000-(1000*0.61365*exp(17.502*X269/(240.97+X269))/(DM269+DN269)+DH269)/2)/(1000*0.61365*exp(17.502*X269/(240.97+X269))/(DM269+DN269)-DH269)</f>
        <v>0</v>
      </c>
      <c r="U269">
        <f>1/((DB269+1)/(R269/1.6)+1/(S269/1.37)) + DB269/((DB269+1)/(R269/1.6) + DB269/(S269/1.37))</f>
        <v>0</v>
      </c>
      <c r="V269">
        <f>(CW269*CZ269)</f>
        <v>0</v>
      </c>
      <c r="W269">
        <f>(DO269+(V269+2*0.95*5.67E-8*(((DO269+$B$7)+273)^4-(DO269+273)^4)-44100*K269)/(1.84*29.3*S269+8*0.95*5.67E-8*(DO269+273)^3))</f>
        <v>0</v>
      </c>
      <c r="X269">
        <f>($C$7*DP269+$D$7*DQ269+$E$7*W269)</f>
        <v>0</v>
      </c>
      <c r="Y269">
        <f>0.61365*exp(17.502*X269/(240.97+X269))</f>
        <v>0</v>
      </c>
      <c r="Z269">
        <f>(AA269/AB269*100)</f>
        <v>0</v>
      </c>
      <c r="AA269">
        <f>DH269*(DM269+DN269)/1000</f>
        <v>0</v>
      </c>
      <c r="AB269">
        <f>0.61365*exp(17.502*DO269/(240.97+DO269))</f>
        <v>0</v>
      </c>
      <c r="AC269">
        <f>(Y269-DH269*(DM269+DN269)/1000)</f>
        <v>0</v>
      </c>
      <c r="AD269">
        <f>(-K269*44100)</f>
        <v>0</v>
      </c>
      <c r="AE269">
        <f>2*29.3*S269*0.92*(DO269-X269)</f>
        <v>0</v>
      </c>
      <c r="AF269">
        <f>2*0.95*5.67E-8*(((DO269+$B$7)+273)^4-(X269+273)^4)</f>
        <v>0</v>
      </c>
      <c r="AG269">
        <f>V269+AF269+AD269+AE269</f>
        <v>0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MAX(0,($B$13+$C$13*DT269)/(1+$D$13*DT269)*DM269/(DO269+273)*$E$13)</f>
        <v>0</v>
      </c>
      <c r="AM269" t="s">
        <v>422</v>
      </c>
      <c r="AN269" t="s">
        <v>422</v>
      </c>
      <c r="AO269">
        <v>0</v>
      </c>
      <c r="AP269">
        <v>0</v>
      </c>
      <c r="AQ269">
        <f>1-AO269/AP269</f>
        <v>0</v>
      </c>
      <c r="AR269">
        <v>0</v>
      </c>
      <c r="AS269" t="s">
        <v>422</v>
      </c>
      <c r="AT269" t="s">
        <v>422</v>
      </c>
      <c r="AU269">
        <v>0</v>
      </c>
      <c r="AV269">
        <v>0</v>
      </c>
      <c r="AW269">
        <f>1-AU269/AV269</f>
        <v>0</v>
      </c>
      <c r="AX269">
        <v>0.5</v>
      </c>
      <c r="AY269">
        <f>CX269</f>
        <v>0</v>
      </c>
      <c r="AZ269">
        <f>M269</f>
        <v>0</v>
      </c>
      <c r="BA269">
        <f>AW269*AX269*AY269</f>
        <v>0</v>
      </c>
      <c r="BB269">
        <f>(AZ269-AR269)/AY269</f>
        <v>0</v>
      </c>
      <c r="BC269">
        <f>(AP269-AV269)/AV269</f>
        <v>0</v>
      </c>
      <c r="BD269">
        <f>AO269/(AQ269+AO269/AV269)</f>
        <v>0</v>
      </c>
      <c r="BE269" t="s">
        <v>422</v>
      </c>
      <c r="BF269">
        <v>0</v>
      </c>
      <c r="BG269">
        <f>IF(BF269&lt;&gt;0, BF269, BD269)</f>
        <v>0</v>
      </c>
      <c r="BH269">
        <f>1-BG269/AV269</f>
        <v>0</v>
      </c>
      <c r="BI269">
        <f>(AV269-AU269)/(AV269-BG269)</f>
        <v>0</v>
      </c>
      <c r="BJ269">
        <f>(AP269-AV269)/(AP269-BG269)</f>
        <v>0</v>
      </c>
      <c r="BK269">
        <f>(AV269-AU269)/(AV269-AO269)</f>
        <v>0</v>
      </c>
      <c r="BL269">
        <f>(AP269-AV269)/(AP269-AO269)</f>
        <v>0</v>
      </c>
      <c r="BM269">
        <f>(BI269*BG269/AU269)</f>
        <v>0</v>
      </c>
      <c r="BN269">
        <f>(1-BM269)</f>
        <v>0</v>
      </c>
      <c r="CW269">
        <f>$B$11*DU269+$C$11*DV269+$F$11*EG269*(1-EJ269)</f>
        <v>0</v>
      </c>
      <c r="CX269">
        <f>CW269*CY269</f>
        <v>0</v>
      </c>
      <c r="CY269">
        <f>($B$11*$D$9+$C$11*$D$9+$F$11*((ET269+EL269)/MAX(ET269+EL269+EU269, 0.1)*$I$9+EU269/MAX(ET269+EL269+EU269, 0.1)*$J$9))/($B$11+$C$11+$F$11)</f>
        <v>0</v>
      </c>
      <c r="CZ269">
        <f>($B$11*$K$9+$C$11*$K$9+$F$11*((ET269+EL269)/MAX(ET269+EL269+EU269, 0.1)*$P$9+EU269/MAX(ET269+EL269+EU269, 0.1)*$Q$9))/($B$11+$C$11+$F$11)</f>
        <v>0</v>
      </c>
      <c r="DA269">
        <v>6</v>
      </c>
      <c r="DB269">
        <v>0.5</v>
      </c>
      <c r="DC269" t="s">
        <v>423</v>
      </c>
      <c r="DD269">
        <v>2</v>
      </c>
      <c r="DE269">
        <v>1758506944</v>
      </c>
      <c r="DF269">
        <v>421.377666666667</v>
      </c>
      <c r="DG269">
        <v>420.015333333333</v>
      </c>
      <c r="DH269">
        <v>24.9781</v>
      </c>
      <c r="DI269">
        <v>24.4949</v>
      </c>
      <c r="DJ269">
        <v>419.321333333333</v>
      </c>
      <c r="DK269">
        <v>24.5946666666667</v>
      </c>
      <c r="DL269">
        <v>500.059</v>
      </c>
      <c r="DM269">
        <v>89.8317333333333</v>
      </c>
      <c r="DN269">
        <v>0.0362945</v>
      </c>
      <c r="DO269">
        <v>30.9311666666667</v>
      </c>
      <c r="DP269">
        <v>30.1028</v>
      </c>
      <c r="DQ269">
        <v>999.9</v>
      </c>
      <c r="DR269">
        <v>0</v>
      </c>
      <c r="DS269">
        <v>0</v>
      </c>
      <c r="DT269">
        <v>9998.73333333333</v>
      </c>
      <c r="DU269">
        <v>0</v>
      </c>
      <c r="DV269">
        <v>0.330984</v>
      </c>
      <c r="DW269">
        <v>1.36273</v>
      </c>
      <c r="DX269">
        <v>432.173</v>
      </c>
      <c r="DY269">
        <v>430.562</v>
      </c>
      <c r="DZ269">
        <v>0.483191666666667</v>
      </c>
      <c r="EA269">
        <v>420.015333333333</v>
      </c>
      <c r="EB269">
        <v>24.4949</v>
      </c>
      <c r="EC269">
        <v>2.24382666666667</v>
      </c>
      <c r="ED269">
        <v>2.20042</v>
      </c>
      <c r="EE269">
        <v>19.2787</v>
      </c>
      <c r="EF269">
        <v>18.9654</v>
      </c>
      <c r="EG269">
        <v>0.00500059</v>
      </c>
      <c r="EH269">
        <v>0</v>
      </c>
      <c r="EI269">
        <v>0</v>
      </c>
      <c r="EJ269">
        <v>0</v>
      </c>
      <c r="EK269">
        <v>837.166666666667</v>
      </c>
      <c r="EL269">
        <v>0.00500059</v>
      </c>
      <c r="EM269">
        <v>-9.86666666666667</v>
      </c>
      <c r="EN269">
        <v>-1.13333333333333</v>
      </c>
      <c r="EO269">
        <v>35.25</v>
      </c>
      <c r="EP269">
        <v>38.125</v>
      </c>
      <c r="EQ269">
        <v>36.437</v>
      </c>
      <c r="ER269">
        <v>37.875</v>
      </c>
      <c r="ES269">
        <v>37.437</v>
      </c>
      <c r="ET269">
        <v>0</v>
      </c>
      <c r="EU269">
        <v>0</v>
      </c>
      <c r="EV269">
        <v>0</v>
      </c>
      <c r="EW269">
        <v>1758506947.5</v>
      </c>
      <c r="EX269">
        <v>0</v>
      </c>
      <c r="EY269">
        <v>837.884</v>
      </c>
      <c r="EZ269">
        <v>1.73076889168988</v>
      </c>
      <c r="FA269">
        <v>-4.30769235993744</v>
      </c>
      <c r="FB269">
        <v>-11.352</v>
      </c>
      <c r="FC269">
        <v>15</v>
      </c>
      <c r="FD269">
        <v>0</v>
      </c>
      <c r="FE269" t="s">
        <v>424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1.36267</v>
      </c>
      <c r="FR269">
        <v>-0.037420519480518</v>
      </c>
      <c r="FS269">
        <v>0.0292586915047722</v>
      </c>
      <c r="FT269">
        <v>1</v>
      </c>
      <c r="FU269">
        <v>838.920588235294</v>
      </c>
      <c r="FV269">
        <v>-1.18716589667067</v>
      </c>
      <c r="FW269">
        <v>5.66640146268619</v>
      </c>
      <c r="FX269">
        <v>-1</v>
      </c>
      <c r="FY269">
        <v>0.494362047619048</v>
      </c>
      <c r="FZ269">
        <v>-0.0829545974025964</v>
      </c>
      <c r="GA269">
        <v>0.00918315291055773</v>
      </c>
      <c r="GB269">
        <v>1</v>
      </c>
      <c r="GC269">
        <v>2</v>
      </c>
      <c r="GD269">
        <v>2</v>
      </c>
      <c r="GE269" t="s">
        <v>425</v>
      </c>
      <c r="GF269">
        <v>3.13316</v>
      </c>
      <c r="GG269">
        <v>2.71438</v>
      </c>
      <c r="GH269">
        <v>0.089068</v>
      </c>
      <c r="GI269">
        <v>0.0893074</v>
      </c>
      <c r="GJ269">
        <v>0.105242</v>
      </c>
      <c r="GK269">
        <v>0.104461</v>
      </c>
      <c r="GL269">
        <v>34307.5</v>
      </c>
      <c r="GM269">
        <v>36732.1</v>
      </c>
      <c r="GN269">
        <v>34075.9</v>
      </c>
      <c r="GO269">
        <v>36520.4</v>
      </c>
      <c r="GP269">
        <v>43065.2</v>
      </c>
      <c r="GQ269">
        <v>46950.9</v>
      </c>
      <c r="GR269">
        <v>53169.6</v>
      </c>
      <c r="GS269">
        <v>58373.1</v>
      </c>
      <c r="GT269">
        <v>1.95338</v>
      </c>
      <c r="GU269">
        <v>1.65517</v>
      </c>
      <c r="GV269">
        <v>0.081338</v>
      </c>
      <c r="GW269">
        <v>0</v>
      </c>
      <c r="GX269">
        <v>28.7641</v>
      </c>
      <c r="GY269">
        <v>999.9</v>
      </c>
      <c r="GZ269">
        <v>58.992</v>
      </c>
      <c r="HA269">
        <v>30.585</v>
      </c>
      <c r="HB269">
        <v>28.9341</v>
      </c>
      <c r="HC269">
        <v>54.6847</v>
      </c>
      <c r="HD269">
        <v>47.5401</v>
      </c>
      <c r="HE269">
        <v>1</v>
      </c>
      <c r="HF269">
        <v>0.0831911</v>
      </c>
      <c r="HG269">
        <v>-1.11408</v>
      </c>
      <c r="HH269">
        <v>20.1282</v>
      </c>
      <c r="HI269">
        <v>5.19603</v>
      </c>
      <c r="HJ269">
        <v>12.0043</v>
      </c>
      <c r="HK269">
        <v>4.97375</v>
      </c>
      <c r="HL269">
        <v>3.294</v>
      </c>
      <c r="HM269">
        <v>9999</v>
      </c>
      <c r="HN269">
        <v>9999</v>
      </c>
      <c r="HO269">
        <v>9999</v>
      </c>
      <c r="HP269">
        <v>999.9</v>
      </c>
      <c r="HQ269">
        <v>1.86325</v>
      </c>
      <c r="HR269">
        <v>1.86812</v>
      </c>
      <c r="HS269">
        <v>1.86783</v>
      </c>
      <c r="HT269">
        <v>1.86905</v>
      </c>
      <c r="HU269">
        <v>1.86981</v>
      </c>
      <c r="HV269">
        <v>1.86591</v>
      </c>
      <c r="HW269">
        <v>1.86697</v>
      </c>
      <c r="HX269">
        <v>1.86843</v>
      </c>
      <c r="HY269">
        <v>5</v>
      </c>
      <c r="HZ269">
        <v>0</v>
      </c>
      <c r="IA269">
        <v>0</v>
      </c>
      <c r="IB269">
        <v>0</v>
      </c>
      <c r="IC269" t="s">
        <v>426</v>
      </c>
      <c r="ID269" t="s">
        <v>427</v>
      </c>
      <c r="IE269" t="s">
        <v>428</v>
      </c>
      <c r="IF269" t="s">
        <v>428</v>
      </c>
      <c r="IG269" t="s">
        <v>428</v>
      </c>
      <c r="IH269" t="s">
        <v>428</v>
      </c>
      <c r="II269">
        <v>0</v>
      </c>
      <c r="IJ269">
        <v>100</v>
      </c>
      <c r="IK269">
        <v>100</v>
      </c>
      <c r="IL269">
        <v>2.057</v>
      </c>
      <c r="IM269">
        <v>0.3835</v>
      </c>
      <c r="IN269">
        <v>0.625846538382723</v>
      </c>
      <c r="IO269">
        <v>0.00365734689822481</v>
      </c>
      <c r="IP269">
        <v>-6.82403095585571e-07</v>
      </c>
      <c r="IQ269">
        <v>2.34579755332527e-10</v>
      </c>
      <c r="IR269">
        <v>-0.0964157226560202</v>
      </c>
      <c r="IS269">
        <v>-0.0183575705514064</v>
      </c>
      <c r="IT269">
        <v>0.00210061426533654</v>
      </c>
      <c r="IU269">
        <v>-2.28055882586626e-05</v>
      </c>
      <c r="IV269">
        <v>4</v>
      </c>
      <c r="IW269">
        <v>2464</v>
      </c>
      <c r="IX269">
        <v>0</v>
      </c>
      <c r="IY269">
        <v>27</v>
      </c>
      <c r="IZ269">
        <v>29308449.1</v>
      </c>
      <c r="JA269">
        <v>29308449.1</v>
      </c>
      <c r="JB269">
        <v>0.955811</v>
      </c>
      <c r="JC269">
        <v>2.6416</v>
      </c>
      <c r="JD269">
        <v>1.54785</v>
      </c>
      <c r="JE269">
        <v>2.31445</v>
      </c>
      <c r="JF269">
        <v>1.64673</v>
      </c>
      <c r="JG269">
        <v>2.34497</v>
      </c>
      <c r="JH269">
        <v>34.4864</v>
      </c>
      <c r="JI269">
        <v>24.2188</v>
      </c>
      <c r="JJ269">
        <v>18</v>
      </c>
      <c r="JK269">
        <v>505.483</v>
      </c>
      <c r="JL269">
        <v>331.294</v>
      </c>
      <c r="JM269">
        <v>31.8619</v>
      </c>
      <c r="JN269">
        <v>28.4276</v>
      </c>
      <c r="JO269">
        <v>30.0002</v>
      </c>
      <c r="JP269">
        <v>28.3687</v>
      </c>
      <c r="JQ269">
        <v>28.3254</v>
      </c>
      <c r="JR269">
        <v>19.1482</v>
      </c>
      <c r="JS269">
        <v>20.9174</v>
      </c>
      <c r="JT269">
        <v>87.5984</v>
      </c>
      <c r="JU269">
        <v>31.7679</v>
      </c>
      <c r="JV269">
        <v>420</v>
      </c>
      <c r="JW269">
        <v>24.4726</v>
      </c>
      <c r="JX269">
        <v>96.643</v>
      </c>
      <c r="JY269">
        <v>94.5738</v>
      </c>
    </row>
    <row r="270" spans="1:285">
      <c r="A270">
        <v>254</v>
      </c>
      <c r="B270">
        <v>1758506949</v>
      </c>
      <c r="C270">
        <v>3921</v>
      </c>
      <c r="D270" t="s">
        <v>938</v>
      </c>
      <c r="E270" t="s">
        <v>939</v>
      </c>
      <c r="F270">
        <v>5</v>
      </c>
      <c r="G270" t="s">
        <v>419</v>
      </c>
      <c r="H270" t="s">
        <v>903</v>
      </c>
      <c r="I270" t="s">
        <v>421</v>
      </c>
      <c r="J270">
        <v>1758506946</v>
      </c>
      <c r="K270">
        <f>(L270)/1000</f>
        <v>0</v>
      </c>
      <c r="L270">
        <f>1000*DL270*AJ270*(DH270-DI270)/(100*DA270*(1000-AJ270*DH270))</f>
        <v>0</v>
      </c>
      <c r="M270">
        <f>DL270*AJ270*(DG270-DF270*(1000-AJ270*DI270)/(1000-AJ270*DH270))/(100*DA270)</f>
        <v>0</v>
      </c>
      <c r="N270">
        <f>DF270 - IF(AJ270&gt;1, M270*DA270*100.0/(AL270), 0)</f>
        <v>0</v>
      </c>
      <c r="O270">
        <f>((U270-K270/2)*N270-M270)/(U270+K270/2)</f>
        <v>0</v>
      </c>
      <c r="P270">
        <f>O270*(DM270+DN270)/1000.0</f>
        <v>0</v>
      </c>
      <c r="Q270">
        <f>(DF270 - IF(AJ270&gt;1, M270*DA270*100.0/(AL270), 0))*(DM270+DN270)/1000.0</f>
        <v>0</v>
      </c>
      <c r="R270">
        <f>2.0/((1/T270-1/S270)+SIGN(T270)*SQRT((1/T270-1/S270)*(1/T270-1/S270) + 4*DB270/((DB270+1)*(DB270+1))*(2*1/T270*1/S270-1/S270*1/S270)))</f>
        <v>0</v>
      </c>
      <c r="S270">
        <f>IF(LEFT(DC270,1)&lt;&gt;"0",IF(LEFT(DC270,1)="1",3.0,DD270),$D$5+$E$5*(DT270*DM270/($K$5*1000))+$F$5*(DT270*DM270/($K$5*1000))*MAX(MIN(DA270,$J$5),$I$5)*MAX(MIN(DA270,$J$5),$I$5)+$G$5*MAX(MIN(DA270,$J$5),$I$5)*(DT270*DM270/($K$5*1000))+$H$5*(DT270*DM270/($K$5*1000))*(DT270*DM270/($K$5*1000)))</f>
        <v>0</v>
      </c>
      <c r="T270">
        <f>K270*(1000-(1000*0.61365*exp(17.502*X270/(240.97+X270))/(DM270+DN270)+DH270)/2)/(1000*0.61365*exp(17.502*X270/(240.97+X270))/(DM270+DN270)-DH270)</f>
        <v>0</v>
      </c>
      <c r="U270">
        <f>1/((DB270+1)/(R270/1.6)+1/(S270/1.37)) + DB270/((DB270+1)/(R270/1.6) + DB270/(S270/1.37))</f>
        <v>0</v>
      </c>
      <c r="V270">
        <f>(CW270*CZ270)</f>
        <v>0</v>
      </c>
      <c r="W270">
        <f>(DO270+(V270+2*0.95*5.67E-8*(((DO270+$B$7)+273)^4-(DO270+273)^4)-44100*K270)/(1.84*29.3*S270+8*0.95*5.67E-8*(DO270+273)^3))</f>
        <v>0</v>
      </c>
      <c r="X270">
        <f>($C$7*DP270+$D$7*DQ270+$E$7*W270)</f>
        <v>0</v>
      </c>
      <c r="Y270">
        <f>0.61365*exp(17.502*X270/(240.97+X270))</f>
        <v>0</v>
      </c>
      <c r="Z270">
        <f>(AA270/AB270*100)</f>
        <v>0</v>
      </c>
      <c r="AA270">
        <f>DH270*(DM270+DN270)/1000</f>
        <v>0</v>
      </c>
      <c r="AB270">
        <f>0.61365*exp(17.502*DO270/(240.97+DO270))</f>
        <v>0</v>
      </c>
      <c r="AC270">
        <f>(Y270-DH270*(DM270+DN270)/1000)</f>
        <v>0</v>
      </c>
      <c r="AD270">
        <f>(-K270*44100)</f>
        <v>0</v>
      </c>
      <c r="AE270">
        <f>2*29.3*S270*0.92*(DO270-X270)</f>
        <v>0</v>
      </c>
      <c r="AF270">
        <f>2*0.95*5.67E-8*(((DO270+$B$7)+273)^4-(X270+273)^4)</f>
        <v>0</v>
      </c>
      <c r="AG270">
        <f>V270+AF270+AD270+AE270</f>
        <v>0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MAX(0,($B$13+$C$13*DT270)/(1+$D$13*DT270)*DM270/(DO270+273)*$E$13)</f>
        <v>0</v>
      </c>
      <c r="AM270" t="s">
        <v>422</v>
      </c>
      <c r="AN270" t="s">
        <v>422</v>
      </c>
      <c r="AO270">
        <v>0</v>
      </c>
      <c r="AP270">
        <v>0</v>
      </c>
      <c r="AQ270">
        <f>1-AO270/AP270</f>
        <v>0</v>
      </c>
      <c r="AR270">
        <v>0</v>
      </c>
      <c r="AS270" t="s">
        <v>422</v>
      </c>
      <c r="AT270" t="s">
        <v>422</v>
      </c>
      <c r="AU270">
        <v>0</v>
      </c>
      <c r="AV270">
        <v>0</v>
      </c>
      <c r="AW270">
        <f>1-AU270/AV270</f>
        <v>0</v>
      </c>
      <c r="AX270">
        <v>0.5</v>
      </c>
      <c r="AY270">
        <f>CX270</f>
        <v>0</v>
      </c>
      <c r="AZ270">
        <f>M270</f>
        <v>0</v>
      </c>
      <c r="BA270">
        <f>AW270*AX270*AY270</f>
        <v>0</v>
      </c>
      <c r="BB270">
        <f>(AZ270-AR270)/AY270</f>
        <v>0</v>
      </c>
      <c r="BC270">
        <f>(AP270-AV270)/AV270</f>
        <v>0</v>
      </c>
      <c r="BD270">
        <f>AO270/(AQ270+AO270/AV270)</f>
        <v>0</v>
      </c>
      <c r="BE270" t="s">
        <v>422</v>
      </c>
      <c r="BF270">
        <v>0</v>
      </c>
      <c r="BG270">
        <f>IF(BF270&lt;&gt;0, BF270, BD270)</f>
        <v>0</v>
      </c>
      <c r="BH270">
        <f>1-BG270/AV270</f>
        <v>0</v>
      </c>
      <c r="BI270">
        <f>(AV270-AU270)/(AV270-BG270)</f>
        <v>0</v>
      </c>
      <c r="BJ270">
        <f>(AP270-AV270)/(AP270-BG270)</f>
        <v>0</v>
      </c>
      <c r="BK270">
        <f>(AV270-AU270)/(AV270-AO270)</f>
        <v>0</v>
      </c>
      <c r="BL270">
        <f>(AP270-AV270)/(AP270-AO270)</f>
        <v>0</v>
      </c>
      <c r="BM270">
        <f>(BI270*BG270/AU270)</f>
        <v>0</v>
      </c>
      <c r="BN270">
        <f>(1-BM270)</f>
        <v>0</v>
      </c>
      <c r="CW270">
        <f>$B$11*DU270+$C$11*DV270+$F$11*EG270*(1-EJ270)</f>
        <v>0</v>
      </c>
      <c r="CX270">
        <f>CW270*CY270</f>
        <v>0</v>
      </c>
      <c r="CY270">
        <f>($B$11*$D$9+$C$11*$D$9+$F$11*((ET270+EL270)/MAX(ET270+EL270+EU270, 0.1)*$I$9+EU270/MAX(ET270+EL270+EU270, 0.1)*$J$9))/($B$11+$C$11+$F$11)</f>
        <v>0</v>
      </c>
      <c r="CZ270">
        <f>($B$11*$K$9+$C$11*$K$9+$F$11*((ET270+EL270)/MAX(ET270+EL270+EU270, 0.1)*$P$9+EU270/MAX(ET270+EL270+EU270, 0.1)*$Q$9))/($B$11+$C$11+$F$11)</f>
        <v>0</v>
      </c>
      <c r="DA270">
        <v>6</v>
      </c>
      <c r="DB270">
        <v>0.5</v>
      </c>
      <c r="DC270" t="s">
        <v>423</v>
      </c>
      <c r="DD270">
        <v>2</v>
      </c>
      <c r="DE270">
        <v>1758506946</v>
      </c>
      <c r="DF270">
        <v>421.388666666667</v>
      </c>
      <c r="DG270">
        <v>419.999</v>
      </c>
      <c r="DH270">
        <v>24.9792333333333</v>
      </c>
      <c r="DI270">
        <v>24.4956333333333</v>
      </c>
      <c r="DJ270">
        <v>419.332333333333</v>
      </c>
      <c r="DK270">
        <v>24.5957666666667</v>
      </c>
      <c r="DL270">
        <v>499.985666666667</v>
      </c>
      <c r="DM270">
        <v>89.8316333333333</v>
      </c>
      <c r="DN270">
        <v>0.0364828333333333</v>
      </c>
      <c r="DO270">
        <v>30.9269</v>
      </c>
      <c r="DP270">
        <v>30.0945666666667</v>
      </c>
      <c r="DQ270">
        <v>999.9</v>
      </c>
      <c r="DR270">
        <v>0</v>
      </c>
      <c r="DS270">
        <v>0</v>
      </c>
      <c r="DT270">
        <v>9974.98333333333</v>
      </c>
      <c r="DU270">
        <v>0</v>
      </c>
      <c r="DV270">
        <v>0.330984</v>
      </c>
      <c r="DW270">
        <v>1.39019666666667</v>
      </c>
      <c r="DX270">
        <v>432.184666666667</v>
      </c>
      <c r="DY270">
        <v>430.545333333333</v>
      </c>
      <c r="DZ270">
        <v>0.48361</v>
      </c>
      <c r="EA270">
        <v>419.999</v>
      </c>
      <c r="EB270">
        <v>24.4956333333333</v>
      </c>
      <c r="EC270">
        <v>2.24392666666667</v>
      </c>
      <c r="ED270">
        <v>2.20048333333333</v>
      </c>
      <c r="EE270">
        <v>19.2794333333333</v>
      </c>
      <c r="EF270">
        <v>18.9658666666667</v>
      </c>
      <c r="EG270">
        <v>0.00500059</v>
      </c>
      <c r="EH270">
        <v>0</v>
      </c>
      <c r="EI270">
        <v>0</v>
      </c>
      <c r="EJ270">
        <v>0</v>
      </c>
      <c r="EK270">
        <v>835.266666666667</v>
      </c>
      <c r="EL270">
        <v>0.00500059</v>
      </c>
      <c r="EM270">
        <v>-7.93333333333333</v>
      </c>
      <c r="EN270">
        <v>-0.866666666666667</v>
      </c>
      <c r="EO270">
        <v>35.25</v>
      </c>
      <c r="EP270">
        <v>38.104</v>
      </c>
      <c r="EQ270">
        <v>36.437</v>
      </c>
      <c r="ER270">
        <v>37.875</v>
      </c>
      <c r="ES270">
        <v>37.437</v>
      </c>
      <c r="ET270">
        <v>0</v>
      </c>
      <c r="EU270">
        <v>0</v>
      </c>
      <c r="EV270">
        <v>0</v>
      </c>
      <c r="EW270">
        <v>1758506949.3</v>
      </c>
      <c r="EX270">
        <v>0</v>
      </c>
      <c r="EY270">
        <v>838.25</v>
      </c>
      <c r="EZ270">
        <v>-11.1076924958582</v>
      </c>
      <c r="FA270">
        <v>-17.2444443772899</v>
      </c>
      <c r="FB270">
        <v>-12.5307692307692</v>
      </c>
      <c r="FC270">
        <v>15</v>
      </c>
      <c r="FD270">
        <v>0</v>
      </c>
      <c r="FE270" t="s">
        <v>424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1.36399952380952</v>
      </c>
      <c r="FR270">
        <v>0.11518051948052</v>
      </c>
      <c r="FS270">
        <v>0.0311046556729881</v>
      </c>
      <c r="FT270">
        <v>1</v>
      </c>
      <c r="FU270">
        <v>838.508823529412</v>
      </c>
      <c r="FV270">
        <v>-8.15431632883281</v>
      </c>
      <c r="FW270">
        <v>6.0751842212232</v>
      </c>
      <c r="FX270">
        <v>-1</v>
      </c>
      <c r="FY270">
        <v>0.492419047619048</v>
      </c>
      <c r="FZ270">
        <v>-0.081781714285714</v>
      </c>
      <c r="GA270">
        <v>0.00910764787718955</v>
      </c>
      <c r="GB270">
        <v>1</v>
      </c>
      <c r="GC270">
        <v>2</v>
      </c>
      <c r="GD270">
        <v>2</v>
      </c>
      <c r="GE270" t="s">
        <v>425</v>
      </c>
      <c r="GF270">
        <v>3.1331</v>
      </c>
      <c r="GG270">
        <v>2.71459</v>
      </c>
      <c r="GH270">
        <v>0.0890628</v>
      </c>
      <c r="GI270">
        <v>0.0893064</v>
      </c>
      <c r="GJ270">
        <v>0.105243</v>
      </c>
      <c r="GK270">
        <v>0.104461</v>
      </c>
      <c r="GL270">
        <v>34307.4</v>
      </c>
      <c r="GM270">
        <v>36732.1</v>
      </c>
      <c r="GN270">
        <v>34075.6</v>
      </c>
      <c r="GO270">
        <v>36520.4</v>
      </c>
      <c r="GP270">
        <v>43065</v>
      </c>
      <c r="GQ270">
        <v>46950.9</v>
      </c>
      <c r="GR270">
        <v>53169.5</v>
      </c>
      <c r="GS270">
        <v>58373</v>
      </c>
      <c r="GT270">
        <v>1.95312</v>
      </c>
      <c r="GU270">
        <v>1.65535</v>
      </c>
      <c r="GV270">
        <v>0.0809655</v>
      </c>
      <c r="GW270">
        <v>0</v>
      </c>
      <c r="GX270">
        <v>28.7641</v>
      </c>
      <c r="GY270">
        <v>999.9</v>
      </c>
      <c r="GZ270">
        <v>58.992</v>
      </c>
      <c r="HA270">
        <v>30.585</v>
      </c>
      <c r="HB270">
        <v>28.9302</v>
      </c>
      <c r="HC270">
        <v>54.4847</v>
      </c>
      <c r="HD270">
        <v>47.5401</v>
      </c>
      <c r="HE270">
        <v>1</v>
      </c>
      <c r="HF270">
        <v>0.0832215</v>
      </c>
      <c r="HG270">
        <v>-1.03086</v>
      </c>
      <c r="HH270">
        <v>20.1287</v>
      </c>
      <c r="HI270">
        <v>5.19618</v>
      </c>
      <c r="HJ270">
        <v>12.0041</v>
      </c>
      <c r="HK270">
        <v>4.97365</v>
      </c>
      <c r="HL270">
        <v>3.294</v>
      </c>
      <c r="HM270">
        <v>9999</v>
      </c>
      <c r="HN270">
        <v>9999</v>
      </c>
      <c r="HO270">
        <v>9999</v>
      </c>
      <c r="HP270">
        <v>999.9</v>
      </c>
      <c r="HQ270">
        <v>1.86325</v>
      </c>
      <c r="HR270">
        <v>1.86812</v>
      </c>
      <c r="HS270">
        <v>1.86783</v>
      </c>
      <c r="HT270">
        <v>1.86905</v>
      </c>
      <c r="HU270">
        <v>1.86981</v>
      </c>
      <c r="HV270">
        <v>1.86591</v>
      </c>
      <c r="HW270">
        <v>1.86696</v>
      </c>
      <c r="HX270">
        <v>1.86843</v>
      </c>
      <c r="HY270">
        <v>5</v>
      </c>
      <c r="HZ270">
        <v>0</v>
      </c>
      <c r="IA270">
        <v>0</v>
      </c>
      <c r="IB270">
        <v>0</v>
      </c>
      <c r="IC270" t="s">
        <v>426</v>
      </c>
      <c r="ID270" t="s">
        <v>427</v>
      </c>
      <c r="IE270" t="s">
        <v>428</v>
      </c>
      <c r="IF270" t="s">
        <v>428</v>
      </c>
      <c r="IG270" t="s">
        <v>428</v>
      </c>
      <c r="IH270" t="s">
        <v>428</v>
      </c>
      <c r="II270">
        <v>0</v>
      </c>
      <c r="IJ270">
        <v>100</v>
      </c>
      <c r="IK270">
        <v>100</v>
      </c>
      <c r="IL270">
        <v>2.057</v>
      </c>
      <c r="IM270">
        <v>0.3835</v>
      </c>
      <c r="IN270">
        <v>0.625846538382723</v>
      </c>
      <c r="IO270">
        <v>0.00365734689822481</v>
      </c>
      <c r="IP270">
        <v>-6.82403095585571e-07</v>
      </c>
      <c r="IQ270">
        <v>2.34579755332527e-10</v>
      </c>
      <c r="IR270">
        <v>-0.0964157226560202</v>
      </c>
      <c r="IS270">
        <v>-0.0183575705514064</v>
      </c>
      <c r="IT270">
        <v>0.00210061426533654</v>
      </c>
      <c r="IU270">
        <v>-2.28055882586626e-05</v>
      </c>
      <c r="IV270">
        <v>4</v>
      </c>
      <c r="IW270">
        <v>2464</v>
      </c>
      <c r="IX270">
        <v>0</v>
      </c>
      <c r="IY270">
        <v>27</v>
      </c>
      <c r="IZ270">
        <v>29308449.1</v>
      </c>
      <c r="JA270">
        <v>29308449.1</v>
      </c>
      <c r="JB270">
        <v>0.95459</v>
      </c>
      <c r="JC270">
        <v>2.64526</v>
      </c>
      <c r="JD270">
        <v>1.54785</v>
      </c>
      <c r="JE270">
        <v>2.31445</v>
      </c>
      <c r="JF270">
        <v>1.64673</v>
      </c>
      <c r="JG270">
        <v>2.25708</v>
      </c>
      <c r="JH270">
        <v>34.4864</v>
      </c>
      <c r="JI270">
        <v>24.2188</v>
      </c>
      <c r="JJ270">
        <v>18</v>
      </c>
      <c r="JK270">
        <v>505.327</v>
      </c>
      <c r="JL270">
        <v>331.384</v>
      </c>
      <c r="JM270">
        <v>31.8203</v>
      </c>
      <c r="JN270">
        <v>28.429</v>
      </c>
      <c r="JO270">
        <v>30.0003</v>
      </c>
      <c r="JP270">
        <v>28.3699</v>
      </c>
      <c r="JQ270">
        <v>28.3266</v>
      </c>
      <c r="JR270">
        <v>19.1483</v>
      </c>
      <c r="JS270">
        <v>20.9174</v>
      </c>
      <c r="JT270">
        <v>87.5984</v>
      </c>
      <c r="JU270">
        <v>31.7679</v>
      </c>
      <c r="JV270">
        <v>420</v>
      </c>
      <c r="JW270">
        <v>24.4726</v>
      </c>
      <c r="JX270">
        <v>96.6426</v>
      </c>
      <c r="JY270">
        <v>94.5737</v>
      </c>
    </row>
    <row r="271" spans="1:285">
      <c r="A271">
        <v>255</v>
      </c>
      <c r="B271">
        <v>1758506951</v>
      </c>
      <c r="C271">
        <v>3923</v>
      </c>
      <c r="D271" t="s">
        <v>940</v>
      </c>
      <c r="E271" t="s">
        <v>941</v>
      </c>
      <c r="F271">
        <v>5</v>
      </c>
      <c r="G271" t="s">
        <v>419</v>
      </c>
      <c r="H271" t="s">
        <v>903</v>
      </c>
      <c r="I271" t="s">
        <v>421</v>
      </c>
      <c r="J271">
        <v>1758506948</v>
      </c>
      <c r="K271">
        <f>(L271)/1000</f>
        <v>0</v>
      </c>
      <c r="L271">
        <f>1000*DL271*AJ271*(DH271-DI271)/(100*DA271*(1000-AJ271*DH271))</f>
        <v>0</v>
      </c>
      <c r="M271">
        <f>DL271*AJ271*(DG271-DF271*(1000-AJ271*DI271)/(1000-AJ271*DH271))/(100*DA271)</f>
        <v>0</v>
      </c>
      <c r="N271">
        <f>DF271 - IF(AJ271&gt;1, M271*DA271*100.0/(AL271), 0)</f>
        <v>0</v>
      </c>
      <c r="O271">
        <f>((U271-K271/2)*N271-M271)/(U271+K271/2)</f>
        <v>0</v>
      </c>
      <c r="P271">
        <f>O271*(DM271+DN271)/1000.0</f>
        <v>0</v>
      </c>
      <c r="Q271">
        <f>(DF271 - IF(AJ271&gt;1, M271*DA271*100.0/(AL271), 0))*(DM271+DN271)/1000.0</f>
        <v>0</v>
      </c>
      <c r="R271">
        <f>2.0/((1/T271-1/S271)+SIGN(T271)*SQRT((1/T271-1/S271)*(1/T271-1/S271) + 4*DB271/((DB271+1)*(DB271+1))*(2*1/T271*1/S271-1/S271*1/S271)))</f>
        <v>0</v>
      </c>
      <c r="S271">
        <f>IF(LEFT(DC271,1)&lt;&gt;"0",IF(LEFT(DC271,1)="1",3.0,DD271),$D$5+$E$5*(DT271*DM271/($K$5*1000))+$F$5*(DT271*DM271/($K$5*1000))*MAX(MIN(DA271,$J$5),$I$5)*MAX(MIN(DA271,$J$5),$I$5)+$G$5*MAX(MIN(DA271,$J$5),$I$5)*(DT271*DM271/($K$5*1000))+$H$5*(DT271*DM271/($K$5*1000))*(DT271*DM271/($K$5*1000)))</f>
        <v>0</v>
      </c>
      <c r="T271">
        <f>K271*(1000-(1000*0.61365*exp(17.502*X271/(240.97+X271))/(DM271+DN271)+DH271)/2)/(1000*0.61365*exp(17.502*X271/(240.97+X271))/(DM271+DN271)-DH271)</f>
        <v>0</v>
      </c>
      <c r="U271">
        <f>1/((DB271+1)/(R271/1.6)+1/(S271/1.37)) + DB271/((DB271+1)/(R271/1.6) + DB271/(S271/1.37))</f>
        <v>0</v>
      </c>
      <c r="V271">
        <f>(CW271*CZ271)</f>
        <v>0</v>
      </c>
      <c r="W271">
        <f>(DO271+(V271+2*0.95*5.67E-8*(((DO271+$B$7)+273)^4-(DO271+273)^4)-44100*K271)/(1.84*29.3*S271+8*0.95*5.67E-8*(DO271+273)^3))</f>
        <v>0</v>
      </c>
      <c r="X271">
        <f>($C$7*DP271+$D$7*DQ271+$E$7*W271)</f>
        <v>0</v>
      </c>
      <c r="Y271">
        <f>0.61365*exp(17.502*X271/(240.97+X271))</f>
        <v>0</v>
      </c>
      <c r="Z271">
        <f>(AA271/AB271*100)</f>
        <v>0</v>
      </c>
      <c r="AA271">
        <f>DH271*(DM271+DN271)/1000</f>
        <v>0</v>
      </c>
      <c r="AB271">
        <f>0.61365*exp(17.502*DO271/(240.97+DO271))</f>
        <v>0</v>
      </c>
      <c r="AC271">
        <f>(Y271-DH271*(DM271+DN271)/1000)</f>
        <v>0</v>
      </c>
      <c r="AD271">
        <f>(-K271*44100)</f>
        <v>0</v>
      </c>
      <c r="AE271">
        <f>2*29.3*S271*0.92*(DO271-X271)</f>
        <v>0</v>
      </c>
      <c r="AF271">
        <f>2*0.95*5.67E-8*(((DO271+$B$7)+273)^4-(X271+273)^4)</f>
        <v>0</v>
      </c>
      <c r="AG271">
        <f>V271+AF271+AD271+AE271</f>
        <v>0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MAX(0,($B$13+$C$13*DT271)/(1+$D$13*DT271)*DM271/(DO271+273)*$E$13)</f>
        <v>0</v>
      </c>
      <c r="AM271" t="s">
        <v>422</v>
      </c>
      <c r="AN271" t="s">
        <v>422</v>
      </c>
      <c r="AO271">
        <v>0</v>
      </c>
      <c r="AP271">
        <v>0</v>
      </c>
      <c r="AQ271">
        <f>1-AO271/AP271</f>
        <v>0</v>
      </c>
      <c r="AR271">
        <v>0</v>
      </c>
      <c r="AS271" t="s">
        <v>422</v>
      </c>
      <c r="AT271" t="s">
        <v>422</v>
      </c>
      <c r="AU271">
        <v>0</v>
      </c>
      <c r="AV271">
        <v>0</v>
      </c>
      <c r="AW271">
        <f>1-AU271/AV271</f>
        <v>0</v>
      </c>
      <c r="AX271">
        <v>0.5</v>
      </c>
      <c r="AY271">
        <f>CX271</f>
        <v>0</v>
      </c>
      <c r="AZ271">
        <f>M271</f>
        <v>0</v>
      </c>
      <c r="BA271">
        <f>AW271*AX271*AY271</f>
        <v>0</v>
      </c>
      <c r="BB271">
        <f>(AZ271-AR271)/AY271</f>
        <v>0</v>
      </c>
      <c r="BC271">
        <f>(AP271-AV271)/AV271</f>
        <v>0</v>
      </c>
      <c r="BD271">
        <f>AO271/(AQ271+AO271/AV271)</f>
        <v>0</v>
      </c>
      <c r="BE271" t="s">
        <v>422</v>
      </c>
      <c r="BF271">
        <v>0</v>
      </c>
      <c r="BG271">
        <f>IF(BF271&lt;&gt;0, BF271, BD271)</f>
        <v>0</v>
      </c>
      <c r="BH271">
        <f>1-BG271/AV271</f>
        <v>0</v>
      </c>
      <c r="BI271">
        <f>(AV271-AU271)/(AV271-BG271)</f>
        <v>0</v>
      </c>
      <c r="BJ271">
        <f>(AP271-AV271)/(AP271-BG271)</f>
        <v>0</v>
      </c>
      <c r="BK271">
        <f>(AV271-AU271)/(AV271-AO271)</f>
        <v>0</v>
      </c>
      <c r="BL271">
        <f>(AP271-AV271)/(AP271-AO271)</f>
        <v>0</v>
      </c>
      <c r="BM271">
        <f>(BI271*BG271/AU271)</f>
        <v>0</v>
      </c>
      <c r="BN271">
        <f>(1-BM271)</f>
        <v>0</v>
      </c>
      <c r="CW271">
        <f>$B$11*DU271+$C$11*DV271+$F$11*EG271*(1-EJ271)</f>
        <v>0</v>
      </c>
      <c r="CX271">
        <f>CW271*CY271</f>
        <v>0</v>
      </c>
      <c r="CY271">
        <f>($B$11*$D$9+$C$11*$D$9+$F$11*((ET271+EL271)/MAX(ET271+EL271+EU271, 0.1)*$I$9+EU271/MAX(ET271+EL271+EU271, 0.1)*$J$9))/($B$11+$C$11+$F$11)</f>
        <v>0</v>
      </c>
      <c r="CZ271">
        <f>($B$11*$K$9+$C$11*$K$9+$F$11*((ET271+EL271)/MAX(ET271+EL271+EU271, 0.1)*$P$9+EU271/MAX(ET271+EL271+EU271, 0.1)*$Q$9))/($B$11+$C$11+$F$11)</f>
        <v>0</v>
      </c>
      <c r="DA271">
        <v>6</v>
      </c>
      <c r="DB271">
        <v>0.5</v>
      </c>
      <c r="DC271" t="s">
        <v>423</v>
      </c>
      <c r="DD271">
        <v>2</v>
      </c>
      <c r="DE271">
        <v>1758506948</v>
      </c>
      <c r="DF271">
        <v>421.377666666667</v>
      </c>
      <c r="DG271">
        <v>419.975</v>
      </c>
      <c r="DH271">
        <v>24.9799666666667</v>
      </c>
      <c r="DI271">
        <v>24.4959666666667</v>
      </c>
      <c r="DJ271">
        <v>419.321666666667</v>
      </c>
      <c r="DK271">
        <v>24.5964333333333</v>
      </c>
      <c r="DL271">
        <v>499.960666666667</v>
      </c>
      <c r="DM271">
        <v>89.8323666666667</v>
      </c>
      <c r="DN271">
        <v>0.0366205</v>
      </c>
      <c r="DO271">
        <v>30.9225</v>
      </c>
      <c r="DP271">
        <v>30.0871</v>
      </c>
      <c r="DQ271">
        <v>999.9</v>
      </c>
      <c r="DR271">
        <v>0</v>
      </c>
      <c r="DS271">
        <v>0</v>
      </c>
      <c r="DT271">
        <v>9979.98333333333</v>
      </c>
      <c r="DU271">
        <v>0</v>
      </c>
      <c r="DV271">
        <v>0.330984</v>
      </c>
      <c r="DW271">
        <v>1.40323666666667</v>
      </c>
      <c r="DX271">
        <v>432.173666666667</v>
      </c>
      <c r="DY271">
        <v>430.521</v>
      </c>
      <c r="DZ271">
        <v>0.484008666666667</v>
      </c>
      <c r="EA271">
        <v>419.975</v>
      </c>
      <c r="EB271">
        <v>24.4959666666667</v>
      </c>
      <c r="EC271">
        <v>2.24401</v>
      </c>
      <c r="ED271">
        <v>2.20053</v>
      </c>
      <c r="EE271">
        <v>19.2800333333333</v>
      </c>
      <c r="EF271">
        <v>18.9662</v>
      </c>
      <c r="EG271">
        <v>0.00500059</v>
      </c>
      <c r="EH271">
        <v>0</v>
      </c>
      <c r="EI271">
        <v>0</v>
      </c>
      <c r="EJ271">
        <v>0</v>
      </c>
      <c r="EK271">
        <v>832.833333333333</v>
      </c>
      <c r="EL271">
        <v>0.00500059</v>
      </c>
      <c r="EM271">
        <v>-9.26666666666667</v>
      </c>
      <c r="EN271">
        <v>-0.966666666666667</v>
      </c>
      <c r="EO271">
        <v>35.229</v>
      </c>
      <c r="EP271">
        <v>38.083</v>
      </c>
      <c r="EQ271">
        <v>36.437</v>
      </c>
      <c r="ER271">
        <v>37.875</v>
      </c>
      <c r="ES271">
        <v>37.437</v>
      </c>
      <c r="ET271">
        <v>0</v>
      </c>
      <c r="EU271">
        <v>0</v>
      </c>
      <c r="EV271">
        <v>0</v>
      </c>
      <c r="EW271">
        <v>1758506951.7</v>
      </c>
      <c r="EX271">
        <v>0</v>
      </c>
      <c r="EY271">
        <v>838.392307692308</v>
      </c>
      <c r="EZ271">
        <v>15.4735041842546</v>
      </c>
      <c r="FA271">
        <v>11.203419022687</v>
      </c>
      <c r="FB271">
        <v>-11.95</v>
      </c>
      <c r="FC271">
        <v>15</v>
      </c>
      <c r="FD271">
        <v>0</v>
      </c>
      <c r="FE271" t="s">
        <v>424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1.37114952380952</v>
      </c>
      <c r="FR271">
        <v>0.123223636363639</v>
      </c>
      <c r="FS271">
        <v>0.0305519475610515</v>
      </c>
      <c r="FT271">
        <v>1</v>
      </c>
      <c r="FU271">
        <v>837.914705882353</v>
      </c>
      <c r="FV271">
        <v>-1.49274263115088</v>
      </c>
      <c r="FW271">
        <v>5.62688568930928</v>
      </c>
      <c r="FX271">
        <v>-1</v>
      </c>
      <c r="FY271">
        <v>0.490584380952381</v>
      </c>
      <c r="FZ271">
        <v>-0.0743604155844145</v>
      </c>
      <c r="GA271">
        <v>0.00864107949316844</v>
      </c>
      <c r="GB271">
        <v>1</v>
      </c>
      <c r="GC271">
        <v>2</v>
      </c>
      <c r="GD271">
        <v>2</v>
      </c>
      <c r="GE271" t="s">
        <v>425</v>
      </c>
      <c r="GF271">
        <v>3.13325</v>
      </c>
      <c r="GG271">
        <v>2.71472</v>
      </c>
      <c r="GH271">
        <v>0.0890611</v>
      </c>
      <c r="GI271">
        <v>0.0893088</v>
      </c>
      <c r="GJ271">
        <v>0.105244</v>
      </c>
      <c r="GK271">
        <v>0.104461</v>
      </c>
      <c r="GL271">
        <v>34307.3</v>
      </c>
      <c r="GM271">
        <v>36731.6</v>
      </c>
      <c r="GN271">
        <v>34075.5</v>
      </c>
      <c r="GO271">
        <v>36520</v>
      </c>
      <c r="GP271">
        <v>43064.8</v>
      </c>
      <c r="GQ271">
        <v>46950.6</v>
      </c>
      <c r="GR271">
        <v>53169.2</v>
      </c>
      <c r="GS271">
        <v>58372.6</v>
      </c>
      <c r="GT271">
        <v>1.95335</v>
      </c>
      <c r="GU271">
        <v>1.65523</v>
      </c>
      <c r="GV271">
        <v>0.0809208</v>
      </c>
      <c r="GW271">
        <v>0</v>
      </c>
      <c r="GX271">
        <v>28.7648</v>
      </c>
      <c r="GY271">
        <v>999.9</v>
      </c>
      <c r="GZ271">
        <v>58.992</v>
      </c>
      <c r="HA271">
        <v>30.585</v>
      </c>
      <c r="HB271">
        <v>28.9304</v>
      </c>
      <c r="HC271">
        <v>54.7647</v>
      </c>
      <c r="HD271">
        <v>47.3598</v>
      </c>
      <c r="HE271">
        <v>1</v>
      </c>
      <c r="HF271">
        <v>0.083341</v>
      </c>
      <c r="HG271">
        <v>-1.09014</v>
      </c>
      <c r="HH271">
        <v>20.1285</v>
      </c>
      <c r="HI271">
        <v>5.19603</v>
      </c>
      <c r="HJ271">
        <v>12.004</v>
      </c>
      <c r="HK271">
        <v>4.9738</v>
      </c>
      <c r="HL271">
        <v>3.294</v>
      </c>
      <c r="HM271">
        <v>9999</v>
      </c>
      <c r="HN271">
        <v>9999</v>
      </c>
      <c r="HO271">
        <v>9999</v>
      </c>
      <c r="HP271">
        <v>999.9</v>
      </c>
      <c r="HQ271">
        <v>1.86325</v>
      </c>
      <c r="HR271">
        <v>1.86812</v>
      </c>
      <c r="HS271">
        <v>1.86783</v>
      </c>
      <c r="HT271">
        <v>1.86905</v>
      </c>
      <c r="HU271">
        <v>1.86981</v>
      </c>
      <c r="HV271">
        <v>1.86592</v>
      </c>
      <c r="HW271">
        <v>1.86696</v>
      </c>
      <c r="HX271">
        <v>1.86843</v>
      </c>
      <c r="HY271">
        <v>5</v>
      </c>
      <c r="HZ271">
        <v>0</v>
      </c>
      <c r="IA271">
        <v>0</v>
      </c>
      <c r="IB271">
        <v>0</v>
      </c>
      <c r="IC271" t="s">
        <v>426</v>
      </c>
      <c r="ID271" t="s">
        <v>427</v>
      </c>
      <c r="IE271" t="s">
        <v>428</v>
      </c>
      <c r="IF271" t="s">
        <v>428</v>
      </c>
      <c r="IG271" t="s">
        <v>428</v>
      </c>
      <c r="IH271" t="s">
        <v>428</v>
      </c>
      <c r="II271">
        <v>0</v>
      </c>
      <c r="IJ271">
        <v>100</v>
      </c>
      <c r="IK271">
        <v>100</v>
      </c>
      <c r="IL271">
        <v>2.056</v>
      </c>
      <c r="IM271">
        <v>0.3835</v>
      </c>
      <c r="IN271">
        <v>0.625846538382723</v>
      </c>
      <c r="IO271">
        <v>0.00365734689822481</v>
      </c>
      <c r="IP271">
        <v>-6.82403095585571e-07</v>
      </c>
      <c r="IQ271">
        <v>2.34579755332527e-10</v>
      </c>
      <c r="IR271">
        <v>-0.0964157226560202</v>
      </c>
      <c r="IS271">
        <v>-0.0183575705514064</v>
      </c>
      <c r="IT271">
        <v>0.00210061426533654</v>
      </c>
      <c r="IU271">
        <v>-2.28055882586626e-05</v>
      </c>
      <c r="IV271">
        <v>4</v>
      </c>
      <c r="IW271">
        <v>2464</v>
      </c>
      <c r="IX271">
        <v>0</v>
      </c>
      <c r="IY271">
        <v>27</v>
      </c>
      <c r="IZ271">
        <v>29308449.2</v>
      </c>
      <c r="JA271">
        <v>29308449.2</v>
      </c>
      <c r="JB271">
        <v>0.955811</v>
      </c>
      <c r="JC271">
        <v>2.64404</v>
      </c>
      <c r="JD271">
        <v>1.54785</v>
      </c>
      <c r="JE271">
        <v>2.31445</v>
      </c>
      <c r="JF271">
        <v>1.64673</v>
      </c>
      <c r="JG271">
        <v>2.33521</v>
      </c>
      <c r="JH271">
        <v>34.4864</v>
      </c>
      <c r="JI271">
        <v>24.2188</v>
      </c>
      <c r="JJ271">
        <v>18</v>
      </c>
      <c r="JK271">
        <v>505.487</v>
      </c>
      <c r="JL271">
        <v>331.331</v>
      </c>
      <c r="JM271">
        <v>31.7721</v>
      </c>
      <c r="JN271">
        <v>28.4306</v>
      </c>
      <c r="JO271">
        <v>30.0003</v>
      </c>
      <c r="JP271">
        <v>28.3711</v>
      </c>
      <c r="JQ271">
        <v>28.3278</v>
      </c>
      <c r="JR271">
        <v>19.1472</v>
      </c>
      <c r="JS271">
        <v>20.9174</v>
      </c>
      <c r="JT271">
        <v>87.5984</v>
      </c>
      <c r="JU271">
        <v>31.6832</v>
      </c>
      <c r="JV271">
        <v>420</v>
      </c>
      <c r="JW271">
        <v>24.4726</v>
      </c>
      <c r="JX271">
        <v>96.6422</v>
      </c>
      <c r="JY271">
        <v>94.573</v>
      </c>
    </row>
    <row r="272" spans="1:285">
      <c r="A272">
        <v>256</v>
      </c>
      <c r="B272">
        <v>1758506953</v>
      </c>
      <c r="C272">
        <v>3925</v>
      </c>
      <c r="D272" t="s">
        <v>942</v>
      </c>
      <c r="E272" t="s">
        <v>943</v>
      </c>
      <c r="F272">
        <v>5</v>
      </c>
      <c r="G272" t="s">
        <v>419</v>
      </c>
      <c r="H272" t="s">
        <v>903</v>
      </c>
      <c r="I272" t="s">
        <v>421</v>
      </c>
      <c r="J272">
        <v>1758506950</v>
      </c>
      <c r="K272">
        <f>(L272)/1000</f>
        <v>0</v>
      </c>
      <c r="L272">
        <f>1000*DL272*AJ272*(DH272-DI272)/(100*DA272*(1000-AJ272*DH272))</f>
        <v>0</v>
      </c>
      <c r="M272">
        <f>DL272*AJ272*(DG272-DF272*(1000-AJ272*DI272)/(1000-AJ272*DH272))/(100*DA272)</f>
        <v>0</v>
      </c>
      <c r="N272">
        <f>DF272 - IF(AJ272&gt;1, M272*DA272*100.0/(AL272), 0)</f>
        <v>0</v>
      </c>
      <c r="O272">
        <f>((U272-K272/2)*N272-M272)/(U272+K272/2)</f>
        <v>0</v>
      </c>
      <c r="P272">
        <f>O272*(DM272+DN272)/1000.0</f>
        <v>0</v>
      </c>
      <c r="Q272">
        <f>(DF272 - IF(AJ272&gt;1, M272*DA272*100.0/(AL272), 0))*(DM272+DN272)/1000.0</f>
        <v>0</v>
      </c>
      <c r="R272">
        <f>2.0/((1/T272-1/S272)+SIGN(T272)*SQRT((1/T272-1/S272)*(1/T272-1/S272) + 4*DB272/((DB272+1)*(DB272+1))*(2*1/T272*1/S272-1/S272*1/S272)))</f>
        <v>0</v>
      </c>
      <c r="S272">
        <f>IF(LEFT(DC272,1)&lt;&gt;"0",IF(LEFT(DC272,1)="1",3.0,DD272),$D$5+$E$5*(DT272*DM272/($K$5*1000))+$F$5*(DT272*DM272/($K$5*1000))*MAX(MIN(DA272,$J$5),$I$5)*MAX(MIN(DA272,$J$5),$I$5)+$G$5*MAX(MIN(DA272,$J$5),$I$5)*(DT272*DM272/($K$5*1000))+$H$5*(DT272*DM272/($K$5*1000))*(DT272*DM272/($K$5*1000)))</f>
        <v>0</v>
      </c>
      <c r="T272">
        <f>K272*(1000-(1000*0.61365*exp(17.502*X272/(240.97+X272))/(DM272+DN272)+DH272)/2)/(1000*0.61365*exp(17.502*X272/(240.97+X272))/(DM272+DN272)-DH272)</f>
        <v>0</v>
      </c>
      <c r="U272">
        <f>1/((DB272+1)/(R272/1.6)+1/(S272/1.37)) + DB272/((DB272+1)/(R272/1.6) + DB272/(S272/1.37))</f>
        <v>0</v>
      </c>
      <c r="V272">
        <f>(CW272*CZ272)</f>
        <v>0</v>
      </c>
      <c r="W272">
        <f>(DO272+(V272+2*0.95*5.67E-8*(((DO272+$B$7)+273)^4-(DO272+273)^4)-44100*K272)/(1.84*29.3*S272+8*0.95*5.67E-8*(DO272+273)^3))</f>
        <v>0</v>
      </c>
      <c r="X272">
        <f>($C$7*DP272+$D$7*DQ272+$E$7*W272)</f>
        <v>0</v>
      </c>
      <c r="Y272">
        <f>0.61365*exp(17.502*X272/(240.97+X272))</f>
        <v>0</v>
      </c>
      <c r="Z272">
        <f>(AA272/AB272*100)</f>
        <v>0</v>
      </c>
      <c r="AA272">
        <f>DH272*(DM272+DN272)/1000</f>
        <v>0</v>
      </c>
      <c r="AB272">
        <f>0.61365*exp(17.502*DO272/(240.97+DO272))</f>
        <v>0</v>
      </c>
      <c r="AC272">
        <f>(Y272-DH272*(DM272+DN272)/1000)</f>
        <v>0</v>
      </c>
      <c r="AD272">
        <f>(-K272*44100)</f>
        <v>0</v>
      </c>
      <c r="AE272">
        <f>2*29.3*S272*0.92*(DO272-X272)</f>
        <v>0</v>
      </c>
      <c r="AF272">
        <f>2*0.95*5.67E-8*(((DO272+$B$7)+273)^4-(X272+273)^4)</f>
        <v>0</v>
      </c>
      <c r="AG272">
        <f>V272+AF272+AD272+AE272</f>
        <v>0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MAX(0,($B$13+$C$13*DT272)/(1+$D$13*DT272)*DM272/(DO272+273)*$E$13)</f>
        <v>0</v>
      </c>
      <c r="AM272" t="s">
        <v>422</v>
      </c>
      <c r="AN272" t="s">
        <v>422</v>
      </c>
      <c r="AO272">
        <v>0</v>
      </c>
      <c r="AP272">
        <v>0</v>
      </c>
      <c r="AQ272">
        <f>1-AO272/AP272</f>
        <v>0</v>
      </c>
      <c r="AR272">
        <v>0</v>
      </c>
      <c r="AS272" t="s">
        <v>422</v>
      </c>
      <c r="AT272" t="s">
        <v>422</v>
      </c>
      <c r="AU272">
        <v>0</v>
      </c>
      <c r="AV272">
        <v>0</v>
      </c>
      <c r="AW272">
        <f>1-AU272/AV272</f>
        <v>0</v>
      </c>
      <c r="AX272">
        <v>0.5</v>
      </c>
      <c r="AY272">
        <f>CX272</f>
        <v>0</v>
      </c>
      <c r="AZ272">
        <f>M272</f>
        <v>0</v>
      </c>
      <c r="BA272">
        <f>AW272*AX272*AY272</f>
        <v>0</v>
      </c>
      <c r="BB272">
        <f>(AZ272-AR272)/AY272</f>
        <v>0</v>
      </c>
      <c r="BC272">
        <f>(AP272-AV272)/AV272</f>
        <v>0</v>
      </c>
      <c r="BD272">
        <f>AO272/(AQ272+AO272/AV272)</f>
        <v>0</v>
      </c>
      <c r="BE272" t="s">
        <v>422</v>
      </c>
      <c r="BF272">
        <v>0</v>
      </c>
      <c r="BG272">
        <f>IF(BF272&lt;&gt;0, BF272, BD272)</f>
        <v>0</v>
      </c>
      <c r="BH272">
        <f>1-BG272/AV272</f>
        <v>0</v>
      </c>
      <c r="BI272">
        <f>(AV272-AU272)/(AV272-BG272)</f>
        <v>0</v>
      </c>
      <c r="BJ272">
        <f>(AP272-AV272)/(AP272-BG272)</f>
        <v>0</v>
      </c>
      <c r="BK272">
        <f>(AV272-AU272)/(AV272-AO272)</f>
        <v>0</v>
      </c>
      <c r="BL272">
        <f>(AP272-AV272)/(AP272-AO272)</f>
        <v>0</v>
      </c>
      <c r="BM272">
        <f>(BI272*BG272/AU272)</f>
        <v>0</v>
      </c>
      <c r="BN272">
        <f>(1-BM272)</f>
        <v>0</v>
      </c>
      <c r="CW272">
        <f>$B$11*DU272+$C$11*DV272+$F$11*EG272*(1-EJ272)</f>
        <v>0</v>
      </c>
      <c r="CX272">
        <f>CW272*CY272</f>
        <v>0</v>
      </c>
      <c r="CY272">
        <f>($B$11*$D$9+$C$11*$D$9+$F$11*((ET272+EL272)/MAX(ET272+EL272+EU272, 0.1)*$I$9+EU272/MAX(ET272+EL272+EU272, 0.1)*$J$9))/($B$11+$C$11+$F$11)</f>
        <v>0</v>
      </c>
      <c r="CZ272">
        <f>($B$11*$K$9+$C$11*$K$9+$F$11*((ET272+EL272)/MAX(ET272+EL272+EU272, 0.1)*$P$9+EU272/MAX(ET272+EL272+EU272, 0.1)*$Q$9))/($B$11+$C$11+$F$11)</f>
        <v>0</v>
      </c>
      <c r="DA272">
        <v>6</v>
      </c>
      <c r="DB272">
        <v>0.5</v>
      </c>
      <c r="DC272" t="s">
        <v>423</v>
      </c>
      <c r="DD272">
        <v>2</v>
      </c>
      <c r="DE272">
        <v>1758506950</v>
      </c>
      <c r="DF272">
        <v>421.362333333333</v>
      </c>
      <c r="DG272">
        <v>419.981666666667</v>
      </c>
      <c r="DH272">
        <v>24.9798333333333</v>
      </c>
      <c r="DI272">
        <v>24.4957</v>
      </c>
      <c r="DJ272">
        <v>419.306333333333</v>
      </c>
      <c r="DK272">
        <v>24.5963</v>
      </c>
      <c r="DL272">
        <v>499.97</v>
      </c>
      <c r="DM272">
        <v>89.8326333333333</v>
      </c>
      <c r="DN272">
        <v>0.0366860333333333</v>
      </c>
      <c r="DO272">
        <v>30.9184666666667</v>
      </c>
      <c r="DP272">
        <v>30.0852</v>
      </c>
      <c r="DQ272">
        <v>999.9</v>
      </c>
      <c r="DR272">
        <v>0</v>
      </c>
      <c r="DS272">
        <v>0</v>
      </c>
      <c r="DT272">
        <v>9991.21666666667</v>
      </c>
      <c r="DU272">
        <v>0</v>
      </c>
      <c r="DV272">
        <v>0.330984</v>
      </c>
      <c r="DW272">
        <v>1.38114333333333</v>
      </c>
      <c r="DX272">
        <v>432.157666666667</v>
      </c>
      <c r="DY272">
        <v>430.527666666667</v>
      </c>
      <c r="DZ272">
        <v>0.484132666666667</v>
      </c>
      <c r="EA272">
        <v>419.981666666667</v>
      </c>
      <c r="EB272">
        <v>24.4957</v>
      </c>
      <c r="EC272">
        <v>2.24400333333333</v>
      </c>
      <c r="ED272">
        <v>2.20051333333333</v>
      </c>
      <c r="EE272">
        <v>19.28</v>
      </c>
      <c r="EF272">
        <v>18.9660666666667</v>
      </c>
      <c r="EG272">
        <v>0.00500059</v>
      </c>
      <c r="EH272">
        <v>0</v>
      </c>
      <c r="EI272">
        <v>0</v>
      </c>
      <c r="EJ272">
        <v>0</v>
      </c>
      <c r="EK272">
        <v>841.266666666667</v>
      </c>
      <c r="EL272">
        <v>0.00500059</v>
      </c>
      <c r="EM272">
        <v>-16.4666666666667</v>
      </c>
      <c r="EN272">
        <v>-1.36666666666667</v>
      </c>
      <c r="EO272">
        <v>35.208</v>
      </c>
      <c r="EP272">
        <v>38.062</v>
      </c>
      <c r="EQ272">
        <v>36.437</v>
      </c>
      <c r="ER272">
        <v>37.875</v>
      </c>
      <c r="ES272">
        <v>37.437</v>
      </c>
      <c r="ET272">
        <v>0</v>
      </c>
      <c r="EU272">
        <v>0</v>
      </c>
      <c r="EV272">
        <v>0</v>
      </c>
      <c r="EW272">
        <v>1758506953.5</v>
      </c>
      <c r="EX272">
        <v>0</v>
      </c>
      <c r="EY272">
        <v>839.724</v>
      </c>
      <c r="EZ272">
        <v>14.3769229541134</v>
      </c>
      <c r="FA272">
        <v>3.63076934499388</v>
      </c>
      <c r="FB272">
        <v>-12.276</v>
      </c>
      <c r="FC272">
        <v>15</v>
      </c>
      <c r="FD272">
        <v>0</v>
      </c>
      <c r="FE272" t="s">
        <v>424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1.37427523809524</v>
      </c>
      <c r="FR272">
        <v>0.104322857142855</v>
      </c>
      <c r="FS272">
        <v>0.0298769847109694</v>
      </c>
      <c r="FT272">
        <v>1</v>
      </c>
      <c r="FU272">
        <v>838.544117647059</v>
      </c>
      <c r="FV272">
        <v>5.32467518824087</v>
      </c>
      <c r="FW272">
        <v>5.64395518265393</v>
      </c>
      <c r="FX272">
        <v>-1</v>
      </c>
      <c r="FY272">
        <v>0.488962904761905</v>
      </c>
      <c r="FZ272">
        <v>-0.0637076103896094</v>
      </c>
      <c r="GA272">
        <v>0.0080068742483584</v>
      </c>
      <c r="GB272">
        <v>1</v>
      </c>
      <c r="GC272">
        <v>2</v>
      </c>
      <c r="GD272">
        <v>2</v>
      </c>
      <c r="GE272" t="s">
        <v>425</v>
      </c>
      <c r="GF272">
        <v>3.13316</v>
      </c>
      <c r="GG272">
        <v>2.71465</v>
      </c>
      <c r="GH272">
        <v>0.0890605</v>
      </c>
      <c r="GI272">
        <v>0.0893203</v>
      </c>
      <c r="GJ272">
        <v>0.105236</v>
      </c>
      <c r="GK272">
        <v>0.104457</v>
      </c>
      <c r="GL272">
        <v>34307.5</v>
      </c>
      <c r="GM272">
        <v>36731</v>
      </c>
      <c r="GN272">
        <v>34075.6</v>
      </c>
      <c r="GO272">
        <v>36519.9</v>
      </c>
      <c r="GP272">
        <v>43065.2</v>
      </c>
      <c r="GQ272">
        <v>46950.6</v>
      </c>
      <c r="GR272">
        <v>53169.2</v>
      </c>
      <c r="GS272">
        <v>58372.4</v>
      </c>
      <c r="GT272">
        <v>1.9535</v>
      </c>
      <c r="GU272">
        <v>1.65513</v>
      </c>
      <c r="GV272">
        <v>0.0813156</v>
      </c>
      <c r="GW272">
        <v>0</v>
      </c>
      <c r="GX272">
        <v>28.7661</v>
      </c>
      <c r="GY272">
        <v>999.9</v>
      </c>
      <c r="GZ272">
        <v>58.992</v>
      </c>
      <c r="HA272">
        <v>30.585</v>
      </c>
      <c r="HB272">
        <v>28.9308</v>
      </c>
      <c r="HC272">
        <v>54.7147</v>
      </c>
      <c r="HD272">
        <v>47.6723</v>
      </c>
      <c r="HE272">
        <v>1</v>
      </c>
      <c r="HF272">
        <v>0.0835112</v>
      </c>
      <c r="HG272">
        <v>-1.07205</v>
      </c>
      <c r="HH272">
        <v>20.1285</v>
      </c>
      <c r="HI272">
        <v>5.19588</v>
      </c>
      <c r="HJ272">
        <v>12.004</v>
      </c>
      <c r="HK272">
        <v>4.97395</v>
      </c>
      <c r="HL272">
        <v>3.294</v>
      </c>
      <c r="HM272">
        <v>9999</v>
      </c>
      <c r="HN272">
        <v>9999</v>
      </c>
      <c r="HO272">
        <v>9999</v>
      </c>
      <c r="HP272">
        <v>999.9</v>
      </c>
      <c r="HQ272">
        <v>1.86325</v>
      </c>
      <c r="HR272">
        <v>1.86812</v>
      </c>
      <c r="HS272">
        <v>1.86783</v>
      </c>
      <c r="HT272">
        <v>1.86906</v>
      </c>
      <c r="HU272">
        <v>1.86981</v>
      </c>
      <c r="HV272">
        <v>1.86594</v>
      </c>
      <c r="HW272">
        <v>1.86695</v>
      </c>
      <c r="HX272">
        <v>1.86843</v>
      </c>
      <c r="HY272">
        <v>5</v>
      </c>
      <c r="HZ272">
        <v>0</v>
      </c>
      <c r="IA272">
        <v>0</v>
      </c>
      <c r="IB272">
        <v>0</v>
      </c>
      <c r="IC272" t="s">
        <v>426</v>
      </c>
      <c r="ID272" t="s">
        <v>427</v>
      </c>
      <c r="IE272" t="s">
        <v>428</v>
      </c>
      <c r="IF272" t="s">
        <v>428</v>
      </c>
      <c r="IG272" t="s">
        <v>428</v>
      </c>
      <c r="IH272" t="s">
        <v>428</v>
      </c>
      <c r="II272">
        <v>0</v>
      </c>
      <c r="IJ272">
        <v>100</v>
      </c>
      <c r="IK272">
        <v>100</v>
      </c>
      <c r="IL272">
        <v>2.056</v>
      </c>
      <c r="IM272">
        <v>0.3834</v>
      </c>
      <c r="IN272">
        <v>0.625846538382723</v>
      </c>
      <c r="IO272">
        <v>0.00365734689822481</v>
      </c>
      <c r="IP272">
        <v>-6.82403095585571e-07</v>
      </c>
      <c r="IQ272">
        <v>2.34579755332527e-10</v>
      </c>
      <c r="IR272">
        <v>-0.0964157226560202</v>
      </c>
      <c r="IS272">
        <v>-0.0183575705514064</v>
      </c>
      <c r="IT272">
        <v>0.00210061426533654</v>
      </c>
      <c r="IU272">
        <v>-2.28055882586626e-05</v>
      </c>
      <c r="IV272">
        <v>4</v>
      </c>
      <c r="IW272">
        <v>2464</v>
      </c>
      <c r="IX272">
        <v>0</v>
      </c>
      <c r="IY272">
        <v>27</v>
      </c>
      <c r="IZ272">
        <v>29308449.2</v>
      </c>
      <c r="JA272">
        <v>29308449.2</v>
      </c>
      <c r="JB272">
        <v>0.95459</v>
      </c>
      <c r="JC272">
        <v>2.63428</v>
      </c>
      <c r="JD272">
        <v>1.54785</v>
      </c>
      <c r="JE272">
        <v>2.31445</v>
      </c>
      <c r="JF272">
        <v>1.64551</v>
      </c>
      <c r="JG272">
        <v>2.34497</v>
      </c>
      <c r="JH272">
        <v>34.4864</v>
      </c>
      <c r="JI272">
        <v>24.2188</v>
      </c>
      <c r="JJ272">
        <v>18</v>
      </c>
      <c r="JK272">
        <v>505.596</v>
      </c>
      <c r="JL272">
        <v>331.288</v>
      </c>
      <c r="JM272">
        <v>31.7326</v>
      </c>
      <c r="JN272">
        <v>28.4319</v>
      </c>
      <c r="JO272">
        <v>30.0004</v>
      </c>
      <c r="JP272">
        <v>28.3722</v>
      </c>
      <c r="JQ272">
        <v>28.3285</v>
      </c>
      <c r="JR272">
        <v>19.1463</v>
      </c>
      <c r="JS272">
        <v>20.9174</v>
      </c>
      <c r="JT272">
        <v>87.5984</v>
      </c>
      <c r="JU272">
        <v>31.6832</v>
      </c>
      <c r="JV272">
        <v>420</v>
      </c>
      <c r="JW272">
        <v>24.4726</v>
      </c>
      <c r="JX272">
        <v>96.6423</v>
      </c>
      <c r="JY272">
        <v>94.5726</v>
      </c>
    </row>
    <row r="273" spans="1:285">
      <c r="A273">
        <v>257</v>
      </c>
      <c r="B273">
        <v>1758506955</v>
      </c>
      <c r="C273">
        <v>3927</v>
      </c>
      <c r="D273" t="s">
        <v>944</v>
      </c>
      <c r="E273" t="s">
        <v>945</v>
      </c>
      <c r="F273">
        <v>5</v>
      </c>
      <c r="G273" t="s">
        <v>419</v>
      </c>
      <c r="H273" t="s">
        <v>903</v>
      </c>
      <c r="I273" t="s">
        <v>421</v>
      </c>
      <c r="J273">
        <v>1758506952</v>
      </c>
      <c r="K273">
        <f>(L273)/1000</f>
        <v>0</v>
      </c>
      <c r="L273">
        <f>1000*DL273*AJ273*(DH273-DI273)/(100*DA273*(1000-AJ273*DH273))</f>
        <v>0</v>
      </c>
      <c r="M273">
        <f>DL273*AJ273*(DG273-DF273*(1000-AJ273*DI273)/(1000-AJ273*DH273))/(100*DA273)</f>
        <v>0</v>
      </c>
      <c r="N273">
        <f>DF273 - IF(AJ273&gt;1, M273*DA273*100.0/(AL273), 0)</f>
        <v>0</v>
      </c>
      <c r="O273">
        <f>((U273-K273/2)*N273-M273)/(U273+K273/2)</f>
        <v>0</v>
      </c>
      <c r="P273">
        <f>O273*(DM273+DN273)/1000.0</f>
        <v>0</v>
      </c>
      <c r="Q273">
        <f>(DF273 - IF(AJ273&gt;1, M273*DA273*100.0/(AL273), 0))*(DM273+DN273)/1000.0</f>
        <v>0</v>
      </c>
      <c r="R273">
        <f>2.0/((1/T273-1/S273)+SIGN(T273)*SQRT((1/T273-1/S273)*(1/T273-1/S273) + 4*DB273/((DB273+1)*(DB273+1))*(2*1/T273*1/S273-1/S273*1/S273)))</f>
        <v>0</v>
      </c>
      <c r="S273">
        <f>IF(LEFT(DC273,1)&lt;&gt;"0",IF(LEFT(DC273,1)="1",3.0,DD273),$D$5+$E$5*(DT273*DM273/($K$5*1000))+$F$5*(DT273*DM273/($K$5*1000))*MAX(MIN(DA273,$J$5),$I$5)*MAX(MIN(DA273,$J$5),$I$5)+$G$5*MAX(MIN(DA273,$J$5),$I$5)*(DT273*DM273/($K$5*1000))+$H$5*(DT273*DM273/($K$5*1000))*(DT273*DM273/($K$5*1000)))</f>
        <v>0</v>
      </c>
      <c r="T273">
        <f>K273*(1000-(1000*0.61365*exp(17.502*X273/(240.97+X273))/(DM273+DN273)+DH273)/2)/(1000*0.61365*exp(17.502*X273/(240.97+X273))/(DM273+DN273)-DH273)</f>
        <v>0</v>
      </c>
      <c r="U273">
        <f>1/((DB273+1)/(R273/1.6)+1/(S273/1.37)) + DB273/((DB273+1)/(R273/1.6) + DB273/(S273/1.37))</f>
        <v>0</v>
      </c>
      <c r="V273">
        <f>(CW273*CZ273)</f>
        <v>0</v>
      </c>
      <c r="W273">
        <f>(DO273+(V273+2*0.95*5.67E-8*(((DO273+$B$7)+273)^4-(DO273+273)^4)-44100*K273)/(1.84*29.3*S273+8*0.95*5.67E-8*(DO273+273)^3))</f>
        <v>0</v>
      </c>
      <c r="X273">
        <f>($C$7*DP273+$D$7*DQ273+$E$7*W273)</f>
        <v>0</v>
      </c>
      <c r="Y273">
        <f>0.61365*exp(17.502*X273/(240.97+X273))</f>
        <v>0</v>
      </c>
      <c r="Z273">
        <f>(AA273/AB273*100)</f>
        <v>0</v>
      </c>
      <c r="AA273">
        <f>DH273*(DM273+DN273)/1000</f>
        <v>0</v>
      </c>
      <c r="AB273">
        <f>0.61365*exp(17.502*DO273/(240.97+DO273))</f>
        <v>0</v>
      </c>
      <c r="AC273">
        <f>(Y273-DH273*(DM273+DN273)/1000)</f>
        <v>0</v>
      </c>
      <c r="AD273">
        <f>(-K273*44100)</f>
        <v>0</v>
      </c>
      <c r="AE273">
        <f>2*29.3*S273*0.92*(DO273-X273)</f>
        <v>0</v>
      </c>
      <c r="AF273">
        <f>2*0.95*5.67E-8*(((DO273+$B$7)+273)^4-(X273+273)^4)</f>
        <v>0</v>
      </c>
      <c r="AG273">
        <f>V273+AF273+AD273+AE273</f>
        <v>0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MAX(0,($B$13+$C$13*DT273)/(1+$D$13*DT273)*DM273/(DO273+273)*$E$13)</f>
        <v>0</v>
      </c>
      <c r="AM273" t="s">
        <v>422</v>
      </c>
      <c r="AN273" t="s">
        <v>422</v>
      </c>
      <c r="AO273">
        <v>0</v>
      </c>
      <c r="AP273">
        <v>0</v>
      </c>
      <c r="AQ273">
        <f>1-AO273/AP273</f>
        <v>0</v>
      </c>
      <c r="AR273">
        <v>0</v>
      </c>
      <c r="AS273" t="s">
        <v>422</v>
      </c>
      <c r="AT273" t="s">
        <v>422</v>
      </c>
      <c r="AU273">
        <v>0</v>
      </c>
      <c r="AV273">
        <v>0</v>
      </c>
      <c r="AW273">
        <f>1-AU273/AV273</f>
        <v>0</v>
      </c>
      <c r="AX273">
        <v>0.5</v>
      </c>
      <c r="AY273">
        <f>CX273</f>
        <v>0</v>
      </c>
      <c r="AZ273">
        <f>M273</f>
        <v>0</v>
      </c>
      <c r="BA273">
        <f>AW273*AX273*AY273</f>
        <v>0</v>
      </c>
      <c r="BB273">
        <f>(AZ273-AR273)/AY273</f>
        <v>0</v>
      </c>
      <c r="BC273">
        <f>(AP273-AV273)/AV273</f>
        <v>0</v>
      </c>
      <c r="BD273">
        <f>AO273/(AQ273+AO273/AV273)</f>
        <v>0</v>
      </c>
      <c r="BE273" t="s">
        <v>422</v>
      </c>
      <c r="BF273">
        <v>0</v>
      </c>
      <c r="BG273">
        <f>IF(BF273&lt;&gt;0, BF273, BD273)</f>
        <v>0</v>
      </c>
      <c r="BH273">
        <f>1-BG273/AV273</f>
        <v>0</v>
      </c>
      <c r="BI273">
        <f>(AV273-AU273)/(AV273-BG273)</f>
        <v>0</v>
      </c>
      <c r="BJ273">
        <f>(AP273-AV273)/(AP273-BG273)</f>
        <v>0</v>
      </c>
      <c r="BK273">
        <f>(AV273-AU273)/(AV273-AO273)</f>
        <v>0</v>
      </c>
      <c r="BL273">
        <f>(AP273-AV273)/(AP273-AO273)</f>
        <v>0</v>
      </c>
      <c r="BM273">
        <f>(BI273*BG273/AU273)</f>
        <v>0</v>
      </c>
      <c r="BN273">
        <f>(1-BM273)</f>
        <v>0</v>
      </c>
      <c r="CW273">
        <f>$B$11*DU273+$C$11*DV273+$F$11*EG273*(1-EJ273)</f>
        <v>0</v>
      </c>
      <c r="CX273">
        <f>CW273*CY273</f>
        <v>0</v>
      </c>
      <c r="CY273">
        <f>($B$11*$D$9+$C$11*$D$9+$F$11*((ET273+EL273)/MAX(ET273+EL273+EU273, 0.1)*$I$9+EU273/MAX(ET273+EL273+EU273, 0.1)*$J$9))/($B$11+$C$11+$F$11)</f>
        <v>0</v>
      </c>
      <c r="CZ273">
        <f>($B$11*$K$9+$C$11*$K$9+$F$11*((ET273+EL273)/MAX(ET273+EL273+EU273, 0.1)*$P$9+EU273/MAX(ET273+EL273+EU273, 0.1)*$Q$9))/($B$11+$C$11+$F$11)</f>
        <v>0</v>
      </c>
      <c r="DA273">
        <v>6</v>
      </c>
      <c r="DB273">
        <v>0.5</v>
      </c>
      <c r="DC273" t="s">
        <v>423</v>
      </c>
      <c r="DD273">
        <v>2</v>
      </c>
      <c r="DE273">
        <v>1758506952</v>
      </c>
      <c r="DF273">
        <v>421.364666666667</v>
      </c>
      <c r="DG273">
        <v>420.023666666667</v>
      </c>
      <c r="DH273">
        <v>24.9789333333333</v>
      </c>
      <c r="DI273">
        <v>24.4951333333333</v>
      </c>
      <c r="DJ273">
        <v>419.308333333333</v>
      </c>
      <c r="DK273">
        <v>24.5954333333333</v>
      </c>
      <c r="DL273">
        <v>499.996</v>
      </c>
      <c r="DM273">
        <v>89.8322333333333</v>
      </c>
      <c r="DN273">
        <v>0.0367306333333333</v>
      </c>
      <c r="DO273">
        <v>30.9144333333333</v>
      </c>
      <c r="DP273">
        <v>30.0858666666667</v>
      </c>
      <c r="DQ273">
        <v>999.9</v>
      </c>
      <c r="DR273">
        <v>0</v>
      </c>
      <c r="DS273">
        <v>0</v>
      </c>
      <c r="DT273">
        <v>9993.3</v>
      </c>
      <c r="DU273">
        <v>0</v>
      </c>
      <c r="DV273">
        <v>0.330984</v>
      </c>
      <c r="DW273">
        <v>1.34116333333333</v>
      </c>
      <c r="DX273">
        <v>432.159333333333</v>
      </c>
      <c r="DY273">
        <v>430.570666666667</v>
      </c>
      <c r="DZ273">
        <v>0.483771</v>
      </c>
      <c r="EA273">
        <v>420.023666666667</v>
      </c>
      <c r="EB273">
        <v>24.4951333333333</v>
      </c>
      <c r="EC273">
        <v>2.24391</v>
      </c>
      <c r="ED273">
        <v>2.20045666666667</v>
      </c>
      <c r="EE273">
        <v>19.2793333333333</v>
      </c>
      <c r="EF273">
        <v>18.9656333333333</v>
      </c>
      <c r="EG273">
        <v>0.00500059</v>
      </c>
      <c r="EH273">
        <v>0</v>
      </c>
      <c r="EI273">
        <v>0</v>
      </c>
      <c r="EJ273">
        <v>0</v>
      </c>
      <c r="EK273">
        <v>841.366666666667</v>
      </c>
      <c r="EL273">
        <v>0.00500059</v>
      </c>
      <c r="EM273">
        <v>-14.9333333333333</v>
      </c>
      <c r="EN273">
        <v>-0.966666666666667</v>
      </c>
      <c r="EO273">
        <v>35.187</v>
      </c>
      <c r="EP273">
        <v>38.062</v>
      </c>
      <c r="EQ273">
        <v>36.437</v>
      </c>
      <c r="ER273">
        <v>37.875</v>
      </c>
      <c r="ES273">
        <v>37.437</v>
      </c>
      <c r="ET273">
        <v>0</v>
      </c>
      <c r="EU273">
        <v>0</v>
      </c>
      <c r="EV273">
        <v>0</v>
      </c>
      <c r="EW273">
        <v>1758506955.3</v>
      </c>
      <c r="EX273">
        <v>0</v>
      </c>
      <c r="EY273">
        <v>839.796153846154</v>
      </c>
      <c r="EZ273">
        <v>10.6427350044595</v>
      </c>
      <c r="FA273">
        <v>2.150427399141</v>
      </c>
      <c r="FB273">
        <v>-12.0730769230769</v>
      </c>
      <c r="FC273">
        <v>15</v>
      </c>
      <c r="FD273">
        <v>0</v>
      </c>
      <c r="FE273" t="s">
        <v>424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1.37139476190476</v>
      </c>
      <c r="FR273">
        <v>-0.0196722077922083</v>
      </c>
      <c r="FS273">
        <v>0.0336309904727977</v>
      </c>
      <c r="FT273">
        <v>1</v>
      </c>
      <c r="FU273">
        <v>838.914705882353</v>
      </c>
      <c r="FV273">
        <v>15.6562259708339</v>
      </c>
      <c r="FW273">
        <v>5.95246525068006</v>
      </c>
      <c r="FX273">
        <v>-1</v>
      </c>
      <c r="FY273">
        <v>0.487176714285714</v>
      </c>
      <c r="FZ273">
        <v>-0.0480845454545457</v>
      </c>
      <c r="GA273">
        <v>0.00685718068640359</v>
      </c>
      <c r="GB273">
        <v>1</v>
      </c>
      <c r="GC273">
        <v>2</v>
      </c>
      <c r="GD273">
        <v>2</v>
      </c>
      <c r="GE273" t="s">
        <v>425</v>
      </c>
      <c r="GF273">
        <v>3.13316</v>
      </c>
      <c r="GG273">
        <v>2.71468</v>
      </c>
      <c r="GH273">
        <v>0.0890618</v>
      </c>
      <c r="GI273">
        <v>0.0893215</v>
      </c>
      <c r="GJ273">
        <v>0.105232</v>
      </c>
      <c r="GK273">
        <v>0.104453</v>
      </c>
      <c r="GL273">
        <v>34307.4</v>
      </c>
      <c r="GM273">
        <v>36731.1</v>
      </c>
      <c r="GN273">
        <v>34075.6</v>
      </c>
      <c r="GO273">
        <v>36520</v>
      </c>
      <c r="GP273">
        <v>43065.4</v>
      </c>
      <c r="GQ273">
        <v>46950.8</v>
      </c>
      <c r="GR273">
        <v>53169.3</v>
      </c>
      <c r="GS273">
        <v>58372.4</v>
      </c>
      <c r="GT273">
        <v>1.95322</v>
      </c>
      <c r="GU273">
        <v>1.65523</v>
      </c>
      <c r="GV273">
        <v>0.0809394</v>
      </c>
      <c r="GW273">
        <v>0</v>
      </c>
      <c r="GX273">
        <v>28.7666</v>
      </c>
      <c r="GY273">
        <v>999.9</v>
      </c>
      <c r="GZ273">
        <v>58.992</v>
      </c>
      <c r="HA273">
        <v>30.595</v>
      </c>
      <c r="HB273">
        <v>28.9489</v>
      </c>
      <c r="HC273">
        <v>54.2447</v>
      </c>
      <c r="HD273">
        <v>47.3237</v>
      </c>
      <c r="HE273">
        <v>1</v>
      </c>
      <c r="HF273">
        <v>0.0835188</v>
      </c>
      <c r="HG273">
        <v>-1.02952</v>
      </c>
      <c r="HH273">
        <v>20.1287</v>
      </c>
      <c r="HI273">
        <v>5.19603</v>
      </c>
      <c r="HJ273">
        <v>12.004</v>
      </c>
      <c r="HK273">
        <v>4.9739</v>
      </c>
      <c r="HL273">
        <v>3.294</v>
      </c>
      <c r="HM273">
        <v>9999</v>
      </c>
      <c r="HN273">
        <v>9999</v>
      </c>
      <c r="HO273">
        <v>9999</v>
      </c>
      <c r="HP273">
        <v>999.9</v>
      </c>
      <c r="HQ273">
        <v>1.86325</v>
      </c>
      <c r="HR273">
        <v>1.86812</v>
      </c>
      <c r="HS273">
        <v>1.86784</v>
      </c>
      <c r="HT273">
        <v>1.86905</v>
      </c>
      <c r="HU273">
        <v>1.86981</v>
      </c>
      <c r="HV273">
        <v>1.86598</v>
      </c>
      <c r="HW273">
        <v>1.86695</v>
      </c>
      <c r="HX273">
        <v>1.86841</v>
      </c>
      <c r="HY273">
        <v>5</v>
      </c>
      <c r="HZ273">
        <v>0</v>
      </c>
      <c r="IA273">
        <v>0</v>
      </c>
      <c r="IB273">
        <v>0</v>
      </c>
      <c r="IC273" t="s">
        <v>426</v>
      </c>
      <c r="ID273" t="s">
        <v>427</v>
      </c>
      <c r="IE273" t="s">
        <v>428</v>
      </c>
      <c r="IF273" t="s">
        <v>428</v>
      </c>
      <c r="IG273" t="s">
        <v>428</v>
      </c>
      <c r="IH273" t="s">
        <v>428</v>
      </c>
      <c r="II273">
        <v>0</v>
      </c>
      <c r="IJ273">
        <v>100</v>
      </c>
      <c r="IK273">
        <v>100</v>
      </c>
      <c r="IL273">
        <v>2.057</v>
      </c>
      <c r="IM273">
        <v>0.3834</v>
      </c>
      <c r="IN273">
        <v>0.625846538382723</v>
      </c>
      <c r="IO273">
        <v>0.00365734689822481</v>
      </c>
      <c r="IP273">
        <v>-6.82403095585571e-07</v>
      </c>
      <c r="IQ273">
        <v>2.34579755332527e-10</v>
      </c>
      <c r="IR273">
        <v>-0.0964157226560202</v>
      </c>
      <c r="IS273">
        <v>-0.0183575705514064</v>
      </c>
      <c r="IT273">
        <v>0.00210061426533654</v>
      </c>
      <c r="IU273">
        <v>-2.28055882586626e-05</v>
      </c>
      <c r="IV273">
        <v>4</v>
      </c>
      <c r="IW273">
        <v>2464</v>
      </c>
      <c r="IX273">
        <v>0</v>
      </c>
      <c r="IY273">
        <v>27</v>
      </c>
      <c r="IZ273">
        <v>29308449.2</v>
      </c>
      <c r="JA273">
        <v>29308449.2</v>
      </c>
      <c r="JB273">
        <v>0.955811</v>
      </c>
      <c r="JC273">
        <v>2.64404</v>
      </c>
      <c r="JD273">
        <v>1.54785</v>
      </c>
      <c r="JE273">
        <v>2.31323</v>
      </c>
      <c r="JF273">
        <v>1.64673</v>
      </c>
      <c r="JG273">
        <v>2.30469</v>
      </c>
      <c r="JH273">
        <v>34.4864</v>
      </c>
      <c r="JI273">
        <v>24.2188</v>
      </c>
      <c r="JJ273">
        <v>18</v>
      </c>
      <c r="JK273">
        <v>505.42</v>
      </c>
      <c r="JL273">
        <v>331.341</v>
      </c>
      <c r="JM273">
        <v>31.6959</v>
      </c>
      <c r="JN273">
        <v>28.4331</v>
      </c>
      <c r="JO273">
        <v>30.0003</v>
      </c>
      <c r="JP273">
        <v>28.3728</v>
      </c>
      <c r="JQ273">
        <v>28.3296</v>
      </c>
      <c r="JR273">
        <v>19.1464</v>
      </c>
      <c r="JS273">
        <v>20.9174</v>
      </c>
      <c r="JT273">
        <v>87.5984</v>
      </c>
      <c r="JU273">
        <v>31.6832</v>
      </c>
      <c r="JV273">
        <v>420</v>
      </c>
      <c r="JW273">
        <v>24.4726</v>
      </c>
      <c r="JX273">
        <v>96.6424</v>
      </c>
      <c r="JY273">
        <v>94.5727</v>
      </c>
    </row>
    <row r="274" spans="1:285">
      <c r="A274">
        <v>258</v>
      </c>
      <c r="B274">
        <v>1758506957</v>
      </c>
      <c r="C274">
        <v>3929</v>
      </c>
      <c r="D274" t="s">
        <v>946</v>
      </c>
      <c r="E274" t="s">
        <v>947</v>
      </c>
      <c r="F274">
        <v>5</v>
      </c>
      <c r="G274" t="s">
        <v>419</v>
      </c>
      <c r="H274" t="s">
        <v>903</v>
      </c>
      <c r="I274" t="s">
        <v>421</v>
      </c>
      <c r="J274">
        <v>1758506954</v>
      </c>
      <c r="K274">
        <f>(L274)/1000</f>
        <v>0</v>
      </c>
      <c r="L274">
        <f>1000*DL274*AJ274*(DH274-DI274)/(100*DA274*(1000-AJ274*DH274))</f>
        <v>0</v>
      </c>
      <c r="M274">
        <f>DL274*AJ274*(DG274-DF274*(1000-AJ274*DI274)/(1000-AJ274*DH274))/(100*DA274)</f>
        <v>0</v>
      </c>
      <c r="N274">
        <f>DF274 - IF(AJ274&gt;1, M274*DA274*100.0/(AL274), 0)</f>
        <v>0</v>
      </c>
      <c r="O274">
        <f>((U274-K274/2)*N274-M274)/(U274+K274/2)</f>
        <v>0</v>
      </c>
      <c r="P274">
        <f>O274*(DM274+DN274)/1000.0</f>
        <v>0</v>
      </c>
      <c r="Q274">
        <f>(DF274 - IF(AJ274&gt;1, M274*DA274*100.0/(AL274), 0))*(DM274+DN274)/1000.0</f>
        <v>0</v>
      </c>
      <c r="R274">
        <f>2.0/((1/T274-1/S274)+SIGN(T274)*SQRT((1/T274-1/S274)*(1/T274-1/S274) + 4*DB274/((DB274+1)*(DB274+1))*(2*1/T274*1/S274-1/S274*1/S274)))</f>
        <v>0</v>
      </c>
      <c r="S274">
        <f>IF(LEFT(DC274,1)&lt;&gt;"0",IF(LEFT(DC274,1)="1",3.0,DD274),$D$5+$E$5*(DT274*DM274/($K$5*1000))+$F$5*(DT274*DM274/($K$5*1000))*MAX(MIN(DA274,$J$5),$I$5)*MAX(MIN(DA274,$J$5),$I$5)+$G$5*MAX(MIN(DA274,$J$5),$I$5)*(DT274*DM274/($K$5*1000))+$H$5*(DT274*DM274/($K$5*1000))*(DT274*DM274/($K$5*1000)))</f>
        <v>0</v>
      </c>
      <c r="T274">
        <f>K274*(1000-(1000*0.61365*exp(17.502*X274/(240.97+X274))/(DM274+DN274)+DH274)/2)/(1000*0.61365*exp(17.502*X274/(240.97+X274))/(DM274+DN274)-DH274)</f>
        <v>0</v>
      </c>
      <c r="U274">
        <f>1/((DB274+1)/(R274/1.6)+1/(S274/1.37)) + DB274/((DB274+1)/(R274/1.6) + DB274/(S274/1.37))</f>
        <v>0</v>
      </c>
      <c r="V274">
        <f>(CW274*CZ274)</f>
        <v>0</v>
      </c>
      <c r="W274">
        <f>(DO274+(V274+2*0.95*5.67E-8*(((DO274+$B$7)+273)^4-(DO274+273)^4)-44100*K274)/(1.84*29.3*S274+8*0.95*5.67E-8*(DO274+273)^3))</f>
        <v>0</v>
      </c>
      <c r="X274">
        <f>($C$7*DP274+$D$7*DQ274+$E$7*W274)</f>
        <v>0</v>
      </c>
      <c r="Y274">
        <f>0.61365*exp(17.502*X274/(240.97+X274))</f>
        <v>0</v>
      </c>
      <c r="Z274">
        <f>(AA274/AB274*100)</f>
        <v>0</v>
      </c>
      <c r="AA274">
        <f>DH274*(DM274+DN274)/1000</f>
        <v>0</v>
      </c>
      <c r="AB274">
        <f>0.61365*exp(17.502*DO274/(240.97+DO274))</f>
        <v>0</v>
      </c>
      <c r="AC274">
        <f>(Y274-DH274*(DM274+DN274)/1000)</f>
        <v>0</v>
      </c>
      <c r="AD274">
        <f>(-K274*44100)</f>
        <v>0</v>
      </c>
      <c r="AE274">
        <f>2*29.3*S274*0.92*(DO274-X274)</f>
        <v>0</v>
      </c>
      <c r="AF274">
        <f>2*0.95*5.67E-8*(((DO274+$B$7)+273)^4-(X274+273)^4)</f>
        <v>0</v>
      </c>
      <c r="AG274">
        <f>V274+AF274+AD274+AE274</f>
        <v>0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MAX(0,($B$13+$C$13*DT274)/(1+$D$13*DT274)*DM274/(DO274+273)*$E$13)</f>
        <v>0</v>
      </c>
      <c r="AM274" t="s">
        <v>422</v>
      </c>
      <c r="AN274" t="s">
        <v>422</v>
      </c>
      <c r="AO274">
        <v>0</v>
      </c>
      <c r="AP274">
        <v>0</v>
      </c>
      <c r="AQ274">
        <f>1-AO274/AP274</f>
        <v>0</v>
      </c>
      <c r="AR274">
        <v>0</v>
      </c>
      <c r="AS274" t="s">
        <v>422</v>
      </c>
      <c r="AT274" t="s">
        <v>422</v>
      </c>
      <c r="AU274">
        <v>0</v>
      </c>
      <c r="AV274">
        <v>0</v>
      </c>
      <c r="AW274">
        <f>1-AU274/AV274</f>
        <v>0</v>
      </c>
      <c r="AX274">
        <v>0.5</v>
      </c>
      <c r="AY274">
        <f>CX274</f>
        <v>0</v>
      </c>
      <c r="AZ274">
        <f>M274</f>
        <v>0</v>
      </c>
      <c r="BA274">
        <f>AW274*AX274*AY274</f>
        <v>0</v>
      </c>
      <c r="BB274">
        <f>(AZ274-AR274)/AY274</f>
        <v>0</v>
      </c>
      <c r="BC274">
        <f>(AP274-AV274)/AV274</f>
        <v>0</v>
      </c>
      <c r="BD274">
        <f>AO274/(AQ274+AO274/AV274)</f>
        <v>0</v>
      </c>
      <c r="BE274" t="s">
        <v>422</v>
      </c>
      <c r="BF274">
        <v>0</v>
      </c>
      <c r="BG274">
        <f>IF(BF274&lt;&gt;0, BF274, BD274)</f>
        <v>0</v>
      </c>
      <c r="BH274">
        <f>1-BG274/AV274</f>
        <v>0</v>
      </c>
      <c r="BI274">
        <f>(AV274-AU274)/(AV274-BG274)</f>
        <v>0</v>
      </c>
      <c r="BJ274">
        <f>(AP274-AV274)/(AP274-BG274)</f>
        <v>0</v>
      </c>
      <c r="BK274">
        <f>(AV274-AU274)/(AV274-AO274)</f>
        <v>0</v>
      </c>
      <c r="BL274">
        <f>(AP274-AV274)/(AP274-AO274)</f>
        <v>0</v>
      </c>
      <c r="BM274">
        <f>(BI274*BG274/AU274)</f>
        <v>0</v>
      </c>
      <c r="BN274">
        <f>(1-BM274)</f>
        <v>0</v>
      </c>
      <c r="CW274">
        <f>$B$11*DU274+$C$11*DV274+$F$11*EG274*(1-EJ274)</f>
        <v>0</v>
      </c>
      <c r="CX274">
        <f>CW274*CY274</f>
        <v>0</v>
      </c>
      <c r="CY274">
        <f>($B$11*$D$9+$C$11*$D$9+$F$11*((ET274+EL274)/MAX(ET274+EL274+EU274, 0.1)*$I$9+EU274/MAX(ET274+EL274+EU274, 0.1)*$J$9))/($B$11+$C$11+$F$11)</f>
        <v>0</v>
      </c>
      <c r="CZ274">
        <f>($B$11*$K$9+$C$11*$K$9+$F$11*((ET274+EL274)/MAX(ET274+EL274+EU274, 0.1)*$P$9+EU274/MAX(ET274+EL274+EU274, 0.1)*$Q$9))/($B$11+$C$11+$F$11)</f>
        <v>0</v>
      </c>
      <c r="DA274">
        <v>6</v>
      </c>
      <c r="DB274">
        <v>0.5</v>
      </c>
      <c r="DC274" t="s">
        <v>423</v>
      </c>
      <c r="DD274">
        <v>2</v>
      </c>
      <c r="DE274">
        <v>1758506954</v>
      </c>
      <c r="DF274">
        <v>421.377666666667</v>
      </c>
      <c r="DG274">
        <v>420.051</v>
      </c>
      <c r="DH274">
        <v>24.9778333333333</v>
      </c>
      <c r="DI274">
        <v>24.4944</v>
      </c>
      <c r="DJ274">
        <v>419.321333333333</v>
      </c>
      <c r="DK274">
        <v>24.5944</v>
      </c>
      <c r="DL274">
        <v>500.009</v>
      </c>
      <c r="DM274">
        <v>89.8315333333333</v>
      </c>
      <c r="DN274">
        <v>0.0367509666666667</v>
      </c>
      <c r="DO274">
        <v>30.9098666666667</v>
      </c>
      <c r="DP274">
        <v>30.0849666666667</v>
      </c>
      <c r="DQ274">
        <v>999.9</v>
      </c>
      <c r="DR274">
        <v>0</v>
      </c>
      <c r="DS274">
        <v>0</v>
      </c>
      <c r="DT274">
        <v>9991.03333333333</v>
      </c>
      <c r="DU274">
        <v>0</v>
      </c>
      <c r="DV274">
        <v>0.330984</v>
      </c>
      <c r="DW274">
        <v>1.32668</v>
      </c>
      <c r="DX274">
        <v>432.172333333333</v>
      </c>
      <c r="DY274">
        <v>430.598666666667</v>
      </c>
      <c r="DZ274">
        <v>0.483391666666667</v>
      </c>
      <c r="EA274">
        <v>420.051</v>
      </c>
      <c r="EB274">
        <v>24.4944</v>
      </c>
      <c r="EC274">
        <v>2.24379333333333</v>
      </c>
      <c r="ED274">
        <v>2.20037333333333</v>
      </c>
      <c r="EE274">
        <v>19.2785</v>
      </c>
      <c r="EF274">
        <v>18.9650333333333</v>
      </c>
      <c r="EG274">
        <v>0.00500059</v>
      </c>
      <c r="EH274">
        <v>0</v>
      </c>
      <c r="EI274">
        <v>0</v>
      </c>
      <c r="EJ274">
        <v>0</v>
      </c>
      <c r="EK274">
        <v>841.633333333333</v>
      </c>
      <c r="EL274">
        <v>0.00500059</v>
      </c>
      <c r="EM274">
        <v>-12.5666666666667</v>
      </c>
      <c r="EN274">
        <v>-0.266666666666667</v>
      </c>
      <c r="EO274">
        <v>35.187</v>
      </c>
      <c r="EP274">
        <v>38.062</v>
      </c>
      <c r="EQ274">
        <v>36.437</v>
      </c>
      <c r="ER274">
        <v>37.875</v>
      </c>
      <c r="ES274">
        <v>37.4163333333333</v>
      </c>
      <c r="ET274">
        <v>0</v>
      </c>
      <c r="EU274">
        <v>0</v>
      </c>
      <c r="EV274">
        <v>0</v>
      </c>
      <c r="EW274">
        <v>1758506957.7</v>
      </c>
      <c r="EX274">
        <v>0</v>
      </c>
      <c r="EY274">
        <v>840.442307692308</v>
      </c>
      <c r="EZ274">
        <v>19.2444443736313</v>
      </c>
      <c r="FA274">
        <v>7.28205127668688</v>
      </c>
      <c r="FB274">
        <v>-12.0923076923077</v>
      </c>
      <c r="FC274">
        <v>15</v>
      </c>
      <c r="FD274">
        <v>0</v>
      </c>
      <c r="FE274" t="s">
        <v>424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1.36588238095238</v>
      </c>
      <c r="FR274">
        <v>-0.158156883116883</v>
      </c>
      <c r="FS274">
        <v>0.0396675614030457</v>
      </c>
      <c r="FT274">
        <v>1</v>
      </c>
      <c r="FU274">
        <v>839.291176470588</v>
      </c>
      <c r="FV274">
        <v>10.5225362208993</v>
      </c>
      <c r="FW274">
        <v>5.22979966138952</v>
      </c>
      <c r="FX274">
        <v>-1</v>
      </c>
      <c r="FY274">
        <v>0.485252333333333</v>
      </c>
      <c r="FZ274">
        <v>-0.0252346753246752</v>
      </c>
      <c r="GA274">
        <v>0.00449548452109059</v>
      </c>
      <c r="GB274">
        <v>1</v>
      </c>
      <c r="GC274">
        <v>2</v>
      </c>
      <c r="GD274">
        <v>2</v>
      </c>
      <c r="GE274" t="s">
        <v>425</v>
      </c>
      <c r="GF274">
        <v>3.13324</v>
      </c>
      <c r="GG274">
        <v>2.71458</v>
      </c>
      <c r="GH274">
        <v>0.0890648</v>
      </c>
      <c r="GI274">
        <v>0.0893072</v>
      </c>
      <c r="GJ274">
        <v>0.105233</v>
      </c>
      <c r="GK274">
        <v>0.104452</v>
      </c>
      <c r="GL274">
        <v>34307.3</v>
      </c>
      <c r="GM274">
        <v>36731.5</v>
      </c>
      <c r="GN274">
        <v>34075.6</v>
      </c>
      <c r="GO274">
        <v>36519.9</v>
      </c>
      <c r="GP274">
        <v>43065.5</v>
      </c>
      <c r="GQ274">
        <v>46950.9</v>
      </c>
      <c r="GR274">
        <v>53169.4</v>
      </c>
      <c r="GS274">
        <v>58372.4</v>
      </c>
      <c r="GT274">
        <v>1.95335</v>
      </c>
      <c r="GU274">
        <v>1.6551</v>
      </c>
      <c r="GV274">
        <v>0.0803508</v>
      </c>
      <c r="GW274">
        <v>0</v>
      </c>
      <c r="GX274">
        <v>28.7666</v>
      </c>
      <c r="GY274">
        <v>999.9</v>
      </c>
      <c r="GZ274">
        <v>58.992</v>
      </c>
      <c r="HA274">
        <v>30.585</v>
      </c>
      <c r="HB274">
        <v>28.9344</v>
      </c>
      <c r="HC274">
        <v>54.0447</v>
      </c>
      <c r="HD274">
        <v>47.6002</v>
      </c>
      <c r="HE274">
        <v>1</v>
      </c>
      <c r="HF274">
        <v>0.0837246</v>
      </c>
      <c r="HG274">
        <v>-1.09674</v>
      </c>
      <c r="HH274">
        <v>20.1285</v>
      </c>
      <c r="HI274">
        <v>5.19618</v>
      </c>
      <c r="HJ274">
        <v>12.004</v>
      </c>
      <c r="HK274">
        <v>4.9738</v>
      </c>
      <c r="HL274">
        <v>3.294</v>
      </c>
      <c r="HM274">
        <v>9999</v>
      </c>
      <c r="HN274">
        <v>9999</v>
      </c>
      <c r="HO274">
        <v>9999</v>
      </c>
      <c r="HP274">
        <v>999.9</v>
      </c>
      <c r="HQ274">
        <v>1.86325</v>
      </c>
      <c r="HR274">
        <v>1.86812</v>
      </c>
      <c r="HS274">
        <v>1.86784</v>
      </c>
      <c r="HT274">
        <v>1.86905</v>
      </c>
      <c r="HU274">
        <v>1.86981</v>
      </c>
      <c r="HV274">
        <v>1.86596</v>
      </c>
      <c r="HW274">
        <v>1.86696</v>
      </c>
      <c r="HX274">
        <v>1.86839</v>
      </c>
      <c r="HY274">
        <v>5</v>
      </c>
      <c r="HZ274">
        <v>0</v>
      </c>
      <c r="IA274">
        <v>0</v>
      </c>
      <c r="IB274">
        <v>0</v>
      </c>
      <c r="IC274" t="s">
        <v>426</v>
      </c>
      <c r="ID274" t="s">
        <v>427</v>
      </c>
      <c r="IE274" t="s">
        <v>428</v>
      </c>
      <c r="IF274" t="s">
        <v>428</v>
      </c>
      <c r="IG274" t="s">
        <v>428</v>
      </c>
      <c r="IH274" t="s">
        <v>428</v>
      </c>
      <c r="II274">
        <v>0</v>
      </c>
      <c r="IJ274">
        <v>100</v>
      </c>
      <c r="IK274">
        <v>100</v>
      </c>
      <c r="IL274">
        <v>2.057</v>
      </c>
      <c r="IM274">
        <v>0.3834</v>
      </c>
      <c r="IN274">
        <v>0.625846538382723</v>
      </c>
      <c r="IO274">
        <v>0.00365734689822481</v>
      </c>
      <c r="IP274">
        <v>-6.82403095585571e-07</v>
      </c>
      <c r="IQ274">
        <v>2.34579755332527e-10</v>
      </c>
      <c r="IR274">
        <v>-0.0964157226560202</v>
      </c>
      <c r="IS274">
        <v>-0.0183575705514064</v>
      </c>
      <c r="IT274">
        <v>0.00210061426533654</v>
      </c>
      <c r="IU274">
        <v>-2.28055882586626e-05</v>
      </c>
      <c r="IV274">
        <v>4</v>
      </c>
      <c r="IW274">
        <v>2464</v>
      </c>
      <c r="IX274">
        <v>0</v>
      </c>
      <c r="IY274">
        <v>27</v>
      </c>
      <c r="IZ274">
        <v>29308449.3</v>
      </c>
      <c r="JA274">
        <v>29308449.3</v>
      </c>
      <c r="JB274">
        <v>0.955811</v>
      </c>
      <c r="JC274">
        <v>2.63794</v>
      </c>
      <c r="JD274">
        <v>1.54785</v>
      </c>
      <c r="JE274">
        <v>2.31323</v>
      </c>
      <c r="JF274">
        <v>1.64673</v>
      </c>
      <c r="JG274">
        <v>2.36816</v>
      </c>
      <c r="JH274">
        <v>34.4864</v>
      </c>
      <c r="JI274">
        <v>24.2188</v>
      </c>
      <c r="JJ274">
        <v>18</v>
      </c>
      <c r="JK274">
        <v>505.513</v>
      </c>
      <c r="JL274">
        <v>331.288</v>
      </c>
      <c r="JM274">
        <v>31.6592</v>
      </c>
      <c r="JN274">
        <v>28.4343</v>
      </c>
      <c r="JO274">
        <v>30.0003</v>
      </c>
      <c r="JP274">
        <v>28.374</v>
      </c>
      <c r="JQ274">
        <v>28.3308</v>
      </c>
      <c r="JR274">
        <v>19.1475</v>
      </c>
      <c r="JS274">
        <v>20.9174</v>
      </c>
      <c r="JT274">
        <v>87.5984</v>
      </c>
      <c r="JU274">
        <v>31.5971</v>
      </c>
      <c r="JV274">
        <v>420</v>
      </c>
      <c r="JW274">
        <v>24.4726</v>
      </c>
      <c r="JX274">
        <v>96.6425</v>
      </c>
      <c r="JY274">
        <v>94.5726</v>
      </c>
    </row>
    <row r="275" spans="1:285">
      <c r="A275">
        <v>259</v>
      </c>
      <c r="B275">
        <v>1758506959</v>
      </c>
      <c r="C275">
        <v>3931</v>
      </c>
      <c r="D275" t="s">
        <v>948</v>
      </c>
      <c r="E275" t="s">
        <v>949</v>
      </c>
      <c r="F275">
        <v>5</v>
      </c>
      <c r="G275" t="s">
        <v>419</v>
      </c>
      <c r="H275" t="s">
        <v>903</v>
      </c>
      <c r="I275" t="s">
        <v>421</v>
      </c>
      <c r="J275">
        <v>1758506956</v>
      </c>
      <c r="K275">
        <f>(L275)/1000</f>
        <v>0</v>
      </c>
      <c r="L275">
        <f>1000*DL275*AJ275*(DH275-DI275)/(100*DA275*(1000-AJ275*DH275))</f>
        <v>0</v>
      </c>
      <c r="M275">
        <f>DL275*AJ275*(DG275-DF275*(1000-AJ275*DI275)/(1000-AJ275*DH275))/(100*DA275)</f>
        <v>0</v>
      </c>
      <c r="N275">
        <f>DF275 - IF(AJ275&gt;1, M275*DA275*100.0/(AL275), 0)</f>
        <v>0</v>
      </c>
      <c r="O275">
        <f>((U275-K275/2)*N275-M275)/(U275+K275/2)</f>
        <v>0</v>
      </c>
      <c r="P275">
        <f>O275*(DM275+DN275)/1000.0</f>
        <v>0</v>
      </c>
      <c r="Q275">
        <f>(DF275 - IF(AJ275&gt;1, M275*DA275*100.0/(AL275), 0))*(DM275+DN275)/1000.0</f>
        <v>0</v>
      </c>
      <c r="R275">
        <f>2.0/((1/T275-1/S275)+SIGN(T275)*SQRT((1/T275-1/S275)*(1/T275-1/S275) + 4*DB275/((DB275+1)*(DB275+1))*(2*1/T275*1/S275-1/S275*1/S275)))</f>
        <v>0</v>
      </c>
      <c r="S275">
        <f>IF(LEFT(DC275,1)&lt;&gt;"0",IF(LEFT(DC275,1)="1",3.0,DD275),$D$5+$E$5*(DT275*DM275/($K$5*1000))+$F$5*(DT275*DM275/($K$5*1000))*MAX(MIN(DA275,$J$5),$I$5)*MAX(MIN(DA275,$J$5),$I$5)+$G$5*MAX(MIN(DA275,$J$5),$I$5)*(DT275*DM275/($K$5*1000))+$H$5*(DT275*DM275/($K$5*1000))*(DT275*DM275/($K$5*1000)))</f>
        <v>0</v>
      </c>
      <c r="T275">
        <f>K275*(1000-(1000*0.61365*exp(17.502*X275/(240.97+X275))/(DM275+DN275)+DH275)/2)/(1000*0.61365*exp(17.502*X275/(240.97+X275))/(DM275+DN275)-DH275)</f>
        <v>0</v>
      </c>
      <c r="U275">
        <f>1/((DB275+1)/(R275/1.6)+1/(S275/1.37)) + DB275/((DB275+1)/(R275/1.6) + DB275/(S275/1.37))</f>
        <v>0</v>
      </c>
      <c r="V275">
        <f>(CW275*CZ275)</f>
        <v>0</v>
      </c>
      <c r="W275">
        <f>(DO275+(V275+2*0.95*5.67E-8*(((DO275+$B$7)+273)^4-(DO275+273)^4)-44100*K275)/(1.84*29.3*S275+8*0.95*5.67E-8*(DO275+273)^3))</f>
        <v>0</v>
      </c>
      <c r="X275">
        <f>($C$7*DP275+$D$7*DQ275+$E$7*W275)</f>
        <v>0</v>
      </c>
      <c r="Y275">
        <f>0.61365*exp(17.502*X275/(240.97+X275))</f>
        <v>0</v>
      </c>
      <c r="Z275">
        <f>(AA275/AB275*100)</f>
        <v>0</v>
      </c>
      <c r="AA275">
        <f>DH275*(DM275+DN275)/1000</f>
        <v>0</v>
      </c>
      <c r="AB275">
        <f>0.61365*exp(17.502*DO275/(240.97+DO275))</f>
        <v>0</v>
      </c>
      <c r="AC275">
        <f>(Y275-DH275*(DM275+DN275)/1000)</f>
        <v>0</v>
      </c>
      <c r="AD275">
        <f>(-K275*44100)</f>
        <v>0</v>
      </c>
      <c r="AE275">
        <f>2*29.3*S275*0.92*(DO275-X275)</f>
        <v>0</v>
      </c>
      <c r="AF275">
        <f>2*0.95*5.67E-8*(((DO275+$B$7)+273)^4-(X275+273)^4)</f>
        <v>0</v>
      </c>
      <c r="AG275">
        <f>V275+AF275+AD275+AE275</f>
        <v>0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MAX(0,($B$13+$C$13*DT275)/(1+$D$13*DT275)*DM275/(DO275+273)*$E$13)</f>
        <v>0</v>
      </c>
      <c r="AM275" t="s">
        <v>422</v>
      </c>
      <c r="AN275" t="s">
        <v>422</v>
      </c>
      <c r="AO275">
        <v>0</v>
      </c>
      <c r="AP275">
        <v>0</v>
      </c>
      <c r="AQ275">
        <f>1-AO275/AP275</f>
        <v>0</v>
      </c>
      <c r="AR275">
        <v>0</v>
      </c>
      <c r="AS275" t="s">
        <v>422</v>
      </c>
      <c r="AT275" t="s">
        <v>422</v>
      </c>
      <c r="AU275">
        <v>0</v>
      </c>
      <c r="AV275">
        <v>0</v>
      </c>
      <c r="AW275">
        <f>1-AU275/AV275</f>
        <v>0</v>
      </c>
      <c r="AX275">
        <v>0.5</v>
      </c>
      <c r="AY275">
        <f>CX275</f>
        <v>0</v>
      </c>
      <c r="AZ275">
        <f>M275</f>
        <v>0</v>
      </c>
      <c r="BA275">
        <f>AW275*AX275*AY275</f>
        <v>0</v>
      </c>
      <c r="BB275">
        <f>(AZ275-AR275)/AY275</f>
        <v>0</v>
      </c>
      <c r="BC275">
        <f>(AP275-AV275)/AV275</f>
        <v>0</v>
      </c>
      <c r="BD275">
        <f>AO275/(AQ275+AO275/AV275)</f>
        <v>0</v>
      </c>
      <c r="BE275" t="s">
        <v>422</v>
      </c>
      <c r="BF275">
        <v>0</v>
      </c>
      <c r="BG275">
        <f>IF(BF275&lt;&gt;0, BF275, BD275)</f>
        <v>0</v>
      </c>
      <c r="BH275">
        <f>1-BG275/AV275</f>
        <v>0</v>
      </c>
      <c r="BI275">
        <f>(AV275-AU275)/(AV275-BG275)</f>
        <v>0</v>
      </c>
      <c r="BJ275">
        <f>(AP275-AV275)/(AP275-BG275)</f>
        <v>0</v>
      </c>
      <c r="BK275">
        <f>(AV275-AU275)/(AV275-AO275)</f>
        <v>0</v>
      </c>
      <c r="BL275">
        <f>(AP275-AV275)/(AP275-AO275)</f>
        <v>0</v>
      </c>
      <c r="BM275">
        <f>(BI275*BG275/AU275)</f>
        <v>0</v>
      </c>
      <c r="BN275">
        <f>(1-BM275)</f>
        <v>0</v>
      </c>
      <c r="CW275">
        <f>$B$11*DU275+$C$11*DV275+$F$11*EG275*(1-EJ275)</f>
        <v>0</v>
      </c>
      <c r="CX275">
        <f>CW275*CY275</f>
        <v>0</v>
      </c>
      <c r="CY275">
        <f>($B$11*$D$9+$C$11*$D$9+$F$11*((ET275+EL275)/MAX(ET275+EL275+EU275, 0.1)*$I$9+EU275/MAX(ET275+EL275+EU275, 0.1)*$J$9))/($B$11+$C$11+$F$11)</f>
        <v>0</v>
      </c>
      <c r="CZ275">
        <f>($B$11*$K$9+$C$11*$K$9+$F$11*((ET275+EL275)/MAX(ET275+EL275+EU275, 0.1)*$P$9+EU275/MAX(ET275+EL275+EU275, 0.1)*$Q$9))/($B$11+$C$11+$F$11)</f>
        <v>0</v>
      </c>
      <c r="DA275">
        <v>6</v>
      </c>
      <c r="DB275">
        <v>0.5</v>
      </c>
      <c r="DC275" t="s">
        <v>423</v>
      </c>
      <c r="DD275">
        <v>2</v>
      </c>
      <c r="DE275">
        <v>1758506956</v>
      </c>
      <c r="DF275">
        <v>421.379333333333</v>
      </c>
      <c r="DG275">
        <v>420.023666666667</v>
      </c>
      <c r="DH275">
        <v>24.9769</v>
      </c>
      <c r="DI275">
        <v>24.4937</v>
      </c>
      <c r="DJ275">
        <v>419.322666666667</v>
      </c>
      <c r="DK275">
        <v>24.5935</v>
      </c>
      <c r="DL275">
        <v>500.020666666667</v>
      </c>
      <c r="DM275">
        <v>89.8313</v>
      </c>
      <c r="DN275">
        <v>0.0366467</v>
      </c>
      <c r="DO275">
        <v>30.9048666666667</v>
      </c>
      <c r="DP275">
        <v>30.0801666666667</v>
      </c>
      <c r="DQ275">
        <v>999.9</v>
      </c>
      <c r="DR275">
        <v>0</v>
      </c>
      <c r="DS275">
        <v>0</v>
      </c>
      <c r="DT275">
        <v>9992.93333333333</v>
      </c>
      <c r="DU275">
        <v>0</v>
      </c>
      <c r="DV275">
        <v>0.330984</v>
      </c>
      <c r="DW275">
        <v>1.35557</v>
      </c>
      <c r="DX275">
        <v>432.173666666667</v>
      </c>
      <c r="DY275">
        <v>430.570333333333</v>
      </c>
      <c r="DZ275">
        <v>0.483159</v>
      </c>
      <c r="EA275">
        <v>420.023666666667</v>
      </c>
      <c r="EB275">
        <v>24.4937</v>
      </c>
      <c r="EC275">
        <v>2.24370333333333</v>
      </c>
      <c r="ED275">
        <v>2.20030333333333</v>
      </c>
      <c r="EE275">
        <v>19.2778333333333</v>
      </c>
      <c r="EF275">
        <v>18.9645333333333</v>
      </c>
      <c r="EG275">
        <v>0.00500059</v>
      </c>
      <c r="EH275">
        <v>0</v>
      </c>
      <c r="EI275">
        <v>0</v>
      </c>
      <c r="EJ275">
        <v>0</v>
      </c>
      <c r="EK275">
        <v>840.4</v>
      </c>
      <c r="EL275">
        <v>0.00500059</v>
      </c>
      <c r="EM275">
        <v>-11.2666666666667</v>
      </c>
      <c r="EN275">
        <v>-0.333333333333333</v>
      </c>
      <c r="EO275">
        <v>35.187</v>
      </c>
      <c r="EP275">
        <v>38.062</v>
      </c>
      <c r="EQ275">
        <v>36.437</v>
      </c>
      <c r="ER275">
        <v>37.875</v>
      </c>
      <c r="ES275">
        <v>37.4163333333333</v>
      </c>
      <c r="ET275">
        <v>0</v>
      </c>
      <c r="EU275">
        <v>0</v>
      </c>
      <c r="EV275">
        <v>0</v>
      </c>
      <c r="EW275">
        <v>1758506959.5</v>
      </c>
      <c r="EX275">
        <v>0</v>
      </c>
      <c r="EY275">
        <v>840.74</v>
      </c>
      <c r="EZ275">
        <v>39.130769059803</v>
      </c>
      <c r="FA275">
        <v>-5.28461532750302</v>
      </c>
      <c r="FB275">
        <v>-12.572</v>
      </c>
      <c r="FC275">
        <v>15</v>
      </c>
      <c r="FD275">
        <v>0</v>
      </c>
      <c r="FE275" t="s">
        <v>424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1.3632219047619</v>
      </c>
      <c r="FR275">
        <v>-0.0674244155844135</v>
      </c>
      <c r="FS275">
        <v>0.0388617529711531</v>
      </c>
      <c r="FT275">
        <v>1</v>
      </c>
      <c r="FU275">
        <v>839.714705882353</v>
      </c>
      <c r="FV275">
        <v>19.0786859517735</v>
      </c>
      <c r="FW275">
        <v>5.62139465388006</v>
      </c>
      <c r="FX275">
        <v>-1</v>
      </c>
      <c r="FY275">
        <v>0.483883238095238</v>
      </c>
      <c r="FZ275">
        <v>-0.00454550649350629</v>
      </c>
      <c r="GA275">
        <v>0.00161287681177991</v>
      </c>
      <c r="GB275">
        <v>1</v>
      </c>
      <c r="GC275">
        <v>2</v>
      </c>
      <c r="GD275">
        <v>2</v>
      </c>
      <c r="GE275" t="s">
        <v>425</v>
      </c>
      <c r="GF275">
        <v>3.1332</v>
      </c>
      <c r="GG275">
        <v>2.71443</v>
      </c>
      <c r="GH275">
        <v>0.0890652</v>
      </c>
      <c r="GI275">
        <v>0.0893069</v>
      </c>
      <c r="GJ275">
        <v>0.10523</v>
      </c>
      <c r="GK275">
        <v>0.104453</v>
      </c>
      <c r="GL275">
        <v>34307.1</v>
      </c>
      <c r="GM275">
        <v>36731.4</v>
      </c>
      <c r="GN275">
        <v>34075.4</v>
      </c>
      <c r="GO275">
        <v>36519.8</v>
      </c>
      <c r="GP275">
        <v>43065.4</v>
      </c>
      <c r="GQ275">
        <v>46950.6</v>
      </c>
      <c r="GR275">
        <v>53169</v>
      </c>
      <c r="GS275">
        <v>58372.1</v>
      </c>
      <c r="GT275">
        <v>1.95343</v>
      </c>
      <c r="GU275">
        <v>1.65488</v>
      </c>
      <c r="GV275">
        <v>0.0801906</v>
      </c>
      <c r="GW275">
        <v>0</v>
      </c>
      <c r="GX275">
        <v>28.7666</v>
      </c>
      <c r="GY275">
        <v>999.9</v>
      </c>
      <c r="GZ275">
        <v>58.992</v>
      </c>
      <c r="HA275">
        <v>30.585</v>
      </c>
      <c r="HB275">
        <v>28.9329</v>
      </c>
      <c r="HC275">
        <v>54.4747</v>
      </c>
      <c r="HD275">
        <v>47.3518</v>
      </c>
      <c r="HE275">
        <v>1</v>
      </c>
      <c r="HF275">
        <v>0.0839024</v>
      </c>
      <c r="HG275">
        <v>-1.03612</v>
      </c>
      <c r="HH275">
        <v>20.1288</v>
      </c>
      <c r="HI275">
        <v>5.19632</v>
      </c>
      <c r="HJ275">
        <v>12.0041</v>
      </c>
      <c r="HK275">
        <v>4.97375</v>
      </c>
      <c r="HL275">
        <v>3.294</v>
      </c>
      <c r="HM275">
        <v>9999</v>
      </c>
      <c r="HN275">
        <v>9999</v>
      </c>
      <c r="HO275">
        <v>9999</v>
      </c>
      <c r="HP275">
        <v>999.9</v>
      </c>
      <c r="HQ275">
        <v>1.86325</v>
      </c>
      <c r="HR275">
        <v>1.86813</v>
      </c>
      <c r="HS275">
        <v>1.86783</v>
      </c>
      <c r="HT275">
        <v>1.86905</v>
      </c>
      <c r="HU275">
        <v>1.86982</v>
      </c>
      <c r="HV275">
        <v>1.86595</v>
      </c>
      <c r="HW275">
        <v>1.86695</v>
      </c>
      <c r="HX275">
        <v>1.86838</v>
      </c>
      <c r="HY275">
        <v>5</v>
      </c>
      <c r="HZ275">
        <v>0</v>
      </c>
      <c r="IA275">
        <v>0</v>
      </c>
      <c r="IB275">
        <v>0</v>
      </c>
      <c r="IC275" t="s">
        <v>426</v>
      </c>
      <c r="ID275" t="s">
        <v>427</v>
      </c>
      <c r="IE275" t="s">
        <v>428</v>
      </c>
      <c r="IF275" t="s">
        <v>428</v>
      </c>
      <c r="IG275" t="s">
        <v>428</v>
      </c>
      <c r="IH275" t="s">
        <v>428</v>
      </c>
      <c r="II275">
        <v>0</v>
      </c>
      <c r="IJ275">
        <v>100</v>
      </c>
      <c r="IK275">
        <v>100</v>
      </c>
      <c r="IL275">
        <v>2.057</v>
      </c>
      <c r="IM275">
        <v>0.3834</v>
      </c>
      <c r="IN275">
        <v>0.625846538382723</v>
      </c>
      <c r="IO275">
        <v>0.00365734689822481</v>
      </c>
      <c r="IP275">
        <v>-6.82403095585571e-07</v>
      </c>
      <c r="IQ275">
        <v>2.34579755332527e-10</v>
      </c>
      <c r="IR275">
        <v>-0.0964157226560202</v>
      </c>
      <c r="IS275">
        <v>-0.0183575705514064</v>
      </c>
      <c r="IT275">
        <v>0.00210061426533654</v>
      </c>
      <c r="IU275">
        <v>-2.28055882586626e-05</v>
      </c>
      <c r="IV275">
        <v>4</v>
      </c>
      <c r="IW275">
        <v>2464</v>
      </c>
      <c r="IX275">
        <v>0</v>
      </c>
      <c r="IY275">
        <v>27</v>
      </c>
      <c r="IZ275">
        <v>29308449.3</v>
      </c>
      <c r="JA275">
        <v>29308449.3</v>
      </c>
      <c r="JB275">
        <v>0.955811</v>
      </c>
      <c r="JC275">
        <v>2.64282</v>
      </c>
      <c r="JD275">
        <v>1.54785</v>
      </c>
      <c r="JE275">
        <v>2.31445</v>
      </c>
      <c r="JF275">
        <v>1.64673</v>
      </c>
      <c r="JG275">
        <v>2.33154</v>
      </c>
      <c r="JH275">
        <v>34.4864</v>
      </c>
      <c r="JI275">
        <v>24.2188</v>
      </c>
      <c r="JJ275">
        <v>18</v>
      </c>
      <c r="JK275">
        <v>505.573</v>
      </c>
      <c r="JL275">
        <v>331.185</v>
      </c>
      <c r="JM275">
        <v>31.6283</v>
      </c>
      <c r="JN275">
        <v>28.4355</v>
      </c>
      <c r="JO275">
        <v>30.0003</v>
      </c>
      <c r="JP275">
        <v>28.3752</v>
      </c>
      <c r="JQ275">
        <v>28.3314</v>
      </c>
      <c r="JR275">
        <v>19.1459</v>
      </c>
      <c r="JS275">
        <v>20.9174</v>
      </c>
      <c r="JT275">
        <v>87.5984</v>
      </c>
      <c r="JU275">
        <v>31.5971</v>
      </c>
      <c r="JV275">
        <v>420</v>
      </c>
      <c r="JW275">
        <v>24.4726</v>
      </c>
      <c r="JX275">
        <v>96.6419</v>
      </c>
      <c r="JY275">
        <v>94.5723</v>
      </c>
    </row>
    <row r="276" spans="1:285">
      <c r="A276">
        <v>260</v>
      </c>
      <c r="B276">
        <v>1758506961</v>
      </c>
      <c r="C276">
        <v>3933</v>
      </c>
      <c r="D276" t="s">
        <v>950</v>
      </c>
      <c r="E276" t="s">
        <v>951</v>
      </c>
      <c r="F276">
        <v>5</v>
      </c>
      <c r="G276" t="s">
        <v>419</v>
      </c>
      <c r="H276" t="s">
        <v>903</v>
      </c>
      <c r="I276" t="s">
        <v>421</v>
      </c>
      <c r="J276">
        <v>1758506958</v>
      </c>
      <c r="K276">
        <f>(L276)/1000</f>
        <v>0</v>
      </c>
      <c r="L276">
        <f>1000*DL276*AJ276*(DH276-DI276)/(100*DA276*(1000-AJ276*DH276))</f>
        <v>0</v>
      </c>
      <c r="M276">
        <f>DL276*AJ276*(DG276-DF276*(1000-AJ276*DI276)/(1000-AJ276*DH276))/(100*DA276)</f>
        <v>0</v>
      </c>
      <c r="N276">
        <f>DF276 - IF(AJ276&gt;1, M276*DA276*100.0/(AL276), 0)</f>
        <v>0</v>
      </c>
      <c r="O276">
        <f>((U276-K276/2)*N276-M276)/(U276+K276/2)</f>
        <v>0</v>
      </c>
      <c r="P276">
        <f>O276*(DM276+DN276)/1000.0</f>
        <v>0</v>
      </c>
      <c r="Q276">
        <f>(DF276 - IF(AJ276&gt;1, M276*DA276*100.0/(AL276), 0))*(DM276+DN276)/1000.0</f>
        <v>0</v>
      </c>
      <c r="R276">
        <f>2.0/((1/T276-1/S276)+SIGN(T276)*SQRT((1/T276-1/S276)*(1/T276-1/S276) + 4*DB276/((DB276+1)*(DB276+1))*(2*1/T276*1/S276-1/S276*1/S276)))</f>
        <v>0</v>
      </c>
      <c r="S276">
        <f>IF(LEFT(DC276,1)&lt;&gt;"0",IF(LEFT(DC276,1)="1",3.0,DD276),$D$5+$E$5*(DT276*DM276/($K$5*1000))+$F$5*(DT276*DM276/($K$5*1000))*MAX(MIN(DA276,$J$5),$I$5)*MAX(MIN(DA276,$J$5),$I$5)+$G$5*MAX(MIN(DA276,$J$5),$I$5)*(DT276*DM276/($K$5*1000))+$H$5*(DT276*DM276/($K$5*1000))*(DT276*DM276/($K$5*1000)))</f>
        <v>0</v>
      </c>
      <c r="T276">
        <f>K276*(1000-(1000*0.61365*exp(17.502*X276/(240.97+X276))/(DM276+DN276)+DH276)/2)/(1000*0.61365*exp(17.502*X276/(240.97+X276))/(DM276+DN276)-DH276)</f>
        <v>0</v>
      </c>
      <c r="U276">
        <f>1/((DB276+1)/(R276/1.6)+1/(S276/1.37)) + DB276/((DB276+1)/(R276/1.6) + DB276/(S276/1.37))</f>
        <v>0</v>
      </c>
      <c r="V276">
        <f>(CW276*CZ276)</f>
        <v>0</v>
      </c>
      <c r="W276">
        <f>(DO276+(V276+2*0.95*5.67E-8*(((DO276+$B$7)+273)^4-(DO276+273)^4)-44100*K276)/(1.84*29.3*S276+8*0.95*5.67E-8*(DO276+273)^3))</f>
        <v>0</v>
      </c>
      <c r="X276">
        <f>($C$7*DP276+$D$7*DQ276+$E$7*W276)</f>
        <v>0</v>
      </c>
      <c r="Y276">
        <f>0.61365*exp(17.502*X276/(240.97+X276))</f>
        <v>0</v>
      </c>
      <c r="Z276">
        <f>(AA276/AB276*100)</f>
        <v>0</v>
      </c>
      <c r="AA276">
        <f>DH276*(DM276+DN276)/1000</f>
        <v>0</v>
      </c>
      <c r="AB276">
        <f>0.61365*exp(17.502*DO276/(240.97+DO276))</f>
        <v>0</v>
      </c>
      <c r="AC276">
        <f>(Y276-DH276*(DM276+DN276)/1000)</f>
        <v>0</v>
      </c>
      <c r="AD276">
        <f>(-K276*44100)</f>
        <v>0</v>
      </c>
      <c r="AE276">
        <f>2*29.3*S276*0.92*(DO276-X276)</f>
        <v>0</v>
      </c>
      <c r="AF276">
        <f>2*0.95*5.67E-8*(((DO276+$B$7)+273)^4-(X276+273)^4)</f>
        <v>0</v>
      </c>
      <c r="AG276">
        <f>V276+AF276+AD276+AE276</f>
        <v>0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MAX(0,($B$13+$C$13*DT276)/(1+$D$13*DT276)*DM276/(DO276+273)*$E$13)</f>
        <v>0</v>
      </c>
      <c r="AM276" t="s">
        <v>422</v>
      </c>
      <c r="AN276" t="s">
        <v>422</v>
      </c>
      <c r="AO276">
        <v>0</v>
      </c>
      <c r="AP276">
        <v>0</v>
      </c>
      <c r="AQ276">
        <f>1-AO276/AP276</f>
        <v>0</v>
      </c>
      <c r="AR276">
        <v>0</v>
      </c>
      <c r="AS276" t="s">
        <v>422</v>
      </c>
      <c r="AT276" t="s">
        <v>422</v>
      </c>
      <c r="AU276">
        <v>0</v>
      </c>
      <c r="AV276">
        <v>0</v>
      </c>
      <c r="AW276">
        <f>1-AU276/AV276</f>
        <v>0</v>
      </c>
      <c r="AX276">
        <v>0.5</v>
      </c>
      <c r="AY276">
        <f>CX276</f>
        <v>0</v>
      </c>
      <c r="AZ276">
        <f>M276</f>
        <v>0</v>
      </c>
      <c r="BA276">
        <f>AW276*AX276*AY276</f>
        <v>0</v>
      </c>
      <c r="BB276">
        <f>(AZ276-AR276)/AY276</f>
        <v>0</v>
      </c>
      <c r="BC276">
        <f>(AP276-AV276)/AV276</f>
        <v>0</v>
      </c>
      <c r="BD276">
        <f>AO276/(AQ276+AO276/AV276)</f>
        <v>0</v>
      </c>
      <c r="BE276" t="s">
        <v>422</v>
      </c>
      <c r="BF276">
        <v>0</v>
      </c>
      <c r="BG276">
        <f>IF(BF276&lt;&gt;0, BF276, BD276)</f>
        <v>0</v>
      </c>
      <c r="BH276">
        <f>1-BG276/AV276</f>
        <v>0</v>
      </c>
      <c r="BI276">
        <f>(AV276-AU276)/(AV276-BG276)</f>
        <v>0</v>
      </c>
      <c r="BJ276">
        <f>(AP276-AV276)/(AP276-BG276)</f>
        <v>0</v>
      </c>
      <c r="BK276">
        <f>(AV276-AU276)/(AV276-AO276)</f>
        <v>0</v>
      </c>
      <c r="BL276">
        <f>(AP276-AV276)/(AP276-AO276)</f>
        <v>0</v>
      </c>
      <c r="BM276">
        <f>(BI276*BG276/AU276)</f>
        <v>0</v>
      </c>
      <c r="BN276">
        <f>(1-BM276)</f>
        <v>0</v>
      </c>
      <c r="CW276">
        <f>$B$11*DU276+$C$11*DV276+$F$11*EG276*(1-EJ276)</f>
        <v>0</v>
      </c>
      <c r="CX276">
        <f>CW276*CY276</f>
        <v>0</v>
      </c>
      <c r="CY276">
        <f>($B$11*$D$9+$C$11*$D$9+$F$11*((ET276+EL276)/MAX(ET276+EL276+EU276, 0.1)*$I$9+EU276/MAX(ET276+EL276+EU276, 0.1)*$J$9))/($B$11+$C$11+$F$11)</f>
        <v>0</v>
      </c>
      <c r="CZ276">
        <f>($B$11*$K$9+$C$11*$K$9+$F$11*((ET276+EL276)/MAX(ET276+EL276+EU276, 0.1)*$P$9+EU276/MAX(ET276+EL276+EU276, 0.1)*$Q$9))/($B$11+$C$11+$F$11)</f>
        <v>0</v>
      </c>
      <c r="DA276">
        <v>6</v>
      </c>
      <c r="DB276">
        <v>0.5</v>
      </c>
      <c r="DC276" t="s">
        <v>423</v>
      </c>
      <c r="DD276">
        <v>2</v>
      </c>
      <c r="DE276">
        <v>1758506958</v>
      </c>
      <c r="DF276">
        <v>421.378333333333</v>
      </c>
      <c r="DG276">
        <v>419.987333333333</v>
      </c>
      <c r="DH276">
        <v>24.9764</v>
      </c>
      <c r="DI276">
        <v>24.4935333333333</v>
      </c>
      <c r="DJ276">
        <v>419.321666666667</v>
      </c>
      <c r="DK276">
        <v>24.5930333333333</v>
      </c>
      <c r="DL276">
        <v>500.008666666667</v>
      </c>
      <c r="DM276">
        <v>89.8315666666667</v>
      </c>
      <c r="DN276">
        <v>0.0365133</v>
      </c>
      <c r="DO276">
        <v>30.8997</v>
      </c>
      <c r="DP276">
        <v>30.0749333333333</v>
      </c>
      <c r="DQ276">
        <v>999.9</v>
      </c>
      <c r="DR276">
        <v>0</v>
      </c>
      <c r="DS276">
        <v>0</v>
      </c>
      <c r="DT276">
        <v>10003.35</v>
      </c>
      <c r="DU276">
        <v>0</v>
      </c>
      <c r="DV276">
        <v>0.330984</v>
      </c>
      <c r="DW276">
        <v>1.39121666666667</v>
      </c>
      <c r="DX276">
        <v>432.172666666667</v>
      </c>
      <c r="DY276">
        <v>430.532666666667</v>
      </c>
      <c r="DZ276">
        <v>0.482857</v>
      </c>
      <c r="EA276">
        <v>419.987333333333</v>
      </c>
      <c r="EB276">
        <v>24.4935333333333</v>
      </c>
      <c r="EC276">
        <v>2.24366666666667</v>
      </c>
      <c r="ED276">
        <v>2.20029333333333</v>
      </c>
      <c r="EE276">
        <v>19.2775666666667</v>
      </c>
      <c r="EF276">
        <v>18.9644333333333</v>
      </c>
      <c r="EG276">
        <v>0.00500059</v>
      </c>
      <c r="EH276">
        <v>0</v>
      </c>
      <c r="EI276">
        <v>0</v>
      </c>
      <c r="EJ276">
        <v>0</v>
      </c>
      <c r="EK276">
        <v>841.266666666667</v>
      </c>
      <c r="EL276">
        <v>0.00500059</v>
      </c>
      <c r="EM276">
        <v>-11.7666666666667</v>
      </c>
      <c r="EN276">
        <v>-0.4</v>
      </c>
      <c r="EO276">
        <v>35.187</v>
      </c>
      <c r="EP276">
        <v>38.062</v>
      </c>
      <c r="EQ276">
        <v>36.437</v>
      </c>
      <c r="ER276">
        <v>37.875</v>
      </c>
      <c r="ES276">
        <v>37.3956666666667</v>
      </c>
      <c r="ET276">
        <v>0</v>
      </c>
      <c r="EU276">
        <v>0</v>
      </c>
      <c r="EV276">
        <v>0</v>
      </c>
      <c r="EW276">
        <v>1758506961.3</v>
      </c>
      <c r="EX276">
        <v>0</v>
      </c>
      <c r="EY276">
        <v>841.265384615385</v>
      </c>
      <c r="EZ276">
        <v>38.0547008589308</v>
      </c>
      <c r="FA276">
        <v>-11.0666665448674</v>
      </c>
      <c r="FB276">
        <v>-12.8192307692308</v>
      </c>
      <c r="FC276">
        <v>15</v>
      </c>
      <c r="FD276">
        <v>0</v>
      </c>
      <c r="FE276" t="s">
        <v>424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1.36601333333333</v>
      </c>
      <c r="FR276">
        <v>0.0658215584415598</v>
      </c>
      <c r="FS276">
        <v>0.0416153924514583</v>
      </c>
      <c r="FT276">
        <v>1</v>
      </c>
      <c r="FU276">
        <v>840.588235294118</v>
      </c>
      <c r="FV276">
        <v>17.5951107284115</v>
      </c>
      <c r="FW276">
        <v>5.53469084666579</v>
      </c>
      <c r="FX276">
        <v>-1</v>
      </c>
      <c r="FY276">
        <v>0.483377571428571</v>
      </c>
      <c r="FZ276">
        <v>0.00142309090909158</v>
      </c>
      <c r="GA276">
        <v>0.000691784481401167</v>
      </c>
      <c r="GB276">
        <v>1</v>
      </c>
      <c r="GC276">
        <v>2</v>
      </c>
      <c r="GD276">
        <v>2</v>
      </c>
      <c r="GE276" t="s">
        <v>425</v>
      </c>
      <c r="GF276">
        <v>3.13314</v>
      </c>
      <c r="GG276">
        <v>2.71466</v>
      </c>
      <c r="GH276">
        <v>0.0890653</v>
      </c>
      <c r="GI276">
        <v>0.089309</v>
      </c>
      <c r="GJ276">
        <v>0.105227</v>
      </c>
      <c r="GK276">
        <v>0.104455</v>
      </c>
      <c r="GL276">
        <v>34306.8</v>
      </c>
      <c r="GM276">
        <v>36731.2</v>
      </c>
      <c r="GN276">
        <v>34075.1</v>
      </c>
      <c r="GO276">
        <v>36519.6</v>
      </c>
      <c r="GP276">
        <v>43065.3</v>
      </c>
      <c r="GQ276">
        <v>46950.2</v>
      </c>
      <c r="GR276">
        <v>53168.8</v>
      </c>
      <c r="GS276">
        <v>58371.7</v>
      </c>
      <c r="GT276">
        <v>1.95332</v>
      </c>
      <c r="GU276">
        <v>1.65492</v>
      </c>
      <c r="GV276">
        <v>0.0800602</v>
      </c>
      <c r="GW276">
        <v>0</v>
      </c>
      <c r="GX276">
        <v>28.7666</v>
      </c>
      <c r="GY276">
        <v>999.9</v>
      </c>
      <c r="GZ276">
        <v>58.992</v>
      </c>
      <c r="HA276">
        <v>30.585</v>
      </c>
      <c r="HB276">
        <v>28.9321</v>
      </c>
      <c r="HC276">
        <v>54.8747</v>
      </c>
      <c r="HD276">
        <v>47.6883</v>
      </c>
      <c r="HE276">
        <v>1</v>
      </c>
      <c r="HF276">
        <v>0.0838415</v>
      </c>
      <c r="HG276">
        <v>-1.09294</v>
      </c>
      <c r="HH276">
        <v>20.1285</v>
      </c>
      <c r="HI276">
        <v>5.19632</v>
      </c>
      <c r="HJ276">
        <v>12.0041</v>
      </c>
      <c r="HK276">
        <v>4.97375</v>
      </c>
      <c r="HL276">
        <v>3.294</v>
      </c>
      <c r="HM276">
        <v>9999</v>
      </c>
      <c r="HN276">
        <v>9999</v>
      </c>
      <c r="HO276">
        <v>9999</v>
      </c>
      <c r="HP276">
        <v>999.9</v>
      </c>
      <c r="HQ276">
        <v>1.86325</v>
      </c>
      <c r="HR276">
        <v>1.86813</v>
      </c>
      <c r="HS276">
        <v>1.86783</v>
      </c>
      <c r="HT276">
        <v>1.86905</v>
      </c>
      <c r="HU276">
        <v>1.86983</v>
      </c>
      <c r="HV276">
        <v>1.86595</v>
      </c>
      <c r="HW276">
        <v>1.86696</v>
      </c>
      <c r="HX276">
        <v>1.8684</v>
      </c>
      <c r="HY276">
        <v>5</v>
      </c>
      <c r="HZ276">
        <v>0</v>
      </c>
      <c r="IA276">
        <v>0</v>
      </c>
      <c r="IB276">
        <v>0</v>
      </c>
      <c r="IC276" t="s">
        <v>426</v>
      </c>
      <c r="ID276" t="s">
        <v>427</v>
      </c>
      <c r="IE276" t="s">
        <v>428</v>
      </c>
      <c r="IF276" t="s">
        <v>428</v>
      </c>
      <c r="IG276" t="s">
        <v>428</v>
      </c>
      <c r="IH276" t="s">
        <v>428</v>
      </c>
      <c r="II276">
        <v>0</v>
      </c>
      <c r="IJ276">
        <v>100</v>
      </c>
      <c r="IK276">
        <v>100</v>
      </c>
      <c r="IL276">
        <v>2.057</v>
      </c>
      <c r="IM276">
        <v>0.3834</v>
      </c>
      <c r="IN276">
        <v>0.625846538382723</v>
      </c>
      <c r="IO276">
        <v>0.00365734689822481</v>
      </c>
      <c r="IP276">
        <v>-6.82403095585571e-07</v>
      </c>
      <c r="IQ276">
        <v>2.34579755332527e-10</v>
      </c>
      <c r="IR276">
        <v>-0.0964157226560202</v>
      </c>
      <c r="IS276">
        <v>-0.0183575705514064</v>
      </c>
      <c r="IT276">
        <v>0.00210061426533654</v>
      </c>
      <c r="IU276">
        <v>-2.28055882586626e-05</v>
      </c>
      <c r="IV276">
        <v>4</v>
      </c>
      <c r="IW276">
        <v>2464</v>
      </c>
      <c r="IX276">
        <v>0</v>
      </c>
      <c r="IY276">
        <v>27</v>
      </c>
      <c r="IZ276">
        <v>29308449.4</v>
      </c>
      <c r="JA276">
        <v>29308449.4</v>
      </c>
      <c r="JB276">
        <v>0.95459</v>
      </c>
      <c r="JC276">
        <v>2.63916</v>
      </c>
      <c r="JD276">
        <v>1.54785</v>
      </c>
      <c r="JE276">
        <v>2.31323</v>
      </c>
      <c r="JF276">
        <v>1.64673</v>
      </c>
      <c r="JG276">
        <v>2.3291</v>
      </c>
      <c r="JH276">
        <v>34.4864</v>
      </c>
      <c r="JI276">
        <v>24.2188</v>
      </c>
      <c r="JJ276">
        <v>18</v>
      </c>
      <c r="JK276">
        <v>505.518</v>
      </c>
      <c r="JL276">
        <v>331.215</v>
      </c>
      <c r="JM276">
        <v>31.591</v>
      </c>
      <c r="JN276">
        <v>28.4373</v>
      </c>
      <c r="JO276">
        <v>30.0002</v>
      </c>
      <c r="JP276">
        <v>28.3765</v>
      </c>
      <c r="JQ276">
        <v>28.3326</v>
      </c>
      <c r="JR276">
        <v>19.148</v>
      </c>
      <c r="JS276">
        <v>20.9174</v>
      </c>
      <c r="JT276">
        <v>87.5984</v>
      </c>
      <c r="JU276">
        <v>31.5242</v>
      </c>
      <c r="JV276">
        <v>420</v>
      </c>
      <c r="JW276">
        <v>24.4726</v>
      </c>
      <c r="JX276">
        <v>96.6413</v>
      </c>
      <c r="JY276">
        <v>94.5717</v>
      </c>
    </row>
    <row r="277" spans="1:285">
      <c r="A277">
        <v>261</v>
      </c>
      <c r="B277">
        <v>1758506963</v>
      </c>
      <c r="C277">
        <v>3935</v>
      </c>
      <c r="D277" t="s">
        <v>952</v>
      </c>
      <c r="E277" t="s">
        <v>953</v>
      </c>
      <c r="F277">
        <v>5</v>
      </c>
      <c r="G277" t="s">
        <v>419</v>
      </c>
      <c r="H277" t="s">
        <v>903</v>
      </c>
      <c r="I277" t="s">
        <v>421</v>
      </c>
      <c r="J277">
        <v>1758506960</v>
      </c>
      <c r="K277">
        <f>(L277)/1000</f>
        <v>0</v>
      </c>
      <c r="L277">
        <f>1000*DL277*AJ277*(DH277-DI277)/(100*DA277*(1000-AJ277*DH277))</f>
        <v>0</v>
      </c>
      <c r="M277">
        <f>DL277*AJ277*(DG277-DF277*(1000-AJ277*DI277)/(1000-AJ277*DH277))/(100*DA277)</f>
        <v>0</v>
      </c>
      <c r="N277">
        <f>DF277 - IF(AJ277&gt;1, M277*DA277*100.0/(AL277), 0)</f>
        <v>0</v>
      </c>
      <c r="O277">
        <f>((U277-K277/2)*N277-M277)/(U277+K277/2)</f>
        <v>0</v>
      </c>
      <c r="P277">
        <f>O277*(DM277+DN277)/1000.0</f>
        <v>0</v>
      </c>
      <c r="Q277">
        <f>(DF277 - IF(AJ277&gt;1, M277*DA277*100.0/(AL277), 0))*(DM277+DN277)/1000.0</f>
        <v>0</v>
      </c>
      <c r="R277">
        <f>2.0/((1/T277-1/S277)+SIGN(T277)*SQRT((1/T277-1/S277)*(1/T277-1/S277) + 4*DB277/((DB277+1)*(DB277+1))*(2*1/T277*1/S277-1/S277*1/S277)))</f>
        <v>0</v>
      </c>
      <c r="S277">
        <f>IF(LEFT(DC277,1)&lt;&gt;"0",IF(LEFT(DC277,1)="1",3.0,DD277),$D$5+$E$5*(DT277*DM277/($K$5*1000))+$F$5*(DT277*DM277/($K$5*1000))*MAX(MIN(DA277,$J$5),$I$5)*MAX(MIN(DA277,$J$5),$I$5)+$G$5*MAX(MIN(DA277,$J$5),$I$5)*(DT277*DM277/($K$5*1000))+$H$5*(DT277*DM277/($K$5*1000))*(DT277*DM277/($K$5*1000)))</f>
        <v>0</v>
      </c>
      <c r="T277">
        <f>K277*(1000-(1000*0.61365*exp(17.502*X277/(240.97+X277))/(DM277+DN277)+DH277)/2)/(1000*0.61365*exp(17.502*X277/(240.97+X277))/(DM277+DN277)-DH277)</f>
        <v>0</v>
      </c>
      <c r="U277">
        <f>1/((DB277+1)/(R277/1.6)+1/(S277/1.37)) + DB277/((DB277+1)/(R277/1.6) + DB277/(S277/1.37))</f>
        <v>0</v>
      </c>
      <c r="V277">
        <f>(CW277*CZ277)</f>
        <v>0</v>
      </c>
      <c r="W277">
        <f>(DO277+(V277+2*0.95*5.67E-8*(((DO277+$B$7)+273)^4-(DO277+273)^4)-44100*K277)/(1.84*29.3*S277+8*0.95*5.67E-8*(DO277+273)^3))</f>
        <v>0</v>
      </c>
      <c r="X277">
        <f>($C$7*DP277+$D$7*DQ277+$E$7*W277)</f>
        <v>0</v>
      </c>
      <c r="Y277">
        <f>0.61365*exp(17.502*X277/(240.97+X277))</f>
        <v>0</v>
      </c>
      <c r="Z277">
        <f>(AA277/AB277*100)</f>
        <v>0</v>
      </c>
      <c r="AA277">
        <f>DH277*(DM277+DN277)/1000</f>
        <v>0</v>
      </c>
      <c r="AB277">
        <f>0.61365*exp(17.502*DO277/(240.97+DO277))</f>
        <v>0</v>
      </c>
      <c r="AC277">
        <f>(Y277-DH277*(DM277+DN277)/1000)</f>
        <v>0</v>
      </c>
      <c r="AD277">
        <f>(-K277*44100)</f>
        <v>0</v>
      </c>
      <c r="AE277">
        <f>2*29.3*S277*0.92*(DO277-X277)</f>
        <v>0</v>
      </c>
      <c r="AF277">
        <f>2*0.95*5.67E-8*(((DO277+$B$7)+273)^4-(X277+273)^4)</f>
        <v>0</v>
      </c>
      <c r="AG277">
        <f>V277+AF277+AD277+AE277</f>
        <v>0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MAX(0,($B$13+$C$13*DT277)/(1+$D$13*DT277)*DM277/(DO277+273)*$E$13)</f>
        <v>0</v>
      </c>
      <c r="AM277" t="s">
        <v>422</v>
      </c>
      <c r="AN277" t="s">
        <v>422</v>
      </c>
      <c r="AO277">
        <v>0</v>
      </c>
      <c r="AP277">
        <v>0</v>
      </c>
      <c r="AQ277">
        <f>1-AO277/AP277</f>
        <v>0</v>
      </c>
      <c r="AR277">
        <v>0</v>
      </c>
      <c r="AS277" t="s">
        <v>422</v>
      </c>
      <c r="AT277" t="s">
        <v>422</v>
      </c>
      <c r="AU277">
        <v>0</v>
      </c>
      <c r="AV277">
        <v>0</v>
      </c>
      <c r="AW277">
        <f>1-AU277/AV277</f>
        <v>0</v>
      </c>
      <c r="AX277">
        <v>0.5</v>
      </c>
      <c r="AY277">
        <f>CX277</f>
        <v>0</v>
      </c>
      <c r="AZ277">
        <f>M277</f>
        <v>0</v>
      </c>
      <c r="BA277">
        <f>AW277*AX277*AY277</f>
        <v>0</v>
      </c>
      <c r="BB277">
        <f>(AZ277-AR277)/AY277</f>
        <v>0</v>
      </c>
      <c r="BC277">
        <f>(AP277-AV277)/AV277</f>
        <v>0</v>
      </c>
      <c r="BD277">
        <f>AO277/(AQ277+AO277/AV277)</f>
        <v>0</v>
      </c>
      <c r="BE277" t="s">
        <v>422</v>
      </c>
      <c r="BF277">
        <v>0</v>
      </c>
      <c r="BG277">
        <f>IF(BF277&lt;&gt;0, BF277, BD277)</f>
        <v>0</v>
      </c>
      <c r="BH277">
        <f>1-BG277/AV277</f>
        <v>0</v>
      </c>
      <c r="BI277">
        <f>(AV277-AU277)/(AV277-BG277)</f>
        <v>0</v>
      </c>
      <c r="BJ277">
        <f>(AP277-AV277)/(AP277-BG277)</f>
        <v>0</v>
      </c>
      <c r="BK277">
        <f>(AV277-AU277)/(AV277-AO277)</f>
        <v>0</v>
      </c>
      <c r="BL277">
        <f>(AP277-AV277)/(AP277-AO277)</f>
        <v>0</v>
      </c>
      <c r="BM277">
        <f>(BI277*BG277/AU277)</f>
        <v>0</v>
      </c>
      <c r="BN277">
        <f>(1-BM277)</f>
        <v>0</v>
      </c>
      <c r="CW277">
        <f>$B$11*DU277+$C$11*DV277+$F$11*EG277*(1-EJ277)</f>
        <v>0</v>
      </c>
      <c r="CX277">
        <f>CW277*CY277</f>
        <v>0</v>
      </c>
      <c r="CY277">
        <f>($B$11*$D$9+$C$11*$D$9+$F$11*((ET277+EL277)/MAX(ET277+EL277+EU277, 0.1)*$I$9+EU277/MAX(ET277+EL277+EU277, 0.1)*$J$9))/($B$11+$C$11+$F$11)</f>
        <v>0</v>
      </c>
      <c r="CZ277">
        <f>($B$11*$K$9+$C$11*$K$9+$F$11*((ET277+EL277)/MAX(ET277+EL277+EU277, 0.1)*$P$9+EU277/MAX(ET277+EL277+EU277, 0.1)*$Q$9))/($B$11+$C$11+$F$11)</f>
        <v>0</v>
      </c>
      <c r="DA277">
        <v>6</v>
      </c>
      <c r="DB277">
        <v>0.5</v>
      </c>
      <c r="DC277" t="s">
        <v>423</v>
      </c>
      <c r="DD277">
        <v>2</v>
      </c>
      <c r="DE277">
        <v>1758506960</v>
      </c>
      <c r="DF277">
        <v>421.387333333333</v>
      </c>
      <c r="DG277">
        <v>419.975</v>
      </c>
      <c r="DH277">
        <v>24.9756333333333</v>
      </c>
      <c r="DI277">
        <v>24.4939666666667</v>
      </c>
      <c r="DJ277">
        <v>419.330333333333</v>
      </c>
      <c r="DK277">
        <v>24.5923</v>
      </c>
      <c r="DL277">
        <v>499.981333333333</v>
      </c>
      <c r="DM277">
        <v>89.8322666666667</v>
      </c>
      <c r="DN277">
        <v>0.0365839</v>
      </c>
      <c r="DO277">
        <v>30.8950666666667</v>
      </c>
      <c r="DP277">
        <v>30.071</v>
      </c>
      <c r="DQ277">
        <v>999.9</v>
      </c>
      <c r="DR277">
        <v>0</v>
      </c>
      <c r="DS277">
        <v>0</v>
      </c>
      <c r="DT277">
        <v>9997.51</v>
      </c>
      <c r="DU277">
        <v>0</v>
      </c>
      <c r="DV277">
        <v>0.330984</v>
      </c>
      <c r="DW277">
        <v>1.41242666666667</v>
      </c>
      <c r="DX277">
        <v>432.181333333333</v>
      </c>
      <c r="DY277">
        <v>430.52</v>
      </c>
      <c r="DZ277">
        <v>0.481685</v>
      </c>
      <c r="EA277">
        <v>419.975</v>
      </c>
      <c r="EB277">
        <v>24.4939666666667</v>
      </c>
      <c r="EC277">
        <v>2.24361666666667</v>
      </c>
      <c r="ED277">
        <v>2.20035</v>
      </c>
      <c r="EE277">
        <v>19.2772</v>
      </c>
      <c r="EF277">
        <v>18.9648333333333</v>
      </c>
      <c r="EG277">
        <v>0.00500059</v>
      </c>
      <c r="EH277">
        <v>0</v>
      </c>
      <c r="EI277">
        <v>0</v>
      </c>
      <c r="EJ277">
        <v>0</v>
      </c>
      <c r="EK277">
        <v>842.266666666667</v>
      </c>
      <c r="EL277">
        <v>0.00500059</v>
      </c>
      <c r="EM277">
        <v>-14.3333333333333</v>
      </c>
      <c r="EN277">
        <v>-1.23333333333333</v>
      </c>
      <c r="EO277">
        <v>35.187</v>
      </c>
      <c r="EP277">
        <v>38.062</v>
      </c>
      <c r="EQ277">
        <v>36.4163333333333</v>
      </c>
      <c r="ER277">
        <v>37.875</v>
      </c>
      <c r="ES277">
        <v>37.3956666666667</v>
      </c>
      <c r="ET277">
        <v>0</v>
      </c>
      <c r="EU277">
        <v>0</v>
      </c>
      <c r="EV277">
        <v>0</v>
      </c>
      <c r="EW277">
        <v>1758506963.7</v>
      </c>
      <c r="EX277">
        <v>0</v>
      </c>
      <c r="EY277">
        <v>842.138461538461</v>
      </c>
      <c r="EZ277">
        <v>3.03589722897235</v>
      </c>
      <c r="FA277">
        <v>3.876923434483</v>
      </c>
      <c r="FB277">
        <v>-11.8307692307692</v>
      </c>
      <c r="FC277">
        <v>15</v>
      </c>
      <c r="FD277">
        <v>0</v>
      </c>
      <c r="FE277" t="s">
        <v>424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1.37084523809524</v>
      </c>
      <c r="FR277">
        <v>0.0890587012987011</v>
      </c>
      <c r="FS277">
        <v>0.0423853147995576</v>
      </c>
      <c r="FT277">
        <v>1</v>
      </c>
      <c r="FU277">
        <v>840.829411764706</v>
      </c>
      <c r="FV277">
        <v>23.0435446671876</v>
      </c>
      <c r="FW277">
        <v>5.54030841208665</v>
      </c>
      <c r="FX277">
        <v>-1</v>
      </c>
      <c r="FY277">
        <v>0.483235428571429</v>
      </c>
      <c r="FZ277">
        <v>-0.00304285714285673</v>
      </c>
      <c r="GA277">
        <v>0.000939678494736039</v>
      </c>
      <c r="GB277">
        <v>1</v>
      </c>
      <c r="GC277">
        <v>2</v>
      </c>
      <c r="GD277">
        <v>2</v>
      </c>
      <c r="GE277" t="s">
        <v>425</v>
      </c>
      <c r="GF277">
        <v>3.13317</v>
      </c>
      <c r="GG277">
        <v>2.7148</v>
      </c>
      <c r="GH277">
        <v>0.0890658</v>
      </c>
      <c r="GI277">
        <v>0.0893086</v>
      </c>
      <c r="GJ277">
        <v>0.105225</v>
      </c>
      <c r="GK277">
        <v>0.104456</v>
      </c>
      <c r="GL277">
        <v>34306.7</v>
      </c>
      <c r="GM277">
        <v>36731</v>
      </c>
      <c r="GN277">
        <v>34075</v>
      </c>
      <c r="GO277">
        <v>36519.4</v>
      </c>
      <c r="GP277">
        <v>43065.2</v>
      </c>
      <c r="GQ277">
        <v>46950</v>
      </c>
      <c r="GR277">
        <v>53168.6</v>
      </c>
      <c r="GS277">
        <v>58371.5</v>
      </c>
      <c r="GT277">
        <v>1.95322</v>
      </c>
      <c r="GU277">
        <v>1.65515</v>
      </c>
      <c r="GV277">
        <v>0.0795275</v>
      </c>
      <c r="GW277">
        <v>0</v>
      </c>
      <c r="GX277">
        <v>28.7666</v>
      </c>
      <c r="GY277">
        <v>999.9</v>
      </c>
      <c r="GZ277">
        <v>58.992</v>
      </c>
      <c r="HA277">
        <v>30.595</v>
      </c>
      <c r="HB277">
        <v>28.9477</v>
      </c>
      <c r="HC277">
        <v>54.4647</v>
      </c>
      <c r="HD277">
        <v>47.3438</v>
      </c>
      <c r="HE277">
        <v>1</v>
      </c>
      <c r="HF277">
        <v>0.0839863</v>
      </c>
      <c r="HG277">
        <v>-1.0763</v>
      </c>
      <c r="HH277">
        <v>20.1286</v>
      </c>
      <c r="HI277">
        <v>5.19618</v>
      </c>
      <c r="HJ277">
        <v>12.004</v>
      </c>
      <c r="HK277">
        <v>4.97375</v>
      </c>
      <c r="HL277">
        <v>3.294</v>
      </c>
      <c r="HM277">
        <v>9999</v>
      </c>
      <c r="HN277">
        <v>9999</v>
      </c>
      <c r="HO277">
        <v>9999</v>
      </c>
      <c r="HP277">
        <v>999.9</v>
      </c>
      <c r="HQ277">
        <v>1.86325</v>
      </c>
      <c r="HR277">
        <v>1.86812</v>
      </c>
      <c r="HS277">
        <v>1.86783</v>
      </c>
      <c r="HT277">
        <v>1.86905</v>
      </c>
      <c r="HU277">
        <v>1.86984</v>
      </c>
      <c r="HV277">
        <v>1.86595</v>
      </c>
      <c r="HW277">
        <v>1.86696</v>
      </c>
      <c r="HX277">
        <v>1.86842</v>
      </c>
      <c r="HY277">
        <v>5</v>
      </c>
      <c r="HZ277">
        <v>0</v>
      </c>
      <c r="IA277">
        <v>0</v>
      </c>
      <c r="IB277">
        <v>0</v>
      </c>
      <c r="IC277" t="s">
        <v>426</v>
      </c>
      <c r="ID277" t="s">
        <v>427</v>
      </c>
      <c r="IE277" t="s">
        <v>428</v>
      </c>
      <c r="IF277" t="s">
        <v>428</v>
      </c>
      <c r="IG277" t="s">
        <v>428</v>
      </c>
      <c r="IH277" t="s">
        <v>428</v>
      </c>
      <c r="II277">
        <v>0</v>
      </c>
      <c r="IJ277">
        <v>100</v>
      </c>
      <c r="IK277">
        <v>100</v>
      </c>
      <c r="IL277">
        <v>2.057</v>
      </c>
      <c r="IM277">
        <v>0.3833</v>
      </c>
      <c r="IN277">
        <v>0.625846538382723</v>
      </c>
      <c r="IO277">
        <v>0.00365734689822481</v>
      </c>
      <c r="IP277">
        <v>-6.82403095585571e-07</v>
      </c>
      <c r="IQ277">
        <v>2.34579755332527e-10</v>
      </c>
      <c r="IR277">
        <v>-0.0964157226560202</v>
      </c>
      <c r="IS277">
        <v>-0.0183575705514064</v>
      </c>
      <c r="IT277">
        <v>0.00210061426533654</v>
      </c>
      <c r="IU277">
        <v>-2.28055882586626e-05</v>
      </c>
      <c r="IV277">
        <v>4</v>
      </c>
      <c r="IW277">
        <v>2464</v>
      </c>
      <c r="IX277">
        <v>0</v>
      </c>
      <c r="IY277">
        <v>27</v>
      </c>
      <c r="IZ277">
        <v>29308449.4</v>
      </c>
      <c r="JA277">
        <v>29308449.4</v>
      </c>
      <c r="JB277">
        <v>0.955811</v>
      </c>
      <c r="JC277">
        <v>2.64404</v>
      </c>
      <c r="JD277">
        <v>1.54785</v>
      </c>
      <c r="JE277">
        <v>2.31445</v>
      </c>
      <c r="JF277">
        <v>1.64673</v>
      </c>
      <c r="JG277">
        <v>2.32056</v>
      </c>
      <c r="JH277">
        <v>34.4864</v>
      </c>
      <c r="JI277">
        <v>24.2188</v>
      </c>
      <c r="JJ277">
        <v>18</v>
      </c>
      <c r="JK277">
        <v>505.463</v>
      </c>
      <c r="JL277">
        <v>331.332</v>
      </c>
      <c r="JM277">
        <v>31.5599</v>
      </c>
      <c r="JN277">
        <v>28.4385</v>
      </c>
      <c r="JO277">
        <v>30.0003</v>
      </c>
      <c r="JP277">
        <v>28.3777</v>
      </c>
      <c r="JQ277">
        <v>28.3344</v>
      </c>
      <c r="JR277">
        <v>19.1472</v>
      </c>
      <c r="JS277">
        <v>20.9174</v>
      </c>
      <c r="JT277">
        <v>87.5984</v>
      </c>
      <c r="JU277">
        <v>31.5242</v>
      </c>
      <c r="JV277">
        <v>420</v>
      </c>
      <c r="JW277">
        <v>24.4726</v>
      </c>
      <c r="JX277">
        <v>96.6409</v>
      </c>
      <c r="JY277">
        <v>94.5713</v>
      </c>
    </row>
    <row r="278" spans="1:285">
      <c r="A278">
        <v>262</v>
      </c>
      <c r="B278">
        <v>1758506965</v>
      </c>
      <c r="C278">
        <v>3937</v>
      </c>
      <c r="D278" t="s">
        <v>954</v>
      </c>
      <c r="E278" t="s">
        <v>955</v>
      </c>
      <c r="F278">
        <v>5</v>
      </c>
      <c r="G278" t="s">
        <v>419</v>
      </c>
      <c r="H278" t="s">
        <v>903</v>
      </c>
      <c r="I278" t="s">
        <v>421</v>
      </c>
      <c r="J278">
        <v>1758506962</v>
      </c>
      <c r="K278">
        <f>(L278)/1000</f>
        <v>0</v>
      </c>
      <c r="L278">
        <f>1000*DL278*AJ278*(DH278-DI278)/(100*DA278*(1000-AJ278*DH278))</f>
        <v>0</v>
      </c>
      <c r="M278">
        <f>DL278*AJ278*(DG278-DF278*(1000-AJ278*DI278)/(1000-AJ278*DH278))/(100*DA278)</f>
        <v>0</v>
      </c>
      <c r="N278">
        <f>DF278 - IF(AJ278&gt;1, M278*DA278*100.0/(AL278), 0)</f>
        <v>0</v>
      </c>
      <c r="O278">
        <f>((U278-K278/2)*N278-M278)/(U278+K278/2)</f>
        <v>0</v>
      </c>
      <c r="P278">
        <f>O278*(DM278+DN278)/1000.0</f>
        <v>0</v>
      </c>
      <c r="Q278">
        <f>(DF278 - IF(AJ278&gt;1, M278*DA278*100.0/(AL278), 0))*(DM278+DN278)/1000.0</f>
        <v>0</v>
      </c>
      <c r="R278">
        <f>2.0/((1/T278-1/S278)+SIGN(T278)*SQRT((1/T278-1/S278)*(1/T278-1/S278) + 4*DB278/((DB278+1)*(DB278+1))*(2*1/T278*1/S278-1/S278*1/S278)))</f>
        <v>0</v>
      </c>
      <c r="S278">
        <f>IF(LEFT(DC278,1)&lt;&gt;"0",IF(LEFT(DC278,1)="1",3.0,DD278),$D$5+$E$5*(DT278*DM278/($K$5*1000))+$F$5*(DT278*DM278/($K$5*1000))*MAX(MIN(DA278,$J$5),$I$5)*MAX(MIN(DA278,$J$5),$I$5)+$G$5*MAX(MIN(DA278,$J$5),$I$5)*(DT278*DM278/($K$5*1000))+$H$5*(DT278*DM278/($K$5*1000))*(DT278*DM278/($K$5*1000)))</f>
        <v>0</v>
      </c>
      <c r="T278">
        <f>K278*(1000-(1000*0.61365*exp(17.502*X278/(240.97+X278))/(DM278+DN278)+DH278)/2)/(1000*0.61365*exp(17.502*X278/(240.97+X278))/(DM278+DN278)-DH278)</f>
        <v>0</v>
      </c>
      <c r="U278">
        <f>1/((DB278+1)/(R278/1.6)+1/(S278/1.37)) + DB278/((DB278+1)/(R278/1.6) + DB278/(S278/1.37))</f>
        <v>0</v>
      </c>
      <c r="V278">
        <f>(CW278*CZ278)</f>
        <v>0</v>
      </c>
      <c r="W278">
        <f>(DO278+(V278+2*0.95*5.67E-8*(((DO278+$B$7)+273)^4-(DO278+273)^4)-44100*K278)/(1.84*29.3*S278+8*0.95*5.67E-8*(DO278+273)^3))</f>
        <v>0</v>
      </c>
      <c r="X278">
        <f>($C$7*DP278+$D$7*DQ278+$E$7*W278)</f>
        <v>0</v>
      </c>
      <c r="Y278">
        <f>0.61365*exp(17.502*X278/(240.97+X278))</f>
        <v>0</v>
      </c>
      <c r="Z278">
        <f>(AA278/AB278*100)</f>
        <v>0</v>
      </c>
      <c r="AA278">
        <f>DH278*(DM278+DN278)/1000</f>
        <v>0</v>
      </c>
      <c r="AB278">
        <f>0.61365*exp(17.502*DO278/(240.97+DO278))</f>
        <v>0</v>
      </c>
      <c r="AC278">
        <f>(Y278-DH278*(DM278+DN278)/1000)</f>
        <v>0</v>
      </c>
      <c r="AD278">
        <f>(-K278*44100)</f>
        <v>0</v>
      </c>
      <c r="AE278">
        <f>2*29.3*S278*0.92*(DO278-X278)</f>
        <v>0</v>
      </c>
      <c r="AF278">
        <f>2*0.95*5.67E-8*(((DO278+$B$7)+273)^4-(X278+273)^4)</f>
        <v>0</v>
      </c>
      <c r="AG278">
        <f>V278+AF278+AD278+AE278</f>
        <v>0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MAX(0,($B$13+$C$13*DT278)/(1+$D$13*DT278)*DM278/(DO278+273)*$E$13)</f>
        <v>0</v>
      </c>
      <c r="AM278" t="s">
        <v>422</v>
      </c>
      <c r="AN278" t="s">
        <v>422</v>
      </c>
      <c r="AO278">
        <v>0</v>
      </c>
      <c r="AP278">
        <v>0</v>
      </c>
      <c r="AQ278">
        <f>1-AO278/AP278</f>
        <v>0</v>
      </c>
      <c r="AR278">
        <v>0</v>
      </c>
      <c r="AS278" t="s">
        <v>422</v>
      </c>
      <c r="AT278" t="s">
        <v>422</v>
      </c>
      <c r="AU278">
        <v>0</v>
      </c>
      <c r="AV278">
        <v>0</v>
      </c>
      <c r="AW278">
        <f>1-AU278/AV278</f>
        <v>0</v>
      </c>
      <c r="AX278">
        <v>0.5</v>
      </c>
      <c r="AY278">
        <f>CX278</f>
        <v>0</v>
      </c>
      <c r="AZ278">
        <f>M278</f>
        <v>0</v>
      </c>
      <c r="BA278">
        <f>AW278*AX278*AY278</f>
        <v>0</v>
      </c>
      <c r="BB278">
        <f>(AZ278-AR278)/AY278</f>
        <v>0</v>
      </c>
      <c r="BC278">
        <f>(AP278-AV278)/AV278</f>
        <v>0</v>
      </c>
      <c r="BD278">
        <f>AO278/(AQ278+AO278/AV278)</f>
        <v>0</v>
      </c>
      <c r="BE278" t="s">
        <v>422</v>
      </c>
      <c r="BF278">
        <v>0</v>
      </c>
      <c r="BG278">
        <f>IF(BF278&lt;&gt;0, BF278, BD278)</f>
        <v>0</v>
      </c>
      <c r="BH278">
        <f>1-BG278/AV278</f>
        <v>0</v>
      </c>
      <c r="BI278">
        <f>(AV278-AU278)/(AV278-BG278)</f>
        <v>0</v>
      </c>
      <c r="BJ278">
        <f>(AP278-AV278)/(AP278-BG278)</f>
        <v>0</v>
      </c>
      <c r="BK278">
        <f>(AV278-AU278)/(AV278-AO278)</f>
        <v>0</v>
      </c>
      <c r="BL278">
        <f>(AP278-AV278)/(AP278-AO278)</f>
        <v>0</v>
      </c>
      <c r="BM278">
        <f>(BI278*BG278/AU278)</f>
        <v>0</v>
      </c>
      <c r="BN278">
        <f>(1-BM278)</f>
        <v>0</v>
      </c>
      <c r="CW278">
        <f>$B$11*DU278+$C$11*DV278+$F$11*EG278*(1-EJ278)</f>
        <v>0</v>
      </c>
      <c r="CX278">
        <f>CW278*CY278</f>
        <v>0</v>
      </c>
      <c r="CY278">
        <f>($B$11*$D$9+$C$11*$D$9+$F$11*((ET278+EL278)/MAX(ET278+EL278+EU278, 0.1)*$I$9+EU278/MAX(ET278+EL278+EU278, 0.1)*$J$9))/($B$11+$C$11+$F$11)</f>
        <v>0</v>
      </c>
      <c r="CZ278">
        <f>($B$11*$K$9+$C$11*$K$9+$F$11*((ET278+EL278)/MAX(ET278+EL278+EU278, 0.1)*$P$9+EU278/MAX(ET278+EL278+EU278, 0.1)*$Q$9))/($B$11+$C$11+$F$11)</f>
        <v>0</v>
      </c>
      <c r="DA278">
        <v>6</v>
      </c>
      <c r="DB278">
        <v>0.5</v>
      </c>
      <c r="DC278" t="s">
        <v>423</v>
      </c>
      <c r="DD278">
        <v>2</v>
      </c>
      <c r="DE278">
        <v>1758506962</v>
      </c>
      <c r="DF278">
        <v>421.397</v>
      </c>
      <c r="DG278">
        <v>419.992</v>
      </c>
      <c r="DH278">
        <v>24.9748666666667</v>
      </c>
      <c r="DI278">
        <v>24.4944666666667</v>
      </c>
      <c r="DJ278">
        <v>419.34</v>
      </c>
      <c r="DK278">
        <v>24.5915666666667</v>
      </c>
      <c r="DL278">
        <v>499.99</v>
      </c>
      <c r="DM278">
        <v>89.8328666666667</v>
      </c>
      <c r="DN278">
        <v>0.0366340666666667</v>
      </c>
      <c r="DO278">
        <v>30.8911</v>
      </c>
      <c r="DP278">
        <v>30.0667</v>
      </c>
      <c r="DQ278">
        <v>999.9</v>
      </c>
      <c r="DR278">
        <v>0</v>
      </c>
      <c r="DS278">
        <v>0</v>
      </c>
      <c r="DT278">
        <v>9998.74333333333</v>
      </c>
      <c r="DU278">
        <v>0</v>
      </c>
      <c r="DV278">
        <v>0.330984</v>
      </c>
      <c r="DW278">
        <v>1.40494</v>
      </c>
      <c r="DX278">
        <v>432.190666666667</v>
      </c>
      <c r="DY278">
        <v>430.537666666667</v>
      </c>
      <c r="DZ278">
        <v>0.480435</v>
      </c>
      <c r="EA278">
        <v>419.992</v>
      </c>
      <c r="EB278">
        <v>24.4944666666667</v>
      </c>
      <c r="EC278">
        <v>2.24356333333333</v>
      </c>
      <c r="ED278">
        <v>2.20041</v>
      </c>
      <c r="EE278">
        <v>19.2768333333333</v>
      </c>
      <c r="EF278">
        <v>18.9652666666667</v>
      </c>
      <c r="EG278">
        <v>0.00500059</v>
      </c>
      <c r="EH278">
        <v>0</v>
      </c>
      <c r="EI278">
        <v>0</v>
      </c>
      <c r="EJ278">
        <v>0</v>
      </c>
      <c r="EK278">
        <v>839.933333333333</v>
      </c>
      <c r="EL278">
        <v>0.00500059</v>
      </c>
      <c r="EM278">
        <v>-17.8666666666667</v>
      </c>
      <c r="EN278">
        <v>-1.6</v>
      </c>
      <c r="EO278">
        <v>35.187</v>
      </c>
      <c r="EP278">
        <v>38.062</v>
      </c>
      <c r="EQ278">
        <v>36.3956666666667</v>
      </c>
      <c r="ER278">
        <v>37.875</v>
      </c>
      <c r="ES278">
        <v>37.375</v>
      </c>
      <c r="ET278">
        <v>0</v>
      </c>
      <c r="EU278">
        <v>0</v>
      </c>
      <c r="EV278">
        <v>0</v>
      </c>
      <c r="EW278">
        <v>1758506965.5</v>
      </c>
      <c r="EX278">
        <v>0</v>
      </c>
      <c r="EY278">
        <v>842.904</v>
      </c>
      <c r="EZ278">
        <v>-9.46923098115344</v>
      </c>
      <c r="FA278">
        <v>-15.5999996148622</v>
      </c>
      <c r="FB278">
        <v>-12.704</v>
      </c>
      <c r="FC278">
        <v>15</v>
      </c>
      <c r="FD278">
        <v>0</v>
      </c>
      <c r="FE278" t="s">
        <v>424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1.37773476190476</v>
      </c>
      <c r="FR278">
        <v>0.0833742857142888</v>
      </c>
      <c r="FS278">
        <v>0.0420610861462285</v>
      </c>
      <c r="FT278">
        <v>1</v>
      </c>
      <c r="FU278">
        <v>840.779411764706</v>
      </c>
      <c r="FV278">
        <v>19.1367455464231</v>
      </c>
      <c r="FW278">
        <v>5.37854011527536</v>
      </c>
      <c r="FX278">
        <v>-1</v>
      </c>
      <c r="FY278">
        <v>0.483011476190476</v>
      </c>
      <c r="FZ278">
        <v>-0.00961044155844091</v>
      </c>
      <c r="GA278">
        <v>0.00133065997299041</v>
      </c>
      <c r="GB278">
        <v>1</v>
      </c>
      <c r="GC278">
        <v>2</v>
      </c>
      <c r="GD278">
        <v>2</v>
      </c>
      <c r="GE278" t="s">
        <v>425</v>
      </c>
      <c r="GF278">
        <v>3.13326</v>
      </c>
      <c r="GG278">
        <v>2.71466</v>
      </c>
      <c r="GH278">
        <v>0.089065</v>
      </c>
      <c r="GI278">
        <v>0.0893142</v>
      </c>
      <c r="GJ278">
        <v>0.105224</v>
      </c>
      <c r="GK278">
        <v>0.104455</v>
      </c>
      <c r="GL278">
        <v>34306.6</v>
      </c>
      <c r="GM278">
        <v>36730.7</v>
      </c>
      <c r="GN278">
        <v>34075</v>
      </c>
      <c r="GO278">
        <v>36519.4</v>
      </c>
      <c r="GP278">
        <v>43065.1</v>
      </c>
      <c r="GQ278">
        <v>46950.1</v>
      </c>
      <c r="GR278">
        <v>53168.3</v>
      </c>
      <c r="GS278">
        <v>58371.5</v>
      </c>
      <c r="GT278">
        <v>1.95343</v>
      </c>
      <c r="GU278">
        <v>1.65502</v>
      </c>
      <c r="GV278">
        <v>0.0792406</v>
      </c>
      <c r="GW278">
        <v>0</v>
      </c>
      <c r="GX278">
        <v>28.7666</v>
      </c>
      <c r="GY278">
        <v>999.9</v>
      </c>
      <c r="GZ278">
        <v>58.992</v>
      </c>
      <c r="HA278">
        <v>30.585</v>
      </c>
      <c r="HB278">
        <v>28.9315</v>
      </c>
      <c r="HC278">
        <v>54.2047</v>
      </c>
      <c r="HD278">
        <v>47.7043</v>
      </c>
      <c r="HE278">
        <v>1</v>
      </c>
      <c r="HF278">
        <v>0.084032</v>
      </c>
      <c r="HG278">
        <v>-1.03659</v>
      </c>
      <c r="HH278">
        <v>20.1289</v>
      </c>
      <c r="HI278">
        <v>5.19573</v>
      </c>
      <c r="HJ278">
        <v>12.004</v>
      </c>
      <c r="HK278">
        <v>4.9737</v>
      </c>
      <c r="HL278">
        <v>3.294</v>
      </c>
      <c r="HM278">
        <v>9999</v>
      </c>
      <c r="HN278">
        <v>9999</v>
      </c>
      <c r="HO278">
        <v>9999</v>
      </c>
      <c r="HP278">
        <v>999.9</v>
      </c>
      <c r="HQ278">
        <v>1.86326</v>
      </c>
      <c r="HR278">
        <v>1.86813</v>
      </c>
      <c r="HS278">
        <v>1.86784</v>
      </c>
      <c r="HT278">
        <v>1.86905</v>
      </c>
      <c r="HU278">
        <v>1.86985</v>
      </c>
      <c r="HV278">
        <v>1.86596</v>
      </c>
      <c r="HW278">
        <v>1.86696</v>
      </c>
      <c r="HX278">
        <v>1.86842</v>
      </c>
      <c r="HY278">
        <v>5</v>
      </c>
      <c r="HZ278">
        <v>0</v>
      </c>
      <c r="IA278">
        <v>0</v>
      </c>
      <c r="IB278">
        <v>0</v>
      </c>
      <c r="IC278" t="s">
        <v>426</v>
      </c>
      <c r="ID278" t="s">
        <v>427</v>
      </c>
      <c r="IE278" t="s">
        <v>428</v>
      </c>
      <c r="IF278" t="s">
        <v>428</v>
      </c>
      <c r="IG278" t="s">
        <v>428</v>
      </c>
      <c r="IH278" t="s">
        <v>428</v>
      </c>
      <c r="II278">
        <v>0</v>
      </c>
      <c r="IJ278">
        <v>100</v>
      </c>
      <c r="IK278">
        <v>100</v>
      </c>
      <c r="IL278">
        <v>2.057</v>
      </c>
      <c r="IM278">
        <v>0.3832</v>
      </c>
      <c r="IN278">
        <v>0.625846538382723</v>
      </c>
      <c r="IO278">
        <v>0.00365734689822481</v>
      </c>
      <c r="IP278">
        <v>-6.82403095585571e-07</v>
      </c>
      <c r="IQ278">
        <v>2.34579755332527e-10</v>
      </c>
      <c r="IR278">
        <v>-0.0964157226560202</v>
      </c>
      <c r="IS278">
        <v>-0.0183575705514064</v>
      </c>
      <c r="IT278">
        <v>0.00210061426533654</v>
      </c>
      <c r="IU278">
        <v>-2.28055882586626e-05</v>
      </c>
      <c r="IV278">
        <v>4</v>
      </c>
      <c r="IW278">
        <v>2464</v>
      </c>
      <c r="IX278">
        <v>0</v>
      </c>
      <c r="IY278">
        <v>27</v>
      </c>
      <c r="IZ278">
        <v>29308449.4</v>
      </c>
      <c r="JA278">
        <v>29308449.4</v>
      </c>
      <c r="JB278">
        <v>0.95459</v>
      </c>
      <c r="JC278">
        <v>2.6355</v>
      </c>
      <c r="JD278">
        <v>1.54785</v>
      </c>
      <c r="JE278">
        <v>2.31445</v>
      </c>
      <c r="JF278">
        <v>1.64673</v>
      </c>
      <c r="JG278">
        <v>2.33521</v>
      </c>
      <c r="JH278">
        <v>34.4864</v>
      </c>
      <c r="JI278">
        <v>24.2188</v>
      </c>
      <c r="JJ278">
        <v>18</v>
      </c>
      <c r="JK278">
        <v>505.606</v>
      </c>
      <c r="JL278">
        <v>331.279</v>
      </c>
      <c r="JM278">
        <v>31.531</v>
      </c>
      <c r="JN278">
        <v>28.4397</v>
      </c>
      <c r="JO278">
        <v>30.0003</v>
      </c>
      <c r="JP278">
        <v>28.3789</v>
      </c>
      <c r="JQ278">
        <v>28.3356</v>
      </c>
      <c r="JR278">
        <v>19.1462</v>
      </c>
      <c r="JS278">
        <v>20.9174</v>
      </c>
      <c r="JT278">
        <v>87.5984</v>
      </c>
      <c r="JU278">
        <v>31.5242</v>
      </c>
      <c r="JV278">
        <v>420</v>
      </c>
      <c r="JW278">
        <v>24.4726</v>
      </c>
      <c r="JX278">
        <v>96.6406</v>
      </c>
      <c r="JY278">
        <v>94.5712</v>
      </c>
    </row>
    <row r="279" spans="1:285">
      <c r="A279">
        <v>263</v>
      </c>
      <c r="B279">
        <v>1758506967</v>
      </c>
      <c r="C279">
        <v>3939</v>
      </c>
      <c r="D279" t="s">
        <v>956</v>
      </c>
      <c r="E279" t="s">
        <v>957</v>
      </c>
      <c r="F279">
        <v>5</v>
      </c>
      <c r="G279" t="s">
        <v>419</v>
      </c>
      <c r="H279" t="s">
        <v>903</v>
      </c>
      <c r="I279" t="s">
        <v>421</v>
      </c>
      <c r="J279">
        <v>1758506964</v>
      </c>
      <c r="K279">
        <f>(L279)/1000</f>
        <v>0</v>
      </c>
      <c r="L279">
        <f>1000*DL279*AJ279*(DH279-DI279)/(100*DA279*(1000-AJ279*DH279))</f>
        <v>0</v>
      </c>
      <c r="M279">
        <f>DL279*AJ279*(DG279-DF279*(1000-AJ279*DI279)/(1000-AJ279*DH279))/(100*DA279)</f>
        <v>0</v>
      </c>
      <c r="N279">
        <f>DF279 - IF(AJ279&gt;1, M279*DA279*100.0/(AL279), 0)</f>
        <v>0</v>
      </c>
      <c r="O279">
        <f>((U279-K279/2)*N279-M279)/(U279+K279/2)</f>
        <v>0</v>
      </c>
      <c r="P279">
        <f>O279*(DM279+DN279)/1000.0</f>
        <v>0</v>
      </c>
      <c r="Q279">
        <f>(DF279 - IF(AJ279&gt;1, M279*DA279*100.0/(AL279), 0))*(DM279+DN279)/1000.0</f>
        <v>0</v>
      </c>
      <c r="R279">
        <f>2.0/((1/T279-1/S279)+SIGN(T279)*SQRT((1/T279-1/S279)*(1/T279-1/S279) + 4*DB279/((DB279+1)*(DB279+1))*(2*1/T279*1/S279-1/S279*1/S279)))</f>
        <v>0</v>
      </c>
      <c r="S279">
        <f>IF(LEFT(DC279,1)&lt;&gt;"0",IF(LEFT(DC279,1)="1",3.0,DD279),$D$5+$E$5*(DT279*DM279/($K$5*1000))+$F$5*(DT279*DM279/($K$5*1000))*MAX(MIN(DA279,$J$5),$I$5)*MAX(MIN(DA279,$J$5),$I$5)+$G$5*MAX(MIN(DA279,$J$5),$I$5)*(DT279*DM279/($K$5*1000))+$H$5*(DT279*DM279/($K$5*1000))*(DT279*DM279/($K$5*1000)))</f>
        <v>0</v>
      </c>
      <c r="T279">
        <f>K279*(1000-(1000*0.61365*exp(17.502*X279/(240.97+X279))/(DM279+DN279)+DH279)/2)/(1000*0.61365*exp(17.502*X279/(240.97+X279))/(DM279+DN279)-DH279)</f>
        <v>0</v>
      </c>
      <c r="U279">
        <f>1/((DB279+1)/(R279/1.6)+1/(S279/1.37)) + DB279/((DB279+1)/(R279/1.6) + DB279/(S279/1.37))</f>
        <v>0</v>
      </c>
      <c r="V279">
        <f>(CW279*CZ279)</f>
        <v>0</v>
      </c>
      <c r="W279">
        <f>(DO279+(V279+2*0.95*5.67E-8*(((DO279+$B$7)+273)^4-(DO279+273)^4)-44100*K279)/(1.84*29.3*S279+8*0.95*5.67E-8*(DO279+273)^3))</f>
        <v>0</v>
      </c>
      <c r="X279">
        <f>($C$7*DP279+$D$7*DQ279+$E$7*W279)</f>
        <v>0</v>
      </c>
      <c r="Y279">
        <f>0.61365*exp(17.502*X279/(240.97+X279))</f>
        <v>0</v>
      </c>
      <c r="Z279">
        <f>(AA279/AB279*100)</f>
        <v>0</v>
      </c>
      <c r="AA279">
        <f>DH279*(DM279+DN279)/1000</f>
        <v>0</v>
      </c>
      <c r="AB279">
        <f>0.61365*exp(17.502*DO279/(240.97+DO279))</f>
        <v>0</v>
      </c>
      <c r="AC279">
        <f>(Y279-DH279*(DM279+DN279)/1000)</f>
        <v>0</v>
      </c>
      <c r="AD279">
        <f>(-K279*44100)</f>
        <v>0</v>
      </c>
      <c r="AE279">
        <f>2*29.3*S279*0.92*(DO279-X279)</f>
        <v>0</v>
      </c>
      <c r="AF279">
        <f>2*0.95*5.67E-8*(((DO279+$B$7)+273)^4-(X279+273)^4)</f>
        <v>0</v>
      </c>
      <c r="AG279">
        <f>V279+AF279+AD279+AE279</f>
        <v>0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MAX(0,($B$13+$C$13*DT279)/(1+$D$13*DT279)*DM279/(DO279+273)*$E$13)</f>
        <v>0</v>
      </c>
      <c r="AM279" t="s">
        <v>422</v>
      </c>
      <c r="AN279" t="s">
        <v>422</v>
      </c>
      <c r="AO279">
        <v>0</v>
      </c>
      <c r="AP279">
        <v>0</v>
      </c>
      <c r="AQ279">
        <f>1-AO279/AP279</f>
        <v>0</v>
      </c>
      <c r="AR279">
        <v>0</v>
      </c>
      <c r="AS279" t="s">
        <v>422</v>
      </c>
      <c r="AT279" t="s">
        <v>422</v>
      </c>
      <c r="AU279">
        <v>0</v>
      </c>
      <c r="AV279">
        <v>0</v>
      </c>
      <c r="AW279">
        <f>1-AU279/AV279</f>
        <v>0</v>
      </c>
      <c r="AX279">
        <v>0.5</v>
      </c>
      <c r="AY279">
        <f>CX279</f>
        <v>0</v>
      </c>
      <c r="AZ279">
        <f>M279</f>
        <v>0</v>
      </c>
      <c r="BA279">
        <f>AW279*AX279*AY279</f>
        <v>0</v>
      </c>
      <c r="BB279">
        <f>(AZ279-AR279)/AY279</f>
        <v>0</v>
      </c>
      <c r="BC279">
        <f>(AP279-AV279)/AV279</f>
        <v>0</v>
      </c>
      <c r="BD279">
        <f>AO279/(AQ279+AO279/AV279)</f>
        <v>0</v>
      </c>
      <c r="BE279" t="s">
        <v>422</v>
      </c>
      <c r="BF279">
        <v>0</v>
      </c>
      <c r="BG279">
        <f>IF(BF279&lt;&gt;0, BF279, BD279)</f>
        <v>0</v>
      </c>
      <c r="BH279">
        <f>1-BG279/AV279</f>
        <v>0</v>
      </c>
      <c r="BI279">
        <f>(AV279-AU279)/(AV279-BG279)</f>
        <v>0</v>
      </c>
      <c r="BJ279">
        <f>(AP279-AV279)/(AP279-BG279)</f>
        <v>0</v>
      </c>
      <c r="BK279">
        <f>(AV279-AU279)/(AV279-AO279)</f>
        <v>0</v>
      </c>
      <c r="BL279">
        <f>(AP279-AV279)/(AP279-AO279)</f>
        <v>0</v>
      </c>
      <c r="BM279">
        <f>(BI279*BG279/AU279)</f>
        <v>0</v>
      </c>
      <c r="BN279">
        <f>(1-BM279)</f>
        <v>0</v>
      </c>
      <c r="CW279">
        <f>$B$11*DU279+$C$11*DV279+$F$11*EG279*(1-EJ279)</f>
        <v>0</v>
      </c>
      <c r="CX279">
        <f>CW279*CY279</f>
        <v>0</v>
      </c>
      <c r="CY279">
        <f>($B$11*$D$9+$C$11*$D$9+$F$11*((ET279+EL279)/MAX(ET279+EL279+EU279, 0.1)*$I$9+EU279/MAX(ET279+EL279+EU279, 0.1)*$J$9))/($B$11+$C$11+$F$11)</f>
        <v>0</v>
      </c>
      <c r="CZ279">
        <f>($B$11*$K$9+$C$11*$K$9+$F$11*((ET279+EL279)/MAX(ET279+EL279+EU279, 0.1)*$P$9+EU279/MAX(ET279+EL279+EU279, 0.1)*$Q$9))/($B$11+$C$11+$F$11)</f>
        <v>0</v>
      </c>
      <c r="DA279">
        <v>6</v>
      </c>
      <c r="DB279">
        <v>0.5</v>
      </c>
      <c r="DC279" t="s">
        <v>423</v>
      </c>
      <c r="DD279">
        <v>2</v>
      </c>
      <c r="DE279">
        <v>1758506964</v>
      </c>
      <c r="DF279">
        <v>421.397666666667</v>
      </c>
      <c r="DG279">
        <v>420.009</v>
      </c>
      <c r="DH279">
        <v>24.9741333333333</v>
      </c>
      <c r="DI279">
        <v>24.4943333333333</v>
      </c>
      <c r="DJ279">
        <v>419.340666666667</v>
      </c>
      <c r="DK279">
        <v>24.5908333333333</v>
      </c>
      <c r="DL279">
        <v>500.024333333333</v>
      </c>
      <c r="DM279">
        <v>89.8331333333334</v>
      </c>
      <c r="DN279">
        <v>0.0365474666666667</v>
      </c>
      <c r="DO279">
        <v>30.8872333333333</v>
      </c>
      <c r="DP279">
        <v>30.0609666666667</v>
      </c>
      <c r="DQ279">
        <v>999.9</v>
      </c>
      <c r="DR279">
        <v>0</v>
      </c>
      <c r="DS279">
        <v>0</v>
      </c>
      <c r="DT279">
        <v>10010.6266666667</v>
      </c>
      <c r="DU279">
        <v>0</v>
      </c>
      <c r="DV279">
        <v>0.330984</v>
      </c>
      <c r="DW279">
        <v>1.38826666666667</v>
      </c>
      <c r="DX279">
        <v>432.191</v>
      </c>
      <c r="DY279">
        <v>430.555333333333</v>
      </c>
      <c r="DZ279">
        <v>0.479825</v>
      </c>
      <c r="EA279">
        <v>420.009</v>
      </c>
      <c r="EB279">
        <v>24.4943333333333</v>
      </c>
      <c r="EC279">
        <v>2.24350333333333</v>
      </c>
      <c r="ED279">
        <v>2.20040333333333</v>
      </c>
      <c r="EE279">
        <v>19.2764</v>
      </c>
      <c r="EF279">
        <v>18.9652333333333</v>
      </c>
      <c r="EG279">
        <v>0.00500059</v>
      </c>
      <c r="EH279">
        <v>0</v>
      </c>
      <c r="EI279">
        <v>0</v>
      </c>
      <c r="EJ279">
        <v>0</v>
      </c>
      <c r="EK279">
        <v>838.866666666667</v>
      </c>
      <c r="EL279">
        <v>0.00500059</v>
      </c>
      <c r="EM279">
        <v>-18.7</v>
      </c>
      <c r="EN279">
        <v>-2.36666666666667</v>
      </c>
      <c r="EO279">
        <v>35.187</v>
      </c>
      <c r="EP279">
        <v>38.0413333333333</v>
      </c>
      <c r="EQ279">
        <v>36.375</v>
      </c>
      <c r="ER279">
        <v>37.854</v>
      </c>
      <c r="ES279">
        <v>37.375</v>
      </c>
      <c r="ET279">
        <v>0</v>
      </c>
      <c r="EU279">
        <v>0</v>
      </c>
      <c r="EV279">
        <v>0</v>
      </c>
      <c r="EW279">
        <v>1758506967.3</v>
      </c>
      <c r="EX279">
        <v>0</v>
      </c>
      <c r="EY279">
        <v>841.861538461538</v>
      </c>
      <c r="EZ279">
        <v>-15.5965812087443</v>
      </c>
      <c r="FA279">
        <v>15.5487180816988</v>
      </c>
      <c r="FB279">
        <v>-12.4153846153846</v>
      </c>
      <c r="FC279">
        <v>15</v>
      </c>
      <c r="FD279">
        <v>0</v>
      </c>
      <c r="FE279" t="s">
        <v>424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1.3821019047619</v>
      </c>
      <c r="FR279">
        <v>0.0236774025974035</v>
      </c>
      <c r="FS279">
        <v>0.0404312889938623</v>
      </c>
      <c r="FT279">
        <v>1</v>
      </c>
      <c r="FU279">
        <v>841.135294117647</v>
      </c>
      <c r="FV279">
        <v>20.5133689352164</v>
      </c>
      <c r="FW279">
        <v>5.47856155192224</v>
      </c>
      <c r="FX279">
        <v>-1</v>
      </c>
      <c r="FY279">
        <v>0.482656761904762</v>
      </c>
      <c r="FZ279">
        <v>-0.0138077142857146</v>
      </c>
      <c r="GA279">
        <v>0.00163989897786308</v>
      </c>
      <c r="GB279">
        <v>1</v>
      </c>
      <c r="GC279">
        <v>2</v>
      </c>
      <c r="GD279">
        <v>2</v>
      </c>
      <c r="GE279" t="s">
        <v>425</v>
      </c>
      <c r="GF279">
        <v>3.13328</v>
      </c>
      <c r="GG279">
        <v>2.71462</v>
      </c>
      <c r="GH279">
        <v>0.0890639</v>
      </c>
      <c r="GI279">
        <v>0.0893163</v>
      </c>
      <c r="GJ279">
        <v>0.105221</v>
      </c>
      <c r="GK279">
        <v>0.104451</v>
      </c>
      <c r="GL279">
        <v>34306.5</v>
      </c>
      <c r="GM279">
        <v>36730.5</v>
      </c>
      <c r="GN279">
        <v>34074.8</v>
      </c>
      <c r="GO279">
        <v>36519.3</v>
      </c>
      <c r="GP279">
        <v>43065.1</v>
      </c>
      <c r="GQ279">
        <v>46950.1</v>
      </c>
      <c r="GR279">
        <v>53168.1</v>
      </c>
      <c r="GS279">
        <v>58371.3</v>
      </c>
      <c r="GT279">
        <v>1.95355</v>
      </c>
      <c r="GU279">
        <v>1.65495</v>
      </c>
      <c r="GV279">
        <v>0.0790916</v>
      </c>
      <c r="GW279">
        <v>0</v>
      </c>
      <c r="GX279">
        <v>28.7653</v>
      </c>
      <c r="GY279">
        <v>999.9</v>
      </c>
      <c r="GZ279">
        <v>58.992</v>
      </c>
      <c r="HA279">
        <v>30.585</v>
      </c>
      <c r="HB279">
        <v>28.9326</v>
      </c>
      <c r="HC279">
        <v>54.5147</v>
      </c>
      <c r="HD279">
        <v>47.3077</v>
      </c>
      <c r="HE279">
        <v>1</v>
      </c>
      <c r="HF279">
        <v>0.0843064</v>
      </c>
      <c r="HG279">
        <v>-1.10892</v>
      </c>
      <c r="HH279">
        <v>20.1285</v>
      </c>
      <c r="HI279">
        <v>5.19573</v>
      </c>
      <c r="HJ279">
        <v>12.004</v>
      </c>
      <c r="HK279">
        <v>4.97375</v>
      </c>
      <c r="HL279">
        <v>3.294</v>
      </c>
      <c r="HM279">
        <v>9999</v>
      </c>
      <c r="HN279">
        <v>9999</v>
      </c>
      <c r="HO279">
        <v>9999</v>
      </c>
      <c r="HP279">
        <v>999.9</v>
      </c>
      <c r="HQ279">
        <v>1.86326</v>
      </c>
      <c r="HR279">
        <v>1.86812</v>
      </c>
      <c r="HS279">
        <v>1.86783</v>
      </c>
      <c r="HT279">
        <v>1.86905</v>
      </c>
      <c r="HU279">
        <v>1.86985</v>
      </c>
      <c r="HV279">
        <v>1.86596</v>
      </c>
      <c r="HW279">
        <v>1.86696</v>
      </c>
      <c r="HX279">
        <v>1.8684</v>
      </c>
      <c r="HY279">
        <v>5</v>
      </c>
      <c r="HZ279">
        <v>0</v>
      </c>
      <c r="IA279">
        <v>0</v>
      </c>
      <c r="IB279">
        <v>0</v>
      </c>
      <c r="IC279" t="s">
        <v>426</v>
      </c>
      <c r="ID279" t="s">
        <v>427</v>
      </c>
      <c r="IE279" t="s">
        <v>428</v>
      </c>
      <c r="IF279" t="s">
        <v>428</v>
      </c>
      <c r="IG279" t="s">
        <v>428</v>
      </c>
      <c r="IH279" t="s">
        <v>428</v>
      </c>
      <c r="II279">
        <v>0</v>
      </c>
      <c r="IJ279">
        <v>100</v>
      </c>
      <c r="IK279">
        <v>100</v>
      </c>
      <c r="IL279">
        <v>2.057</v>
      </c>
      <c r="IM279">
        <v>0.3832</v>
      </c>
      <c r="IN279">
        <v>0.625846538382723</v>
      </c>
      <c r="IO279">
        <v>0.00365734689822481</v>
      </c>
      <c r="IP279">
        <v>-6.82403095585571e-07</v>
      </c>
      <c r="IQ279">
        <v>2.34579755332527e-10</v>
      </c>
      <c r="IR279">
        <v>-0.0964157226560202</v>
      </c>
      <c r="IS279">
        <v>-0.0183575705514064</v>
      </c>
      <c r="IT279">
        <v>0.00210061426533654</v>
      </c>
      <c r="IU279">
        <v>-2.28055882586626e-05</v>
      </c>
      <c r="IV279">
        <v>4</v>
      </c>
      <c r="IW279">
        <v>2464</v>
      </c>
      <c r="IX279">
        <v>0</v>
      </c>
      <c r="IY279">
        <v>27</v>
      </c>
      <c r="IZ279">
        <v>29308449.4</v>
      </c>
      <c r="JA279">
        <v>29308449.4</v>
      </c>
      <c r="JB279">
        <v>0.955811</v>
      </c>
      <c r="JC279">
        <v>2.64526</v>
      </c>
      <c r="JD279">
        <v>1.54785</v>
      </c>
      <c r="JE279">
        <v>2.31445</v>
      </c>
      <c r="JF279">
        <v>1.64673</v>
      </c>
      <c r="JG279">
        <v>2.29004</v>
      </c>
      <c r="JH279">
        <v>34.4864</v>
      </c>
      <c r="JI279">
        <v>24.2188</v>
      </c>
      <c r="JJ279">
        <v>18</v>
      </c>
      <c r="JK279">
        <v>505.699</v>
      </c>
      <c r="JL279">
        <v>331.247</v>
      </c>
      <c r="JM279">
        <v>31.5015</v>
      </c>
      <c r="JN279">
        <v>28.4411</v>
      </c>
      <c r="JO279">
        <v>30.0005</v>
      </c>
      <c r="JP279">
        <v>28.3801</v>
      </c>
      <c r="JQ279">
        <v>28.3362</v>
      </c>
      <c r="JR279">
        <v>19.1461</v>
      </c>
      <c r="JS279">
        <v>20.9174</v>
      </c>
      <c r="JT279">
        <v>87.5984</v>
      </c>
      <c r="JU279">
        <v>31.4637</v>
      </c>
      <c r="JV279">
        <v>420</v>
      </c>
      <c r="JW279">
        <v>24.4726</v>
      </c>
      <c r="JX279">
        <v>96.6402</v>
      </c>
      <c r="JY279">
        <v>94.5709</v>
      </c>
    </row>
    <row r="280" spans="1:285">
      <c r="A280">
        <v>264</v>
      </c>
      <c r="B280">
        <v>1758506969</v>
      </c>
      <c r="C280">
        <v>3941</v>
      </c>
      <c r="D280" t="s">
        <v>958</v>
      </c>
      <c r="E280" t="s">
        <v>959</v>
      </c>
      <c r="F280">
        <v>5</v>
      </c>
      <c r="G280" t="s">
        <v>419</v>
      </c>
      <c r="H280" t="s">
        <v>903</v>
      </c>
      <c r="I280" t="s">
        <v>421</v>
      </c>
      <c r="J280">
        <v>1758506966</v>
      </c>
      <c r="K280">
        <f>(L280)/1000</f>
        <v>0</v>
      </c>
      <c r="L280">
        <f>1000*DL280*AJ280*(DH280-DI280)/(100*DA280*(1000-AJ280*DH280))</f>
        <v>0</v>
      </c>
      <c r="M280">
        <f>DL280*AJ280*(DG280-DF280*(1000-AJ280*DI280)/(1000-AJ280*DH280))/(100*DA280)</f>
        <v>0</v>
      </c>
      <c r="N280">
        <f>DF280 - IF(AJ280&gt;1, M280*DA280*100.0/(AL280), 0)</f>
        <v>0</v>
      </c>
      <c r="O280">
        <f>((U280-K280/2)*N280-M280)/(U280+K280/2)</f>
        <v>0</v>
      </c>
      <c r="P280">
        <f>O280*(DM280+DN280)/1000.0</f>
        <v>0</v>
      </c>
      <c r="Q280">
        <f>(DF280 - IF(AJ280&gt;1, M280*DA280*100.0/(AL280), 0))*(DM280+DN280)/1000.0</f>
        <v>0</v>
      </c>
      <c r="R280">
        <f>2.0/((1/T280-1/S280)+SIGN(T280)*SQRT((1/T280-1/S280)*(1/T280-1/S280) + 4*DB280/((DB280+1)*(DB280+1))*(2*1/T280*1/S280-1/S280*1/S280)))</f>
        <v>0</v>
      </c>
      <c r="S280">
        <f>IF(LEFT(DC280,1)&lt;&gt;"0",IF(LEFT(DC280,1)="1",3.0,DD280),$D$5+$E$5*(DT280*DM280/($K$5*1000))+$F$5*(DT280*DM280/($K$5*1000))*MAX(MIN(DA280,$J$5),$I$5)*MAX(MIN(DA280,$J$5),$I$5)+$G$5*MAX(MIN(DA280,$J$5),$I$5)*(DT280*DM280/($K$5*1000))+$H$5*(DT280*DM280/($K$5*1000))*(DT280*DM280/($K$5*1000)))</f>
        <v>0</v>
      </c>
      <c r="T280">
        <f>K280*(1000-(1000*0.61365*exp(17.502*X280/(240.97+X280))/(DM280+DN280)+DH280)/2)/(1000*0.61365*exp(17.502*X280/(240.97+X280))/(DM280+DN280)-DH280)</f>
        <v>0</v>
      </c>
      <c r="U280">
        <f>1/((DB280+1)/(R280/1.6)+1/(S280/1.37)) + DB280/((DB280+1)/(R280/1.6) + DB280/(S280/1.37))</f>
        <v>0</v>
      </c>
      <c r="V280">
        <f>(CW280*CZ280)</f>
        <v>0</v>
      </c>
      <c r="W280">
        <f>(DO280+(V280+2*0.95*5.67E-8*(((DO280+$B$7)+273)^4-(DO280+273)^4)-44100*K280)/(1.84*29.3*S280+8*0.95*5.67E-8*(DO280+273)^3))</f>
        <v>0</v>
      </c>
      <c r="X280">
        <f>($C$7*DP280+$D$7*DQ280+$E$7*W280)</f>
        <v>0</v>
      </c>
      <c r="Y280">
        <f>0.61365*exp(17.502*X280/(240.97+X280))</f>
        <v>0</v>
      </c>
      <c r="Z280">
        <f>(AA280/AB280*100)</f>
        <v>0</v>
      </c>
      <c r="AA280">
        <f>DH280*(DM280+DN280)/1000</f>
        <v>0</v>
      </c>
      <c r="AB280">
        <f>0.61365*exp(17.502*DO280/(240.97+DO280))</f>
        <v>0</v>
      </c>
      <c r="AC280">
        <f>(Y280-DH280*(DM280+DN280)/1000)</f>
        <v>0</v>
      </c>
      <c r="AD280">
        <f>(-K280*44100)</f>
        <v>0</v>
      </c>
      <c r="AE280">
        <f>2*29.3*S280*0.92*(DO280-X280)</f>
        <v>0</v>
      </c>
      <c r="AF280">
        <f>2*0.95*5.67E-8*(((DO280+$B$7)+273)^4-(X280+273)^4)</f>
        <v>0</v>
      </c>
      <c r="AG280">
        <f>V280+AF280+AD280+AE280</f>
        <v>0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MAX(0,($B$13+$C$13*DT280)/(1+$D$13*DT280)*DM280/(DO280+273)*$E$13)</f>
        <v>0</v>
      </c>
      <c r="AM280" t="s">
        <v>422</v>
      </c>
      <c r="AN280" t="s">
        <v>422</v>
      </c>
      <c r="AO280">
        <v>0</v>
      </c>
      <c r="AP280">
        <v>0</v>
      </c>
      <c r="AQ280">
        <f>1-AO280/AP280</f>
        <v>0</v>
      </c>
      <c r="AR280">
        <v>0</v>
      </c>
      <c r="AS280" t="s">
        <v>422</v>
      </c>
      <c r="AT280" t="s">
        <v>422</v>
      </c>
      <c r="AU280">
        <v>0</v>
      </c>
      <c r="AV280">
        <v>0</v>
      </c>
      <c r="AW280">
        <f>1-AU280/AV280</f>
        <v>0</v>
      </c>
      <c r="AX280">
        <v>0.5</v>
      </c>
      <c r="AY280">
        <f>CX280</f>
        <v>0</v>
      </c>
      <c r="AZ280">
        <f>M280</f>
        <v>0</v>
      </c>
      <c r="BA280">
        <f>AW280*AX280*AY280</f>
        <v>0</v>
      </c>
      <c r="BB280">
        <f>(AZ280-AR280)/AY280</f>
        <v>0</v>
      </c>
      <c r="BC280">
        <f>(AP280-AV280)/AV280</f>
        <v>0</v>
      </c>
      <c r="BD280">
        <f>AO280/(AQ280+AO280/AV280)</f>
        <v>0</v>
      </c>
      <c r="BE280" t="s">
        <v>422</v>
      </c>
      <c r="BF280">
        <v>0</v>
      </c>
      <c r="BG280">
        <f>IF(BF280&lt;&gt;0, BF280, BD280)</f>
        <v>0</v>
      </c>
      <c r="BH280">
        <f>1-BG280/AV280</f>
        <v>0</v>
      </c>
      <c r="BI280">
        <f>(AV280-AU280)/(AV280-BG280)</f>
        <v>0</v>
      </c>
      <c r="BJ280">
        <f>(AP280-AV280)/(AP280-BG280)</f>
        <v>0</v>
      </c>
      <c r="BK280">
        <f>(AV280-AU280)/(AV280-AO280)</f>
        <v>0</v>
      </c>
      <c r="BL280">
        <f>(AP280-AV280)/(AP280-AO280)</f>
        <v>0</v>
      </c>
      <c r="BM280">
        <f>(BI280*BG280/AU280)</f>
        <v>0</v>
      </c>
      <c r="BN280">
        <f>(1-BM280)</f>
        <v>0</v>
      </c>
      <c r="CW280">
        <f>$B$11*DU280+$C$11*DV280+$F$11*EG280*(1-EJ280)</f>
        <v>0</v>
      </c>
      <c r="CX280">
        <f>CW280*CY280</f>
        <v>0</v>
      </c>
      <c r="CY280">
        <f>($B$11*$D$9+$C$11*$D$9+$F$11*((ET280+EL280)/MAX(ET280+EL280+EU280, 0.1)*$I$9+EU280/MAX(ET280+EL280+EU280, 0.1)*$J$9))/($B$11+$C$11+$F$11)</f>
        <v>0</v>
      </c>
      <c r="CZ280">
        <f>($B$11*$K$9+$C$11*$K$9+$F$11*((ET280+EL280)/MAX(ET280+EL280+EU280, 0.1)*$P$9+EU280/MAX(ET280+EL280+EU280, 0.1)*$Q$9))/($B$11+$C$11+$F$11)</f>
        <v>0</v>
      </c>
      <c r="DA280">
        <v>6</v>
      </c>
      <c r="DB280">
        <v>0.5</v>
      </c>
      <c r="DC280" t="s">
        <v>423</v>
      </c>
      <c r="DD280">
        <v>2</v>
      </c>
      <c r="DE280">
        <v>1758506966</v>
      </c>
      <c r="DF280">
        <v>421.386666666667</v>
      </c>
      <c r="DG280">
        <v>420.004</v>
      </c>
      <c r="DH280">
        <v>24.9736666666667</v>
      </c>
      <c r="DI280">
        <v>24.4934</v>
      </c>
      <c r="DJ280">
        <v>419.329666666667</v>
      </c>
      <c r="DK280">
        <v>24.5904</v>
      </c>
      <c r="DL280">
        <v>500.061666666667</v>
      </c>
      <c r="DM280">
        <v>89.8334333333333</v>
      </c>
      <c r="DN280">
        <v>0.0365371333333333</v>
      </c>
      <c r="DO280">
        <v>30.8829</v>
      </c>
      <c r="DP280">
        <v>30.0537</v>
      </c>
      <c r="DQ280">
        <v>999.9</v>
      </c>
      <c r="DR280">
        <v>0</v>
      </c>
      <c r="DS280">
        <v>0</v>
      </c>
      <c r="DT280">
        <v>10009.3733333333</v>
      </c>
      <c r="DU280">
        <v>0</v>
      </c>
      <c r="DV280">
        <v>0.330984</v>
      </c>
      <c r="DW280">
        <v>1.38230333333333</v>
      </c>
      <c r="DX280">
        <v>432.179666666667</v>
      </c>
      <c r="DY280">
        <v>430.549666666667</v>
      </c>
      <c r="DZ280">
        <v>0.480293</v>
      </c>
      <c r="EA280">
        <v>420.004</v>
      </c>
      <c r="EB280">
        <v>24.4934</v>
      </c>
      <c r="EC280">
        <v>2.24346666666667</v>
      </c>
      <c r="ED280">
        <v>2.20032666666667</v>
      </c>
      <c r="EE280">
        <v>19.2761333333333</v>
      </c>
      <c r="EF280">
        <v>18.9646666666667</v>
      </c>
      <c r="EG280">
        <v>0.00500059</v>
      </c>
      <c r="EH280">
        <v>0</v>
      </c>
      <c r="EI280">
        <v>0</v>
      </c>
      <c r="EJ280">
        <v>0</v>
      </c>
      <c r="EK280">
        <v>838.966666666667</v>
      </c>
      <c r="EL280">
        <v>0.00500059</v>
      </c>
      <c r="EM280">
        <v>-19.2666666666667</v>
      </c>
      <c r="EN280">
        <v>-2.2</v>
      </c>
      <c r="EO280">
        <v>35.187</v>
      </c>
      <c r="EP280">
        <v>38.0413333333333</v>
      </c>
      <c r="EQ280">
        <v>36.375</v>
      </c>
      <c r="ER280">
        <v>37.833</v>
      </c>
      <c r="ES280">
        <v>37.375</v>
      </c>
      <c r="ET280">
        <v>0</v>
      </c>
      <c r="EU280">
        <v>0</v>
      </c>
      <c r="EV280">
        <v>0</v>
      </c>
      <c r="EW280">
        <v>1758506969.7</v>
      </c>
      <c r="EX280">
        <v>0</v>
      </c>
      <c r="EY280">
        <v>841.346153846154</v>
      </c>
      <c r="EZ280">
        <v>-17.6410257266454</v>
      </c>
      <c r="FA280">
        <v>-2.30769226202549</v>
      </c>
      <c r="FB280">
        <v>-12.4807692307692</v>
      </c>
      <c r="FC280">
        <v>15</v>
      </c>
      <c r="FD280">
        <v>0</v>
      </c>
      <c r="FE280" t="s">
        <v>424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1.37745571428571</v>
      </c>
      <c r="FR280">
        <v>0.00162467532467542</v>
      </c>
      <c r="FS280">
        <v>0.0410978499694186</v>
      </c>
      <c r="FT280">
        <v>1</v>
      </c>
      <c r="FU280">
        <v>841.535294117647</v>
      </c>
      <c r="FV280">
        <v>-1.56455309306561</v>
      </c>
      <c r="FW280">
        <v>4.75245338207423</v>
      </c>
      <c r="FX280">
        <v>-1</v>
      </c>
      <c r="FY280">
        <v>0.482312238095238</v>
      </c>
      <c r="FZ280">
        <v>-0.0158220779220775</v>
      </c>
      <c r="GA280">
        <v>0.00176469060838173</v>
      </c>
      <c r="GB280">
        <v>1</v>
      </c>
      <c r="GC280">
        <v>2</v>
      </c>
      <c r="GD280">
        <v>2</v>
      </c>
      <c r="GE280" t="s">
        <v>425</v>
      </c>
      <c r="GF280">
        <v>3.13319</v>
      </c>
      <c r="GG280">
        <v>2.71478</v>
      </c>
      <c r="GH280">
        <v>0.0890624</v>
      </c>
      <c r="GI280">
        <v>0.0893088</v>
      </c>
      <c r="GJ280">
        <v>0.105222</v>
      </c>
      <c r="GK280">
        <v>0.104447</v>
      </c>
      <c r="GL280">
        <v>34306.4</v>
      </c>
      <c r="GM280">
        <v>36730.7</v>
      </c>
      <c r="GN280">
        <v>34074.7</v>
      </c>
      <c r="GO280">
        <v>36519.2</v>
      </c>
      <c r="GP280">
        <v>43065</v>
      </c>
      <c r="GQ280">
        <v>46950</v>
      </c>
      <c r="GR280">
        <v>53168</v>
      </c>
      <c r="GS280">
        <v>58370.9</v>
      </c>
      <c r="GT280">
        <v>1.95335</v>
      </c>
      <c r="GU280">
        <v>1.6552</v>
      </c>
      <c r="GV280">
        <v>0.0783019</v>
      </c>
      <c r="GW280">
        <v>0</v>
      </c>
      <c r="GX280">
        <v>28.7641</v>
      </c>
      <c r="GY280">
        <v>999.9</v>
      </c>
      <c r="GZ280">
        <v>58.992</v>
      </c>
      <c r="HA280">
        <v>30.585</v>
      </c>
      <c r="HB280">
        <v>28.9314</v>
      </c>
      <c r="HC280">
        <v>54.5847</v>
      </c>
      <c r="HD280">
        <v>47.6643</v>
      </c>
      <c r="HE280">
        <v>1</v>
      </c>
      <c r="HF280">
        <v>0.084502</v>
      </c>
      <c r="HG280">
        <v>-1.0816</v>
      </c>
      <c r="HH280">
        <v>20.1288</v>
      </c>
      <c r="HI280">
        <v>5.19588</v>
      </c>
      <c r="HJ280">
        <v>12.004</v>
      </c>
      <c r="HK280">
        <v>4.97385</v>
      </c>
      <c r="HL280">
        <v>3.294</v>
      </c>
      <c r="HM280">
        <v>9999</v>
      </c>
      <c r="HN280">
        <v>9999</v>
      </c>
      <c r="HO280">
        <v>9999</v>
      </c>
      <c r="HP280">
        <v>999.9</v>
      </c>
      <c r="HQ280">
        <v>1.86325</v>
      </c>
      <c r="HR280">
        <v>1.86812</v>
      </c>
      <c r="HS280">
        <v>1.86783</v>
      </c>
      <c r="HT280">
        <v>1.86905</v>
      </c>
      <c r="HU280">
        <v>1.86985</v>
      </c>
      <c r="HV280">
        <v>1.86595</v>
      </c>
      <c r="HW280">
        <v>1.86696</v>
      </c>
      <c r="HX280">
        <v>1.86841</v>
      </c>
      <c r="HY280">
        <v>5</v>
      </c>
      <c r="HZ280">
        <v>0</v>
      </c>
      <c r="IA280">
        <v>0</v>
      </c>
      <c r="IB280">
        <v>0</v>
      </c>
      <c r="IC280" t="s">
        <v>426</v>
      </c>
      <c r="ID280" t="s">
        <v>427</v>
      </c>
      <c r="IE280" t="s">
        <v>428</v>
      </c>
      <c r="IF280" t="s">
        <v>428</v>
      </c>
      <c r="IG280" t="s">
        <v>428</v>
      </c>
      <c r="IH280" t="s">
        <v>428</v>
      </c>
      <c r="II280">
        <v>0</v>
      </c>
      <c r="IJ280">
        <v>100</v>
      </c>
      <c r="IK280">
        <v>100</v>
      </c>
      <c r="IL280">
        <v>2.057</v>
      </c>
      <c r="IM280">
        <v>0.3832</v>
      </c>
      <c r="IN280">
        <v>0.625846538382723</v>
      </c>
      <c r="IO280">
        <v>0.00365734689822481</v>
      </c>
      <c r="IP280">
        <v>-6.82403095585571e-07</v>
      </c>
      <c r="IQ280">
        <v>2.34579755332527e-10</v>
      </c>
      <c r="IR280">
        <v>-0.0964157226560202</v>
      </c>
      <c r="IS280">
        <v>-0.0183575705514064</v>
      </c>
      <c r="IT280">
        <v>0.00210061426533654</v>
      </c>
      <c r="IU280">
        <v>-2.28055882586626e-05</v>
      </c>
      <c r="IV280">
        <v>4</v>
      </c>
      <c r="IW280">
        <v>2464</v>
      </c>
      <c r="IX280">
        <v>0</v>
      </c>
      <c r="IY280">
        <v>27</v>
      </c>
      <c r="IZ280">
        <v>29308449.5</v>
      </c>
      <c r="JA280">
        <v>29308449.5</v>
      </c>
      <c r="JB280">
        <v>0.95459</v>
      </c>
      <c r="JC280">
        <v>2.63306</v>
      </c>
      <c r="JD280">
        <v>1.54785</v>
      </c>
      <c r="JE280">
        <v>2.31445</v>
      </c>
      <c r="JF280">
        <v>1.64673</v>
      </c>
      <c r="JG280">
        <v>2.36084</v>
      </c>
      <c r="JH280">
        <v>34.4864</v>
      </c>
      <c r="JI280">
        <v>24.2188</v>
      </c>
      <c r="JJ280">
        <v>18</v>
      </c>
      <c r="JK280">
        <v>505.577</v>
      </c>
      <c r="JL280">
        <v>331.372</v>
      </c>
      <c r="JM280">
        <v>31.4789</v>
      </c>
      <c r="JN280">
        <v>28.4428</v>
      </c>
      <c r="JO280">
        <v>30.0004</v>
      </c>
      <c r="JP280">
        <v>28.3813</v>
      </c>
      <c r="JQ280">
        <v>28.3374</v>
      </c>
      <c r="JR280">
        <v>19.1473</v>
      </c>
      <c r="JS280">
        <v>20.9174</v>
      </c>
      <c r="JT280">
        <v>87.5984</v>
      </c>
      <c r="JU280">
        <v>31.4637</v>
      </c>
      <c r="JV280">
        <v>420</v>
      </c>
      <c r="JW280">
        <v>24.4726</v>
      </c>
      <c r="JX280">
        <v>96.64</v>
      </c>
      <c r="JY280">
        <v>94.5704</v>
      </c>
    </row>
    <row r="281" spans="1:285">
      <c r="A281">
        <v>265</v>
      </c>
      <c r="B281">
        <v>1758506971</v>
      </c>
      <c r="C281">
        <v>3943</v>
      </c>
      <c r="D281" t="s">
        <v>960</v>
      </c>
      <c r="E281" t="s">
        <v>961</v>
      </c>
      <c r="F281">
        <v>5</v>
      </c>
      <c r="G281" t="s">
        <v>419</v>
      </c>
      <c r="H281" t="s">
        <v>903</v>
      </c>
      <c r="I281" t="s">
        <v>421</v>
      </c>
      <c r="J281">
        <v>1758506968</v>
      </c>
      <c r="K281">
        <f>(L281)/1000</f>
        <v>0</v>
      </c>
      <c r="L281">
        <f>1000*DL281*AJ281*(DH281-DI281)/(100*DA281*(1000-AJ281*DH281))</f>
        <v>0</v>
      </c>
      <c r="M281">
        <f>DL281*AJ281*(DG281-DF281*(1000-AJ281*DI281)/(1000-AJ281*DH281))/(100*DA281)</f>
        <v>0</v>
      </c>
      <c r="N281">
        <f>DF281 - IF(AJ281&gt;1, M281*DA281*100.0/(AL281), 0)</f>
        <v>0</v>
      </c>
      <c r="O281">
        <f>((U281-K281/2)*N281-M281)/(U281+K281/2)</f>
        <v>0</v>
      </c>
      <c r="P281">
        <f>O281*(DM281+DN281)/1000.0</f>
        <v>0</v>
      </c>
      <c r="Q281">
        <f>(DF281 - IF(AJ281&gt;1, M281*DA281*100.0/(AL281), 0))*(DM281+DN281)/1000.0</f>
        <v>0</v>
      </c>
      <c r="R281">
        <f>2.0/((1/T281-1/S281)+SIGN(T281)*SQRT((1/T281-1/S281)*(1/T281-1/S281) + 4*DB281/((DB281+1)*(DB281+1))*(2*1/T281*1/S281-1/S281*1/S281)))</f>
        <v>0</v>
      </c>
      <c r="S281">
        <f>IF(LEFT(DC281,1)&lt;&gt;"0",IF(LEFT(DC281,1)="1",3.0,DD281),$D$5+$E$5*(DT281*DM281/($K$5*1000))+$F$5*(DT281*DM281/($K$5*1000))*MAX(MIN(DA281,$J$5),$I$5)*MAX(MIN(DA281,$J$5),$I$5)+$G$5*MAX(MIN(DA281,$J$5),$I$5)*(DT281*DM281/($K$5*1000))+$H$5*(DT281*DM281/($K$5*1000))*(DT281*DM281/($K$5*1000)))</f>
        <v>0</v>
      </c>
      <c r="T281">
        <f>K281*(1000-(1000*0.61365*exp(17.502*X281/(240.97+X281))/(DM281+DN281)+DH281)/2)/(1000*0.61365*exp(17.502*X281/(240.97+X281))/(DM281+DN281)-DH281)</f>
        <v>0</v>
      </c>
      <c r="U281">
        <f>1/((DB281+1)/(R281/1.6)+1/(S281/1.37)) + DB281/((DB281+1)/(R281/1.6) + DB281/(S281/1.37))</f>
        <v>0</v>
      </c>
      <c r="V281">
        <f>(CW281*CZ281)</f>
        <v>0</v>
      </c>
      <c r="W281">
        <f>(DO281+(V281+2*0.95*5.67E-8*(((DO281+$B$7)+273)^4-(DO281+273)^4)-44100*K281)/(1.84*29.3*S281+8*0.95*5.67E-8*(DO281+273)^3))</f>
        <v>0</v>
      </c>
      <c r="X281">
        <f>($C$7*DP281+$D$7*DQ281+$E$7*W281)</f>
        <v>0</v>
      </c>
      <c r="Y281">
        <f>0.61365*exp(17.502*X281/(240.97+X281))</f>
        <v>0</v>
      </c>
      <c r="Z281">
        <f>(AA281/AB281*100)</f>
        <v>0</v>
      </c>
      <c r="AA281">
        <f>DH281*(DM281+DN281)/1000</f>
        <v>0</v>
      </c>
      <c r="AB281">
        <f>0.61365*exp(17.502*DO281/(240.97+DO281))</f>
        <v>0</v>
      </c>
      <c r="AC281">
        <f>(Y281-DH281*(DM281+DN281)/1000)</f>
        <v>0</v>
      </c>
      <c r="AD281">
        <f>(-K281*44100)</f>
        <v>0</v>
      </c>
      <c r="AE281">
        <f>2*29.3*S281*0.92*(DO281-X281)</f>
        <v>0</v>
      </c>
      <c r="AF281">
        <f>2*0.95*5.67E-8*(((DO281+$B$7)+273)^4-(X281+273)^4)</f>
        <v>0</v>
      </c>
      <c r="AG281">
        <f>V281+AF281+AD281+AE281</f>
        <v>0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MAX(0,($B$13+$C$13*DT281)/(1+$D$13*DT281)*DM281/(DO281+273)*$E$13)</f>
        <v>0</v>
      </c>
      <c r="AM281" t="s">
        <v>422</v>
      </c>
      <c r="AN281" t="s">
        <v>422</v>
      </c>
      <c r="AO281">
        <v>0</v>
      </c>
      <c r="AP281">
        <v>0</v>
      </c>
      <c r="AQ281">
        <f>1-AO281/AP281</f>
        <v>0</v>
      </c>
      <c r="AR281">
        <v>0</v>
      </c>
      <c r="AS281" t="s">
        <v>422</v>
      </c>
      <c r="AT281" t="s">
        <v>422</v>
      </c>
      <c r="AU281">
        <v>0</v>
      </c>
      <c r="AV281">
        <v>0</v>
      </c>
      <c r="AW281">
        <f>1-AU281/AV281</f>
        <v>0</v>
      </c>
      <c r="AX281">
        <v>0.5</v>
      </c>
      <c r="AY281">
        <f>CX281</f>
        <v>0</v>
      </c>
      <c r="AZ281">
        <f>M281</f>
        <v>0</v>
      </c>
      <c r="BA281">
        <f>AW281*AX281*AY281</f>
        <v>0</v>
      </c>
      <c r="BB281">
        <f>(AZ281-AR281)/AY281</f>
        <v>0</v>
      </c>
      <c r="BC281">
        <f>(AP281-AV281)/AV281</f>
        <v>0</v>
      </c>
      <c r="BD281">
        <f>AO281/(AQ281+AO281/AV281)</f>
        <v>0</v>
      </c>
      <c r="BE281" t="s">
        <v>422</v>
      </c>
      <c r="BF281">
        <v>0</v>
      </c>
      <c r="BG281">
        <f>IF(BF281&lt;&gt;0, BF281, BD281)</f>
        <v>0</v>
      </c>
      <c r="BH281">
        <f>1-BG281/AV281</f>
        <v>0</v>
      </c>
      <c r="BI281">
        <f>(AV281-AU281)/(AV281-BG281)</f>
        <v>0</v>
      </c>
      <c r="BJ281">
        <f>(AP281-AV281)/(AP281-BG281)</f>
        <v>0</v>
      </c>
      <c r="BK281">
        <f>(AV281-AU281)/(AV281-AO281)</f>
        <v>0</v>
      </c>
      <c r="BL281">
        <f>(AP281-AV281)/(AP281-AO281)</f>
        <v>0</v>
      </c>
      <c r="BM281">
        <f>(BI281*BG281/AU281)</f>
        <v>0</v>
      </c>
      <c r="BN281">
        <f>(1-BM281)</f>
        <v>0</v>
      </c>
      <c r="CW281">
        <f>$B$11*DU281+$C$11*DV281+$F$11*EG281*(1-EJ281)</f>
        <v>0</v>
      </c>
      <c r="CX281">
        <f>CW281*CY281</f>
        <v>0</v>
      </c>
      <c r="CY281">
        <f>($B$11*$D$9+$C$11*$D$9+$F$11*((ET281+EL281)/MAX(ET281+EL281+EU281, 0.1)*$I$9+EU281/MAX(ET281+EL281+EU281, 0.1)*$J$9))/($B$11+$C$11+$F$11)</f>
        <v>0</v>
      </c>
      <c r="CZ281">
        <f>($B$11*$K$9+$C$11*$K$9+$F$11*((ET281+EL281)/MAX(ET281+EL281+EU281, 0.1)*$P$9+EU281/MAX(ET281+EL281+EU281, 0.1)*$Q$9))/($B$11+$C$11+$F$11)</f>
        <v>0</v>
      </c>
      <c r="DA281">
        <v>6</v>
      </c>
      <c r="DB281">
        <v>0.5</v>
      </c>
      <c r="DC281" t="s">
        <v>423</v>
      </c>
      <c r="DD281">
        <v>2</v>
      </c>
      <c r="DE281">
        <v>1758506968</v>
      </c>
      <c r="DF281">
        <v>421.375333333333</v>
      </c>
      <c r="DG281">
        <v>419.991666666667</v>
      </c>
      <c r="DH281">
        <v>24.9736333333333</v>
      </c>
      <c r="DI281">
        <v>24.4920666666667</v>
      </c>
      <c r="DJ281">
        <v>419.318666666667</v>
      </c>
      <c r="DK281">
        <v>24.5903666666667</v>
      </c>
      <c r="DL281">
        <v>500.013666666667</v>
      </c>
      <c r="DM281">
        <v>89.8338333333333</v>
      </c>
      <c r="DN281">
        <v>0.0366943</v>
      </c>
      <c r="DO281">
        <v>30.8780333333333</v>
      </c>
      <c r="DP281">
        <v>30.0455666666667</v>
      </c>
      <c r="DQ281">
        <v>999.9</v>
      </c>
      <c r="DR281">
        <v>0</v>
      </c>
      <c r="DS281">
        <v>0</v>
      </c>
      <c r="DT281">
        <v>9999.38</v>
      </c>
      <c r="DU281">
        <v>0</v>
      </c>
      <c r="DV281">
        <v>0.330984</v>
      </c>
      <c r="DW281">
        <v>1.38357333333333</v>
      </c>
      <c r="DX281">
        <v>432.168333333333</v>
      </c>
      <c r="DY281">
        <v>430.536333333333</v>
      </c>
      <c r="DZ281">
        <v>0.481555666666667</v>
      </c>
      <c r="EA281">
        <v>419.991666666667</v>
      </c>
      <c r="EB281">
        <v>24.4920666666667</v>
      </c>
      <c r="EC281">
        <v>2.24347333333333</v>
      </c>
      <c r="ED281">
        <v>2.20021666666667</v>
      </c>
      <c r="EE281">
        <v>19.2761666666667</v>
      </c>
      <c r="EF281">
        <v>18.9638666666667</v>
      </c>
      <c r="EG281">
        <v>0.00500059</v>
      </c>
      <c r="EH281">
        <v>0</v>
      </c>
      <c r="EI281">
        <v>0</v>
      </c>
      <c r="EJ281">
        <v>0</v>
      </c>
      <c r="EK281">
        <v>840.233333333333</v>
      </c>
      <c r="EL281">
        <v>0.00500059</v>
      </c>
      <c r="EM281">
        <v>-12.4333333333333</v>
      </c>
      <c r="EN281">
        <v>-1.46666666666667</v>
      </c>
      <c r="EO281">
        <v>35.187</v>
      </c>
      <c r="EP281">
        <v>38.0206666666667</v>
      </c>
      <c r="EQ281">
        <v>36.375</v>
      </c>
      <c r="ER281">
        <v>37.833</v>
      </c>
      <c r="ES281">
        <v>37.375</v>
      </c>
      <c r="ET281">
        <v>0</v>
      </c>
      <c r="EU281">
        <v>0</v>
      </c>
      <c r="EV281">
        <v>0</v>
      </c>
      <c r="EW281">
        <v>1758506971.5</v>
      </c>
      <c r="EX281">
        <v>0</v>
      </c>
      <c r="EY281">
        <v>841.932</v>
      </c>
      <c r="EZ281">
        <v>-22.6230769523537</v>
      </c>
      <c r="FA281">
        <v>8.64615388941719</v>
      </c>
      <c r="FB281">
        <v>-12.268</v>
      </c>
      <c r="FC281">
        <v>15</v>
      </c>
      <c r="FD281">
        <v>0</v>
      </c>
      <c r="FE281" t="s">
        <v>424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1.3744619047619</v>
      </c>
      <c r="FR281">
        <v>0.0947119480519522</v>
      </c>
      <c r="FS281">
        <v>0.0389414993008802</v>
      </c>
      <c r="FT281">
        <v>1</v>
      </c>
      <c r="FU281">
        <v>841.635294117647</v>
      </c>
      <c r="FV281">
        <v>-12.0733385106978</v>
      </c>
      <c r="FW281">
        <v>4.63000967810836</v>
      </c>
      <c r="FX281">
        <v>-1</v>
      </c>
      <c r="FY281">
        <v>0.482120857142857</v>
      </c>
      <c r="FZ281">
        <v>-0.0142013766233763</v>
      </c>
      <c r="GA281">
        <v>0.0017122068824074</v>
      </c>
      <c r="GB281">
        <v>1</v>
      </c>
      <c r="GC281">
        <v>2</v>
      </c>
      <c r="GD281">
        <v>2</v>
      </c>
      <c r="GE281" t="s">
        <v>425</v>
      </c>
      <c r="GF281">
        <v>3.13311</v>
      </c>
      <c r="GG281">
        <v>2.71491</v>
      </c>
      <c r="GH281">
        <v>0.0890626</v>
      </c>
      <c r="GI281">
        <v>0.0893102</v>
      </c>
      <c r="GJ281">
        <v>0.105223</v>
      </c>
      <c r="GK281">
        <v>0.104446</v>
      </c>
      <c r="GL281">
        <v>34306.3</v>
      </c>
      <c r="GM281">
        <v>36730.5</v>
      </c>
      <c r="GN281">
        <v>34074.6</v>
      </c>
      <c r="GO281">
        <v>36519.1</v>
      </c>
      <c r="GP281">
        <v>43064.8</v>
      </c>
      <c r="GQ281">
        <v>46950</v>
      </c>
      <c r="GR281">
        <v>53167.9</v>
      </c>
      <c r="GS281">
        <v>58370.8</v>
      </c>
      <c r="GT281">
        <v>1.95317</v>
      </c>
      <c r="GU281">
        <v>1.65535</v>
      </c>
      <c r="GV281">
        <v>0.0777878</v>
      </c>
      <c r="GW281">
        <v>0</v>
      </c>
      <c r="GX281">
        <v>28.7641</v>
      </c>
      <c r="GY281">
        <v>999.9</v>
      </c>
      <c r="GZ281">
        <v>58.992</v>
      </c>
      <c r="HA281">
        <v>30.585</v>
      </c>
      <c r="HB281">
        <v>28.9313</v>
      </c>
      <c r="HC281">
        <v>54.5347</v>
      </c>
      <c r="HD281">
        <v>47.3558</v>
      </c>
      <c r="HE281">
        <v>1</v>
      </c>
      <c r="HF281">
        <v>0.0843979</v>
      </c>
      <c r="HG281">
        <v>-1.12834</v>
      </c>
      <c r="HH281">
        <v>20.1285</v>
      </c>
      <c r="HI281">
        <v>5.19588</v>
      </c>
      <c r="HJ281">
        <v>12.004</v>
      </c>
      <c r="HK281">
        <v>4.97405</v>
      </c>
      <c r="HL281">
        <v>3.294</v>
      </c>
      <c r="HM281">
        <v>9999</v>
      </c>
      <c r="HN281">
        <v>9999</v>
      </c>
      <c r="HO281">
        <v>9999</v>
      </c>
      <c r="HP281">
        <v>999.9</v>
      </c>
      <c r="HQ281">
        <v>1.86325</v>
      </c>
      <c r="HR281">
        <v>1.86813</v>
      </c>
      <c r="HS281">
        <v>1.86784</v>
      </c>
      <c r="HT281">
        <v>1.86905</v>
      </c>
      <c r="HU281">
        <v>1.86984</v>
      </c>
      <c r="HV281">
        <v>1.86594</v>
      </c>
      <c r="HW281">
        <v>1.86695</v>
      </c>
      <c r="HX281">
        <v>1.86843</v>
      </c>
      <c r="HY281">
        <v>5</v>
      </c>
      <c r="HZ281">
        <v>0</v>
      </c>
      <c r="IA281">
        <v>0</v>
      </c>
      <c r="IB281">
        <v>0</v>
      </c>
      <c r="IC281" t="s">
        <v>426</v>
      </c>
      <c r="ID281" t="s">
        <v>427</v>
      </c>
      <c r="IE281" t="s">
        <v>428</v>
      </c>
      <c r="IF281" t="s">
        <v>428</v>
      </c>
      <c r="IG281" t="s">
        <v>428</v>
      </c>
      <c r="IH281" t="s">
        <v>428</v>
      </c>
      <c r="II281">
        <v>0</v>
      </c>
      <c r="IJ281">
        <v>100</v>
      </c>
      <c r="IK281">
        <v>100</v>
      </c>
      <c r="IL281">
        <v>2.057</v>
      </c>
      <c r="IM281">
        <v>0.3833</v>
      </c>
      <c r="IN281">
        <v>0.625846538382723</v>
      </c>
      <c r="IO281">
        <v>0.00365734689822481</v>
      </c>
      <c r="IP281">
        <v>-6.82403095585571e-07</v>
      </c>
      <c r="IQ281">
        <v>2.34579755332527e-10</v>
      </c>
      <c r="IR281">
        <v>-0.0964157226560202</v>
      </c>
      <c r="IS281">
        <v>-0.0183575705514064</v>
      </c>
      <c r="IT281">
        <v>0.00210061426533654</v>
      </c>
      <c r="IU281">
        <v>-2.28055882586626e-05</v>
      </c>
      <c r="IV281">
        <v>4</v>
      </c>
      <c r="IW281">
        <v>2464</v>
      </c>
      <c r="IX281">
        <v>0</v>
      </c>
      <c r="IY281">
        <v>27</v>
      </c>
      <c r="IZ281">
        <v>29308449.5</v>
      </c>
      <c r="JA281">
        <v>29308449.5</v>
      </c>
      <c r="JB281">
        <v>0.955811</v>
      </c>
      <c r="JC281">
        <v>2.64771</v>
      </c>
      <c r="JD281">
        <v>1.54785</v>
      </c>
      <c r="JE281">
        <v>2.31323</v>
      </c>
      <c r="JF281">
        <v>1.64673</v>
      </c>
      <c r="JG281">
        <v>2.26562</v>
      </c>
      <c r="JH281">
        <v>34.4864</v>
      </c>
      <c r="JI281">
        <v>24.2101</v>
      </c>
      <c r="JJ281">
        <v>18</v>
      </c>
      <c r="JK281">
        <v>505.472</v>
      </c>
      <c r="JL281">
        <v>331.449</v>
      </c>
      <c r="JM281">
        <v>31.4536</v>
      </c>
      <c r="JN281">
        <v>28.444</v>
      </c>
      <c r="JO281">
        <v>30.0002</v>
      </c>
      <c r="JP281">
        <v>28.3824</v>
      </c>
      <c r="JQ281">
        <v>28.3386</v>
      </c>
      <c r="JR281">
        <v>19.1448</v>
      </c>
      <c r="JS281">
        <v>20.9174</v>
      </c>
      <c r="JT281">
        <v>88.0133</v>
      </c>
      <c r="JU281">
        <v>31.4226</v>
      </c>
      <c r="JV281">
        <v>420</v>
      </c>
      <c r="JW281">
        <v>24.4726</v>
      </c>
      <c r="JX281">
        <v>96.6397</v>
      </c>
      <c r="JY281">
        <v>94.5702</v>
      </c>
    </row>
    <row r="282" spans="1:285">
      <c r="A282">
        <v>266</v>
      </c>
      <c r="B282">
        <v>1758507486</v>
      </c>
      <c r="C282">
        <v>4458</v>
      </c>
      <c r="D282" t="s">
        <v>962</v>
      </c>
      <c r="E282" t="s">
        <v>963</v>
      </c>
      <c r="F282">
        <v>5</v>
      </c>
      <c r="G282" t="s">
        <v>419</v>
      </c>
      <c r="H282" t="s">
        <v>964</v>
      </c>
      <c r="I282" t="s">
        <v>421</v>
      </c>
      <c r="J282">
        <v>1758507482.5</v>
      </c>
      <c r="K282">
        <f>(L282)/1000</f>
        <v>0</v>
      </c>
      <c r="L282">
        <f>1000*DL282*AJ282*(DH282-DI282)/(100*DA282*(1000-AJ282*DH282))</f>
        <v>0</v>
      </c>
      <c r="M282">
        <f>DL282*AJ282*(DG282-DF282*(1000-AJ282*DI282)/(1000-AJ282*DH282))/(100*DA282)</f>
        <v>0</v>
      </c>
      <c r="N282">
        <f>DF282 - IF(AJ282&gt;1, M282*DA282*100.0/(AL282), 0)</f>
        <v>0</v>
      </c>
      <c r="O282">
        <f>((U282-K282/2)*N282-M282)/(U282+K282/2)</f>
        <v>0</v>
      </c>
      <c r="P282">
        <f>O282*(DM282+DN282)/1000.0</f>
        <v>0</v>
      </c>
      <c r="Q282">
        <f>(DF282 - IF(AJ282&gt;1, M282*DA282*100.0/(AL282), 0))*(DM282+DN282)/1000.0</f>
        <v>0</v>
      </c>
      <c r="R282">
        <f>2.0/((1/T282-1/S282)+SIGN(T282)*SQRT((1/T282-1/S282)*(1/T282-1/S282) + 4*DB282/((DB282+1)*(DB282+1))*(2*1/T282*1/S282-1/S282*1/S282)))</f>
        <v>0</v>
      </c>
      <c r="S282">
        <f>IF(LEFT(DC282,1)&lt;&gt;"0",IF(LEFT(DC282,1)="1",3.0,DD282),$D$5+$E$5*(DT282*DM282/($K$5*1000))+$F$5*(DT282*DM282/($K$5*1000))*MAX(MIN(DA282,$J$5),$I$5)*MAX(MIN(DA282,$J$5),$I$5)+$G$5*MAX(MIN(DA282,$J$5),$I$5)*(DT282*DM282/($K$5*1000))+$H$5*(DT282*DM282/($K$5*1000))*(DT282*DM282/($K$5*1000)))</f>
        <v>0</v>
      </c>
      <c r="T282">
        <f>K282*(1000-(1000*0.61365*exp(17.502*X282/(240.97+X282))/(DM282+DN282)+DH282)/2)/(1000*0.61365*exp(17.502*X282/(240.97+X282))/(DM282+DN282)-DH282)</f>
        <v>0</v>
      </c>
      <c r="U282">
        <f>1/((DB282+1)/(R282/1.6)+1/(S282/1.37)) + DB282/((DB282+1)/(R282/1.6) + DB282/(S282/1.37))</f>
        <v>0</v>
      </c>
      <c r="V282">
        <f>(CW282*CZ282)</f>
        <v>0</v>
      </c>
      <c r="W282">
        <f>(DO282+(V282+2*0.95*5.67E-8*(((DO282+$B$7)+273)^4-(DO282+273)^4)-44100*K282)/(1.84*29.3*S282+8*0.95*5.67E-8*(DO282+273)^3))</f>
        <v>0</v>
      </c>
      <c r="X282">
        <f>($C$7*DP282+$D$7*DQ282+$E$7*W282)</f>
        <v>0</v>
      </c>
      <c r="Y282">
        <f>0.61365*exp(17.502*X282/(240.97+X282))</f>
        <v>0</v>
      </c>
      <c r="Z282">
        <f>(AA282/AB282*100)</f>
        <v>0</v>
      </c>
      <c r="AA282">
        <f>DH282*(DM282+DN282)/1000</f>
        <v>0</v>
      </c>
      <c r="AB282">
        <f>0.61365*exp(17.502*DO282/(240.97+DO282))</f>
        <v>0</v>
      </c>
      <c r="AC282">
        <f>(Y282-DH282*(DM282+DN282)/1000)</f>
        <v>0</v>
      </c>
      <c r="AD282">
        <f>(-K282*44100)</f>
        <v>0</v>
      </c>
      <c r="AE282">
        <f>2*29.3*S282*0.92*(DO282-X282)</f>
        <v>0</v>
      </c>
      <c r="AF282">
        <f>2*0.95*5.67E-8*(((DO282+$B$7)+273)^4-(X282+273)^4)</f>
        <v>0</v>
      </c>
      <c r="AG282">
        <f>V282+AF282+AD282+AE282</f>
        <v>0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MAX(0,($B$13+$C$13*DT282)/(1+$D$13*DT282)*DM282/(DO282+273)*$E$13)</f>
        <v>0</v>
      </c>
      <c r="AM282" t="s">
        <v>422</v>
      </c>
      <c r="AN282" t="s">
        <v>422</v>
      </c>
      <c r="AO282">
        <v>0</v>
      </c>
      <c r="AP282">
        <v>0</v>
      </c>
      <c r="AQ282">
        <f>1-AO282/AP282</f>
        <v>0</v>
      </c>
      <c r="AR282">
        <v>0</v>
      </c>
      <c r="AS282" t="s">
        <v>422</v>
      </c>
      <c r="AT282" t="s">
        <v>422</v>
      </c>
      <c r="AU282">
        <v>0</v>
      </c>
      <c r="AV282">
        <v>0</v>
      </c>
      <c r="AW282">
        <f>1-AU282/AV282</f>
        <v>0</v>
      </c>
      <c r="AX282">
        <v>0.5</v>
      </c>
      <c r="AY282">
        <f>CX282</f>
        <v>0</v>
      </c>
      <c r="AZ282">
        <f>M282</f>
        <v>0</v>
      </c>
      <c r="BA282">
        <f>AW282*AX282*AY282</f>
        <v>0</v>
      </c>
      <c r="BB282">
        <f>(AZ282-AR282)/AY282</f>
        <v>0</v>
      </c>
      <c r="BC282">
        <f>(AP282-AV282)/AV282</f>
        <v>0</v>
      </c>
      <c r="BD282">
        <f>AO282/(AQ282+AO282/AV282)</f>
        <v>0</v>
      </c>
      <c r="BE282" t="s">
        <v>422</v>
      </c>
      <c r="BF282">
        <v>0</v>
      </c>
      <c r="BG282">
        <f>IF(BF282&lt;&gt;0, BF282, BD282)</f>
        <v>0</v>
      </c>
      <c r="BH282">
        <f>1-BG282/AV282</f>
        <v>0</v>
      </c>
      <c r="BI282">
        <f>(AV282-AU282)/(AV282-BG282)</f>
        <v>0</v>
      </c>
      <c r="BJ282">
        <f>(AP282-AV282)/(AP282-BG282)</f>
        <v>0</v>
      </c>
      <c r="BK282">
        <f>(AV282-AU282)/(AV282-AO282)</f>
        <v>0</v>
      </c>
      <c r="BL282">
        <f>(AP282-AV282)/(AP282-AO282)</f>
        <v>0</v>
      </c>
      <c r="BM282">
        <f>(BI282*BG282/AU282)</f>
        <v>0</v>
      </c>
      <c r="BN282">
        <f>(1-BM282)</f>
        <v>0</v>
      </c>
      <c r="CW282">
        <f>$B$11*DU282+$C$11*DV282+$F$11*EG282*(1-EJ282)</f>
        <v>0</v>
      </c>
      <c r="CX282">
        <f>CW282*CY282</f>
        <v>0</v>
      </c>
      <c r="CY282">
        <f>($B$11*$D$9+$C$11*$D$9+$F$11*((ET282+EL282)/MAX(ET282+EL282+EU282, 0.1)*$I$9+EU282/MAX(ET282+EL282+EU282, 0.1)*$J$9))/($B$11+$C$11+$F$11)</f>
        <v>0</v>
      </c>
      <c r="CZ282">
        <f>($B$11*$K$9+$C$11*$K$9+$F$11*((ET282+EL282)/MAX(ET282+EL282+EU282, 0.1)*$P$9+EU282/MAX(ET282+EL282+EU282, 0.1)*$Q$9))/($B$11+$C$11+$F$11)</f>
        <v>0</v>
      </c>
      <c r="DA282">
        <v>2.96</v>
      </c>
      <c r="DB282">
        <v>0.5</v>
      </c>
      <c r="DC282" t="s">
        <v>423</v>
      </c>
      <c r="DD282">
        <v>2</v>
      </c>
      <c r="DE282">
        <v>1758507482.5</v>
      </c>
      <c r="DF282">
        <v>420.380166666667</v>
      </c>
      <c r="DG282">
        <v>419.979666666667</v>
      </c>
      <c r="DH282">
        <v>23.85675</v>
      </c>
      <c r="DI282">
        <v>23.6323166666667</v>
      </c>
      <c r="DJ282">
        <v>418.326333333333</v>
      </c>
      <c r="DK282">
        <v>23.5196333333333</v>
      </c>
      <c r="DL282">
        <v>500.019333333333</v>
      </c>
      <c r="DM282">
        <v>89.8379666666667</v>
      </c>
      <c r="DN282">
        <v>0.0364900333333333</v>
      </c>
      <c r="DO282">
        <v>30.1223333333333</v>
      </c>
      <c r="DP282">
        <v>29.9612666666667</v>
      </c>
      <c r="DQ282">
        <v>999.9</v>
      </c>
      <c r="DR282">
        <v>0</v>
      </c>
      <c r="DS282">
        <v>0</v>
      </c>
      <c r="DT282">
        <v>10012.1633333333</v>
      </c>
      <c r="DU282">
        <v>0</v>
      </c>
      <c r="DV282">
        <v>0.330984</v>
      </c>
      <c r="DW282">
        <v>0.400309333333333</v>
      </c>
      <c r="DX282">
        <v>430.654</v>
      </c>
      <c r="DY282">
        <v>430.145166666667</v>
      </c>
      <c r="DZ282">
        <v>0.224410333333333</v>
      </c>
      <c r="EA282">
        <v>419.979666666667</v>
      </c>
      <c r="EB282">
        <v>23.6323166666667</v>
      </c>
      <c r="EC282">
        <v>2.14324333333333</v>
      </c>
      <c r="ED282">
        <v>2.12308333333333</v>
      </c>
      <c r="EE282">
        <v>18.5442666666667</v>
      </c>
      <c r="EF282">
        <v>18.3934333333333</v>
      </c>
      <c r="EG282">
        <v>0.00500059</v>
      </c>
      <c r="EH282">
        <v>0</v>
      </c>
      <c r="EI282">
        <v>0</v>
      </c>
      <c r="EJ282">
        <v>0</v>
      </c>
      <c r="EK282">
        <v>304.316666666667</v>
      </c>
      <c r="EL282">
        <v>0.00500059</v>
      </c>
      <c r="EM282">
        <v>-13.0333333333333</v>
      </c>
      <c r="EN282">
        <v>-1.05</v>
      </c>
      <c r="EO282">
        <v>35.187</v>
      </c>
      <c r="EP282">
        <v>38.062</v>
      </c>
      <c r="EQ282">
        <v>36.375</v>
      </c>
      <c r="ER282">
        <v>37.906</v>
      </c>
      <c r="ES282">
        <v>37.333</v>
      </c>
      <c r="ET282">
        <v>0</v>
      </c>
      <c r="EU282">
        <v>0</v>
      </c>
      <c r="EV282">
        <v>0</v>
      </c>
      <c r="EW282">
        <v>1758507486.3</v>
      </c>
      <c r="EX282">
        <v>0</v>
      </c>
      <c r="EY282">
        <v>304.972</v>
      </c>
      <c r="EZ282">
        <v>-5.39230748198652</v>
      </c>
      <c r="FA282">
        <v>37.1307696211972</v>
      </c>
      <c r="FB282">
        <v>-14.324</v>
      </c>
      <c r="FC282">
        <v>15</v>
      </c>
      <c r="FD282">
        <v>0</v>
      </c>
      <c r="FE282" t="s">
        <v>424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0.367697666666667</v>
      </c>
      <c r="FR282">
        <v>0.153142675324675</v>
      </c>
      <c r="FS282">
        <v>0.0405982167428375</v>
      </c>
      <c r="FT282">
        <v>1</v>
      </c>
      <c r="FU282">
        <v>304.661764705882</v>
      </c>
      <c r="FV282">
        <v>8.91214674523253</v>
      </c>
      <c r="FW282">
        <v>6.64609636446938</v>
      </c>
      <c r="FX282">
        <v>-1</v>
      </c>
      <c r="FY282">
        <v>0.226715047619048</v>
      </c>
      <c r="FZ282">
        <v>-0.0228274285714283</v>
      </c>
      <c r="GA282">
        <v>0.00255865826959943</v>
      </c>
      <c r="GB282">
        <v>1</v>
      </c>
      <c r="GC282">
        <v>2</v>
      </c>
      <c r="GD282">
        <v>2</v>
      </c>
      <c r="GE282" t="s">
        <v>425</v>
      </c>
      <c r="GF282">
        <v>3.13289</v>
      </c>
      <c r="GG282">
        <v>2.71473</v>
      </c>
      <c r="GH282">
        <v>0.0888328</v>
      </c>
      <c r="GI282">
        <v>0.0892352</v>
      </c>
      <c r="GJ282">
        <v>0.101831</v>
      </c>
      <c r="GK282">
        <v>0.10178</v>
      </c>
      <c r="GL282">
        <v>34297.6</v>
      </c>
      <c r="GM282">
        <v>36710.3</v>
      </c>
      <c r="GN282">
        <v>34058.9</v>
      </c>
      <c r="GO282">
        <v>36497.6</v>
      </c>
      <c r="GP282">
        <v>43217.9</v>
      </c>
      <c r="GQ282">
        <v>47068</v>
      </c>
      <c r="GR282">
        <v>53148.8</v>
      </c>
      <c r="GS282">
        <v>58340.3</v>
      </c>
      <c r="GT282">
        <v>1.94368</v>
      </c>
      <c r="GU282">
        <v>1.64955</v>
      </c>
      <c r="GV282">
        <v>0.0956617</v>
      </c>
      <c r="GW282">
        <v>0</v>
      </c>
      <c r="GX282">
        <v>28.4094</v>
      </c>
      <c r="GY282">
        <v>999.9</v>
      </c>
      <c r="GZ282">
        <v>59.162</v>
      </c>
      <c r="HA282">
        <v>30.595</v>
      </c>
      <c r="HB282">
        <v>29.0298</v>
      </c>
      <c r="HC282">
        <v>54.4847</v>
      </c>
      <c r="HD282">
        <v>47.5801</v>
      </c>
      <c r="HE282">
        <v>1</v>
      </c>
      <c r="HF282">
        <v>0.106502</v>
      </c>
      <c r="HG282">
        <v>-1.52036</v>
      </c>
      <c r="HH282">
        <v>20.1252</v>
      </c>
      <c r="HI282">
        <v>5.19827</v>
      </c>
      <c r="HJ282">
        <v>12.004</v>
      </c>
      <c r="HK282">
        <v>4.97525</v>
      </c>
      <c r="HL282">
        <v>3.294</v>
      </c>
      <c r="HM282">
        <v>9999</v>
      </c>
      <c r="HN282">
        <v>9999</v>
      </c>
      <c r="HO282">
        <v>9999</v>
      </c>
      <c r="HP282">
        <v>999.9</v>
      </c>
      <c r="HQ282">
        <v>1.86325</v>
      </c>
      <c r="HR282">
        <v>1.86812</v>
      </c>
      <c r="HS282">
        <v>1.86783</v>
      </c>
      <c r="HT282">
        <v>1.86905</v>
      </c>
      <c r="HU282">
        <v>1.86981</v>
      </c>
      <c r="HV282">
        <v>1.8659</v>
      </c>
      <c r="HW282">
        <v>1.86697</v>
      </c>
      <c r="HX282">
        <v>1.86843</v>
      </c>
      <c r="HY282">
        <v>5</v>
      </c>
      <c r="HZ282">
        <v>0</v>
      </c>
      <c r="IA282">
        <v>0</v>
      </c>
      <c r="IB282">
        <v>0</v>
      </c>
      <c r="IC282" t="s">
        <v>426</v>
      </c>
      <c r="ID282" t="s">
        <v>427</v>
      </c>
      <c r="IE282" t="s">
        <v>428</v>
      </c>
      <c r="IF282" t="s">
        <v>428</v>
      </c>
      <c r="IG282" t="s">
        <v>428</v>
      </c>
      <c r="IH282" t="s">
        <v>428</v>
      </c>
      <c r="II282">
        <v>0</v>
      </c>
      <c r="IJ282">
        <v>100</v>
      </c>
      <c r="IK282">
        <v>100</v>
      </c>
      <c r="IL282">
        <v>2.054</v>
      </c>
      <c r="IM282">
        <v>0.3371</v>
      </c>
      <c r="IN282">
        <v>0.625846538382723</v>
      </c>
      <c r="IO282">
        <v>0.00365734689822481</v>
      </c>
      <c r="IP282">
        <v>-6.82403095585571e-07</v>
      </c>
      <c r="IQ282">
        <v>2.34579755332527e-10</v>
      </c>
      <c r="IR282">
        <v>-0.0964157226560202</v>
      </c>
      <c r="IS282">
        <v>-0.0183575705514064</v>
      </c>
      <c r="IT282">
        <v>0.00210061426533654</v>
      </c>
      <c r="IU282">
        <v>-2.28055882586626e-05</v>
      </c>
      <c r="IV282">
        <v>4</v>
      </c>
      <c r="IW282">
        <v>2464</v>
      </c>
      <c r="IX282">
        <v>0</v>
      </c>
      <c r="IY282">
        <v>27</v>
      </c>
      <c r="IZ282">
        <v>29308458.1</v>
      </c>
      <c r="JA282">
        <v>29308458.1</v>
      </c>
      <c r="JB282">
        <v>0.95459</v>
      </c>
      <c r="JC282">
        <v>2.64282</v>
      </c>
      <c r="JD282">
        <v>1.54785</v>
      </c>
      <c r="JE282">
        <v>2.31323</v>
      </c>
      <c r="JF282">
        <v>1.64673</v>
      </c>
      <c r="JG282">
        <v>2.32544</v>
      </c>
      <c r="JH282">
        <v>34.5092</v>
      </c>
      <c r="JI282">
        <v>24.2188</v>
      </c>
      <c r="JJ282">
        <v>18</v>
      </c>
      <c r="JK282">
        <v>501.66</v>
      </c>
      <c r="JL282">
        <v>330.207</v>
      </c>
      <c r="JM282">
        <v>30.9678</v>
      </c>
      <c r="JN282">
        <v>28.7292</v>
      </c>
      <c r="JO282">
        <v>30.0003</v>
      </c>
      <c r="JP282">
        <v>28.6626</v>
      </c>
      <c r="JQ282">
        <v>28.6166</v>
      </c>
      <c r="JR282">
        <v>19.1334</v>
      </c>
      <c r="JS282">
        <v>24.2066</v>
      </c>
      <c r="JT282">
        <v>89.3851</v>
      </c>
      <c r="JU282">
        <v>30.9923</v>
      </c>
      <c r="JV282">
        <v>420</v>
      </c>
      <c r="JW282">
        <v>23.656</v>
      </c>
      <c r="JX282">
        <v>96.6012</v>
      </c>
      <c r="JY282">
        <v>94.5184</v>
      </c>
    </row>
    <row r="283" spans="1:285">
      <c r="A283">
        <v>267</v>
      </c>
      <c r="B283">
        <v>1758507488</v>
      </c>
      <c r="C283">
        <v>4460</v>
      </c>
      <c r="D283" t="s">
        <v>965</v>
      </c>
      <c r="E283" t="s">
        <v>966</v>
      </c>
      <c r="F283">
        <v>5</v>
      </c>
      <c r="G283" t="s">
        <v>419</v>
      </c>
      <c r="H283" t="s">
        <v>964</v>
      </c>
      <c r="I283" t="s">
        <v>421</v>
      </c>
      <c r="J283">
        <v>1758507484.75</v>
      </c>
      <c r="K283">
        <f>(L283)/1000</f>
        <v>0</v>
      </c>
      <c r="L283">
        <f>1000*DL283*AJ283*(DH283-DI283)/(100*DA283*(1000-AJ283*DH283))</f>
        <v>0</v>
      </c>
      <c r="M283">
        <f>DL283*AJ283*(DG283-DF283*(1000-AJ283*DI283)/(1000-AJ283*DH283))/(100*DA283)</f>
        <v>0</v>
      </c>
      <c r="N283">
        <f>DF283 - IF(AJ283&gt;1, M283*DA283*100.0/(AL283), 0)</f>
        <v>0</v>
      </c>
      <c r="O283">
        <f>((U283-K283/2)*N283-M283)/(U283+K283/2)</f>
        <v>0</v>
      </c>
      <c r="P283">
        <f>O283*(DM283+DN283)/1000.0</f>
        <v>0</v>
      </c>
      <c r="Q283">
        <f>(DF283 - IF(AJ283&gt;1, M283*DA283*100.0/(AL283), 0))*(DM283+DN283)/1000.0</f>
        <v>0</v>
      </c>
      <c r="R283">
        <f>2.0/((1/T283-1/S283)+SIGN(T283)*SQRT((1/T283-1/S283)*(1/T283-1/S283) + 4*DB283/((DB283+1)*(DB283+1))*(2*1/T283*1/S283-1/S283*1/S283)))</f>
        <v>0</v>
      </c>
      <c r="S283">
        <f>IF(LEFT(DC283,1)&lt;&gt;"0",IF(LEFT(DC283,1)="1",3.0,DD283),$D$5+$E$5*(DT283*DM283/($K$5*1000))+$F$5*(DT283*DM283/($K$5*1000))*MAX(MIN(DA283,$J$5),$I$5)*MAX(MIN(DA283,$J$5),$I$5)+$G$5*MAX(MIN(DA283,$J$5),$I$5)*(DT283*DM283/($K$5*1000))+$H$5*(DT283*DM283/($K$5*1000))*(DT283*DM283/($K$5*1000)))</f>
        <v>0</v>
      </c>
      <c r="T283">
        <f>K283*(1000-(1000*0.61365*exp(17.502*X283/(240.97+X283))/(DM283+DN283)+DH283)/2)/(1000*0.61365*exp(17.502*X283/(240.97+X283))/(DM283+DN283)-DH283)</f>
        <v>0</v>
      </c>
      <c r="U283">
        <f>1/((DB283+1)/(R283/1.6)+1/(S283/1.37)) + DB283/((DB283+1)/(R283/1.6) + DB283/(S283/1.37))</f>
        <v>0</v>
      </c>
      <c r="V283">
        <f>(CW283*CZ283)</f>
        <v>0</v>
      </c>
      <c r="W283">
        <f>(DO283+(V283+2*0.95*5.67E-8*(((DO283+$B$7)+273)^4-(DO283+273)^4)-44100*K283)/(1.84*29.3*S283+8*0.95*5.67E-8*(DO283+273)^3))</f>
        <v>0</v>
      </c>
      <c r="X283">
        <f>($C$7*DP283+$D$7*DQ283+$E$7*W283)</f>
        <v>0</v>
      </c>
      <c r="Y283">
        <f>0.61365*exp(17.502*X283/(240.97+X283))</f>
        <v>0</v>
      </c>
      <c r="Z283">
        <f>(AA283/AB283*100)</f>
        <v>0</v>
      </c>
      <c r="AA283">
        <f>DH283*(DM283+DN283)/1000</f>
        <v>0</v>
      </c>
      <c r="AB283">
        <f>0.61365*exp(17.502*DO283/(240.97+DO283))</f>
        <v>0</v>
      </c>
      <c r="AC283">
        <f>(Y283-DH283*(DM283+DN283)/1000)</f>
        <v>0</v>
      </c>
      <c r="AD283">
        <f>(-K283*44100)</f>
        <v>0</v>
      </c>
      <c r="AE283">
        <f>2*29.3*S283*0.92*(DO283-X283)</f>
        <v>0</v>
      </c>
      <c r="AF283">
        <f>2*0.95*5.67E-8*(((DO283+$B$7)+273)^4-(X283+273)^4)</f>
        <v>0</v>
      </c>
      <c r="AG283">
        <f>V283+AF283+AD283+AE283</f>
        <v>0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MAX(0,($B$13+$C$13*DT283)/(1+$D$13*DT283)*DM283/(DO283+273)*$E$13)</f>
        <v>0</v>
      </c>
      <c r="AM283" t="s">
        <v>422</v>
      </c>
      <c r="AN283" t="s">
        <v>422</v>
      </c>
      <c r="AO283">
        <v>0</v>
      </c>
      <c r="AP283">
        <v>0</v>
      </c>
      <c r="AQ283">
        <f>1-AO283/AP283</f>
        <v>0</v>
      </c>
      <c r="AR283">
        <v>0</v>
      </c>
      <c r="AS283" t="s">
        <v>422</v>
      </c>
      <c r="AT283" t="s">
        <v>422</v>
      </c>
      <c r="AU283">
        <v>0</v>
      </c>
      <c r="AV283">
        <v>0</v>
      </c>
      <c r="AW283">
        <f>1-AU283/AV283</f>
        <v>0</v>
      </c>
      <c r="AX283">
        <v>0.5</v>
      </c>
      <c r="AY283">
        <f>CX283</f>
        <v>0</v>
      </c>
      <c r="AZ283">
        <f>M283</f>
        <v>0</v>
      </c>
      <c r="BA283">
        <f>AW283*AX283*AY283</f>
        <v>0</v>
      </c>
      <c r="BB283">
        <f>(AZ283-AR283)/AY283</f>
        <v>0</v>
      </c>
      <c r="BC283">
        <f>(AP283-AV283)/AV283</f>
        <v>0</v>
      </c>
      <c r="BD283">
        <f>AO283/(AQ283+AO283/AV283)</f>
        <v>0</v>
      </c>
      <c r="BE283" t="s">
        <v>422</v>
      </c>
      <c r="BF283">
        <v>0</v>
      </c>
      <c r="BG283">
        <f>IF(BF283&lt;&gt;0, BF283, BD283)</f>
        <v>0</v>
      </c>
      <c r="BH283">
        <f>1-BG283/AV283</f>
        <v>0</v>
      </c>
      <c r="BI283">
        <f>(AV283-AU283)/(AV283-BG283)</f>
        <v>0</v>
      </c>
      <c r="BJ283">
        <f>(AP283-AV283)/(AP283-BG283)</f>
        <v>0</v>
      </c>
      <c r="BK283">
        <f>(AV283-AU283)/(AV283-AO283)</f>
        <v>0</v>
      </c>
      <c r="BL283">
        <f>(AP283-AV283)/(AP283-AO283)</f>
        <v>0</v>
      </c>
      <c r="BM283">
        <f>(BI283*BG283/AU283)</f>
        <v>0</v>
      </c>
      <c r="BN283">
        <f>(1-BM283)</f>
        <v>0</v>
      </c>
      <c r="CW283">
        <f>$B$11*DU283+$C$11*DV283+$F$11*EG283*(1-EJ283)</f>
        <v>0</v>
      </c>
      <c r="CX283">
        <f>CW283*CY283</f>
        <v>0</v>
      </c>
      <c r="CY283">
        <f>($B$11*$D$9+$C$11*$D$9+$F$11*((ET283+EL283)/MAX(ET283+EL283+EU283, 0.1)*$I$9+EU283/MAX(ET283+EL283+EU283, 0.1)*$J$9))/($B$11+$C$11+$F$11)</f>
        <v>0</v>
      </c>
      <c r="CZ283">
        <f>($B$11*$K$9+$C$11*$K$9+$F$11*((ET283+EL283)/MAX(ET283+EL283+EU283, 0.1)*$P$9+EU283/MAX(ET283+EL283+EU283, 0.1)*$Q$9))/($B$11+$C$11+$F$11)</f>
        <v>0</v>
      </c>
      <c r="DA283">
        <v>2.96</v>
      </c>
      <c r="DB283">
        <v>0.5</v>
      </c>
      <c r="DC283" t="s">
        <v>423</v>
      </c>
      <c r="DD283">
        <v>2</v>
      </c>
      <c r="DE283">
        <v>1758507484.75</v>
      </c>
      <c r="DF283">
        <v>420.37425</v>
      </c>
      <c r="DG283">
        <v>419.9675</v>
      </c>
      <c r="DH283">
        <v>23.855825</v>
      </c>
      <c r="DI283">
        <v>23.631875</v>
      </c>
      <c r="DJ283">
        <v>418.32025</v>
      </c>
      <c r="DK283">
        <v>23.518775</v>
      </c>
      <c r="DL283">
        <v>500.02775</v>
      </c>
      <c r="DM283">
        <v>89.838775</v>
      </c>
      <c r="DN283">
        <v>0.03653865</v>
      </c>
      <c r="DO283">
        <v>30.12535</v>
      </c>
      <c r="DP283">
        <v>29.965675</v>
      </c>
      <c r="DQ283">
        <v>999.9</v>
      </c>
      <c r="DR283">
        <v>0</v>
      </c>
      <c r="DS283">
        <v>0</v>
      </c>
      <c r="DT283">
        <v>10008.73</v>
      </c>
      <c r="DU283">
        <v>0</v>
      </c>
      <c r="DV283">
        <v>0.330984</v>
      </c>
      <c r="DW283">
        <v>0.4062575</v>
      </c>
      <c r="DX283">
        <v>430.6475</v>
      </c>
      <c r="DY283">
        <v>430.1325</v>
      </c>
      <c r="DZ283">
        <v>0.22393975</v>
      </c>
      <c r="EA283">
        <v>419.9675</v>
      </c>
      <c r="EB283">
        <v>23.631875</v>
      </c>
      <c r="EC283">
        <v>2.14318</v>
      </c>
      <c r="ED283">
        <v>2.123065</v>
      </c>
      <c r="EE283">
        <v>18.5438</v>
      </c>
      <c r="EF283">
        <v>18.393275</v>
      </c>
      <c r="EG283">
        <v>0.00500059</v>
      </c>
      <c r="EH283">
        <v>0</v>
      </c>
      <c r="EI283">
        <v>0</v>
      </c>
      <c r="EJ283">
        <v>0</v>
      </c>
      <c r="EK283">
        <v>302.725</v>
      </c>
      <c r="EL283">
        <v>0.00500059</v>
      </c>
      <c r="EM283">
        <v>-6.225</v>
      </c>
      <c r="EN283">
        <v>-0.575</v>
      </c>
      <c r="EO283">
        <v>35.187</v>
      </c>
      <c r="EP283">
        <v>38.062</v>
      </c>
      <c r="EQ283">
        <v>36.375</v>
      </c>
      <c r="ER283">
        <v>37.8905</v>
      </c>
      <c r="ES283">
        <v>37.32775</v>
      </c>
      <c r="ET283">
        <v>0</v>
      </c>
      <c r="EU283">
        <v>0</v>
      </c>
      <c r="EV283">
        <v>0</v>
      </c>
      <c r="EW283">
        <v>1758507488.7</v>
      </c>
      <c r="EX283">
        <v>0</v>
      </c>
      <c r="EY283">
        <v>304.932</v>
      </c>
      <c r="EZ283">
        <v>-12.8615381992776</v>
      </c>
      <c r="FA283">
        <v>27.8230772629762</v>
      </c>
      <c r="FB283">
        <v>-13.916</v>
      </c>
      <c r="FC283">
        <v>15</v>
      </c>
      <c r="FD283">
        <v>0</v>
      </c>
      <c r="FE283" t="s">
        <v>424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0.3743531</v>
      </c>
      <c r="FR283">
        <v>0.174460330827068</v>
      </c>
      <c r="FS283">
        <v>0.0424220608326611</v>
      </c>
      <c r="FT283">
        <v>1</v>
      </c>
      <c r="FU283">
        <v>304.658823529412</v>
      </c>
      <c r="FV283">
        <v>4.64171132057229</v>
      </c>
      <c r="FW283">
        <v>6.64791509320818</v>
      </c>
      <c r="FX283">
        <v>-1</v>
      </c>
      <c r="FY283">
        <v>0.22601755</v>
      </c>
      <c r="FZ283">
        <v>-0.0167002556390977</v>
      </c>
      <c r="GA283">
        <v>0.00178432117274329</v>
      </c>
      <c r="GB283">
        <v>1</v>
      </c>
      <c r="GC283">
        <v>2</v>
      </c>
      <c r="GD283">
        <v>2</v>
      </c>
      <c r="GE283" t="s">
        <v>425</v>
      </c>
      <c r="GF283">
        <v>3.13289</v>
      </c>
      <c r="GG283">
        <v>2.71465</v>
      </c>
      <c r="GH283">
        <v>0.0888276</v>
      </c>
      <c r="GI283">
        <v>0.089235</v>
      </c>
      <c r="GJ283">
        <v>0.10183</v>
      </c>
      <c r="GK283">
        <v>0.10178</v>
      </c>
      <c r="GL283">
        <v>34297.7</v>
      </c>
      <c r="GM283">
        <v>36710.3</v>
      </c>
      <c r="GN283">
        <v>34058.9</v>
      </c>
      <c r="GO283">
        <v>36497.6</v>
      </c>
      <c r="GP283">
        <v>43217.8</v>
      </c>
      <c r="GQ283">
        <v>47068.1</v>
      </c>
      <c r="GR283">
        <v>53148.6</v>
      </c>
      <c r="GS283">
        <v>58340.3</v>
      </c>
      <c r="GT283">
        <v>1.94385</v>
      </c>
      <c r="GU283">
        <v>1.6495</v>
      </c>
      <c r="GV283">
        <v>0.0960268</v>
      </c>
      <c r="GW283">
        <v>0</v>
      </c>
      <c r="GX283">
        <v>28.4094</v>
      </c>
      <c r="GY283">
        <v>999.9</v>
      </c>
      <c r="GZ283">
        <v>59.162</v>
      </c>
      <c r="HA283">
        <v>30.595</v>
      </c>
      <c r="HB283">
        <v>29.0298</v>
      </c>
      <c r="HC283">
        <v>54.7047</v>
      </c>
      <c r="HD283">
        <v>47.2676</v>
      </c>
      <c r="HE283">
        <v>1</v>
      </c>
      <c r="HF283">
        <v>0.106486</v>
      </c>
      <c r="HG283">
        <v>-1.52709</v>
      </c>
      <c r="HH283">
        <v>20.1253</v>
      </c>
      <c r="HI283">
        <v>5.19827</v>
      </c>
      <c r="HJ283">
        <v>12.004</v>
      </c>
      <c r="HK283">
        <v>4.9754</v>
      </c>
      <c r="HL283">
        <v>3.294</v>
      </c>
      <c r="HM283">
        <v>9999</v>
      </c>
      <c r="HN283">
        <v>9999</v>
      </c>
      <c r="HO283">
        <v>9999</v>
      </c>
      <c r="HP283">
        <v>999.9</v>
      </c>
      <c r="HQ283">
        <v>1.86325</v>
      </c>
      <c r="HR283">
        <v>1.86812</v>
      </c>
      <c r="HS283">
        <v>1.86783</v>
      </c>
      <c r="HT283">
        <v>1.86905</v>
      </c>
      <c r="HU283">
        <v>1.86981</v>
      </c>
      <c r="HV283">
        <v>1.86592</v>
      </c>
      <c r="HW283">
        <v>1.86699</v>
      </c>
      <c r="HX283">
        <v>1.86844</v>
      </c>
      <c r="HY283">
        <v>5</v>
      </c>
      <c r="HZ283">
        <v>0</v>
      </c>
      <c r="IA283">
        <v>0</v>
      </c>
      <c r="IB283">
        <v>0</v>
      </c>
      <c r="IC283" t="s">
        <v>426</v>
      </c>
      <c r="ID283" t="s">
        <v>427</v>
      </c>
      <c r="IE283" t="s">
        <v>428</v>
      </c>
      <c r="IF283" t="s">
        <v>428</v>
      </c>
      <c r="IG283" t="s">
        <v>428</v>
      </c>
      <c r="IH283" t="s">
        <v>428</v>
      </c>
      <c r="II283">
        <v>0</v>
      </c>
      <c r="IJ283">
        <v>100</v>
      </c>
      <c r="IK283">
        <v>100</v>
      </c>
      <c r="IL283">
        <v>2.053</v>
      </c>
      <c r="IM283">
        <v>0.337</v>
      </c>
      <c r="IN283">
        <v>0.625846538382723</v>
      </c>
      <c r="IO283">
        <v>0.00365734689822481</v>
      </c>
      <c r="IP283">
        <v>-6.82403095585571e-07</v>
      </c>
      <c r="IQ283">
        <v>2.34579755332527e-10</v>
      </c>
      <c r="IR283">
        <v>-0.0964157226560202</v>
      </c>
      <c r="IS283">
        <v>-0.0183575705514064</v>
      </c>
      <c r="IT283">
        <v>0.00210061426533654</v>
      </c>
      <c r="IU283">
        <v>-2.28055882586626e-05</v>
      </c>
      <c r="IV283">
        <v>4</v>
      </c>
      <c r="IW283">
        <v>2464</v>
      </c>
      <c r="IX283">
        <v>0</v>
      </c>
      <c r="IY283">
        <v>27</v>
      </c>
      <c r="IZ283">
        <v>29308458.1</v>
      </c>
      <c r="JA283">
        <v>29308458.1</v>
      </c>
      <c r="JB283">
        <v>0.95459</v>
      </c>
      <c r="JC283">
        <v>2.63916</v>
      </c>
      <c r="JD283">
        <v>1.54785</v>
      </c>
      <c r="JE283">
        <v>2.31323</v>
      </c>
      <c r="JF283">
        <v>1.64673</v>
      </c>
      <c r="JG283">
        <v>2.31079</v>
      </c>
      <c r="JH283">
        <v>34.5092</v>
      </c>
      <c r="JI283">
        <v>24.2188</v>
      </c>
      <c r="JJ283">
        <v>18</v>
      </c>
      <c r="JK283">
        <v>501.776</v>
      </c>
      <c r="JL283">
        <v>330.19</v>
      </c>
      <c r="JM283">
        <v>30.9788</v>
      </c>
      <c r="JN283">
        <v>28.7296</v>
      </c>
      <c r="JO283">
        <v>30.0002</v>
      </c>
      <c r="JP283">
        <v>28.6626</v>
      </c>
      <c r="JQ283">
        <v>28.6178</v>
      </c>
      <c r="JR283">
        <v>19.1334</v>
      </c>
      <c r="JS283">
        <v>24.2066</v>
      </c>
      <c r="JT283">
        <v>89.3851</v>
      </c>
      <c r="JU283">
        <v>30.9923</v>
      </c>
      <c r="JV283">
        <v>420</v>
      </c>
      <c r="JW283">
        <v>23.656</v>
      </c>
      <c r="JX283">
        <v>96.601</v>
      </c>
      <c r="JY283">
        <v>94.5184</v>
      </c>
    </row>
    <row r="284" spans="1:285">
      <c r="A284">
        <v>268</v>
      </c>
      <c r="B284">
        <v>1758507491</v>
      </c>
      <c r="C284">
        <v>4463</v>
      </c>
      <c r="D284" t="s">
        <v>967</v>
      </c>
      <c r="E284" t="s">
        <v>968</v>
      </c>
      <c r="F284">
        <v>5</v>
      </c>
      <c r="G284" t="s">
        <v>419</v>
      </c>
      <c r="H284" t="s">
        <v>964</v>
      </c>
      <c r="I284" t="s">
        <v>421</v>
      </c>
      <c r="J284">
        <v>1758507487.75</v>
      </c>
      <c r="K284">
        <f>(L284)/1000</f>
        <v>0</v>
      </c>
      <c r="L284">
        <f>1000*DL284*AJ284*(DH284-DI284)/(100*DA284*(1000-AJ284*DH284))</f>
        <v>0</v>
      </c>
      <c r="M284">
        <f>DL284*AJ284*(DG284-DF284*(1000-AJ284*DI284)/(1000-AJ284*DH284))/(100*DA284)</f>
        <v>0</v>
      </c>
      <c r="N284">
        <f>DF284 - IF(AJ284&gt;1, M284*DA284*100.0/(AL284), 0)</f>
        <v>0</v>
      </c>
      <c r="O284">
        <f>((U284-K284/2)*N284-M284)/(U284+K284/2)</f>
        <v>0</v>
      </c>
      <c r="P284">
        <f>O284*(DM284+DN284)/1000.0</f>
        <v>0</v>
      </c>
      <c r="Q284">
        <f>(DF284 - IF(AJ284&gt;1, M284*DA284*100.0/(AL284), 0))*(DM284+DN284)/1000.0</f>
        <v>0</v>
      </c>
      <c r="R284">
        <f>2.0/((1/T284-1/S284)+SIGN(T284)*SQRT((1/T284-1/S284)*(1/T284-1/S284) + 4*DB284/((DB284+1)*(DB284+1))*(2*1/T284*1/S284-1/S284*1/S284)))</f>
        <v>0</v>
      </c>
      <c r="S284">
        <f>IF(LEFT(DC284,1)&lt;&gt;"0",IF(LEFT(DC284,1)="1",3.0,DD284),$D$5+$E$5*(DT284*DM284/($K$5*1000))+$F$5*(DT284*DM284/($K$5*1000))*MAX(MIN(DA284,$J$5),$I$5)*MAX(MIN(DA284,$J$5),$I$5)+$G$5*MAX(MIN(DA284,$J$5),$I$5)*(DT284*DM284/($K$5*1000))+$H$5*(DT284*DM284/($K$5*1000))*(DT284*DM284/($K$5*1000)))</f>
        <v>0</v>
      </c>
      <c r="T284">
        <f>K284*(1000-(1000*0.61365*exp(17.502*X284/(240.97+X284))/(DM284+DN284)+DH284)/2)/(1000*0.61365*exp(17.502*X284/(240.97+X284))/(DM284+DN284)-DH284)</f>
        <v>0</v>
      </c>
      <c r="U284">
        <f>1/((DB284+1)/(R284/1.6)+1/(S284/1.37)) + DB284/((DB284+1)/(R284/1.6) + DB284/(S284/1.37))</f>
        <v>0</v>
      </c>
      <c r="V284">
        <f>(CW284*CZ284)</f>
        <v>0</v>
      </c>
      <c r="W284">
        <f>(DO284+(V284+2*0.95*5.67E-8*(((DO284+$B$7)+273)^4-(DO284+273)^4)-44100*K284)/(1.84*29.3*S284+8*0.95*5.67E-8*(DO284+273)^3))</f>
        <v>0</v>
      </c>
      <c r="X284">
        <f>($C$7*DP284+$D$7*DQ284+$E$7*W284)</f>
        <v>0</v>
      </c>
      <c r="Y284">
        <f>0.61365*exp(17.502*X284/(240.97+X284))</f>
        <v>0</v>
      </c>
      <c r="Z284">
        <f>(AA284/AB284*100)</f>
        <v>0</v>
      </c>
      <c r="AA284">
        <f>DH284*(DM284+DN284)/1000</f>
        <v>0</v>
      </c>
      <c r="AB284">
        <f>0.61365*exp(17.502*DO284/(240.97+DO284))</f>
        <v>0</v>
      </c>
      <c r="AC284">
        <f>(Y284-DH284*(DM284+DN284)/1000)</f>
        <v>0</v>
      </c>
      <c r="AD284">
        <f>(-K284*44100)</f>
        <v>0</v>
      </c>
      <c r="AE284">
        <f>2*29.3*S284*0.92*(DO284-X284)</f>
        <v>0</v>
      </c>
      <c r="AF284">
        <f>2*0.95*5.67E-8*(((DO284+$B$7)+273)^4-(X284+273)^4)</f>
        <v>0</v>
      </c>
      <c r="AG284">
        <f>V284+AF284+AD284+AE284</f>
        <v>0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MAX(0,($B$13+$C$13*DT284)/(1+$D$13*DT284)*DM284/(DO284+273)*$E$13)</f>
        <v>0</v>
      </c>
      <c r="AM284" t="s">
        <v>422</v>
      </c>
      <c r="AN284" t="s">
        <v>422</v>
      </c>
      <c r="AO284">
        <v>0</v>
      </c>
      <c r="AP284">
        <v>0</v>
      </c>
      <c r="AQ284">
        <f>1-AO284/AP284</f>
        <v>0</v>
      </c>
      <c r="AR284">
        <v>0</v>
      </c>
      <c r="AS284" t="s">
        <v>422</v>
      </c>
      <c r="AT284" t="s">
        <v>422</v>
      </c>
      <c r="AU284">
        <v>0</v>
      </c>
      <c r="AV284">
        <v>0</v>
      </c>
      <c r="AW284">
        <f>1-AU284/AV284</f>
        <v>0</v>
      </c>
      <c r="AX284">
        <v>0.5</v>
      </c>
      <c r="AY284">
        <f>CX284</f>
        <v>0</v>
      </c>
      <c r="AZ284">
        <f>M284</f>
        <v>0</v>
      </c>
      <c r="BA284">
        <f>AW284*AX284*AY284</f>
        <v>0</v>
      </c>
      <c r="BB284">
        <f>(AZ284-AR284)/AY284</f>
        <v>0</v>
      </c>
      <c r="BC284">
        <f>(AP284-AV284)/AV284</f>
        <v>0</v>
      </c>
      <c r="BD284">
        <f>AO284/(AQ284+AO284/AV284)</f>
        <v>0</v>
      </c>
      <c r="BE284" t="s">
        <v>422</v>
      </c>
      <c r="BF284">
        <v>0</v>
      </c>
      <c r="BG284">
        <f>IF(BF284&lt;&gt;0, BF284, BD284)</f>
        <v>0</v>
      </c>
      <c r="BH284">
        <f>1-BG284/AV284</f>
        <v>0</v>
      </c>
      <c r="BI284">
        <f>(AV284-AU284)/(AV284-BG284)</f>
        <v>0</v>
      </c>
      <c r="BJ284">
        <f>(AP284-AV284)/(AP284-BG284)</f>
        <v>0</v>
      </c>
      <c r="BK284">
        <f>(AV284-AU284)/(AV284-AO284)</f>
        <v>0</v>
      </c>
      <c r="BL284">
        <f>(AP284-AV284)/(AP284-AO284)</f>
        <v>0</v>
      </c>
      <c r="BM284">
        <f>(BI284*BG284/AU284)</f>
        <v>0</v>
      </c>
      <c r="BN284">
        <f>(1-BM284)</f>
        <v>0</v>
      </c>
      <c r="CW284">
        <f>$B$11*DU284+$C$11*DV284+$F$11*EG284*(1-EJ284)</f>
        <v>0</v>
      </c>
      <c r="CX284">
        <f>CW284*CY284</f>
        <v>0</v>
      </c>
      <c r="CY284">
        <f>($B$11*$D$9+$C$11*$D$9+$F$11*((ET284+EL284)/MAX(ET284+EL284+EU284, 0.1)*$I$9+EU284/MAX(ET284+EL284+EU284, 0.1)*$J$9))/($B$11+$C$11+$F$11)</f>
        <v>0</v>
      </c>
      <c r="CZ284">
        <f>($B$11*$K$9+$C$11*$K$9+$F$11*((ET284+EL284)/MAX(ET284+EL284+EU284, 0.1)*$P$9+EU284/MAX(ET284+EL284+EU284, 0.1)*$Q$9))/($B$11+$C$11+$F$11)</f>
        <v>0</v>
      </c>
      <c r="DA284">
        <v>2.96</v>
      </c>
      <c r="DB284">
        <v>0.5</v>
      </c>
      <c r="DC284" t="s">
        <v>423</v>
      </c>
      <c r="DD284">
        <v>2</v>
      </c>
      <c r="DE284">
        <v>1758507487.75</v>
      </c>
      <c r="DF284">
        <v>420.36525</v>
      </c>
      <c r="DG284">
        <v>419.96225</v>
      </c>
      <c r="DH284">
        <v>23.855625</v>
      </c>
      <c r="DI284">
        <v>23.6314</v>
      </c>
      <c r="DJ284">
        <v>418.31175</v>
      </c>
      <c r="DK284">
        <v>23.518575</v>
      </c>
      <c r="DL284">
        <v>500.02625</v>
      </c>
      <c r="DM284">
        <v>89.839225</v>
      </c>
      <c r="DN284">
        <v>0.0367197</v>
      </c>
      <c r="DO284">
        <v>30.12905</v>
      </c>
      <c r="DP284">
        <v>29.9706</v>
      </c>
      <c r="DQ284">
        <v>999.9</v>
      </c>
      <c r="DR284">
        <v>0</v>
      </c>
      <c r="DS284">
        <v>0</v>
      </c>
      <c r="DT284">
        <v>9991.8725</v>
      </c>
      <c r="DU284">
        <v>0</v>
      </c>
      <c r="DV284">
        <v>0.330984</v>
      </c>
      <c r="DW284">
        <v>0.403</v>
      </c>
      <c r="DX284">
        <v>430.63825</v>
      </c>
      <c r="DY284">
        <v>430.1265</v>
      </c>
      <c r="DZ284">
        <v>0.22420975</v>
      </c>
      <c r="EA284">
        <v>419.96225</v>
      </c>
      <c r="EB284">
        <v>23.6314</v>
      </c>
      <c r="EC284">
        <v>2.1431725</v>
      </c>
      <c r="ED284">
        <v>2.12303</v>
      </c>
      <c r="EE284">
        <v>18.543725</v>
      </c>
      <c r="EF284">
        <v>18.393</v>
      </c>
      <c r="EG284">
        <v>0.00500059</v>
      </c>
      <c r="EH284">
        <v>0</v>
      </c>
      <c r="EI284">
        <v>0</v>
      </c>
      <c r="EJ284">
        <v>0</v>
      </c>
      <c r="EK284">
        <v>304.85</v>
      </c>
      <c r="EL284">
        <v>0.00500059</v>
      </c>
      <c r="EM284">
        <v>-5.125</v>
      </c>
      <c r="EN284">
        <v>-0.225</v>
      </c>
      <c r="EO284">
        <v>35.156</v>
      </c>
      <c r="EP284">
        <v>38.062</v>
      </c>
      <c r="EQ284">
        <v>36.375</v>
      </c>
      <c r="ER284">
        <v>37.875</v>
      </c>
      <c r="ES284">
        <v>37.312</v>
      </c>
      <c r="ET284">
        <v>0</v>
      </c>
      <c r="EU284">
        <v>0</v>
      </c>
      <c r="EV284">
        <v>0</v>
      </c>
      <c r="EW284">
        <v>1758507491.7</v>
      </c>
      <c r="EX284">
        <v>0</v>
      </c>
      <c r="EY284">
        <v>304.338461538462</v>
      </c>
      <c r="EZ284">
        <v>6.6803421315664</v>
      </c>
      <c r="FA284">
        <v>14.0786326994867</v>
      </c>
      <c r="FB284">
        <v>-13.1230769230769</v>
      </c>
      <c r="FC284">
        <v>15</v>
      </c>
      <c r="FD284">
        <v>0</v>
      </c>
      <c r="FE284" t="s">
        <v>424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0.3820527</v>
      </c>
      <c r="FR284">
        <v>0.179845714285715</v>
      </c>
      <c r="FS284">
        <v>0.042959759640971</v>
      </c>
      <c r="FT284">
        <v>1</v>
      </c>
      <c r="FU284">
        <v>305.047058823529</v>
      </c>
      <c r="FV284">
        <v>-6.60045824484891</v>
      </c>
      <c r="FW284">
        <v>6.95655574404958</v>
      </c>
      <c r="FX284">
        <v>-1</v>
      </c>
      <c r="FY284">
        <v>0.22543305</v>
      </c>
      <c r="FZ284">
        <v>-0.0116456390977446</v>
      </c>
      <c r="GA284">
        <v>0.00123467025861159</v>
      </c>
      <c r="GB284">
        <v>1</v>
      </c>
      <c r="GC284">
        <v>2</v>
      </c>
      <c r="GD284">
        <v>2</v>
      </c>
      <c r="GE284" t="s">
        <v>425</v>
      </c>
      <c r="GF284">
        <v>3.1329</v>
      </c>
      <c r="GG284">
        <v>2.71472</v>
      </c>
      <c r="GH284">
        <v>0.0888295</v>
      </c>
      <c r="GI284">
        <v>0.0892533</v>
      </c>
      <c r="GJ284">
        <v>0.101828</v>
      </c>
      <c r="GK284">
        <v>0.101775</v>
      </c>
      <c r="GL284">
        <v>34297.6</v>
      </c>
      <c r="GM284">
        <v>36709.2</v>
      </c>
      <c r="GN284">
        <v>34058.8</v>
      </c>
      <c r="GO284">
        <v>36497.3</v>
      </c>
      <c r="GP284">
        <v>43217.7</v>
      </c>
      <c r="GQ284">
        <v>47068.1</v>
      </c>
      <c r="GR284">
        <v>53148.3</v>
      </c>
      <c r="GS284">
        <v>58340.1</v>
      </c>
      <c r="GT284">
        <v>1.94375</v>
      </c>
      <c r="GU284">
        <v>1.64945</v>
      </c>
      <c r="GV284">
        <v>0.0955872</v>
      </c>
      <c r="GW284">
        <v>0</v>
      </c>
      <c r="GX284">
        <v>28.4106</v>
      </c>
      <c r="GY284">
        <v>999.9</v>
      </c>
      <c r="GZ284">
        <v>59.162</v>
      </c>
      <c r="HA284">
        <v>30.585</v>
      </c>
      <c r="HB284">
        <v>29.0145</v>
      </c>
      <c r="HC284">
        <v>54.7047</v>
      </c>
      <c r="HD284">
        <v>47.2636</v>
      </c>
      <c r="HE284">
        <v>1</v>
      </c>
      <c r="HF284">
        <v>0.106608</v>
      </c>
      <c r="HG284">
        <v>-1.51297</v>
      </c>
      <c r="HH284">
        <v>20.1253</v>
      </c>
      <c r="HI284">
        <v>5.19812</v>
      </c>
      <c r="HJ284">
        <v>12.004</v>
      </c>
      <c r="HK284">
        <v>4.9753</v>
      </c>
      <c r="HL284">
        <v>3.294</v>
      </c>
      <c r="HM284">
        <v>9999</v>
      </c>
      <c r="HN284">
        <v>9999</v>
      </c>
      <c r="HO284">
        <v>9999</v>
      </c>
      <c r="HP284">
        <v>999.9</v>
      </c>
      <c r="HQ284">
        <v>1.86325</v>
      </c>
      <c r="HR284">
        <v>1.86813</v>
      </c>
      <c r="HS284">
        <v>1.86783</v>
      </c>
      <c r="HT284">
        <v>1.86905</v>
      </c>
      <c r="HU284">
        <v>1.86981</v>
      </c>
      <c r="HV284">
        <v>1.86596</v>
      </c>
      <c r="HW284">
        <v>1.867</v>
      </c>
      <c r="HX284">
        <v>1.86844</v>
      </c>
      <c r="HY284">
        <v>5</v>
      </c>
      <c r="HZ284">
        <v>0</v>
      </c>
      <c r="IA284">
        <v>0</v>
      </c>
      <c r="IB284">
        <v>0</v>
      </c>
      <c r="IC284" t="s">
        <v>426</v>
      </c>
      <c r="ID284" t="s">
        <v>427</v>
      </c>
      <c r="IE284" t="s">
        <v>428</v>
      </c>
      <c r="IF284" t="s">
        <v>428</v>
      </c>
      <c r="IG284" t="s">
        <v>428</v>
      </c>
      <c r="IH284" t="s">
        <v>428</v>
      </c>
      <c r="II284">
        <v>0</v>
      </c>
      <c r="IJ284">
        <v>100</v>
      </c>
      <c r="IK284">
        <v>100</v>
      </c>
      <c r="IL284">
        <v>2.054</v>
      </c>
      <c r="IM284">
        <v>0.3371</v>
      </c>
      <c r="IN284">
        <v>0.625846538382723</v>
      </c>
      <c r="IO284">
        <v>0.00365734689822481</v>
      </c>
      <c r="IP284">
        <v>-6.82403095585571e-07</v>
      </c>
      <c r="IQ284">
        <v>2.34579755332527e-10</v>
      </c>
      <c r="IR284">
        <v>-0.0964157226560202</v>
      </c>
      <c r="IS284">
        <v>-0.0183575705514064</v>
      </c>
      <c r="IT284">
        <v>0.00210061426533654</v>
      </c>
      <c r="IU284">
        <v>-2.28055882586626e-05</v>
      </c>
      <c r="IV284">
        <v>4</v>
      </c>
      <c r="IW284">
        <v>2464</v>
      </c>
      <c r="IX284">
        <v>0</v>
      </c>
      <c r="IY284">
        <v>27</v>
      </c>
      <c r="IZ284">
        <v>29308458.2</v>
      </c>
      <c r="JA284">
        <v>29308458.2</v>
      </c>
      <c r="JB284">
        <v>0.95459</v>
      </c>
      <c r="JC284">
        <v>2.63428</v>
      </c>
      <c r="JD284">
        <v>1.54785</v>
      </c>
      <c r="JE284">
        <v>2.31323</v>
      </c>
      <c r="JF284">
        <v>1.64673</v>
      </c>
      <c r="JG284">
        <v>2.35718</v>
      </c>
      <c r="JH284">
        <v>34.5092</v>
      </c>
      <c r="JI284">
        <v>24.2188</v>
      </c>
      <c r="JJ284">
        <v>18</v>
      </c>
      <c r="JK284">
        <v>501.72</v>
      </c>
      <c r="JL284">
        <v>330.17</v>
      </c>
      <c r="JM284">
        <v>30.9953</v>
      </c>
      <c r="JN284">
        <v>28.7298</v>
      </c>
      <c r="JO284">
        <v>30.0003</v>
      </c>
      <c r="JP284">
        <v>28.6638</v>
      </c>
      <c r="JQ284">
        <v>28.6185</v>
      </c>
      <c r="JR284">
        <v>19.1319</v>
      </c>
      <c r="JS284">
        <v>24.2066</v>
      </c>
      <c r="JT284">
        <v>89.3851</v>
      </c>
      <c r="JU284">
        <v>31.0121</v>
      </c>
      <c r="JV284">
        <v>420</v>
      </c>
      <c r="JW284">
        <v>23.656</v>
      </c>
      <c r="JX284">
        <v>96.6006</v>
      </c>
      <c r="JY284">
        <v>94.5179</v>
      </c>
    </row>
    <row r="285" spans="1:285">
      <c r="A285">
        <v>269</v>
      </c>
      <c r="B285">
        <v>1758507493</v>
      </c>
      <c r="C285">
        <v>4465</v>
      </c>
      <c r="D285" t="s">
        <v>969</v>
      </c>
      <c r="E285" t="s">
        <v>970</v>
      </c>
      <c r="F285">
        <v>5</v>
      </c>
      <c r="G285" t="s">
        <v>419</v>
      </c>
      <c r="H285" t="s">
        <v>964</v>
      </c>
      <c r="I285" t="s">
        <v>421</v>
      </c>
      <c r="J285">
        <v>1758507490.33333</v>
      </c>
      <c r="K285">
        <f>(L285)/1000</f>
        <v>0</v>
      </c>
      <c r="L285">
        <f>1000*DL285*AJ285*(DH285-DI285)/(100*DA285*(1000-AJ285*DH285))</f>
        <v>0</v>
      </c>
      <c r="M285">
        <f>DL285*AJ285*(DG285-DF285*(1000-AJ285*DI285)/(1000-AJ285*DH285))/(100*DA285)</f>
        <v>0</v>
      </c>
      <c r="N285">
        <f>DF285 - IF(AJ285&gt;1, M285*DA285*100.0/(AL285), 0)</f>
        <v>0</v>
      </c>
      <c r="O285">
        <f>((U285-K285/2)*N285-M285)/(U285+K285/2)</f>
        <v>0</v>
      </c>
      <c r="P285">
        <f>O285*(DM285+DN285)/1000.0</f>
        <v>0</v>
      </c>
      <c r="Q285">
        <f>(DF285 - IF(AJ285&gt;1, M285*DA285*100.0/(AL285), 0))*(DM285+DN285)/1000.0</f>
        <v>0</v>
      </c>
      <c r="R285">
        <f>2.0/((1/T285-1/S285)+SIGN(T285)*SQRT((1/T285-1/S285)*(1/T285-1/S285) + 4*DB285/((DB285+1)*(DB285+1))*(2*1/T285*1/S285-1/S285*1/S285)))</f>
        <v>0</v>
      </c>
      <c r="S285">
        <f>IF(LEFT(DC285,1)&lt;&gt;"0",IF(LEFT(DC285,1)="1",3.0,DD285),$D$5+$E$5*(DT285*DM285/($K$5*1000))+$F$5*(DT285*DM285/($K$5*1000))*MAX(MIN(DA285,$J$5),$I$5)*MAX(MIN(DA285,$J$5),$I$5)+$G$5*MAX(MIN(DA285,$J$5),$I$5)*(DT285*DM285/($K$5*1000))+$H$5*(DT285*DM285/($K$5*1000))*(DT285*DM285/($K$5*1000)))</f>
        <v>0</v>
      </c>
      <c r="T285">
        <f>K285*(1000-(1000*0.61365*exp(17.502*X285/(240.97+X285))/(DM285+DN285)+DH285)/2)/(1000*0.61365*exp(17.502*X285/(240.97+X285))/(DM285+DN285)-DH285)</f>
        <v>0</v>
      </c>
      <c r="U285">
        <f>1/((DB285+1)/(R285/1.6)+1/(S285/1.37)) + DB285/((DB285+1)/(R285/1.6) + DB285/(S285/1.37))</f>
        <v>0</v>
      </c>
      <c r="V285">
        <f>(CW285*CZ285)</f>
        <v>0</v>
      </c>
      <c r="W285">
        <f>(DO285+(V285+2*0.95*5.67E-8*(((DO285+$B$7)+273)^4-(DO285+273)^4)-44100*K285)/(1.84*29.3*S285+8*0.95*5.67E-8*(DO285+273)^3))</f>
        <v>0</v>
      </c>
      <c r="X285">
        <f>($C$7*DP285+$D$7*DQ285+$E$7*W285)</f>
        <v>0</v>
      </c>
      <c r="Y285">
        <f>0.61365*exp(17.502*X285/(240.97+X285))</f>
        <v>0</v>
      </c>
      <c r="Z285">
        <f>(AA285/AB285*100)</f>
        <v>0</v>
      </c>
      <c r="AA285">
        <f>DH285*(DM285+DN285)/1000</f>
        <v>0</v>
      </c>
      <c r="AB285">
        <f>0.61365*exp(17.502*DO285/(240.97+DO285))</f>
        <v>0</v>
      </c>
      <c r="AC285">
        <f>(Y285-DH285*(DM285+DN285)/1000)</f>
        <v>0</v>
      </c>
      <c r="AD285">
        <f>(-K285*44100)</f>
        <v>0</v>
      </c>
      <c r="AE285">
        <f>2*29.3*S285*0.92*(DO285-X285)</f>
        <v>0</v>
      </c>
      <c r="AF285">
        <f>2*0.95*5.67E-8*(((DO285+$B$7)+273)^4-(X285+273)^4)</f>
        <v>0</v>
      </c>
      <c r="AG285">
        <f>V285+AF285+AD285+AE285</f>
        <v>0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MAX(0,($B$13+$C$13*DT285)/(1+$D$13*DT285)*DM285/(DO285+273)*$E$13)</f>
        <v>0</v>
      </c>
      <c r="AM285" t="s">
        <v>422</v>
      </c>
      <c r="AN285" t="s">
        <v>422</v>
      </c>
      <c r="AO285">
        <v>0</v>
      </c>
      <c r="AP285">
        <v>0</v>
      </c>
      <c r="AQ285">
        <f>1-AO285/AP285</f>
        <v>0</v>
      </c>
      <c r="AR285">
        <v>0</v>
      </c>
      <c r="AS285" t="s">
        <v>422</v>
      </c>
      <c r="AT285" t="s">
        <v>422</v>
      </c>
      <c r="AU285">
        <v>0</v>
      </c>
      <c r="AV285">
        <v>0</v>
      </c>
      <c r="AW285">
        <f>1-AU285/AV285</f>
        <v>0</v>
      </c>
      <c r="AX285">
        <v>0.5</v>
      </c>
      <c r="AY285">
        <f>CX285</f>
        <v>0</v>
      </c>
      <c r="AZ285">
        <f>M285</f>
        <v>0</v>
      </c>
      <c r="BA285">
        <f>AW285*AX285*AY285</f>
        <v>0</v>
      </c>
      <c r="BB285">
        <f>(AZ285-AR285)/AY285</f>
        <v>0</v>
      </c>
      <c r="BC285">
        <f>(AP285-AV285)/AV285</f>
        <v>0</v>
      </c>
      <c r="BD285">
        <f>AO285/(AQ285+AO285/AV285)</f>
        <v>0</v>
      </c>
      <c r="BE285" t="s">
        <v>422</v>
      </c>
      <c r="BF285">
        <v>0</v>
      </c>
      <c r="BG285">
        <f>IF(BF285&lt;&gt;0, BF285, BD285)</f>
        <v>0</v>
      </c>
      <c r="BH285">
        <f>1-BG285/AV285</f>
        <v>0</v>
      </c>
      <c r="BI285">
        <f>(AV285-AU285)/(AV285-BG285)</f>
        <v>0</v>
      </c>
      <c r="BJ285">
        <f>(AP285-AV285)/(AP285-BG285)</f>
        <v>0</v>
      </c>
      <c r="BK285">
        <f>(AV285-AU285)/(AV285-AO285)</f>
        <v>0</v>
      </c>
      <c r="BL285">
        <f>(AP285-AV285)/(AP285-AO285)</f>
        <v>0</v>
      </c>
      <c r="BM285">
        <f>(BI285*BG285/AU285)</f>
        <v>0</v>
      </c>
      <c r="BN285">
        <f>(1-BM285)</f>
        <v>0</v>
      </c>
      <c r="CW285">
        <f>$B$11*DU285+$C$11*DV285+$F$11*EG285*(1-EJ285)</f>
        <v>0</v>
      </c>
      <c r="CX285">
        <f>CW285*CY285</f>
        <v>0</v>
      </c>
      <c r="CY285">
        <f>($B$11*$D$9+$C$11*$D$9+$F$11*((ET285+EL285)/MAX(ET285+EL285+EU285, 0.1)*$I$9+EU285/MAX(ET285+EL285+EU285, 0.1)*$J$9))/($B$11+$C$11+$F$11)</f>
        <v>0</v>
      </c>
      <c r="CZ285">
        <f>($B$11*$K$9+$C$11*$K$9+$F$11*((ET285+EL285)/MAX(ET285+EL285+EU285, 0.1)*$P$9+EU285/MAX(ET285+EL285+EU285, 0.1)*$Q$9))/($B$11+$C$11+$F$11)</f>
        <v>0</v>
      </c>
      <c r="DA285">
        <v>2.96</v>
      </c>
      <c r="DB285">
        <v>0.5</v>
      </c>
      <c r="DC285" t="s">
        <v>423</v>
      </c>
      <c r="DD285">
        <v>2</v>
      </c>
      <c r="DE285">
        <v>1758507490.33333</v>
      </c>
      <c r="DF285">
        <v>420.374666666667</v>
      </c>
      <c r="DG285">
        <v>420.018</v>
      </c>
      <c r="DH285">
        <v>23.8554</v>
      </c>
      <c r="DI285">
        <v>23.6310666666667</v>
      </c>
      <c r="DJ285">
        <v>418.321333333333</v>
      </c>
      <c r="DK285">
        <v>23.5183333333333</v>
      </c>
      <c r="DL285">
        <v>499.992333333333</v>
      </c>
      <c r="DM285">
        <v>89.8387666666667</v>
      </c>
      <c r="DN285">
        <v>0.0367434333333333</v>
      </c>
      <c r="DO285">
        <v>30.1319666666667</v>
      </c>
      <c r="DP285">
        <v>29.9720333333333</v>
      </c>
      <c r="DQ285">
        <v>999.9</v>
      </c>
      <c r="DR285">
        <v>0</v>
      </c>
      <c r="DS285">
        <v>0</v>
      </c>
      <c r="DT285">
        <v>9994.99</v>
      </c>
      <c r="DU285">
        <v>0</v>
      </c>
      <c r="DV285">
        <v>0.330984</v>
      </c>
      <c r="DW285">
        <v>0.357035333333333</v>
      </c>
      <c r="DX285">
        <v>430.647666666667</v>
      </c>
      <c r="DY285">
        <v>430.183333333333</v>
      </c>
      <c r="DZ285">
        <v>0.224317</v>
      </c>
      <c r="EA285">
        <v>420.018</v>
      </c>
      <c r="EB285">
        <v>23.6310666666667</v>
      </c>
      <c r="EC285">
        <v>2.14314</v>
      </c>
      <c r="ED285">
        <v>2.12298666666667</v>
      </c>
      <c r="EE285">
        <v>18.5434666666667</v>
      </c>
      <c r="EF285">
        <v>18.3926666666667</v>
      </c>
      <c r="EG285">
        <v>0.00500059</v>
      </c>
      <c r="EH285">
        <v>0</v>
      </c>
      <c r="EI285">
        <v>0</v>
      </c>
      <c r="EJ285">
        <v>0</v>
      </c>
      <c r="EK285">
        <v>302.866666666667</v>
      </c>
      <c r="EL285">
        <v>0.00500059</v>
      </c>
      <c r="EM285">
        <v>-10.4333333333333</v>
      </c>
      <c r="EN285">
        <v>-1.36666666666667</v>
      </c>
      <c r="EO285">
        <v>35.1456666666667</v>
      </c>
      <c r="EP285">
        <v>38.062</v>
      </c>
      <c r="EQ285">
        <v>36.375</v>
      </c>
      <c r="ER285">
        <v>37.875</v>
      </c>
      <c r="ES285">
        <v>37.312</v>
      </c>
      <c r="ET285">
        <v>0</v>
      </c>
      <c r="EU285">
        <v>0</v>
      </c>
      <c r="EV285">
        <v>0</v>
      </c>
      <c r="EW285">
        <v>1758507493.5</v>
      </c>
      <c r="EX285">
        <v>0</v>
      </c>
      <c r="EY285">
        <v>304.116</v>
      </c>
      <c r="EZ285">
        <v>8.92307729683418</v>
      </c>
      <c r="FA285">
        <v>18.9307692193657</v>
      </c>
      <c r="FB285">
        <v>-13.012</v>
      </c>
      <c r="FC285">
        <v>15</v>
      </c>
      <c r="FD285">
        <v>0</v>
      </c>
      <c r="FE285" t="s">
        <v>424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0.377377571428571</v>
      </c>
      <c r="FR285">
        <v>0.105513740259741</v>
      </c>
      <c r="FS285">
        <v>0.0454103436418782</v>
      </c>
      <c r="FT285">
        <v>1</v>
      </c>
      <c r="FU285">
        <v>304.841176470588</v>
      </c>
      <c r="FV285">
        <v>-2.87242147968471</v>
      </c>
      <c r="FW285">
        <v>6.4945279069047</v>
      </c>
      <c r="FX285">
        <v>-1</v>
      </c>
      <c r="FY285">
        <v>0.225076142857143</v>
      </c>
      <c r="FZ285">
        <v>-0.00830836363636366</v>
      </c>
      <c r="GA285">
        <v>0.00102495696939708</v>
      </c>
      <c r="GB285">
        <v>1</v>
      </c>
      <c r="GC285">
        <v>2</v>
      </c>
      <c r="GD285">
        <v>2</v>
      </c>
      <c r="GE285" t="s">
        <v>425</v>
      </c>
      <c r="GF285">
        <v>3.13285</v>
      </c>
      <c r="GG285">
        <v>2.71487</v>
      </c>
      <c r="GH285">
        <v>0.0888346</v>
      </c>
      <c r="GI285">
        <v>0.0892598</v>
      </c>
      <c r="GJ285">
        <v>0.101825</v>
      </c>
      <c r="GK285">
        <v>0.101774</v>
      </c>
      <c r="GL285">
        <v>34297.5</v>
      </c>
      <c r="GM285">
        <v>36709.1</v>
      </c>
      <c r="GN285">
        <v>34058.9</v>
      </c>
      <c r="GO285">
        <v>36497.3</v>
      </c>
      <c r="GP285">
        <v>43217.8</v>
      </c>
      <c r="GQ285">
        <v>47068.2</v>
      </c>
      <c r="GR285">
        <v>53148.3</v>
      </c>
      <c r="GS285">
        <v>58340.2</v>
      </c>
      <c r="GT285">
        <v>1.94375</v>
      </c>
      <c r="GU285">
        <v>1.6493</v>
      </c>
      <c r="GV285">
        <v>0.0958107</v>
      </c>
      <c r="GW285">
        <v>0</v>
      </c>
      <c r="GX285">
        <v>28.4124</v>
      </c>
      <c r="GY285">
        <v>999.9</v>
      </c>
      <c r="GZ285">
        <v>59.162</v>
      </c>
      <c r="HA285">
        <v>30.585</v>
      </c>
      <c r="HB285">
        <v>29.0138</v>
      </c>
      <c r="HC285">
        <v>54.6247</v>
      </c>
      <c r="HD285">
        <v>47.3958</v>
      </c>
      <c r="HE285">
        <v>1</v>
      </c>
      <c r="HF285">
        <v>0.106728</v>
      </c>
      <c r="HG285">
        <v>-1.51443</v>
      </c>
      <c r="HH285">
        <v>20.1252</v>
      </c>
      <c r="HI285">
        <v>5.19797</v>
      </c>
      <c r="HJ285">
        <v>12.0043</v>
      </c>
      <c r="HK285">
        <v>4.9752</v>
      </c>
      <c r="HL285">
        <v>3.294</v>
      </c>
      <c r="HM285">
        <v>9999</v>
      </c>
      <c r="HN285">
        <v>9999</v>
      </c>
      <c r="HO285">
        <v>9999</v>
      </c>
      <c r="HP285">
        <v>999.9</v>
      </c>
      <c r="HQ285">
        <v>1.86326</v>
      </c>
      <c r="HR285">
        <v>1.86813</v>
      </c>
      <c r="HS285">
        <v>1.86784</v>
      </c>
      <c r="HT285">
        <v>1.86905</v>
      </c>
      <c r="HU285">
        <v>1.86981</v>
      </c>
      <c r="HV285">
        <v>1.86594</v>
      </c>
      <c r="HW285">
        <v>1.86698</v>
      </c>
      <c r="HX285">
        <v>1.86844</v>
      </c>
      <c r="HY285">
        <v>5</v>
      </c>
      <c r="HZ285">
        <v>0</v>
      </c>
      <c r="IA285">
        <v>0</v>
      </c>
      <c r="IB285">
        <v>0</v>
      </c>
      <c r="IC285" t="s">
        <v>426</v>
      </c>
      <c r="ID285" t="s">
        <v>427</v>
      </c>
      <c r="IE285" t="s">
        <v>428</v>
      </c>
      <c r="IF285" t="s">
        <v>428</v>
      </c>
      <c r="IG285" t="s">
        <v>428</v>
      </c>
      <c r="IH285" t="s">
        <v>428</v>
      </c>
      <c r="II285">
        <v>0</v>
      </c>
      <c r="IJ285">
        <v>100</v>
      </c>
      <c r="IK285">
        <v>100</v>
      </c>
      <c r="IL285">
        <v>2.053</v>
      </c>
      <c r="IM285">
        <v>0.3371</v>
      </c>
      <c r="IN285">
        <v>0.625846538382723</v>
      </c>
      <c r="IO285">
        <v>0.00365734689822481</v>
      </c>
      <c r="IP285">
        <v>-6.82403095585571e-07</v>
      </c>
      <c r="IQ285">
        <v>2.34579755332527e-10</v>
      </c>
      <c r="IR285">
        <v>-0.0964157226560202</v>
      </c>
      <c r="IS285">
        <v>-0.0183575705514064</v>
      </c>
      <c r="IT285">
        <v>0.00210061426533654</v>
      </c>
      <c r="IU285">
        <v>-2.28055882586626e-05</v>
      </c>
      <c r="IV285">
        <v>4</v>
      </c>
      <c r="IW285">
        <v>2464</v>
      </c>
      <c r="IX285">
        <v>0</v>
      </c>
      <c r="IY285">
        <v>27</v>
      </c>
      <c r="IZ285">
        <v>29308458.2</v>
      </c>
      <c r="JA285">
        <v>29308458.2</v>
      </c>
      <c r="JB285">
        <v>0.95459</v>
      </c>
      <c r="JC285">
        <v>2.65015</v>
      </c>
      <c r="JD285">
        <v>1.54785</v>
      </c>
      <c r="JE285">
        <v>2.31323</v>
      </c>
      <c r="JF285">
        <v>1.64551</v>
      </c>
      <c r="JG285">
        <v>2.27417</v>
      </c>
      <c r="JH285">
        <v>34.5092</v>
      </c>
      <c r="JI285">
        <v>24.2101</v>
      </c>
      <c r="JJ285">
        <v>18</v>
      </c>
      <c r="JK285">
        <v>501.731</v>
      </c>
      <c r="JL285">
        <v>330.105</v>
      </c>
      <c r="JM285">
        <v>31.0037</v>
      </c>
      <c r="JN285">
        <v>28.731</v>
      </c>
      <c r="JO285">
        <v>30.0003</v>
      </c>
      <c r="JP285">
        <v>28.665</v>
      </c>
      <c r="JQ285">
        <v>28.6196</v>
      </c>
      <c r="JR285">
        <v>19.1304</v>
      </c>
      <c r="JS285">
        <v>24.2066</v>
      </c>
      <c r="JT285">
        <v>89.3851</v>
      </c>
      <c r="JU285">
        <v>31.0121</v>
      </c>
      <c r="JV285">
        <v>420</v>
      </c>
      <c r="JW285">
        <v>23.656</v>
      </c>
      <c r="JX285">
        <v>96.6007</v>
      </c>
      <c r="JY285">
        <v>94.518</v>
      </c>
    </row>
    <row r="286" spans="1:285">
      <c r="A286">
        <v>270</v>
      </c>
      <c r="B286">
        <v>1758507495</v>
      </c>
      <c r="C286">
        <v>4467</v>
      </c>
      <c r="D286" t="s">
        <v>971</v>
      </c>
      <c r="E286" t="s">
        <v>972</v>
      </c>
      <c r="F286">
        <v>5</v>
      </c>
      <c r="G286" t="s">
        <v>419</v>
      </c>
      <c r="H286" t="s">
        <v>964</v>
      </c>
      <c r="I286" t="s">
        <v>421</v>
      </c>
      <c r="J286">
        <v>1758507491.25</v>
      </c>
      <c r="K286">
        <f>(L286)/1000</f>
        <v>0</v>
      </c>
      <c r="L286">
        <f>1000*DL286*AJ286*(DH286-DI286)/(100*DA286*(1000-AJ286*DH286))</f>
        <v>0</v>
      </c>
      <c r="M286">
        <f>DL286*AJ286*(DG286-DF286*(1000-AJ286*DI286)/(1000-AJ286*DH286))/(100*DA286)</f>
        <v>0</v>
      </c>
      <c r="N286">
        <f>DF286 - IF(AJ286&gt;1, M286*DA286*100.0/(AL286), 0)</f>
        <v>0</v>
      </c>
      <c r="O286">
        <f>((U286-K286/2)*N286-M286)/(U286+K286/2)</f>
        <v>0</v>
      </c>
      <c r="P286">
        <f>O286*(DM286+DN286)/1000.0</f>
        <v>0</v>
      </c>
      <c r="Q286">
        <f>(DF286 - IF(AJ286&gt;1, M286*DA286*100.0/(AL286), 0))*(DM286+DN286)/1000.0</f>
        <v>0</v>
      </c>
      <c r="R286">
        <f>2.0/((1/T286-1/S286)+SIGN(T286)*SQRT((1/T286-1/S286)*(1/T286-1/S286) + 4*DB286/((DB286+1)*(DB286+1))*(2*1/T286*1/S286-1/S286*1/S286)))</f>
        <v>0</v>
      </c>
      <c r="S286">
        <f>IF(LEFT(DC286,1)&lt;&gt;"0",IF(LEFT(DC286,1)="1",3.0,DD286),$D$5+$E$5*(DT286*DM286/($K$5*1000))+$F$5*(DT286*DM286/($K$5*1000))*MAX(MIN(DA286,$J$5),$I$5)*MAX(MIN(DA286,$J$5),$I$5)+$G$5*MAX(MIN(DA286,$J$5),$I$5)*(DT286*DM286/($K$5*1000))+$H$5*(DT286*DM286/($K$5*1000))*(DT286*DM286/($K$5*1000)))</f>
        <v>0</v>
      </c>
      <c r="T286">
        <f>K286*(1000-(1000*0.61365*exp(17.502*X286/(240.97+X286))/(DM286+DN286)+DH286)/2)/(1000*0.61365*exp(17.502*X286/(240.97+X286))/(DM286+DN286)-DH286)</f>
        <v>0</v>
      </c>
      <c r="U286">
        <f>1/((DB286+1)/(R286/1.6)+1/(S286/1.37)) + DB286/((DB286+1)/(R286/1.6) + DB286/(S286/1.37))</f>
        <v>0</v>
      </c>
      <c r="V286">
        <f>(CW286*CZ286)</f>
        <v>0</v>
      </c>
      <c r="W286">
        <f>(DO286+(V286+2*0.95*5.67E-8*(((DO286+$B$7)+273)^4-(DO286+273)^4)-44100*K286)/(1.84*29.3*S286+8*0.95*5.67E-8*(DO286+273)^3))</f>
        <v>0</v>
      </c>
      <c r="X286">
        <f>($C$7*DP286+$D$7*DQ286+$E$7*W286)</f>
        <v>0</v>
      </c>
      <c r="Y286">
        <f>0.61365*exp(17.502*X286/(240.97+X286))</f>
        <v>0</v>
      </c>
      <c r="Z286">
        <f>(AA286/AB286*100)</f>
        <v>0</v>
      </c>
      <c r="AA286">
        <f>DH286*(DM286+DN286)/1000</f>
        <v>0</v>
      </c>
      <c r="AB286">
        <f>0.61365*exp(17.502*DO286/(240.97+DO286))</f>
        <v>0</v>
      </c>
      <c r="AC286">
        <f>(Y286-DH286*(DM286+DN286)/1000)</f>
        <v>0</v>
      </c>
      <c r="AD286">
        <f>(-K286*44100)</f>
        <v>0</v>
      </c>
      <c r="AE286">
        <f>2*29.3*S286*0.92*(DO286-X286)</f>
        <v>0</v>
      </c>
      <c r="AF286">
        <f>2*0.95*5.67E-8*(((DO286+$B$7)+273)^4-(X286+273)^4)</f>
        <v>0</v>
      </c>
      <c r="AG286">
        <f>V286+AF286+AD286+AE286</f>
        <v>0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MAX(0,($B$13+$C$13*DT286)/(1+$D$13*DT286)*DM286/(DO286+273)*$E$13)</f>
        <v>0</v>
      </c>
      <c r="AM286" t="s">
        <v>422</v>
      </c>
      <c r="AN286" t="s">
        <v>422</v>
      </c>
      <c r="AO286">
        <v>0</v>
      </c>
      <c r="AP286">
        <v>0</v>
      </c>
      <c r="AQ286">
        <f>1-AO286/AP286</f>
        <v>0</v>
      </c>
      <c r="AR286">
        <v>0</v>
      </c>
      <c r="AS286" t="s">
        <v>422</v>
      </c>
      <c r="AT286" t="s">
        <v>422</v>
      </c>
      <c r="AU286">
        <v>0</v>
      </c>
      <c r="AV286">
        <v>0</v>
      </c>
      <c r="AW286">
        <f>1-AU286/AV286</f>
        <v>0</v>
      </c>
      <c r="AX286">
        <v>0.5</v>
      </c>
      <c r="AY286">
        <f>CX286</f>
        <v>0</v>
      </c>
      <c r="AZ286">
        <f>M286</f>
        <v>0</v>
      </c>
      <c r="BA286">
        <f>AW286*AX286*AY286</f>
        <v>0</v>
      </c>
      <c r="BB286">
        <f>(AZ286-AR286)/AY286</f>
        <v>0</v>
      </c>
      <c r="BC286">
        <f>(AP286-AV286)/AV286</f>
        <v>0</v>
      </c>
      <c r="BD286">
        <f>AO286/(AQ286+AO286/AV286)</f>
        <v>0</v>
      </c>
      <c r="BE286" t="s">
        <v>422</v>
      </c>
      <c r="BF286">
        <v>0</v>
      </c>
      <c r="BG286">
        <f>IF(BF286&lt;&gt;0, BF286, BD286)</f>
        <v>0</v>
      </c>
      <c r="BH286">
        <f>1-BG286/AV286</f>
        <v>0</v>
      </c>
      <c r="BI286">
        <f>(AV286-AU286)/(AV286-BG286)</f>
        <v>0</v>
      </c>
      <c r="BJ286">
        <f>(AP286-AV286)/(AP286-BG286)</f>
        <v>0</v>
      </c>
      <c r="BK286">
        <f>(AV286-AU286)/(AV286-AO286)</f>
        <v>0</v>
      </c>
      <c r="BL286">
        <f>(AP286-AV286)/(AP286-AO286)</f>
        <v>0</v>
      </c>
      <c r="BM286">
        <f>(BI286*BG286/AU286)</f>
        <v>0</v>
      </c>
      <c r="BN286">
        <f>(1-BM286)</f>
        <v>0</v>
      </c>
      <c r="CW286">
        <f>$B$11*DU286+$C$11*DV286+$F$11*EG286*(1-EJ286)</f>
        <v>0</v>
      </c>
      <c r="CX286">
        <f>CW286*CY286</f>
        <v>0</v>
      </c>
      <c r="CY286">
        <f>($B$11*$D$9+$C$11*$D$9+$F$11*((ET286+EL286)/MAX(ET286+EL286+EU286, 0.1)*$I$9+EU286/MAX(ET286+EL286+EU286, 0.1)*$J$9))/($B$11+$C$11+$F$11)</f>
        <v>0</v>
      </c>
      <c r="CZ286">
        <f>($B$11*$K$9+$C$11*$K$9+$F$11*((ET286+EL286)/MAX(ET286+EL286+EU286, 0.1)*$P$9+EU286/MAX(ET286+EL286+EU286, 0.1)*$Q$9))/($B$11+$C$11+$F$11)</f>
        <v>0</v>
      </c>
      <c r="DA286">
        <v>2.96</v>
      </c>
      <c r="DB286">
        <v>0.5</v>
      </c>
      <c r="DC286" t="s">
        <v>423</v>
      </c>
      <c r="DD286">
        <v>2</v>
      </c>
      <c r="DE286">
        <v>1758507491.25</v>
      </c>
      <c r="DF286">
        <v>420.38075</v>
      </c>
      <c r="DG286">
        <v>420.02875</v>
      </c>
      <c r="DH286">
        <v>23.855375</v>
      </c>
      <c r="DI286">
        <v>23.63065</v>
      </c>
      <c r="DJ286">
        <v>418.3275</v>
      </c>
      <c r="DK286">
        <v>23.518325</v>
      </c>
      <c r="DL286">
        <v>499.99975</v>
      </c>
      <c r="DM286">
        <v>89.83875</v>
      </c>
      <c r="DN286">
        <v>0.036826125</v>
      </c>
      <c r="DO286">
        <v>30.132525</v>
      </c>
      <c r="DP286">
        <v>29.9731</v>
      </c>
      <c r="DQ286">
        <v>999.9</v>
      </c>
      <c r="DR286">
        <v>0</v>
      </c>
      <c r="DS286">
        <v>0</v>
      </c>
      <c r="DT286">
        <v>9989.5225</v>
      </c>
      <c r="DU286">
        <v>0</v>
      </c>
      <c r="DV286">
        <v>0.330984</v>
      </c>
      <c r="DW286">
        <v>0.3523865</v>
      </c>
      <c r="DX286">
        <v>430.654</v>
      </c>
      <c r="DY286">
        <v>430.19425</v>
      </c>
      <c r="DZ286">
        <v>0.2247095</v>
      </c>
      <c r="EA286">
        <v>420.02875</v>
      </c>
      <c r="EB286">
        <v>23.63065</v>
      </c>
      <c r="EC286">
        <v>2.1431375</v>
      </c>
      <c r="ED286">
        <v>2.12295</v>
      </c>
      <c r="EE286">
        <v>18.54345</v>
      </c>
      <c r="EF286">
        <v>18.3924</v>
      </c>
      <c r="EG286">
        <v>0.00500059</v>
      </c>
      <c r="EH286">
        <v>0</v>
      </c>
      <c r="EI286">
        <v>0</v>
      </c>
      <c r="EJ286">
        <v>0</v>
      </c>
      <c r="EK286">
        <v>304.75</v>
      </c>
      <c r="EL286">
        <v>0.00500059</v>
      </c>
      <c r="EM286">
        <v>-11.175</v>
      </c>
      <c r="EN286">
        <v>-1.125</v>
      </c>
      <c r="EO286">
        <v>35.1405</v>
      </c>
      <c r="EP286">
        <v>38.062</v>
      </c>
      <c r="EQ286">
        <v>36.375</v>
      </c>
      <c r="ER286">
        <v>37.875</v>
      </c>
      <c r="ES286">
        <v>37.312</v>
      </c>
      <c r="ET286">
        <v>0</v>
      </c>
      <c r="EU286">
        <v>0</v>
      </c>
      <c r="EV286">
        <v>0</v>
      </c>
      <c r="EW286">
        <v>1758507495.3</v>
      </c>
      <c r="EX286">
        <v>0</v>
      </c>
      <c r="EY286">
        <v>304.065384615385</v>
      </c>
      <c r="EZ286">
        <v>11.4085474705348</v>
      </c>
      <c r="FA286">
        <v>-3.4119656929138</v>
      </c>
      <c r="FB286">
        <v>-13.1384615384615</v>
      </c>
      <c r="FC286">
        <v>15</v>
      </c>
      <c r="FD286">
        <v>0</v>
      </c>
      <c r="FE286" t="s">
        <v>424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0.368319619047619</v>
      </c>
      <c r="FR286">
        <v>0.033781402597403</v>
      </c>
      <c r="FS286">
        <v>0.0489504257848851</v>
      </c>
      <c r="FT286">
        <v>1</v>
      </c>
      <c r="FU286">
        <v>304.847058823529</v>
      </c>
      <c r="FV286">
        <v>-5.77845667844116</v>
      </c>
      <c r="FW286">
        <v>6.34170302299263</v>
      </c>
      <c r="FX286">
        <v>-1</v>
      </c>
      <c r="FY286">
        <v>0.224916238095238</v>
      </c>
      <c r="FZ286">
        <v>-0.00657451948051962</v>
      </c>
      <c r="GA286">
        <v>0.000937234274964271</v>
      </c>
      <c r="GB286">
        <v>1</v>
      </c>
      <c r="GC286">
        <v>2</v>
      </c>
      <c r="GD286">
        <v>2</v>
      </c>
      <c r="GE286" t="s">
        <v>425</v>
      </c>
      <c r="GF286">
        <v>3.13289</v>
      </c>
      <c r="GG286">
        <v>2.71492</v>
      </c>
      <c r="GH286">
        <v>0.0888396</v>
      </c>
      <c r="GI286">
        <v>0.0892502</v>
      </c>
      <c r="GJ286">
        <v>0.101823</v>
      </c>
      <c r="GK286">
        <v>0.101773</v>
      </c>
      <c r="GL286">
        <v>34297.2</v>
      </c>
      <c r="GM286">
        <v>36709.5</v>
      </c>
      <c r="GN286">
        <v>34058.8</v>
      </c>
      <c r="GO286">
        <v>36497.4</v>
      </c>
      <c r="GP286">
        <v>43217.9</v>
      </c>
      <c r="GQ286">
        <v>47068.2</v>
      </c>
      <c r="GR286">
        <v>53148.3</v>
      </c>
      <c r="GS286">
        <v>58340.1</v>
      </c>
      <c r="GT286">
        <v>1.94372</v>
      </c>
      <c r="GU286">
        <v>1.64922</v>
      </c>
      <c r="GV286">
        <v>0.0959486</v>
      </c>
      <c r="GW286">
        <v>0</v>
      </c>
      <c r="GX286">
        <v>28.4137</v>
      </c>
      <c r="GY286">
        <v>999.9</v>
      </c>
      <c r="GZ286">
        <v>59.162</v>
      </c>
      <c r="HA286">
        <v>30.585</v>
      </c>
      <c r="HB286">
        <v>29.0141</v>
      </c>
      <c r="HC286">
        <v>54.4847</v>
      </c>
      <c r="HD286">
        <v>47.4319</v>
      </c>
      <c r="HE286">
        <v>1</v>
      </c>
      <c r="HF286">
        <v>0.10688</v>
      </c>
      <c r="HG286">
        <v>-1.52712</v>
      </c>
      <c r="HH286">
        <v>20.1251</v>
      </c>
      <c r="HI286">
        <v>5.19812</v>
      </c>
      <c r="HJ286">
        <v>12.0044</v>
      </c>
      <c r="HK286">
        <v>4.97535</v>
      </c>
      <c r="HL286">
        <v>3.294</v>
      </c>
      <c r="HM286">
        <v>9999</v>
      </c>
      <c r="HN286">
        <v>9999</v>
      </c>
      <c r="HO286">
        <v>9999</v>
      </c>
      <c r="HP286">
        <v>999.9</v>
      </c>
      <c r="HQ286">
        <v>1.86326</v>
      </c>
      <c r="HR286">
        <v>1.86811</v>
      </c>
      <c r="HS286">
        <v>1.86783</v>
      </c>
      <c r="HT286">
        <v>1.86905</v>
      </c>
      <c r="HU286">
        <v>1.86981</v>
      </c>
      <c r="HV286">
        <v>1.86592</v>
      </c>
      <c r="HW286">
        <v>1.86697</v>
      </c>
      <c r="HX286">
        <v>1.86843</v>
      </c>
      <c r="HY286">
        <v>5</v>
      </c>
      <c r="HZ286">
        <v>0</v>
      </c>
      <c r="IA286">
        <v>0</v>
      </c>
      <c r="IB286">
        <v>0</v>
      </c>
      <c r="IC286" t="s">
        <v>426</v>
      </c>
      <c r="ID286" t="s">
        <v>427</v>
      </c>
      <c r="IE286" t="s">
        <v>428</v>
      </c>
      <c r="IF286" t="s">
        <v>428</v>
      </c>
      <c r="IG286" t="s">
        <v>428</v>
      </c>
      <c r="IH286" t="s">
        <v>428</v>
      </c>
      <c r="II286">
        <v>0</v>
      </c>
      <c r="IJ286">
        <v>100</v>
      </c>
      <c r="IK286">
        <v>100</v>
      </c>
      <c r="IL286">
        <v>2.053</v>
      </c>
      <c r="IM286">
        <v>0.337</v>
      </c>
      <c r="IN286">
        <v>0.625846538382723</v>
      </c>
      <c r="IO286">
        <v>0.00365734689822481</v>
      </c>
      <c r="IP286">
        <v>-6.82403095585571e-07</v>
      </c>
      <c r="IQ286">
        <v>2.34579755332527e-10</v>
      </c>
      <c r="IR286">
        <v>-0.0964157226560202</v>
      </c>
      <c r="IS286">
        <v>-0.0183575705514064</v>
      </c>
      <c r="IT286">
        <v>0.00210061426533654</v>
      </c>
      <c r="IU286">
        <v>-2.28055882586626e-05</v>
      </c>
      <c r="IV286">
        <v>4</v>
      </c>
      <c r="IW286">
        <v>2464</v>
      </c>
      <c r="IX286">
        <v>0</v>
      </c>
      <c r="IY286">
        <v>27</v>
      </c>
      <c r="IZ286">
        <v>29308458.2</v>
      </c>
      <c r="JA286">
        <v>29308458.2</v>
      </c>
      <c r="JB286">
        <v>0.95459</v>
      </c>
      <c r="JC286">
        <v>2.63672</v>
      </c>
      <c r="JD286">
        <v>1.54785</v>
      </c>
      <c r="JE286">
        <v>2.31323</v>
      </c>
      <c r="JF286">
        <v>1.64673</v>
      </c>
      <c r="JG286">
        <v>2.34985</v>
      </c>
      <c r="JH286">
        <v>34.5092</v>
      </c>
      <c r="JI286">
        <v>24.2188</v>
      </c>
      <c r="JJ286">
        <v>18</v>
      </c>
      <c r="JK286">
        <v>501.715</v>
      </c>
      <c r="JL286">
        <v>330.076</v>
      </c>
      <c r="JM286">
        <v>31.0108</v>
      </c>
      <c r="JN286">
        <v>28.7321</v>
      </c>
      <c r="JO286">
        <v>30.0002</v>
      </c>
      <c r="JP286">
        <v>28.6651</v>
      </c>
      <c r="JQ286">
        <v>28.6208</v>
      </c>
      <c r="JR286">
        <v>19.1302</v>
      </c>
      <c r="JS286">
        <v>24.2066</v>
      </c>
      <c r="JT286">
        <v>89.3851</v>
      </c>
      <c r="JU286">
        <v>31.0121</v>
      </c>
      <c r="JV286">
        <v>420</v>
      </c>
      <c r="JW286">
        <v>23.656</v>
      </c>
      <c r="JX286">
        <v>96.6006</v>
      </c>
      <c r="JY286">
        <v>94.518</v>
      </c>
    </row>
    <row r="287" spans="1:285">
      <c r="A287">
        <v>271</v>
      </c>
      <c r="B287">
        <v>1758507497</v>
      </c>
      <c r="C287">
        <v>4469</v>
      </c>
      <c r="D287" t="s">
        <v>973</v>
      </c>
      <c r="E287" t="s">
        <v>974</v>
      </c>
      <c r="F287">
        <v>5</v>
      </c>
      <c r="G287" t="s">
        <v>419</v>
      </c>
      <c r="H287" t="s">
        <v>964</v>
      </c>
      <c r="I287" t="s">
        <v>421</v>
      </c>
      <c r="J287">
        <v>1758507494</v>
      </c>
      <c r="K287">
        <f>(L287)/1000</f>
        <v>0</v>
      </c>
      <c r="L287">
        <f>1000*DL287*AJ287*(DH287-DI287)/(100*DA287*(1000-AJ287*DH287))</f>
        <v>0</v>
      </c>
      <c r="M287">
        <f>DL287*AJ287*(DG287-DF287*(1000-AJ287*DI287)/(1000-AJ287*DH287))/(100*DA287)</f>
        <v>0</v>
      </c>
      <c r="N287">
        <f>DF287 - IF(AJ287&gt;1, M287*DA287*100.0/(AL287), 0)</f>
        <v>0</v>
      </c>
      <c r="O287">
        <f>((U287-K287/2)*N287-M287)/(U287+K287/2)</f>
        <v>0</v>
      </c>
      <c r="P287">
        <f>O287*(DM287+DN287)/1000.0</f>
        <v>0</v>
      </c>
      <c r="Q287">
        <f>(DF287 - IF(AJ287&gt;1, M287*DA287*100.0/(AL287), 0))*(DM287+DN287)/1000.0</f>
        <v>0</v>
      </c>
      <c r="R287">
        <f>2.0/((1/T287-1/S287)+SIGN(T287)*SQRT((1/T287-1/S287)*(1/T287-1/S287) + 4*DB287/((DB287+1)*(DB287+1))*(2*1/T287*1/S287-1/S287*1/S287)))</f>
        <v>0</v>
      </c>
      <c r="S287">
        <f>IF(LEFT(DC287,1)&lt;&gt;"0",IF(LEFT(DC287,1)="1",3.0,DD287),$D$5+$E$5*(DT287*DM287/($K$5*1000))+$F$5*(DT287*DM287/($K$5*1000))*MAX(MIN(DA287,$J$5),$I$5)*MAX(MIN(DA287,$J$5),$I$5)+$G$5*MAX(MIN(DA287,$J$5),$I$5)*(DT287*DM287/($K$5*1000))+$H$5*(DT287*DM287/($K$5*1000))*(DT287*DM287/($K$5*1000)))</f>
        <v>0</v>
      </c>
      <c r="T287">
        <f>K287*(1000-(1000*0.61365*exp(17.502*X287/(240.97+X287))/(DM287+DN287)+DH287)/2)/(1000*0.61365*exp(17.502*X287/(240.97+X287))/(DM287+DN287)-DH287)</f>
        <v>0</v>
      </c>
      <c r="U287">
        <f>1/((DB287+1)/(R287/1.6)+1/(S287/1.37)) + DB287/((DB287+1)/(R287/1.6) + DB287/(S287/1.37))</f>
        <v>0</v>
      </c>
      <c r="V287">
        <f>(CW287*CZ287)</f>
        <v>0</v>
      </c>
      <c r="W287">
        <f>(DO287+(V287+2*0.95*5.67E-8*(((DO287+$B$7)+273)^4-(DO287+273)^4)-44100*K287)/(1.84*29.3*S287+8*0.95*5.67E-8*(DO287+273)^3))</f>
        <v>0</v>
      </c>
      <c r="X287">
        <f>($C$7*DP287+$D$7*DQ287+$E$7*W287)</f>
        <v>0</v>
      </c>
      <c r="Y287">
        <f>0.61365*exp(17.502*X287/(240.97+X287))</f>
        <v>0</v>
      </c>
      <c r="Z287">
        <f>(AA287/AB287*100)</f>
        <v>0</v>
      </c>
      <c r="AA287">
        <f>DH287*(DM287+DN287)/1000</f>
        <v>0</v>
      </c>
      <c r="AB287">
        <f>0.61365*exp(17.502*DO287/(240.97+DO287))</f>
        <v>0</v>
      </c>
      <c r="AC287">
        <f>(Y287-DH287*(DM287+DN287)/1000)</f>
        <v>0</v>
      </c>
      <c r="AD287">
        <f>(-K287*44100)</f>
        <v>0</v>
      </c>
      <c r="AE287">
        <f>2*29.3*S287*0.92*(DO287-X287)</f>
        <v>0</v>
      </c>
      <c r="AF287">
        <f>2*0.95*5.67E-8*(((DO287+$B$7)+273)^4-(X287+273)^4)</f>
        <v>0</v>
      </c>
      <c r="AG287">
        <f>V287+AF287+AD287+AE287</f>
        <v>0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MAX(0,($B$13+$C$13*DT287)/(1+$D$13*DT287)*DM287/(DO287+273)*$E$13)</f>
        <v>0</v>
      </c>
      <c r="AM287" t="s">
        <v>422</v>
      </c>
      <c r="AN287" t="s">
        <v>422</v>
      </c>
      <c r="AO287">
        <v>0</v>
      </c>
      <c r="AP287">
        <v>0</v>
      </c>
      <c r="AQ287">
        <f>1-AO287/AP287</f>
        <v>0</v>
      </c>
      <c r="AR287">
        <v>0</v>
      </c>
      <c r="AS287" t="s">
        <v>422</v>
      </c>
      <c r="AT287" t="s">
        <v>422</v>
      </c>
      <c r="AU287">
        <v>0</v>
      </c>
      <c r="AV287">
        <v>0</v>
      </c>
      <c r="AW287">
        <f>1-AU287/AV287</f>
        <v>0</v>
      </c>
      <c r="AX287">
        <v>0.5</v>
      </c>
      <c r="AY287">
        <f>CX287</f>
        <v>0</v>
      </c>
      <c r="AZ287">
        <f>M287</f>
        <v>0</v>
      </c>
      <c r="BA287">
        <f>AW287*AX287*AY287</f>
        <v>0</v>
      </c>
      <c r="BB287">
        <f>(AZ287-AR287)/AY287</f>
        <v>0</v>
      </c>
      <c r="BC287">
        <f>(AP287-AV287)/AV287</f>
        <v>0</v>
      </c>
      <c r="BD287">
        <f>AO287/(AQ287+AO287/AV287)</f>
        <v>0</v>
      </c>
      <c r="BE287" t="s">
        <v>422</v>
      </c>
      <c r="BF287">
        <v>0</v>
      </c>
      <c r="BG287">
        <f>IF(BF287&lt;&gt;0, BF287, BD287)</f>
        <v>0</v>
      </c>
      <c r="BH287">
        <f>1-BG287/AV287</f>
        <v>0</v>
      </c>
      <c r="BI287">
        <f>(AV287-AU287)/(AV287-BG287)</f>
        <v>0</v>
      </c>
      <c r="BJ287">
        <f>(AP287-AV287)/(AP287-BG287)</f>
        <v>0</v>
      </c>
      <c r="BK287">
        <f>(AV287-AU287)/(AV287-AO287)</f>
        <v>0</v>
      </c>
      <c r="BL287">
        <f>(AP287-AV287)/(AP287-AO287)</f>
        <v>0</v>
      </c>
      <c r="BM287">
        <f>(BI287*BG287/AU287)</f>
        <v>0</v>
      </c>
      <c r="BN287">
        <f>(1-BM287)</f>
        <v>0</v>
      </c>
      <c r="CW287">
        <f>$B$11*DU287+$C$11*DV287+$F$11*EG287*(1-EJ287)</f>
        <v>0</v>
      </c>
      <c r="CX287">
        <f>CW287*CY287</f>
        <v>0</v>
      </c>
      <c r="CY287">
        <f>($B$11*$D$9+$C$11*$D$9+$F$11*((ET287+EL287)/MAX(ET287+EL287+EU287, 0.1)*$I$9+EU287/MAX(ET287+EL287+EU287, 0.1)*$J$9))/($B$11+$C$11+$F$11)</f>
        <v>0</v>
      </c>
      <c r="CZ287">
        <f>($B$11*$K$9+$C$11*$K$9+$F$11*((ET287+EL287)/MAX(ET287+EL287+EU287, 0.1)*$P$9+EU287/MAX(ET287+EL287+EU287, 0.1)*$Q$9))/($B$11+$C$11+$F$11)</f>
        <v>0</v>
      </c>
      <c r="DA287">
        <v>2.96</v>
      </c>
      <c r="DB287">
        <v>0.5</v>
      </c>
      <c r="DC287" t="s">
        <v>423</v>
      </c>
      <c r="DD287">
        <v>2</v>
      </c>
      <c r="DE287">
        <v>1758507494</v>
      </c>
      <c r="DF287">
        <v>420.401</v>
      </c>
      <c r="DG287">
        <v>420.05</v>
      </c>
      <c r="DH287">
        <v>23.8550333333333</v>
      </c>
      <c r="DI287">
        <v>23.6299</v>
      </c>
      <c r="DJ287">
        <v>418.347333333333</v>
      </c>
      <c r="DK287">
        <v>23.518</v>
      </c>
      <c r="DL287">
        <v>500.004</v>
      </c>
      <c r="DM287">
        <v>89.8387</v>
      </c>
      <c r="DN287">
        <v>0.0368784666666667</v>
      </c>
      <c r="DO287">
        <v>30.1348</v>
      </c>
      <c r="DP287">
        <v>29.9741</v>
      </c>
      <c r="DQ287">
        <v>999.9</v>
      </c>
      <c r="DR287">
        <v>0</v>
      </c>
      <c r="DS287">
        <v>0</v>
      </c>
      <c r="DT287">
        <v>9993.10666666667</v>
      </c>
      <c r="DU287">
        <v>0</v>
      </c>
      <c r="DV287">
        <v>0.330984</v>
      </c>
      <c r="DW287">
        <v>0.351277666666667</v>
      </c>
      <c r="DX287">
        <v>430.674666666667</v>
      </c>
      <c r="DY287">
        <v>430.216</v>
      </c>
      <c r="DZ287">
        <v>0.225123</v>
      </c>
      <c r="EA287">
        <v>420.05</v>
      </c>
      <c r="EB287">
        <v>23.6299</v>
      </c>
      <c r="EC287">
        <v>2.14310666666667</v>
      </c>
      <c r="ED287">
        <v>2.12288333333333</v>
      </c>
      <c r="EE287">
        <v>18.5432333333333</v>
      </c>
      <c r="EF287">
        <v>18.3919</v>
      </c>
      <c r="EG287">
        <v>0.00500059</v>
      </c>
      <c r="EH287">
        <v>0</v>
      </c>
      <c r="EI287">
        <v>0</v>
      </c>
      <c r="EJ287">
        <v>0</v>
      </c>
      <c r="EK287">
        <v>307.066666666667</v>
      </c>
      <c r="EL287">
        <v>0.00500059</v>
      </c>
      <c r="EM287">
        <v>-18.1333333333333</v>
      </c>
      <c r="EN287">
        <v>-1.06666666666667</v>
      </c>
      <c r="EO287">
        <v>35.1456666666667</v>
      </c>
      <c r="EP287">
        <v>38.062</v>
      </c>
      <c r="EQ287">
        <v>36.354</v>
      </c>
      <c r="ER287">
        <v>37.875</v>
      </c>
      <c r="ES287">
        <v>37.312</v>
      </c>
      <c r="ET287">
        <v>0</v>
      </c>
      <c r="EU287">
        <v>0</v>
      </c>
      <c r="EV287">
        <v>0</v>
      </c>
      <c r="EW287">
        <v>1758507497.7</v>
      </c>
      <c r="EX287">
        <v>0</v>
      </c>
      <c r="EY287">
        <v>304.180769230769</v>
      </c>
      <c r="EZ287">
        <v>-7.62734999419051</v>
      </c>
      <c r="FA287">
        <v>-26.2529916000752</v>
      </c>
      <c r="FB287">
        <v>-12.7961538461538</v>
      </c>
      <c r="FC287">
        <v>15</v>
      </c>
      <c r="FD287">
        <v>0</v>
      </c>
      <c r="FE287" t="s">
        <v>424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0.369415333333333</v>
      </c>
      <c r="FR287">
        <v>-0.00825249350649375</v>
      </c>
      <c r="FS287">
        <v>0.0491361296616551</v>
      </c>
      <c r="FT287">
        <v>1</v>
      </c>
      <c r="FU287">
        <v>304.605882352941</v>
      </c>
      <c r="FV287">
        <v>-2.37738716796837</v>
      </c>
      <c r="FW287">
        <v>6.30820852617354</v>
      </c>
      <c r="FX287">
        <v>-1</v>
      </c>
      <c r="FY287">
        <v>0.224756619047619</v>
      </c>
      <c r="FZ287">
        <v>-0.00341181818181841</v>
      </c>
      <c r="GA287">
        <v>0.000798048779759285</v>
      </c>
      <c r="GB287">
        <v>1</v>
      </c>
      <c r="GC287">
        <v>2</v>
      </c>
      <c r="GD287">
        <v>2</v>
      </c>
      <c r="GE287" t="s">
        <v>425</v>
      </c>
      <c r="GF287">
        <v>3.13288</v>
      </c>
      <c r="GG287">
        <v>2.71483</v>
      </c>
      <c r="GH287">
        <v>0.0888369</v>
      </c>
      <c r="GI287">
        <v>0.089238</v>
      </c>
      <c r="GJ287">
        <v>0.101824</v>
      </c>
      <c r="GK287">
        <v>0.101773</v>
      </c>
      <c r="GL287">
        <v>34297.2</v>
      </c>
      <c r="GM287">
        <v>36709.9</v>
      </c>
      <c r="GN287">
        <v>34058.8</v>
      </c>
      <c r="GO287">
        <v>36497.3</v>
      </c>
      <c r="GP287">
        <v>43218</v>
      </c>
      <c r="GQ287">
        <v>47068.2</v>
      </c>
      <c r="GR287">
        <v>53148.4</v>
      </c>
      <c r="GS287">
        <v>58340.1</v>
      </c>
      <c r="GT287">
        <v>1.94363</v>
      </c>
      <c r="GU287">
        <v>1.64935</v>
      </c>
      <c r="GV287">
        <v>0.0958033</v>
      </c>
      <c r="GW287">
        <v>0</v>
      </c>
      <c r="GX287">
        <v>28.4156</v>
      </c>
      <c r="GY287">
        <v>999.9</v>
      </c>
      <c r="GZ287">
        <v>59.162</v>
      </c>
      <c r="HA287">
        <v>30.595</v>
      </c>
      <c r="HB287">
        <v>29.0294</v>
      </c>
      <c r="HC287">
        <v>54.4947</v>
      </c>
      <c r="HD287">
        <v>47.4599</v>
      </c>
      <c r="HE287">
        <v>1</v>
      </c>
      <c r="HF287">
        <v>0.106865</v>
      </c>
      <c r="HG287">
        <v>-1.50868</v>
      </c>
      <c r="HH287">
        <v>20.1252</v>
      </c>
      <c r="HI287">
        <v>5.19827</v>
      </c>
      <c r="HJ287">
        <v>12.0044</v>
      </c>
      <c r="HK287">
        <v>4.97545</v>
      </c>
      <c r="HL287">
        <v>3.294</v>
      </c>
      <c r="HM287">
        <v>9999</v>
      </c>
      <c r="HN287">
        <v>9999</v>
      </c>
      <c r="HO287">
        <v>9999</v>
      </c>
      <c r="HP287">
        <v>999.9</v>
      </c>
      <c r="HQ287">
        <v>1.86325</v>
      </c>
      <c r="HR287">
        <v>1.86811</v>
      </c>
      <c r="HS287">
        <v>1.86783</v>
      </c>
      <c r="HT287">
        <v>1.86905</v>
      </c>
      <c r="HU287">
        <v>1.86981</v>
      </c>
      <c r="HV287">
        <v>1.86593</v>
      </c>
      <c r="HW287">
        <v>1.86699</v>
      </c>
      <c r="HX287">
        <v>1.86844</v>
      </c>
      <c r="HY287">
        <v>5</v>
      </c>
      <c r="HZ287">
        <v>0</v>
      </c>
      <c r="IA287">
        <v>0</v>
      </c>
      <c r="IB287">
        <v>0</v>
      </c>
      <c r="IC287" t="s">
        <v>426</v>
      </c>
      <c r="ID287" t="s">
        <v>427</v>
      </c>
      <c r="IE287" t="s">
        <v>428</v>
      </c>
      <c r="IF287" t="s">
        <v>428</v>
      </c>
      <c r="IG287" t="s">
        <v>428</v>
      </c>
      <c r="IH287" t="s">
        <v>428</v>
      </c>
      <c r="II287">
        <v>0</v>
      </c>
      <c r="IJ287">
        <v>100</v>
      </c>
      <c r="IK287">
        <v>100</v>
      </c>
      <c r="IL287">
        <v>2.054</v>
      </c>
      <c r="IM287">
        <v>0.337</v>
      </c>
      <c r="IN287">
        <v>0.625846538382723</v>
      </c>
      <c r="IO287">
        <v>0.00365734689822481</v>
      </c>
      <c r="IP287">
        <v>-6.82403095585571e-07</v>
      </c>
      <c r="IQ287">
        <v>2.34579755332527e-10</v>
      </c>
      <c r="IR287">
        <v>-0.0964157226560202</v>
      </c>
      <c r="IS287">
        <v>-0.0183575705514064</v>
      </c>
      <c r="IT287">
        <v>0.00210061426533654</v>
      </c>
      <c r="IU287">
        <v>-2.28055882586626e-05</v>
      </c>
      <c r="IV287">
        <v>4</v>
      </c>
      <c r="IW287">
        <v>2464</v>
      </c>
      <c r="IX287">
        <v>0</v>
      </c>
      <c r="IY287">
        <v>27</v>
      </c>
      <c r="IZ287">
        <v>29308458.3</v>
      </c>
      <c r="JA287">
        <v>29308458.3</v>
      </c>
      <c r="JB287">
        <v>0.95459</v>
      </c>
      <c r="JC287">
        <v>2.64893</v>
      </c>
      <c r="JD287">
        <v>1.54785</v>
      </c>
      <c r="JE287">
        <v>2.31445</v>
      </c>
      <c r="JF287">
        <v>1.64551</v>
      </c>
      <c r="JG287">
        <v>2.29614</v>
      </c>
      <c r="JH287">
        <v>34.5092</v>
      </c>
      <c r="JI287">
        <v>24.2101</v>
      </c>
      <c r="JJ287">
        <v>18</v>
      </c>
      <c r="JK287">
        <v>501.659</v>
      </c>
      <c r="JL287">
        <v>330.136</v>
      </c>
      <c r="JM287">
        <v>31.0187</v>
      </c>
      <c r="JN287">
        <v>28.7321</v>
      </c>
      <c r="JO287">
        <v>30.0001</v>
      </c>
      <c r="JP287">
        <v>28.6663</v>
      </c>
      <c r="JQ287">
        <v>28.6209</v>
      </c>
      <c r="JR287">
        <v>19.1328</v>
      </c>
      <c r="JS287">
        <v>24.2066</v>
      </c>
      <c r="JT287">
        <v>89.3851</v>
      </c>
      <c r="JU287">
        <v>31.0298</v>
      </c>
      <c r="JV287">
        <v>420</v>
      </c>
      <c r="JW287">
        <v>23.656</v>
      </c>
      <c r="JX287">
        <v>96.6006</v>
      </c>
      <c r="JY287">
        <v>94.518</v>
      </c>
    </row>
    <row r="288" spans="1:285">
      <c r="A288">
        <v>272</v>
      </c>
      <c r="B288">
        <v>1758507499</v>
      </c>
      <c r="C288">
        <v>4471</v>
      </c>
      <c r="D288" t="s">
        <v>975</v>
      </c>
      <c r="E288" t="s">
        <v>976</v>
      </c>
      <c r="F288">
        <v>5</v>
      </c>
      <c r="G288" t="s">
        <v>419</v>
      </c>
      <c r="H288" t="s">
        <v>964</v>
      </c>
      <c r="I288" t="s">
        <v>421</v>
      </c>
      <c r="J288">
        <v>1758507496</v>
      </c>
      <c r="K288">
        <f>(L288)/1000</f>
        <v>0</v>
      </c>
      <c r="L288">
        <f>1000*DL288*AJ288*(DH288-DI288)/(100*DA288*(1000-AJ288*DH288))</f>
        <v>0</v>
      </c>
      <c r="M288">
        <f>DL288*AJ288*(DG288-DF288*(1000-AJ288*DI288)/(1000-AJ288*DH288))/(100*DA288)</f>
        <v>0</v>
      </c>
      <c r="N288">
        <f>DF288 - IF(AJ288&gt;1, M288*DA288*100.0/(AL288), 0)</f>
        <v>0</v>
      </c>
      <c r="O288">
        <f>((U288-K288/2)*N288-M288)/(U288+K288/2)</f>
        <v>0</v>
      </c>
      <c r="P288">
        <f>O288*(DM288+DN288)/1000.0</f>
        <v>0</v>
      </c>
      <c r="Q288">
        <f>(DF288 - IF(AJ288&gt;1, M288*DA288*100.0/(AL288), 0))*(DM288+DN288)/1000.0</f>
        <v>0</v>
      </c>
      <c r="R288">
        <f>2.0/((1/T288-1/S288)+SIGN(T288)*SQRT((1/T288-1/S288)*(1/T288-1/S288) + 4*DB288/((DB288+1)*(DB288+1))*(2*1/T288*1/S288-1/S288*1/S288)))</f>
        <v>0</v>
      </c>
      <c r="S288">
        <f>IF(LEFT(DC288,1)&lt;&gt;"0",IF(LEFT(DC288,1)="1",3.0,DD288),$D$5+$E$5*(DT288*DM288/($K$5*1000))+$F$5*(DT288*DM288/($K$5*1000))*MAX(MIN(DA288,$J$5),$I$5)*MAX(MIN(DA288,$J$5),$I$5)+$G$5*MAX(MIN(DA288,$J$5),$I$5)*(DT288*DM288/($K$5*1000))+$H$5*(DT288*DM288/($K$5*1000))*(DT288*DM288/($K$5*1000)))</f>
        <v>0</v>
      </c>
      <c r="T288">
        <f>K288*(1000-(1000*0.61365*exp(17.502*X288/(240.97+X288))/(DM288+DN288)+DH288)/2)/(1000*0.61365*exp(17.502*X288/(240.97+X288))/(DM288+DN288)-DH288)</f>
        <v>0</v>
      </c>
      <c r="U288">
        <f>1/((DB288+1)/(R288/1.6)+1/(S288/1.37)) + DB288/((DB288+1)/(R288/1.6) + DB288/(S288/1.37))</f>
        <v>0</v>
      </c>
      <c r="V288">
        <f>(CW288*CZ288)</f>
        <v>0</v>
      </c>
      <c r="W288">
        <f>(DO288+(V288+2*0.95*5.67E-8*(((DO288+$B$7)+273)^4-(DO288+273)^4)-44100*K288)/(1.84*29.3*S288+8*0.95*5.67E-8*(DO288+273)^3))</f>
        <v>0</v>
      </c>
      <c r="X288">
        <f>($C$7*DP288+$D$7*DQ288+$E$7*W288)</f>
        <v>0</v>
      </c>
      <c r="Y288">
        <f>0.61365*exp(17.502*X288/(240.97+X288))</f>
        <v>0</v>
      </c>
      <c r="Z288">
        <f>(AA288/AB288*100)</f>
        <v>0</v>
      </c>
      <c r="AA288">
        <f>DH288*(DM288+DN288)/1000</f>
        <v>0</v>
      </c>
      <c r="AB288">
        <f>0.61365*exp(17.502*DO288/(240.97+DO288))</f>
        <v>0</v>
      </c>
      <c r="AC288">
        <f>(Y288-DH288*(DM288+DN288)/1000)</f>
        <v>0</v>
      </c>
      <c r="AD288">
        <f>(-K288*44100)</f>
        <v>0</v>
      </c>
      <c r="AE288">
        <f>2*29.3*S288*0.92*(DO288-X288)</f>
        <v>0</v>
      </c>
      <c r="AF288">
        <f>2*0.95*5.67E-8*(((DO288+$B$7)+273)^4-(X288+273)^4)</f>
        <v>0</v>
      </c>
      <c r="AG288">
        <f>V288+AF288+AD288+AE288</f>
        <v>0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MAX(0,($B$13+$C$13*DT288)/(1+$D$13*DT288)*DM288/(DO288+273)*$E$13)</f>
        <v>0</v>
      </c>
      <c r="AM288" t="s">
        <v>422</v>
      </c>
      <c r="AN288" t="s">
        <v>422</v>
      </c>
      <c r="AO288">
        <v>0</v>
      </c>
      <c r="AP288">
        <v>0</v>
      </c>
      <c r="AQ288">
        <f>1-AO288/AP288</f>
        <v>0</v>
      </c>
      <c r="AR288">
        <v>0</v>
      </c>
      <c r="AS288" t="s">
        <v>422</v>
      </c>
      <c r="AT288" t="s">
        <v>422</v>
      </c>
      <c r="AU288">
        <v>0</v>
      </c>
      <c r="AV288">
        <v>0</v>
      </c>
      <c r="AW288">
        <f>1-AU288/AV288</f>
        <v>0</v>
      </c>
      <c r="AX288">
        <v>0.5</v>
      </c>
      <c r="AY288">
        <f>CX288</f>
        <v>0</v>
      </c>
      <c r="AZ288">
        <f>M288</f>
        <v>0</v>
      </c>
      <c r="BA288">
        <f>AW288*AX288*AY288</f>
        <v>0</v>
      </c>
      <c r="BB288">
        <f>(AZ288-AR288)/AY288</f>
        <v>0</v>
      </c>
      <c r="BC288">
        <f>(AP288-AV288)/AV288</f>
        <v>0</v>
      </c>
      <c r="BD288">
        <f>AO288/(AQ288+AO288/AV288)</f>
        <v>0</v>
      </c>
      <c r="BE288" t="s">
        <v>422</v>
      </c>
      <c r="BF288">
        <v>0</v>
      </c>
      <c r="BG288">
        <f>IF(BF288&lt;&gt;0, BF288, BD288)</f>
        <v>0</v>
      </c>
      <c r="BH288">
        <f>1-BG288/AV288</f>
        <v>0</v>
      </c>
      <c r="BI288">
        <f>(AV288-AU288)/(AV288-BG288)</f>
        <v>0</v>
      </c>
      <c r="BJ288">
        <f>(AP288-AV288)/(AP288-BG288)</f>
        <v>0</v>
      </c>
      <c r="BK288">
        <f>(AV288-AU288)/(AV288-AO288)</f>
        <v>0</v>
      </c>
      <c r="BL288">
        <f>(AP288-AV288)/(AP288-AO288)</f>
        <v>0</v>
      </c>
      <c r="BM288">
        <f>(BI288*BG288/AU288)</f>
        <v>0</v>
      </c>
      <c r="BN288">
        <f>(1-BM288)</f>
        <v>0</v>
      </c>
      <c r="CW288">
        <f>$B$11*DU288+$C$11*DV288+$F$11*EG288*(1-EJ288)</f>
        <v>0</v>
      </c>
      <c r="CX288">
        <f>CW288*CY288</f>
        <v>0</v>
      </c>
      <c r="CY288">
        <f>($B$11*$D$9+$C$11*$D$9+$F$11*((ET288+EL288)/MAX(ET288+EL288+EU288, 0.1)*$I$9+EU288/MAX(ET288+EL288+EU288, 0.1)*$J$9))/($B$11+$C$11+$F$11)</f>
        <v>0</v>
      </c>
      <c r="CZ288">
        <f>($B$11*$K$9+$C$11*$K$9+$F$11*((ET288+EL288)/MAX(ET288+EL288+EU288, 0.1)*$P$9+EU288/MAX(ET288+EL288+EU288, 0.1)*$Q$9))/($B$11+$C$11+$F$11)</f>
        <v>0</v>
      </c>
      <c r="DA288">
        <v>2.96</v>
      </c>
      <c r="DB288">
        <v>0.5</v>
      </c>
      <c r="DC288" t="s">
        <v>423</v>
      </c>
      <c r="DD288">
        <v>2</v>
      </c>
      <c r="DE288">
        <v>1758507496</v>
      </c>
      <c r="DF288">
        <v>420.404</v>
      </c>
      <c r="DG288">
        <v>420.021333333333</v>
      </c>
      <c r="DH288">
        <v>23.8543333333333</v>
      </c>
      <c r="DI288">
        <v>23.6298666666667</v>
      </c>
      <c r="DJ288">
        <v>418.350333333333</v>
      </c>
      <c r="DK288">
        <v>23.5173</v>
      </c>
      <c r="DL288">
        <v>500.018333333333</v>
      </c>
      <c r="DM288">
        <v>89.8389666666667</v>
      </c>
      <c r="DN288">
        <v>0.0368260666666667</v>
      </c>
      <c r="DO288">
        <v>30.1367333333333</v>
      </c>
      <c r="DP288">
        <v>29.9769</v>
      </c>
      <c r="DQ288">
        <v>999.9</v>
      </c>
      <c r="DR288">
        <v>0</v>
      </c>
      <c r="DS288">
        <v>0</v>
      </c>
      <c r="DT288">
        <v>9998.10666666667</v>
      </c>
      <c r="DU288">
        <v>0</v>
      </c>
      <c r="DV288">
        <v>0.330984</v>
      </c>
      <c r="DW288">
        <v>0.382792333333333</v>
      </c>
      <c r="DX288">
        <v>430.677666666667</v>
      </c>
      <c r="DY288">
        <v>430.186666666667</v>
      </c>
      <c r="DZ288">
        <v>0.224416666666667</v>
      </c>
      <c r="EA288">
        <v>420.021333333333</v>
      </c>
      <c r="EB288">
        <v>23.6298666666667</v>
      </c>
      <c r="EC288">
        <v>2.14304666666667</v>
      </c>
      <c r="ED288">
        <v>2.12288666666667</v>
      </c>
      <c r="EE288">
        <v>18.5428</v>
      </c>
      <c r="EF288">
        <v>18.3919666666667</v>
      </c>
      <c r="EG288">
        <v>0.00500059</v>
      </c>
      <c r="EH288">
        <v>0</v>
      </c>
      <c r="EI288">
        <v>0</v>
      </c>
      <c r="EJ288">
        <v>0</v>
      </c>
      <c r="EK288">
        <v>310.666666666667</v>
      </c>
      <c r="EL288">
        <v>0.00500059</v>
      </c>
      <c r="EM288">
        <v>-16.8666666666667</v>
      </c>
      <c r="EN288">
        <v>-0.4</v>
      </c>
      <c r="EO288">
        <v>35.125</v>
      </c>
      <c r="EP288">
        <v>38.062</v>
      </c>
      <c r="EQ288">
        <v>36.333</v>
      </c>
      <c r="ER288">
        <v>37.875</v>
      </c>
      <c r="ES288">
        <v>37.312</v>
      </c>
      <c r="ET288">
        <v>0</v>
      </c>
      <c r="EU288">
        <v>0</v>
      </c>
      <c r="EV288">
        <v>0</v>
      </c>
      <c r="EW288">
        <v>1758507499.5</v>
      </c>
      <c r="EX288">
        <v>0</v>
      </c>
      <c r="EY288">
        <v>303.6</v>
      </c>
      <c r="EZ288">
        <v>-17.0384612143402</v>
      </c>
      <c r="FA288">
        <v>-30.1384615343703</v>
      </c>
      <c r="FB288">
        <v>-12.52</v>
      </c>
      <c r="FC288">
        <v>15</v>
      </c>
      <c r="FD288">
        <v>0</v>
      </c>
      <c r="FE288" t="s">
        <v>424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0.382333</v>
      </c>
      <c r="FR288">
        <v>-0.0695188051948046</v>
      </c>
      <c r="FS288">
        <v>0.044215403149969</v>
      </c>
      <c r="FT288">
        <v>1</v>
      </c>
      <c r="FU288">
        <v>304.170588235294</v>
      </c>
      <c r="FV288">
        <v>-3.96944218046112</v>
      </c>
      <c r="FW288">
        <v>6.31028709199439</v>
      </c>
      <c r="FX288">
        <v>-1</v>
      </c>
      <c r="FY288">
        <v>0.224603142857143</v>
      </c>
      <c r="FZ288">
        <v>-0.00128244155844125</v>
      </c>
      <c r="GA288">
        <v>0.00066258155190525</v>
      </c>
      <c r="GB288">
        <v>1</v>
      </c>
      <c r="GC288">
        <v>2</v>
      </c>
      <c r="GD288">
        <v>2</v>
      </c>
      <c r="GE288" t="s">
        <v>425</v>
      </c>
      <c r="GF288">
        <v>3.13301</v>
      </c>
      <c r="GG288">
        <v>2.7146</v>
      </c>
      <c r="GH288">
        <v>0.0888333</v>
      </c>
      <c r="GI288">
        <v>0.0892439</v>
      </c>
      <c r="GJ288">
        <v>0.101821</v>
      </c>
      <c r="GK288">
        <v>0.101774</v>
      </c>
      <c r="GL288">
        <v>34297.4</v>
      </c>
      <c r="GM288">
        <v>36709.6</v>
      </c>
      <c r="GN288">
        <v>34058.8</v>
      </c>
      <c r="GO288">
        <v>36497.3</v>
      </c>
      <c r="GP288">
        <v>43218.3</v>
      </c>
      <c r="GQ288">
        <v>47068</v>
      </c>
      <c r="GR288">
        <v>53148.6</v>
      </c>
      <c r="GS288">
        <v>58339.9</v>
      </c>
      <c r="GT288">
        <v>1.9439</v>
      </c>
      <c r="GU288">
        <v>1.64907</v>
      </c>
      <c r="GV288">
        <v>0.0962131</v>
      </c>
      <c r="GW288">
        <v>0</v>
      </c>
      <c r="GX288">
        <v>28.418</v>
      </c>
      <c r="GY288">
        <v>999.9</v>
      </c>
      <c r="GZ288">
        <v>59.162</v>
      </c>
      <c r="HA288">
        <v>30.595</v>
      </c>
      <c r="HB288">
        <v>29.0299</v>
      </c>
      <c r="HC288">
        <v>54.6547</v>
      </c>
      <c r="HD288">
        <v>47.3758</v>
      </c>
      <c r="HE288">
        <v>1</v>
      </c>
      <c r="HF288">
        <v>0.106875</v>
      </c>
      <c r="HG288">
        <v>-1.51639</v>
      </c>
      <c r="HH288">
        <v>20.1251</v>
      </c>
      <c r="HI288">
        <v>5.19827</v>
      </c>
      <c r="HJ288">
        <v>12.0046</v>
      </c>
      <c r="HK288">
        <v>4.9754</v>
      </c>
      <c r="HL288">
        <v>3.294</v>
      </c>
      <c r="HM288">
        <v>9999</v>
      </c>
      <c r="HN288">
        <v>9999</v>
      </c>
      <c r="HO288">
        <v>9999</v>
      </c>
      <c r="HP288">
        <v>999.9</v>
      </c>
      <c r="HQ288">
        <v>1.86326</v>
      </c>
      <c r="HR288">
        <v>1.86812</v>
      </c>
      <c r="HS288">
        <v>1.86783</v>
      </c>
      <c r="HT288">
        <v>1.86905</v>
      </c>
      <c r="HU288">
        <v>1.86981</v>
      </c>
      <c r="HV288">
        <v>1.86594</v>
      </c>
      <c r="HW288">
        <v>1.867</v>
      </c>
      <c r="HX288">
        <v>1.86844</v>
      </c>
      <c r="HY288">
        <v>5</v>
      </c>
      <c r="HZ288">
        <v>0</v>
      </c>
      <c r="IA288">
        <v>0</v>
      </c>
      <c r="IB288">
        <v>0</v>
      </c>
      <c r="IC288" t="s">
        <v>426</v>
      </c>
      <c r="ID288" t="s">
        <v>427</v>
      </c>
      <c r="IE288" t="s">
        <v>428</v>
      </c>
      <c r="IF288" t="s">
        <v>428</v>
      </c>
      <c r="IG288" t="s">
        <v>428</v>
      </c>
      <c r="IH288" t="s">
        <v>428</v>
      </c>
      <c r="II288">
        <v>0</v>
      </c>
      <c r="IJ288">
        <v>100</v>
      </c>
      <c r="IK288">
        <v>100</v>
      </c>
      <c r="IL288">
        <v>2.053</v>
      </c>
      <c r="IM288">
        <v>0.3369</v>
      </c>
      <c r="IN288">
        <v>0.625846538382723</v>
      </c>
      <c r="IO288">
        <v>0.00365734689822481</v>
      </c>
      <c r="IP288">
        <v>-6.82403095585571e-07</v>
      </c>
      <c r="IQ288">
        <v>2.34579755332527e-10</v>
      </c>
      <c r="IR288">
        <v>-0.0964157226560202</v>
      </c>
      <c r="IS288">
        <v>-0.0183575705514064</v>
      </c>
      <c r="IT288">
        <v>0.00210061426533654</v>
      </c>
      <c r="IU288">
        <v>-2.28055882586626e-05</v>
      </c>
      <c r="IV288">
        <v>4</v>
      </c>
      <c r="IW288">
        <v>2464</v>
      </c>
      <c r="IX288">
        <v>0</v>
      </c>
      <c r="IY288">
        <v>27</v>
      </c>
      <c r="IZ288">
        <v>29308458.3</v>
      </c>
      <c r="JA288">
        <v>29308458.3</v>
      </c>
      <c r="JB288">
        <v>0.95459</v>
      </c>
      <c r="JC288">
        <v>2.63306</v>
      </c>
      <c r="JD288">
        <v>1.54785</v>
      </c>
      <c r="JE288">
        <v>2.31323</v>
      </c>
      <c r="JF288">
        <v>1.64551</v>
      </c>
      <c r="JG288">
        <v>2.33643</v>
      </c>
      <c r="JH288">
        <v>34.5092</v>
      </c>
      <c r="JI288">
        <v>24.2188</v>
      </c>
      <c r="JJ288">
        <v>18</v>
      </c>
      <c r="JK288">
        <v>501.851</v>
      </c>
      <c r="JL288">
        <v>330.008</v>
      </c>
      <c r="JM288">
        <v>31.0254</v>
      </c>
      <c r="JN288">
        <v>28.7321</v>
      </c>
      <c r="JO288">
        <v>30.0001</v>
      </c>
      <c r="JP288">
        <v>28.6674</v>
      </c>
      <c r="JQ288">
        <v>28.6214</v>
      </c>
      <c r="JR288">
        <v>19.1306</v>
      </c>
      <c r="JS288">
        <v>24.2066</v>
      </c>
      <c r="JT288">
        <v>89.3851</v>
      </c>
      <c r="JU288">
        <v>31.0298</v>
      </c>
      <c r="JV288">
        <v>420</v>
      </c>
      <c r="JW288">
        <v>23.656</v>
      </c>
      <c r="JX288">
        <v>96.6009</v>
      </c>
      <c r="JY288">
        <v>94.5178</v>
      </c>
    </row>
    <row r="289" spans="1:285">
      <c r="A289">
        <v>273</v>
      </c>
      <c r="B289">
        <v>1758507501</v>
      </c>
      <c r="C289">
        <v>4473</v>
      </c>
      <c r="D289" t="s">
        <v>977</v>
      </c>
      <c r="E289" t="s">
        <v>978</v>
      </c>
      <c r="F289">
        <v>5</v>
      </c>
      <c r="G289" t="s">
        <v>419</v>
      </c>
      <c r="H289" t="s">
        <v>964</v>
      </c>
      <c r="I289" t="s">
        <v>421</v>
      </c>
      <c r="J289">
        <v>1758507498</v>
      </c>
      <c r="K289">
        <f>(L289)/1000</f>
        <v>0</v>
      </c>
      <c r="L289">
        <f>1000*DL289*AJ289*(DH289-DI289)/(100*DA289*(1000-AJ289*DH289))</f>
        <v>0</v>
      </c>
      <c r="M289">
        <f>DL289*AJ289*(DG289-DF289*(1000-AJ289*DI289)/(1000-AJ289*DH289))/(100*DA289)</f>
        <v>0</v>
      </c>
      <c r="N289">
        <f>DF289 - IF(AJ289&gt;1, M289*DA289*100.0/(AL289), 0)</f>
        <v>0</v>
      </c>
      <c r="O289">
        <f>((U289-K289/2)*N289-M289)/(U289+K289/2)</f>
        <v>0</v>
      </c>
      <c r="P289">
        <f>O289*(DM289+DN289)/1000.0</f>
        <v>0</v>
      </c>
      <c r="Q289">
        <f>(DF289 - IF(AJ289&gt;1, M289*DA289*100.0/(AL289), 0))*(DM289+DN289)/1000.0</f>
        <v>0</v>
      </c>
      <c r="R289">
        <f>2.0/((1/T289-1/S289)+SIGN(T289)*SQRT((1/T289-1/S289)*(1/T289-1/S289) + 4*DB289/((DB289+1)*(DB289+1))*(2*1/T289*1/S289-1/S289*1/S289)))</f>
        <v>0</v>
      </c>
      <c r="S289">
        <f>IF(LEFT(DC289,1)&lt;&gt;"0",IF(LEFT(DC289,1)="1",3.0,DD289),$D$5+$E$5*(DT289*DM289/($K$5*1000))+$F$5*(DT289*DM289/($K$5*1000))*MAX(MIN(DA289,$J$5),$I$5)*MAX(MIN(DA289,$J$5),$I$5)+$G$5*MAX(MIN(DA289,$J$5),$I$5)*(DT289*DM289/($K$5*1000))+$H$5*(DT289*DM289/($K$5*1000))*(DT289*DM289/($K$5*1000)))</f>
        <v>0</v>
      </c>
      <c r="T289">
        <f>K289*(1000-(1000*0.61365*exp(17.502*X289/(240.97+X289))/(DM289+DN289)+DH289)/2)/(1000*0.61365*exp(17.502*X289/(240.97+X289))/(DM289+DN289)-DH289)</f>
        <v>0</v>
      </c>
      <c r="U289">
        <f>1/((DB289+1)/(R289/1.6)+1/(S289/1.37)) + DB289/((DB289+1)/(R289/1.6) + DB289/(S289/1.37))</f>
        <v>0</v>
      </c>
      <c r="V289">
        <f>(CW289*CZ289)</f>
        <v>0</v>
      </c>
      <c r="W289">
        <f>(DO289+(V289+2*0.95*5.67E-8*(((DO289+$B$7)+273)^4-(DO289+273)^4)-44100*K289)/(1.84*29.3*S289+8*0.95*5.67E-8*(DO289+273)^3))</f>
        <v>0</v>
      </c>
      <c r="X289">
        <f>($C$7*DP289+$D$7*DQ289+$E$7*W289)</f>
        <v>0</v>
      </c>
      <c r="Y289">
        <f>0.61365*exp(17.502*X289/(240.97+X289))</f>
        <v>0</v>
      </c>
      <c r="Z289">
        <f>(AA289/AB289*100)</f>
        <v>0</v>
      </c>
      <c r="AA289">
        <f>DH289*(DM289+DN289)/1000</f>
        <v>0</v>
      </c>
      <c r="AB289">
        <f>0.61365*exp(17.502*DO289/(240.97+DO289))</f>
        <v>0</v>
      </c>
      <c r="AC289">
        <f>(Y289-DH289*(DM289+DN289)/1000)</f>
        <v>0</v>
      </c>
      <c r="AD289">
        <f>(-K289*44100)</f>
        <v>0</v>
      </c>
      <c r="AE289">
        <f>2*29.3*S289*0.92*(DO289-X289)</f>
        <v>0</v>
      </c>
      <c r="AF289">
        <f>2*0.95*5.67E-8*(((DO289+$B$7)+273)^4-(X289+273)^4)</f>
        <v>0</v>
      </c>
      <c r="AG289">
        <f>V289+AF289+AD289+AE289</f>
        <v>0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MAX(0,($B$13+$C$13*DT289)/(1+$D$13*DT289)*DM289/(DO289+273)*$E$13)</f>
        <v>0</v>
      </c>
      <c r="AM289" t="s">
        <v>422</v>
      </c>
      <c r="AN289" t="s">
        <v>422</v>
      </c>
      <c r="AO289">
        <v>0</v>
      </c>
      <c r="AP289">
        <v>0</v>
      </c>
      <c r="AQ289">
        <f>1-AO289/AP289</f>
        <v>0</v>
      </c>
      <c r="AR289">
        <v>0</v>
      </c>
      <c r="AS289" t="s">
        <v>422</v>
      </c>
      <c r="AT289" t="s">
        <v>422</v>
      </c>
      <c r="AU289">
        <v>0</v>
      </c>
      <c r="AV289">
        <v>0</v>
      </c>
      <c r="AW289">
        <f>1-AU289/AV289</f>
        <v>0</v>
      </c>
      <c r="AX289">
        <v>0.5</v>
      </c>
      <c r="AY289">
        <f>CX289</f>
        <v>0</v>
      </c>
      <c r="AZ289">
        <f>M289</f>
        <v>0</v>
      </c>
      <c r="BA289">
        <f>AW289*AX289*AY289</f>
        <v>0</v>
      </c>
      <c r="BB289">
        <f>(AZ289-AR289)/AY289</f>
        <v>0</v>
      </c>
      <c r="BC289">
        <f>(AP289-AV289)/AV289</f>
        <v>0</v>
      </c>
      <c r="BD289">
        <f>AO289/(AQ289+AO289/AV289)</f>
        <v>0</v>
      </c>
      <c r="BE289" t="s">
        <v>422</v>
      </c>
      <c r="BF289">
        <v>0</v>
      </c>
      <c r="BG289">
        <f>IF(BF289&lt;&gt;0, BF289, BD289)</f>
        <v>0</v>
      </c>
      <c r="BH289">
        <f>1-BG289/AV289</f>
        <v>0</v>
      </c>
      <c r="BI289">
        <f>(AV289-AU289)/(AV289-BG289)</f>
        <v>0</v>
      </c>
      <c r="BJ289">
        <f>(AP289-AV289)/(AP289-BG289)</f>
        <v>0</v>
      </c>
      <c r="BK289">
        <f>(AV289-AU289)/(AV289-AO289)</f>
        <v>0</v>
      </c>
      <c r="BL289">
        <f>(AP289-AV289)/(AP289-AO289)</f>
        <v>0</v>
      </c>
      <c r="BM289">
        <f>(BI289*BG289/AU289)</f>
        <v>0</v>
      </c>
      <c r="BN289">
        <f>(1-BM289)</f>
        <v>0</v>
      </c>
      <c r="CW289">
        <f>$B$11*DU289+$C$11*DV289+$F$11*EG289*(1-EJ289)</f>
        <v>0</v>
      </c>
      <c r="CX289">
        <f>CW289*CY289</f>
        <v>0</v>
      </c>
      <c r="CY289">
        <f>($B$11*$D$9+$C$11*$D$9+$F$11*((ET289+EL289)/MAX(ET289+EL289+EU289, 0.1)*$I$9+EU289/MAX(ET289+EL289+EU289, 0.1)*$J$9))/($B$11+$C$11+$F$11)</f>
        <v>0</v>
      </c>
      <c r="CZ289">
        <f>($B$11*$K$9+$C$11*$K$9+$F$11*((ET289+EL289)/MAX(ET289+EL289+EU289, 0.1)*$P$9+EU289/MAX(ET289+EL289+EU289, 0.1)*$Q$9))/($B$11+$C$11+$F$11)</f>
        <v>0</v>
      </c>
      <c r="DA289">
        <v>2.96</v>
      </c>
      <c r="DB289">
        <v>0.5</v>
      </c>
      <c r="DC289" t="s">
        <v>423</v>
      </c>
      <c r="DD289">
        <v>2</v>
      </c>
      <c r="DE289">
        <v>1758507498</v>
      </c>
      <c r="DF289">
        <v>420.398333333333</v>
      </c>
      <c r="DG289">
        <v>420.003666666667</v>
      </c>
      <c r="DH289">
        <v>23.8536666666667</v>
      </c>
      <c r="DI289">
        <v>23.6304666666667</v>
      </c>
      <c r="DJ289">
        <v>418.344333333333</v>
      </c>
      <c r="DK289">
        <v>23.5166333333333</v>
      </c>
      <c r="DL289">
        <v>500.011333333333</v>
      </c>
      <c r="DM289">
        <v>89.8386333333333</v>
      </c>
      <c r="DN289">
        <v>0.0367000666666667</v>
      </c>
      <c r="DO289">
        <v>30.1386333333333</v>
      </c>
      <c r="DP289">
        <v>29.9816666666667</v>
      </c>
      <c r="DQ289">
        <v>999.9</v>
      </c>
      <c r="DR289">
        <v>0</v>
      </c>
      <c r="DS289">
        <v>0</v>
      </c>
      <c r="DT289">
        <v>10004.36</v>
      </c>
      <c r="DU289">
        <v>0</v>
      </c>
      <c r="DV289">
        <v>0.330984</v>
      </c>
      <c r="DW289">
        <v>0.394694333333333</v>
      </c>
      <c r="DX289">
        <v>430.671666666667</v>
      </c>
      <c r="DY289">
        <v>430.168666666667</v>
      </c>
      <c r="DZ289">
        <v>0.223149</v>
      </c>
      <c r="EA289">
        <v>420.003666666667</v>
      </c>
      <c r="EB289">
        <v>23.6304666666667</v>
      </c>
      <c r="EC289">
        <v>2.14298</v>
      </c>
      <c r="ED289">
        <v>2.12293333333333</v>
      </c>
      <c r="EE289">
        <v>18.5423</v>
      </c>
      <c r="EF289">
        <v>18.3923</v>
      </c>
      <c r="EG289">
        <v>0.00500059</v>
      </c>
      <c r="EH289">
        <v>0</v>
      </c>
      <c r="EI289">
        <v>0</v>
      </c>
      <c r="EJ289">
        <v>0</v>
      </c>
      <c r="EK289">
        <v>307.7</v>
      </c>
      <c r="EL289">
        <v>0.00500059</v>
      </c>
      <c r="EM289">
        <v>-17.4666666666667</v>
      </c>
      <c r="EN289">
        <v>-1.03333333333333</v>
      </c>
      <c r="EO289">
        <v>35.125</v>
      </c>
      <c r="EP289">
        <v>38.0413333333333</v>
      </c>
      <c r="EQ289">
        <v>36.312</v>
      </c>
      <c r="ER289">
        <v>37.854</v>
      </c>
      <c r="ES289">
        <v>37.312</v>
      </c>
      <c r="ET289">
        <v>0</v>
      </c>
      <c r="EU289">
        <v>0</v>
      </c>
      <c r="EV289">
        <v>0</v>
      </c>
      <c r="EW289">
        <v>1758507501.3</v>
      </c>
      <c r="EX289">
        <v>0</v>
      </c>
      <c r="EY289">
        <v>303.230769230769</v>
      </c>
      <c r="EZ289">
        <v>-8.97777761157197</v>
      </c>
      <c r="FA289">
        <v>-15.5316240527728</v>
      </c>
      <c r="FB289">
        <v>-13.4115384615385</v>
      </c>
      <c r="FC289">
        <v>15</v>
      </c>
      <c r="FD289">
        <v>0</v>
      </c>
      <c r="FE289" t="s">
        <v>424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0.386428190476191</v>
      </c>
      <c r="FR289">
        <v>-0.106037376623377</v>
      </c>
      <c r="FS289">
        <v>0.0429963947354826</v>
      </c>
      <c r="FT289">
        <v>1</v>
      </c>
      <c r="FU289">
        <v>303.502941176471</v>
      </c>
      <c r="FV289">
        <v>-3.96791431951976</v>
      </c>
      <c r="FW289">
        <v>6.3948731898441</v>
      </c>
      <c r="FX289">
        <v>-1</v>
      </c>
      <c r="FY289">
        <v>0.224373333333333</v>
      </c>
      <c r="FZ289">
        <v>-0.00291085714285685</v>
      </c>
      <c r="GA289">
        <v>0.00081881908771883</v>
      </c>
      <c r="GB289">
        <v>1</v>
      </c>
      <c r="GC289">
        <v>2</v>
      </c>
      <c r="GD289">
        <v>2</v>
      </c>
      <c r="GE289" t="s">
        <v>425</v>
      </c>
      <c r="GF289">
        <v>3.1329</v>
      </c>
      <c r="GG289">
        <v>2.71468</v>
      </c>
      <c r="GH289">
        <v>0.0888298</v>
      </c>
      <c r="GI289">
        <v>0.0892501</v>
      </c>
      <c r="GJ289">
        <v>0.101815</v>
      </c>
      <c r="GK289">
        <v>0.101774</v>
      </c>
      <c r="GL289">
        <v>34297.4</v>
      </c>
      <c r="GM289">
        <v>36709.3</v>
      </c>
      <c r="GN289">
        <v>34058.7</v>
      </c>
      <c r="GO289">
        <v>36497.2</v>
      </c>
      <c r="GP289">
        <v>43218.5</v>
      </c>
      <c r="GQ289">
        <v>47068</v>
      </c>
      <c r="GR289">
        <v>53148.5</v>
      </c>
      <c r="GS289">
        <v>58339.8</v>
      </c>
      <c r="GT289">
        <v>1.9438</v>
      </c>
      <c r="GU289">
        <v>1.64918</v>
      </c>
      <c r="GV289">
        <v>0.0964105</v>
      </c>
      <c r="GW289">
        <v>0</v>
      </c>
      <c r="GX289">
        <v>28.4204</v>
      </c>
      <c r="GY289">
        <v>999.9</v>
      </c>
      <c r="GZ289">
        <v>59.162</v>
      </c>
      <c r="HA289">
        <v>30.595</v>
      </c>
      <c r="HB289">
        <v>29.0314</v>
      </c>
      <c r="HC289">
        <v>54.7847</v>
      </c>
      <c r="HD289">
        <v>47.512</v>
      </c>
      <c r="HE289">
        <v>1</v>
      </c>
      <c r="HF289">
        <v>0.106865</v>
      </c>
      <c r="HG289">
        <v>-1.5019</v>
      </c>
      <c r="HH289">
        <v>20.1253</v>
      </c>
      <c r="HI289">
        <v>5.19827</v>
      </c>
      <c r="HJ289">
        <v>12.0044</v>
      </c>
      <c r="HK289">
        <v>4.9753</v>
      </c>
      <c r="HL289">
        <v>3.294</v>
      </c>
      <c r="HM289">
        <v>9999</v>
      </c>
      <c r="HN289">
        <v>9999</v>
      </c>
      <c r="HO289">
        <v>9999</v>
      </c>
      <c r="HP289">
        <v>999.9</v>
      </c>
      <c r="HQ289">
        <v>1.86326</v>
      </c>
      <c r="HR289">
        <v>1.86813</v>
      </c>
      <c r="HS289">
        <v>1.86783</v>
      </c>
      <c r="HT289">
        <v>1.86905</v>
      </c>
      <c r="HU289">
        <v>1.86981</v>
      </c>
      <c r="HV289">
        <v>1.86594</v>
      </c>
      <c r="HW289">
        <v>1.86699</v>
      </c>
      <c r="HX289">
        <v>1.86843</v>
      </c>
      <c r="HY289">
        <v>5</v>
      </c>
      <c r="HZ289">
        <v>0</v>
      </c>
      <c r="IA289">
        <v>0</v>
      </c>
      <c r="IB289">
        <v>0</v>
      </c>
      <c r="IC289" t="s">
        <v>426</v>
      </c>
      <c r="ID289" t="s">
        <v>427</v>
      </c>
      <c r="IE289" t="s">
        <v>428</v>
      </c>
      <c r="IF289" t="s">
        <v>428</v>
      </c>
      <c r="IG289" t="s">
        <v>428</v>
      </c>
      <c r="IH289" t="s">
        <v>428</v>
      </c>
      <c r="II289">
        <v>0</v>
      </c>
      <c r="IJ289">
        <v>100</v>
      </c>
      <c r="IK289">
        <v>100</v>
      </c>
      <c r="IL289">
        <v>2.053</v>
      </c>
      <c r="IM289">
        <v>0.337</v>
      </c>
      <c r="IN289">
        <v>0.625846538382723</v>
      </c>
      <c r="IO289">
        <v>0.00365734689822481</v>
      </c>
      <c r="IP289">
        <v>-6.82403095585571e-07</v>
      </c>
      <c r="IQ289">
        <v>2.34579755332527e-10</v>
      </c>
      <c r="IR289">
        <v>-0.0964157226560202</v>
      </c>
      <c r="IS289">
        <v>-0.0183575705514064</v>
      </c>
      <c r="IT289">
        <v>0.00210061426533654</v>
      </c>
      <c r="IU289">
        <v>-2.28055882586626e-05</v>
      </c>
      <c r="IV289">
        <v>4</v>
      </c>
      <c r="IW289">
        <v>2464</v>
      </c>
      <c r="IX289">
        <v>0</v>
      </c>
      <c r="IY289">
        <v>27</v>
      </c>
      <c r="IZ289">
        <v>29308458.4</v>
      </c>
      <c r="JA289">
        <v>29308458.4</v>
      </c>
      <c r="JB289">
        <v>0.95459</v>
      </c>
      <c r="JC289">
        <v>2.64526</v>
      </c>
      <c r="JD289">
        <v>1.54785</v>
      </c>
      <c r="JE289">
        <v>2.31445</v>
      </c>
      <c r="JF289">
        <v>1.64673</v>
      </c>
      <c r="JG289">
        <v>2.30957</v>
      </c>
      <c r="JH289">
        <v>34.5092</v>
      </c>
      <c r="JI289">
        <v>24.2188</v>
      </c>
      <c r="JJ289">
        <v>18</v>
      </c>
      <c r="JK289">
        <v>501.785</v>
      </c>
      <c r="JL289">
        <v>330.062</v>
      </c>
      <c r="JM289">
        <v>31.0329</v>
      </c>
      <c r="JN289">
        <v>28.7328</v>
      </c>
      <c r="JO289">
        <v>30.0001</v>
      </c>
      <c r="JP289">
        <v>28.6675</v>
      </c>
      <c r="JQ289">
        <v>28.6227</v>
      </c>
      <c r="JR289">
        <v>19.1305</v>
      </c>
      <c r="JS289">
        <v>24.2066</v>
      </c>
      <c r="JT289">
        <v>89.3851</v>
      </c>
      <c r="JU289">
        <v>31.0405</v>
      </c>
      <c r="JV289">
        <v>420</v>
      </c>
      <c r="JW289">
        <v>23.656</v>
      </c>
      <c r="JX289">
        <v>96.6007</v>
      </c>
      <c r="JY289">
        <v>94.5176</v>
      </c>
    </row>
    <row r="290" spans="1:285">
      <c r="A290">
        <v>274</v>
      </c>
      <c r="B290">
        <v>1758507503</v>
      </c>
      <c r="C290">
        <v>4475</v>
      </c>
      <c r="D290" t="s">
        <v>979</v>
      </c>
      <c r="E290" t="s">
        <v>980</v>
      </c>
      <c r="F290">
        <v>5</v>
      </c>
      <c r="G290" t="s">
        <v>419</v>
      </c>
      <c r="H290" t="s">
        <v>964</v>
      </c>
      <c r="I290" t="s">
        <v>421</v>
      </c>
      <c r="J290">
        <v>1758507500</v>
      </c>
      <c r="K290">
        <f>(L290)/1000</f>
        <v>0</v>
      </c>
      <c r="L290">
        <f>1000*DL290*AJ290*(DH290-DI290)/(100*DA290*(1000-AJ290*DH290))</f>
        <v>0</v>
      </c>
      <c r="M290">
        <f>DL290*AJ290*(DG290-DF290*(1000-AJ290*DI290)/(1000-AJ290*DH290))/(100*DA290)</f>
        <v>0</v>
      </c>
      <c r="N290">
        <f>DF290 - IF(AJ290&gt;1, M290*DA290*100.0/(AL290), 0)</f>
        <v>0</v>
      </c>
      <c r="O290">
        <f>((U290-K290/2)*N290-M290)/(U290+K290/2)</f>
        <v>0</v>
      </c>
      <c r="P290">
        <f>O290*(DM290+DN290)/1000.0</f>
        <v>0</v>
      </c>
      <c r="Q290">
        <f>(DF290 - IF(AJ290&gt;1, M290*DA290*100.0/(AL290), 0))*(DM290+DN290)/1000.0</f>
        <v>0</v>
      </c>
      <c r="R290">
        <f>2.0/((1/T290-1/S290)+SIGN(T290)*SQRT((1/T290-1/S290)*(1/T290-1/S290) + 4*DB290/((DB290+1)*(DB290+1))*(2*1/T290*1/S290-1/S290*1/S290)))</f>
        <v>0</v>
      </c>
      <c r="S290">
        <f>IF(LEFT(DC290,1)&lt;&gt;"0",IF(LEFT(DC290,1)="1",3.0,DD290),$D$5+$E$5*(DT290*DM290/($K$5*1000))+$F$5*(DT290*DM290/($K$5*1000))*MAX(MIN(DA290,$J$5),$I$5)*MAX(MIN(DA290,$J$5),$I$5)+$G$5*MAX(MIN(DA290,$J$5),$I$5)*(DT290*DM290/($K$5*1000))+$H$5*(DT290*DM290/($K$5*1000))*(DT290*DM290/($K$5*1000)))</f>
        <v>0</v>
      </c>
      <c r="T290">
        <f>K290*(1000-(1000*0.61365*exp(17.502*X290/(240.97+X290))/(DM290+DN290)+DH290)/2)/(1000*0.61365*exp(17.502*X290/(240.97+X290))/(DM290+DN290)-DH290)</f>
        <v>0</v>
      </c>
      <c r="U290">
        <f>1/((DB290+1)/(R290/1.6)+1/(S290/1.37)) + DB290/((DB290+1)/(R290/1.6) + DB290/(S290/1.37))</f>
        <v>0</v>
      </c>
      <c r="V290">
        <f>(CW290*CZ290)</f>
        <v>0</v>
      </c>
      <c r="W290">
        <f>(DO290+(V290+2*0.95*5.67E-8*(((DO290+$B$7)+273)^4-(DO290+273)^4)-44100*K290)/(1.84*29.3*S290+8*0.95*5.67E-8*(DO290+273)^3))</f>
        <v>0</v>
      </c>
      <c r="X290">
        <f>($C$7*DP290+$D$7*DQ290+$E$7*W290)</f>
        <v>0</v>
      </c>
      <c r="Y290">
        <f>0.61365*exp(17.502*X290/(240.97+X290))</f>
        <v>0</v>
      </c>
      <c r="Z290">
        <f>(AA290/AB290*100)</f>
        <v>0</v>
      </c>
      <c r="AA290">
        <f>DH290*(DM290+DN290)/1000</f>
        <v>0</v>
      </c>
      <c r="AB290">
        <f>0.61365*exp(17.502*DO290/(240.97+DO290))</f>
        <v>0</v>
      </c>
      <c r="AC290">
        <f>(Y290-DH290*(DM290+DN290)/1000)</f>
        <v>0</v>
      </c>
      <c r="AD290">
        <f>(-K290*44100)</f>
        <v>0</v>
      </c>
      <c r="AE290">
        <f>2*29.3*S290*0.92*(DO290-X290)</f>
        <v>0</v>
      </c>
      <c r="AF290">
        <f>2*0.95*5.67E-8*(((DO290+$B$7)+273)^4-(X290+273)^4)</f>
        <v>0</v>
      </c>
      <c r="AG290">
        <f>V290+AF290+AD290+AE290</f>
        <v>0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MAX(0,($B$13+$C$13*DT290)/(1+$D$13*DT290)*DM290/(DO290+273)*$E$13)</f>
        <v>0</v>
      </c>
      <c r="AM290" t="s">
        <v>422</v>
      </c>
      <c r="AN290" t="s">
        <v>422</v>
      </c>
      <c r="AO290">
        <v>0</v>
      </c>
      <c r="AP290">
        <v>0</v>
      </c>
      <c r="AQ290">
        <f>1-AO290/AP290</f>
        <v>0</v>
      </c>
      <c r="AR290">
        <v>0</v>
      </c>
      <c r="AS290" t="s">
        <v>422</v>
      </c>
      <c r="AT290" t="s">
        <v>422</v>
      </c>
      <c r="AU290">
        <v>0</v>
      </c>
      <c r="AV290">
        <v>0</v>
      </c>
      <c r="AW290">
        <f>1-AU290/AV290</f>
        <v>0</v>
      </c>
      <c r="AX290">
        <v>0.5</v>
      </c>
      <c r="AY290">
        <f>CX290</f>
        <v>0</v>
      </c>
      <c r="AZ290">
        <f>M290</f>
        <v>0</v>
      </c>
      <c r="BA290">
        <f>AW290*AX290*AY290</f>
        <v>0</v>
      </c>
      <c r="BB290">
        <f>(AZ290-AR290)/AY290</f>
        <v>0</v>
      </c>
      <c r="BC290">
        <f>(AP290-AV290)/AV290</f>
        <v>0</v>
      </c>
      <c r="BD290">
        <f>AO290/(AQ290+AO290/AV290)</f>
        <v>0</v>
      </c>
      <c r="BE290" t="s">
        <v>422</v>
      </c>
      <c r="BF290">
        <v>0</v>
      </c>
      <c r="BG290">
        <f>IF(BF290&lt;&gt;0, BF290, BD290)</f>
        <v>0</v>
      </c>
      <c r="BH290">
        <f>1-BG290/AV290</f>
        <v>0</v>
      </c>
      <c r="BI290">
        <f>(AV290-AU290)/(AV290-BG290)</f>
        <v>0</v>
      </c>
      <c r="BJ290">
        <f>(AP290-AV290)/(AP290-BG290)</f>
        <v>0</v>
      </c>
      <c r="BK290">
        <f>(AV290-AU290)/(AV290-AO290)</f>
        <v>0</v>
      </c>
      <c r="BL290">
        <f>(AP290-AV290)/(AP290-AO290)</f>
        <v>0</v>
      </c>
      <c r="BM290">
        <f>(BI290*BG290/AU290)</f>
        <v>0</v>
      </c>
      <c r="BN290">
        <f>(1-BM290)</f>
        <v>0</v>
      </c>
      <c r="CW290">
        <f>$B$11*DU290+$C$11*DV290+$F$11*EG290*(1-EJ290)</f>
        <v>0</v>
      </c>
      <c r="CX290">
        <f>CW290*CY290</f>
        <v>0</v>
      </c>
      <c r="CY290">
        <f>($B$11*$D$9+$C$11*$D$9+$F$11*((ET290+EL290)/MAX(ET290+EL290+EU290, 0.1)*$I$9+EU290/MAX(ET290+EL290+EU290, 0.1)*$J$9))/($B$11+$C$11+$F$11)</f>
        <v>0</v>
      </c>
      <c r="CZ290">
        <f>($B$11*$K$9+$C$11*$K$9+$F$11*((ET290+EL290)/MAX(ET290+EL290+EU290, 0.1)*$P$9+EU290/MAX(ET290+EL290+EU290, 0.1)*$Q$9))/($B$11+$C$11+$F$11)</f>
        <v>0</v>
      </c>
      <c r="DA290">
        <v>2.96</v>
      </c>
      <c r="DB290">
        <v>0.5</v>
      </c>
      <c r="DC290" t="s">
        <v>423</v>
      </c>
      <c r="DD290">
        <v>2</v>
      </c>
      <c r="DE290">
        <v>1758507500</v>
      </c>
      <c r="DF290">
        <v>420.387</v>
      </c>
      <c r="DG290">
        <v>420.002666666667</v>
      </c>
      <c r="DH290">
        <v>23.8531666666667</v>
      </c>
      <c r="DI290">
        <v>23.6307</v>
      </c>
      <c r="DJ290">
        <v>418.333</v>
      </c>
      <c r="DK290">
        <v>23.5161666666667</v>
      </c>
      <c r="DL290">
        <v>499.981666666667</v>
      </c>
      <c r="DM290">
        <v>89.8382666666667</v>
      </c>
      <c r="DN290">
        <v>0.0366861</v>
      </c>
      <c r="DO290">
        <v>30.1400666666667</v>
      </c>
      <c r="DP290">
        <v>29.9872666666667</v>
      </c>
      <c r="DQ290">
        <v>999.9</v>
      </c>
      <c r="DR290">
        <v>0</v>
      </c>
      <c r="DS290">
        <v>0</v>
      </c>
      <c r="DT290">
        <v>9995.62</v>
      </c>
      <c r="DU290">
        <v>0</v>
      </c>
      <c r="DV290">
        <v>0.330984</v>
      </c>
      <c r="DW290">
        <v>0.384186</v>
      </c>
      <c r="DX290">
        <v>430.659666666667</v>
      </c>
      <c r="DY290">
        <v>430.167666666667</v>
      </c>
      <c r="DZ290">
        <v>0.222412333333333</v>
      </c>
      <c r="EA290">
        <v>420.002666666667</v>
      </c>
      <c r="EB290">
        <v>23.6307</v>
      </c>
      <c r="EC290">
        <v>2.14292666666667</v>
      </c>
      <c r="ED290">
        <v>2.12294333333333</v>
      </c>
      <c r="EE290">
        <v>18.5419</v>
      </c>
      <c r="EF290">
        <v>18.3924</v>
      </c>
      <c r="EG290">
        <v>0.00500059</v>
      </c>
      <c r="EH290">
        <v>0</v>
      </c>
      <c r="EI290">
        <v>0</v>
      </c>
      <c r="EJ290">
        <v>0</v>
      </c>
      <c r="EK290">
        <v>306.9</v>
      </c>
      <c r="EL290">
        <v>0.00500059</v>
      </c>
      <c r="EM290">
        <v>-11.7333333333333</v>
      </c>
      <c r="EN290">
        <v>-1.16666666666667</v>
      </c>
      <c r="EO290">
        <v>35.125</v>
      </c>
      <c r="EP290">
        <v>38.0206666666667</v>
      </c>
      <c r="EQ290">
        <v>36.312</v>
      </c>
      <c r="ER290">
        <v>37.833</v>
      </c>
      <c r="ES290">
        <v>37.312</v>
      </c>
      <c r="ET290">
        <v>0</v>
      </c>
      <c r="EU290">
        <v>0</v>
      </c>
      <c r="EV290">
        <v>0</v>
      </c>
      <c r="EW290">
        <v>1758507503.7</v>
      </c>
      <c r="EX290">
        <v>0</v>
      </c>
      <c r="EY290">
        <v>304.338461538462</v>
      </c>
      <c r="EZ290">
        <v>-13.0461537331262</v>
      </c>
      <c r="FA290">
        <v>5.16239316250925</v>
      </c>
      <c r="FB290">
        <v>-14.2307692307692</v>
      </c>
      <c r="FC290">
        <v>15</v>
      </c>
      <c r="FD290">
        <v>0</v>
      </c>
      <c r="FE290" t="s">
        <v>424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0.379101047619048</v>
      </c>
      <c r="FR290">
        <v>-0.0918832987012984</v>
      </c>
      <c r="FS290">
        <v>0.0422482274291182</v>
      </c>
      <c r="FT290">
        <v>1</v>
      </c>
      <c r="FU290">
        <v>303.873529411765</v>
      </c>
      <c r="FV290">
        <v>-12.1665392302129</v>
      </c>
      <c r="FW290">
        <v>6.22770417633645</v>
      </c>
      <c r="FX290">
        <v>-1</v>
      </c>
      <c r="FY290">
        <v>0.223990952380952</v>
      </c>
      <c r="FZ290">
        <v>-0.00449618181818126</v>
      </c>
      <c r="GA290">
        <v>0.00101800236112508</v>
      </c>
      <c r="GB290">
        <v>1</v>
      </c>
      <c r="GC290">
        <v>2</v>
      </c>
      <c r="GD290">
        <v>2</v>
      </c>
      <c r="GE290" t="s">
        <v>425</v>
      </c>
      <c r="GF290">
        <v>3.13285</v>
      </c>
      <c r="GG290">
        <v>2.71486</v>
      </c>
      <c r="GH290">
        <v>0.0888337</v>
      </c>
      <c r="GI290">
        <v>0.0892392</v>
      </c>
      <c r="GJ290">
        <v>0.101819</v>
      </c>
      <c r="GK290">
        <v>0.101771</v>
      </c>
      <c r="GL290">
        <v>34297.4</v>
      </c>
      <c r="GM290">
        <v>36709.7</v>
      </c>
      <c r="GN290">
        <v>34058.8</v>
      </c>
      <c r="GO290">
        <v>36497.1</v>
      </c>
      <c r="GP290">
        <v>43218.4</v>
      </c>
      <c r="GQ290">
        <v>47068.3</v>
      </c>
      <c r="GR290">
        <v>53148.6</v>
      </c>
      <c r="GS290">
        <v>58340</v>
      </c>
      <c r="GT290">
        <v>1.94365</v>
      </c>
      <c r="GU290">
        <v>1.64937</v>
      </c>
      <c r="GV290">
        <v>0.0962093</v>
      </c>
      <c r="GW290">
        <v>0</v>
      </c>
      <c r="GX290">
        <v>28.4228</v>
      </c>
      <c r="GY290">
        <v>999.9</v>
      </c>
      <c r="GZ290">
        <v>59.162</v>
      </c>
      <c r="HA290">
        <v>30.595</v>
      </c>
      <c r="HB290">
        <v>29.0305</v>
      </c>
      <c r="HC290">
        <v>54.4647</v>
      </c>
      <c r="HD290">
        <v>47.3558</v>
      </c>
      <c r="HE290">
        <v>1</v>
      </c>
      <c r="HF290">
        <v>0.106855</v>
      </c>
      <c r="HG290">
        <v>-1.49449</v>
      </c>
      <c r="HH290">
        <v>20.1253</v>
      </c>
      <c r="HI290">
        <v>5.19812</v>
      </c>
      <c r="HJ290">
        <v>12.0043</v>
      </c>
      <c r="HK290">
        <v>4.9749</v>
      </c>
      <c r="HL290">
        <v>3.294</v>
      </c>
      <c r="HM290">
        <v>9999</v>
      </c>
      <c r="HN290">
        <v>9999</v>
      </c>
      <c r="HO290">
        <v>9999</v>
      </c>
      <c r="HP290">
        <v>999.9</v>
      </c>
      <c r="HQ290">
        <v>1.86325</v>
      </c>
      <c r="HR290">
        <v>1.86813</v>
      </c>
      <c r="HS290">
        <v>1.86783</v>
      </c>
      <c r="HT290">
        <v>1.86905</v>
      </c>
      <c r="HU290">
        <v>1.86981</v>
      </c>
      <c r="HV290">
        <v>1.86594</v>
      </c>
      <c r="HW290">
        <v>1.86699</v>
      </c>
      <c r="HX290">
        <v>1.86842</v>
      </c>
      <c r="HY290">
        <v>5</v>
      </c>
      <c r="HZ290">
        <v>0</v>
      </c>
      <c r="IA290">
        <v>0</v>
      </c>
      <c r="IB290">
        <v>0</v>
      </c>
      <c r="IC290" t="s">
        <v>426</v>
      </c>
      <c r="ID290" t="s">
        <v>427</v>
      </c>
      <c r="IE290" t="s">
        <v>428</v>
      </c>
      <c r="IF290" t="s">
        <v>428</v>
      </c>
      <c r="IG290" t="s">
        <v>428</v>
      </c>
      <c r="IH290" t="s">
        <v>428</v>
      </c>
      <c r="II290">
        <v>0</v>
      </c>
      <c r="IJ290">
        <v>100</v>
      </c>
      <c r="IK290">
        <v>100</v>
      </c>
      <c r="IL290">
        <v>2.053</v>
      </c>
      <c r="IM290">
        <v>0.337</v>
      </c>
      <c r="IN290">
        <v>0.625846538382723</v>
      </c>
      <c r="IO290">
        <v>0.00365734689822481</v>
      </c>
      <c r="IP290">
        <v>-6.82403095585571e-07</v>
      </c>
      <c r="IQ290">
        <v>2.34579755332527e-10</v>
      </c>
      <c r="IR290">
        <v>-0.0964157226560202</v>
      </c>
      <c r="IS290">
        <v>-0.0183575705514064</v>
      </c>
      <c r="IT290">
        <v>0.00210061426533654</v>
      </c>
      <c r="IU290">
        <v>-2.28055882586626e-05</v>
      </c>
      <c r="IV290">
        <v>4</v>
      </c>
      <c r="IW290">
        <v>2464</v>
      </c>
      <c r="IX290">
        <v>0</v>
      </c>
      <c r="IY290">
        <v>27</v>
      </c>
      <c r="IZ290">
        <v>29308458.4</v>
      </c>
      <c r="JA290">
        <v>29308458.4</v>
      </c>
      <c r="JB290">
        <v>0.95459</v>
      </c>
      <c r="JC290">
        <v>2.63794</v>
      </c>
      <c r="JD290">
        <v>1.54785</v>
      </c>
      <c r="JE290">
        <v>2.31323</v>
      </c>
      <c r="JF290">
        <v>1.64551</v>
      </c>
      <c r="JG290">
        <v>2.33276</v>
      </c>
      <c r="JH290">
        <v>34.5092</v>
      </c>
      <c r="JI290">
        <v>24.2188</v>
      </c>
      <c r="JJ290">
        <v>18</v>
      </c>
      <c r="JK290">
        <v>501.696</v>
      </c>
      <c r="JL290">
        <v>330.161</v>
      </c>
      <c r="JM290">
        <v>31.0385</v>
      </c>
      <c r="JN290">
        <v>28.7341</v>
      </c>
      <c r="JO290">
        <v>30.0001</v>
      </c>
      <c r="JP290">
        <v>28.6687</v>
      </c>
      <c r="JQ290">
        <v>28.6233</v>
      </c>
      <c r="JR290">
        <v>19.1319</v>
      </c>
      <c r="JS290">
        <v>24.2066</v>
      </c>
      <c r="JT290">
        <v>89.3851</v>
      </c>
      <c r="JU290">
        <v>31.0405</v>
      </c>
      <c r="JV290">
        <v>420</v>
      </c>
      <c r="JW290">
        <v>23.656</v>
      </c>
      <c r="JX290">
        <v>96.6008</v>
      </c>
      <c r="JY290">
        <v>94.5176</v>
      </c>
    </row>
    <row r="291" spans="1:285">
      <c r="A291">
        <v>275</v>
      </c>
      <c r="B291">
        <v>1758507505</v>
      </c>
      <c r="C291">
        <v>4477</v>
      </c>
      <c r="D291" t="s">
        <v>981</v>
      </c>
      <c r="E291" t="s">
        <v>982</v>
      </c>
      <c r="F291">
        <v>5</v>
      </c>
      <c r="G291" t="s">
        <v>419</v>
      </c>
      <c r="H291" t="s">
        <v>964</v>
      </c>
      <c r="I291" t="s">
        <v>421</v>
      </c>
      <c r="J291">
        <v>1758507502</v>
      </c>
      <c r="K291">
        <f>(L291)/1000</f>
        <v>0</v>
      </c>
      <c r="L291">
        <f>1000*DL291*AJ291*(DH291-DI291)/(100*DA291*(1000-AJ291*DH291))</f>
        <v>0</v>
      </c>
      <c r="M291">
        <f>DL291*AJ291*(DG291-DF291*(1000-AJ291*DI291)/(1000-AJ291*DH291))/(100*DA291)</f>
        <v>0</v>
      </c>
      <c r="N291">
        <f>DF291 - IF(AJ291&gt;1, M291*DA291*100.0/(AL291), 0)</f>
        <v>0</v>
      </c>
      <c r="O291">
        <f>((U291-K291/2)*N291-M291)/(U291+K291/2)</f>
        <v>0</v>
      </c>
      <c r="P291">
        <f>O291*(DM291+DN291)/1000.0</f>
        <v>0</v>
      </c>
      <c r="Q291">
        <f>(DF291 - IF(AJ291&gt;1, M291*DA291*100.0/(AL291), 0))*(DM291+DN291)/1000.0</f>
        <v>0</v>
      </c>
      <c r="R291">
        <f>2.0/((1/T291-1/S291)+SIGN(T291)*SQRT((1/T291-1/S291)*(1/T291-1/S291) + 4*DB291/((DB291+1)*(DB291+1))*(2*1/T291*1/S291-1/S291*1/S291)))</f>
        <v>0</v>
      </c>
      <c r="S291">
        <f>IF(LEFT(DC291,1)&lt;&gt;"0",IF(LEFT(DC291,1)="1",3.0,DD291),$D$5+$E$5*(DT291*DM291/($K$5*1000))+$F$5*(DT291*DM291/($K$5*1000))*MAX(MIN(DA291,$J$5),$I$5)*MAX(MIN(DA291,$J$5),$I$5)+$G$5*MAX(MIN(DA291,$J$5),$I$5)*(DT291*DM291/($K$5*1000))+$H$5*(DT291*DM291/($K$5*1000))*(DT291*DM291/($K$5*1000)))</f>
        <v>0</v>
      </c>
      <c r="T291">
        <f>K291*(1000-(1000*0.61365*exp(17.502*X291/(240.97+X291))/(DM291+DN291)+DH291)/2)/(1000*0.61365*exp(17.502*X291/(240.97+X291))/(DM291+DN291)-DH291)</f>
        <v>0</v>
      </c>
      <c r="U291">
        <f>1/((DB291+1)/(R291/1.6)+1/(S291/1.37)) + DB291/((DB291+1)/(R291/1.6) + DB291/(S291/1.37))</f>
        <v>0</v>
      </c>
      <c r="V291">
        <f>(CW291*CZ291)</f>
        <v>0</v>
      </c>
      <c r="W291">
        <f>(DO291+(V291+2*0.95*5.67E-8*(((DO291+$B$7)+273)^4-(DO291+273)^4)-44100*K291)/(1.84*29.3*S291+8*0.95*5.67E-8*(DO291+273)^3))</f>
        <v>0</v>
      </c>
      <c r="X291">
        <f>($C$7*DP291+$D$7*DQ291+$E$7*W291)</f>
        <v>0</v>
      </c>
      <c r="Y291">
        <f>0.61365*exp(17.502*X291/(240.97+X291))</f>
        <v>0</v>
      </c>
      <c r="Z291">
        <f>(AA291/AB291*100)</f>
        <v>0</v>
      </c>
      <c r="AA291">
        <f>DH291*(DM291+DN291)/1000</f>
        <v>0</v>
      </c>
      <c r="AB291">
        <f>0.61365*exp(17.502*DO291/(240.97+DO291))</f>
        <v>0</v>
      </c>
      <c r="AC291">
        <f>(Y291-DH291*(DM291+DN291)/1000)</f>
        <v>0</v>
      </c>
      <c r="AD291">
        <f>(-K291*44100)</f>
        <v>0</v>
      </c>
      <c r="AE291">
        <f>2*29.3*S291*0.92*(DO291-X291)</f>
        <v>0</v>
      </c>
      <c r="AF291">
        <f>2*0.95*5.67E-8*(((DO291+$B$7)+273)^4-(X291+273)^4)</f>
        <v>0</v>
      </c>
      <c r="AG291">
        <f>V291+AF291+AD291+AE291</f>
        <v>0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MAX(0,($B$13+$C$13*DT291)/(1+$D$13*DT291)*DM291/(DO291+273)*$E$13)</f>
        <v>0</v>
      </c>
      <c r="AM291" t="s">
        <v>422</v>
      </c>
      <c r="AN291" t="s">
        <v>422</v>
      </c>
      <c r="AO291">
        <v>0</v>
      </c>
      <c r="AP291">
        <v>0</v>
      </c>
      <c r="AQ291">
        <f>1-AO291/AP291</f>
        <v>0</v>
      </c>
      <c r="AR291">
        <v>0</v>
      </c>
      <c r="AS291" t="s">
        <v>422</v>
      </c>
      <c r="AT291" t="s">
        <v>422</v>
      </c>
      <c r="AU291">
        <v>0</v>
      </c>
      <c r="AV291">
        <v>0</v>
      </c>
      <c r="AW291">
        <f>1-AU291/AV291</f>
        <v>0</v>
      </c>
      <c r="AX291">
        <v>0.5</v>
      </c>
      <c r="AY291">
        <f>CX291</f>
        <v>0</v>
      </c>
      <c r="AZ291">
        <f>M291</f>
        <v>0</v>
      </c>
      <c r="BA291">
        <f>AW291*AX291*AY291</f>
        <v>0</v>
      </c>
      <c r="BB291">
        <f>(AZ291-AR291)/AY291</f>
        <v>0</v>
      </c>
      <c r="BC291">
        <f>(AP291-AV291)/AV291</f>
        <v>0</v>
      </c>
      <c r="BD291">
        <f>AO291/(AQ291+AO291/AV291)</f>
        <v>0</v>
      </c>
      <c r="BE291" t="s">
        <v>422</v>
      </c>
      <c r="BF291">
        <v>0</v>
      </c>
      <c r="BG291">
        <f>IF(BF291&lt;&gt;0, BF291, BD291)</f>
        <v>0</v>
      </c>
      <c r="BH291">
        <f>1-BG291/AV291</f>
        <v>0</v>
      </c>
      <c r="BI291">
        <f>(AV291-AU291)/(AV291-BG291)</f>
        <v>0</v>
      </c>
      <c r="BJ291">
        <f>(AP291-AV291)/(AP291-BG291)</f>
        <v>0</v>
      </c>
      <c r="BK291">
        <f>(AV291-AU291)/(AV291-AO291)</f>
        <v>0</v>
      </c>
      <c r="BL291">
        <f>(AP291-AV291)/(AP291-AO291)</f>
        <v>0</v>
      </c>
      <c r="BM291">
        <f>(BI291*BG291/AU291)</f>
        <v>0</v>
      </c>
      <c r="BN291">
        <f>(1-BM291)</f>
        <v>0</v>
      </c>
      <c r="CW291">
        <f>$B$11*DU291+$C$11*DV291+$F$11*EG291*(1-EJ291)</f>
        <v>0</v>
      </c>
      <c r="CX291">
        <f>CW291*CY291</f>
        <v>0</v>
      </c>
      <c r="CY291">
        <f>($B$11*$D$9+$C$11*$D$9+$F$11*((ET291+EL291)/MAX(ET291+EL291+EU291, 0.1)*$I$9+EU291/MAX(ET291+EL291+EU291, 0.1)*$J$9))/($B$11+$C$11+$F$11)</f>
        <v>0</v>
      </c>
      <c r="CZ291">
        <f>($B$11*$K$9+$C$11*$K$9+$F$11*((ET291+EL291)/MAX(ET291+EL291+EU291, 0.1)*$P$9+EU291/MAX(ET291+EL291+EU291, 0.1)*$Q$9))/($B$11+$C$11+$F$11)</f>
        <v>0</v>
      </c>
      <c r="DA291">
        <v>2.96</v>
      </c>
      <c r="DB291">
        <v>0.5</v>
      </c>
      <c r="DC291" t="s">
        <v>423</v>
      </c>
      <c r="DD291">
        <v>2</v>
      </c>
      <c r="DE291">
        <v>1758507502</v>
      </c>
      <c r="DF291">
        <v>420.385333333333</v>
      </c>
      <c r="DG291">
        <v>419.996</v>
      </c>
      <c r="DH291">
        <v>23.8526</v>
      </c>
      <c r="DI291">
        <v>23.6299</v>
      </c>
      <c r="DJ291">
        <v>418.331333333333</v>
      </c>
      <c r="DK291">
        <v>23.5156333333333</v>
      </c>
      <c r="DL291">
        <v>499.981333333333</v>
      </c>
      <c r="DM291">
        <v>89.8386333333333</v>
      </c>
      <c r="DN291">
        <v>0.0367301666666667</v>
      </c>
      <c r="DO291">
        <v>30.1416666666667</v>
      </c>
      <c r="DP291">
        <v>29.9901</v>
      </c>
      <c r="DQ291">
        <v>999.9</v>
      </c>
      <c r="DR291">
        <v>0</v>
      </c>
      <c r="DS291">
        <v>0</v>
      </c>
      <c r="DT291">
        <v>9989.38</v>
      </c>
      <c r="DU291">
        <v>0</v>
      </c>
      <c r="DV291">
        <v>0.330984</v>
      </c>
      <c r="DW291">
        <v>0.389180666666667</v>
      </c>
      <c r="DX291">
        <v>430.657666666667</v>
      </c>
      <c r="DY291">
        <v>430.160666666667</v>
      </c>
      <c r="DZ291">
        <v>0.222649333333333</v>
      </c>
      <c r="EA291">
        <v>419.996</v>
      </c>
      <c r="EB291">
        <v>23.6299</v>
      </c>
      <c r="EC291">
        <v>2.14288666666667</v>
      </c>
      <c r="ED291">
        <v>2.12288</v>
      </c>
      <c r="EE291">
        <v>18.5416</v>
      </c>
      <c r="EF291">
        <v>18.3919</v>
      </c>
      <c r="EG291">
        <v>0.00500059</v>
      </c>
      <c r="EH291">
        <v>0</v>
      </c>
      <c r="EI291">
        <v>0</v>
      </c>
      <c r="EJ291">
        <v>0</v>
      </c>
      <c r="EK291">
        <v>303.333333333333</v>
      </c>
      <c r="EL291">
        <v>0.00500059</v>
      </c>
      <c r="EM291">
        <v>-9.8</v>
      </c>
      <c r="EN291">
        <v>-1.1</v>
      </c>
      <c r="EO291">
        <v>35.125</v>
      </c>
      <c r="EP291">
        <v>38</v>
      </c>
      <c r="EQ291">
        <v>36.312</v>
      </c>
      <c r="ER291">
        <v>37.812</v>
      </c>
      <c r="ES291">
        <v>37.312</v>
      </c>
      <c r="ET291">
        <v>0</v>
      </c>
      <c r="EU291">
        <v>0</v>
      </c>
      <c r="EV291">
        <v>0</v>
      </c>
      <c r="EW291">
        <v>1758507505.5</v>
      </c>
      <c r="EX291">
        <v>0</v>
      </c>
      <c r="EY291">
        <v>303.08</v>
      </c>
      <c r="EZ291">
        <v>-1.36923075832168</v>
      </c>
      <c r="FA291">
        <v>37.4307692019428</v>
      </c>
      <c r="FB291">
        <v>-13.188</v>
      </c>
      <c r="FC291">
        <v>15</v>
      </c>
      <c r="FD291">
        <v>0</v>
      </c>
      <c r="FE291" t="s">
        <v>424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0.380448142857143</v>
      </c>
      <c r="FR291">
        <v>-0.0611827792207784</v>
      </c>
      <c r="FS291">
        <v>0.0427665452564276</v>
      </c>
      <c r="FT291">
        <v>1</v>
      </c>
      <c r="FU291">
        <v>304.123529411765</v>
      </c>
      <c r="FV291">
        <v>-5.12452241538921</v>
      </c>
      <c r="FW291">
        <v>6.2942111043089</v>
      </c>
      <c r="FX291">
        <v>-1</v>
      </c>
      <c r="FY291">
        <v>0.223848952380952</v>
      </c>
      <c r="FZ291">
        <v>-0.00524361038961016</v>
      </c>
      <c r="GA291">
        <v>0.00105131339517543</v>
      </c>
      <c r="GB291">
        <v>1</v>
      </c>
      <c r="GC291">
        <v>2</v>
      </c>
      <c r="GD291">
        <v>2</v>
      </c>
      <c r="GE291" t="s">
        <v>425</v>
      </c>
      <c r="GF291">
        <v>3.13291</v>
      </c>
      <c r="GG291">
        <v>2.71469</v>
      </c>
      <c r="GH291">
        <v>0.088838</v>
      </c>
      <c r="GI291">
        <v>0.0892394</v>
      </c>
      <c r="GJ291">
        <v>0.101818</v>
      </c>
      <c r="GK291">
        <v>0.101771</v>
      </c>
      <c r="GL291">
        <v>34297.3</v>
      </c>
      <c r="GM291">
        <v>36709.6</v>
      </c>
      <c r="GN291">
        <v>34058.8</v>
      </c>
      <c r="GO291">
        <v>36497.1</v>
      </c>
      <c r="GP291">
        <v>43218.2</v>
      </c>
      <c r="GQ291">
        <v>47068.3</v>
      </c>
      <c r="GR291">
        <v>53148.4</v>
      </c>
      <c r="GS291">
        <v>58340</v>
      </c>
      <c r="GT291">
        <v>1.94385</v>
      </c>
      <c r="GU291">
        <v>1.64918</v>
      </c>
      <c r="GV291">
        <v>0.0959411</v>
      </c>
      <c r="GW291">
        <v>0</v>
      </c>
      <c r="GX291">
        <v>28.4246</v>
      </c>
      <c r="GY291">
        <v>999.9</v>
      </c>
      <c r="GZ291">
        <v>59.162</v>
      </c>
      <c r="HA291">
        <v>30.595</v>
      </c>
      <c r="HB291">
        <v>29.0278</v>
      </c>
      <c r="HC291">
        <v>54.6547</v>
      </c>
      <c r="HD291">
        <v>47.5681</v>
      </c>
      <c r="HE291">
        <v>1</v>
      </c>
      <c r="HF291">
        <v>0.106865</v>
      </c>
      <c r="HG291">
        <v>-1.49495</v>
      </c>
      <c r="HH291">
        <v>20.1253</v>
      </c>
      <c r="HI291">
        <v>5.19827</v>
      </c>
      <c r="HJ291">
        <v>12.0044</v>
      </c>
      <c r="HK291">
        <v>4.97505</v>
      </c>
      <c r="HL291">
        <v>3.294</v>
      </c>
      <c r="HM291">
        <v>9999</v>
      </c>
      <c r="HN291">
        <v>9999</v>
      </c>
      <c r="HO291">
        <v>9999</v>
      </c>
      <c r="HP291">
        <v>999.9</v>
      </c>
      <c r="HQ291">
        <v>1.86325</v>
      </c>
      <c r="HR291">
        <v>1.86813</v>
      </c>
      <c r="HS291">
        <v>1.86783</v>
      </c>
      <c r="HT291">
        <v>1.86905</v>
      </c>
      <c r="HU291">
        <v>1.86981</v>
      </c>
      <c r="HV291">
        <v>1.86594</v>
      </c>
      <c r="HW291">
        <v>1.86698</v>
      </c>
      <c r="HX291">
        <v>1.86842</v>
      </c>
      <c r="HY291">
        <v>5</v>
      </c>
      <c r="HZ291">
        <v>0</v>
      </c>
      <c r="IA291">
        <v>0</v>
      </c>
      <c r="IB291">
        <v>0</v>
      </c>
      <c r="IC291" t="s">
        <v>426</v>
      </c>
      <c r="ID291" t="s">
        <v>427</v>
      </c>
      <c r="IE291" t="s">
        <v>428</v>
      </c>
      <c r="IF291" t="s">
        <v>428</v>
      </c>
      <c r="IG291" t="s">
        <v>428</v>
      </c>
      <c r="IH291" t="s">
        <v>428</v>
      </c>
      <c r="II291">
        <v>0</v>
      </c>
      <c r="IJ291">
        <v>100</v>
      </c>
      <c r="IK291">
        <v>100</v>
      </c>
      <c r="IL291">
        <v>2.054</v>
      </c>
      <c r="IM291">
        <v>0.3369</v>
      </c>
      <c r="IN291">
        <v>0.625846538382723</v>
      </c>
      <c r="IO291">
        <v>0.00365734689822481</v>
      </c>
      <c r="IP291">
        <v>-6.82403095585571e-07</v>
      </c>
      <c r="IQ291">
        <v>2.34579755332527e-10</v>
      </c>
      <c r="IR291">
        <v>-0.0964157226560202</v>
      </c>
      <c r="IS291">
        <v>-0.0183575705514064</v>
      </c>
      <c r="IT291">
        <v>0.00210061426533654</v>
      </c>
      <c r="IU291">
        <v>-2.28055882586626e-05</v>
      </c>
      <c r="IV291">
        <v>4</v>
      </c>
      <c r="IW291">
        <v>2464</v>
      </c>
      <c r="IX291">
        <v>0</v>
      </c>
      <c r="IY291">
        <v>27</v>
      </c>
      <c r="IZ291">
        <v>29308458.4</v>
      </c>
      <c r="JA291">
        <v>29308458.4</v>
      </c>
      <c r="JB291">
        <v>0.95459</v>
      </c>
      <c r="JC291">
        <v>2.64404</v>
      </c>
      <c r="JD291">
        <v>1.54785</v>
      </c>
      <c r="JE291">
        <v>2.31323</v>
      </c>
      <c r="JF291">
        <v>1.64673</v>
      </c>
      <c r="JG291">
        <v>2.29736</v>
      </c>
      <c r="JH291">
        <v>34.5092</v>
      </c>
      <c r="JI291">
        <v>24.2188</v>
      </c>
      <c r="JJ291">
        <v>18</v>
      </c>
      <c r="JK291">
        <v>501.839</v>
      </c>
      <c r="JL291">
        <v>330.068</v>
      </c>
      <c r="JM291">
        <v>31.0427</v>
      </c>
      <c r="JN291">
        <v>28.7345</v>
      </c>
      <c r="JO291">
        <v>30.0001</v>
      </c>
      <c r="JP291">
        <v>28.6698</v>
      </c>
      <c r="JQ291">
        <v>28.6239</v>
      </c>
      <c r="JR291">
        <v>19.1311</v>
      </c>
      <c r="JS291">
        <v>24.2066</v>
      </c>
      <c r="JT291">
        <v>89.0112</v>
      </c>
      <c r="JU291">
        <v>31.0405</v>
      </c>
      <c r="JV291">
        <v>420</v>
      </c>
      <c r="JW291">
        <v>23.656</v>
      </c>
      <c r="JX291">
        <v>96.6006</v>
      </c>
      <c r="JY291">
        <v>94.5175</v>
      </c>
    </row>
    <row r="292" spans="1:285">
      <c r="A292">
        <v>276</v>
      </c>
      <c r="B292">
        <v>1758507507</v>
      </c>
      <c r="C292">
        <v>4479</v>
      </c>
      <c r="D292" t="s">
        <v>983</v>
      </c>
      <c r="E292" t="s">
        <v>984</v>
      </c>
      <c r="F292">
        <v>5</v>
      </c>
      <c r="G292" t="s">
        <v>419</v>
      </c>
      <c r="H292" t="s">
        <v>964</v>
      </c>
      <c r="I292" t="s">
        <v>421</v>
      </c>
      <c r="J292">
        <v>1758507504</v>
      </c>
      <c r="K292">
        <f>(L292)/1000</f>
        <v>0</v>
      </c>
      <c r="L292">
        <f>1000*DL292*AJ292*(DH292-DI292)/(100*DA292*(1000-AJ292*DH292))</f>
        <v>0</v>
      </c>
      <c r="M292">
        <f>DL292*AJ292*(DG292-DF292*(1000-AJ292*DI292)/(1000-AJ292*DH292))/(100*DA292)</f>
        <v>0</v>
      </c>
      <c r="N292">
        <f>DF292 - IF(AJ292&gt;1, M292*DA292*100.0/(AL292), 0)</f>
        <v>0</v>
      </c>
      <c r="O292">
        <f>((U292-K292/2)*N292-M292)/(U292+K292/2)</f>
        <v>0</v>
      </c>
      <c r="P292">
        <f>O292*(DM292+DN292)/1000.0</f>
        <v>0</v>
      </c>
      <c r="Q292">
        <f>(DF292 - IF(AJ292&gt;1, M292*DA292*100.0/(AL292), 0))*(DM292+DN292)/1000.0</f>
        <v>0</v>
      </c>
      <c r="R292">
        <f>2.0/((1/T292-1/S292)+SIGN(T292)*SQRT((1/T292-1/S292)*(1/T292-1/S292) + 4*DB292/((DB292+1)*(DB292+1))*(2*1/T292*1/S292-1/S292*1/S292)))</f>
        <v>0</v>
      </c>
      <c r="S292">
        <f>IF(LEFT(DC292,1)&lt;&gt;"0",IF(LEFT(DC292,1)="1",3.0,DD292),$D$5+$E$5*(DT292*DM292/($K$5*1000))+$F$5*(DT292*DM292/($K$5*1000))*MAX(MIN(DA292,$J$5),$I$5)*MAX(MIN(DA292,$J$5),$I$5)+$G$5*MAX(MIN(DA292,$J$5),$I$5)*(DT292*DM292/($K$5*1000))+$H$5*(DT292*DM292/($K$5*1000))*(DT292*DM292/($K$5*1000)))</f>
        <v>0</v>
      </c>
      <c r="T292">
        <f>K292*(1000-(1000*0.61365*exp(17.502*X292/(240.97+X292))/(DM292+DN292)+DH292)/2)/(1000*0.61365*exp(17.502*X292/(240.97+X292))/(DM292+DN292)-DH292)</f>
        <v>0</v>
      </c>
      <c r="U292">
        <f>1/((DB292+1)/(R292/1.6)+1/(S292/1.37)) + DB292/((DB292+1)/(R292/1.6) + DB292/(S292/1.37))</f>
        <v>0</v>
      </c>
      <c r="V292">
        <f>(CW292*CZ292)</f>
        <v>0</v>
      </c>
      <c r="W292">
        <f>(DO292+(V292+2*0.95*5.67E-8*(((DO292+$B$7)+273)^4-(DO292+273)^4)-44100*K292)/(1.84*29.3*S292+8*0.95*5.67E-8*(DO292+273)^3))</f>
        <v>0</v>
      </c>
      <c r="X292">
        <f>($C$7*DP292+$D$7*DQ292+$E$7*W292)</f>
        <v>0</v>
      </c>
      <c r="Y292">
        <f>0.61365*exp(17.502*X292/(240.97+X292))</f>
        <v>0</v>
      </c>
      <c r="Z292">
        <f>(AA292/AB292*100)</f>
        <v>0</v>
      </c>
      <c r="AA292">
        <f>DH292*(DM292+DN292)/1000</f>
        <v>0</v>
      </c>
      <c r="AB292">
        <f>0.61365*exp(17.502*DO292/(240.97+DO292))</f>
        <v>0</v>
      </c>
      <c r="AC292">
        <f>(Y292-DH292*(DM292+DN292)/1000)</f>
        <v>0</v>
      </c>
      <c r="AD292">
        <f>(-K292*44100)</f>
        <v>0</v>
      </c>
      <c r="AE292">
        <f>2*29.3*S292*0.92*(DO292-X292)</f>
        <v>0</v>
      </c>
      <c r="AF292">
        <f>2*0.95*5.67E-8*(((DO292+$B$7)+273)^4-(X292+273)^4)</f>
        <v>0</v>
      </c>
      <c r="AG292">
        <f>V292+AF292+AD292+AE292</f>
        <v>0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MAX(0,($B$13+$C$13*DT292)/(1+$D$13*DT292)*DM292/(DO292+273)*$E$13)</f>
        <v>0</v>
      </c>
      <c r="AM292" t="s">
        <v>422</v>
      </c>
      <c r="AN292" t="s">
        <v>422</v>
      </c>
      <c r="AO292">
        <v>0</v>
      </c>
      <c r="AP292">
        <v>0</v>
      </c>
      <c r="AQ292">
        <f>1-AO292/AP292</f>
        <v>0</v>
      </c>
      <c r="AR292">
        <v>0</v>
      </c>
      <c r="AS292" t="s">
        <v>422</v>
      </c>
      <c r="AT292" t="s">
        <v>422</v>
      </c>
      <c r="AU292">
        <v>0</v>
      </c>
      <c r="AV292">
        <v>0</v>
      </c>
      <c r="AW292">
        <f>1-AU292/AV292</f>
        <v>0</v>
      </c>
      <c r="AX292">
        <v>0.5</v>
      </c>
      <c r="AY292">
        <f>CX292</f>
        <v>0</v>
      </c>
      <c r="AZ292">
        <f>M292</f>
        <v>0</v>
      </c>
      <c r="BA292">
        <f>AW292*AX292*AY292</f>
        <v>0</v>
      </c>
      <c r="BB292">
        <f>(AZ292-AR292)/AY292</f>
        <v>0</v>
      </c>
      <c r="BC292">
        <f>(AP292-AV292)/AV292</f>
        <v>0</v>
      </c>
      <c r="BD292">
        <f>AO292/(AQ292+AO292/AV292)</f>
        <v>0</v>
      </c>
      <c r="BE292" t="s">
        <v>422</v>
      </c>
      <c r="BF292">
        <v>0</v>
      </c>
      <c r="BG292">
        <f>IF(BF292&lt;&gt;0, BF292, BD292)</f>
        <v>0</v>
      </c>
      <c r="BH292">
        <f>1-BG292/AV292</f>
        <v>0</v>
      </c>
      <c r="BI292">
        <f>(AV292-AU292)/(AV292-BG292)</f>
        <v>0</v>
      </c>
      <c r="BJ292">
        <f>(AP292-AV292)/(AP292-BG292)</f>
        <v>0</v>
      </c>
      <c r="BK292">
        <f>(AV292-AU292)/(AV292-AO292)</f>
        <v>0</v>
      </c>
      <c r="BL292">
        <f>(AP292-AV292)/(AP292-AO292)</f>
        <v>0</v>
      </c>
      <c r="BM292">
        <f>(BI292*BG292/AU292)</f>
        <v>0</v>
      </c>
      <c r="BN292">
        <f>(1-BM292)</f>
        <v>0</v>
      </c>
      <c r="CW292">
        <f>$B$11*DU292+$C$11*DV292+$F$11*EG292*(1-EJ292)</f>
        <v>0</v>
      </c>
      <c r="CX292">
        <f>CW292*CY292</f>
        <v>0</v>
      </c>
      <c r="CY292">
        <f>($B$11*$D$9+$C$11*$D$9+$F$11*((ET292+EL292)/MAX(ET292+EL292+EU292, 0.1)*$I$9+EU292/MAX(ET292+EL292+EU292, 0.1)*$J$9))/($B$11+$C$11+$F$11)</f>
        <v>0</v>
      </c>
      <c r="CZ292">
        <f>($B$11*$K$9+$C$11*$K$9+$F$11*((ET292+EL292)/MAX(ET292+EL292+EU292, 0.1)*$P$9+EU292/MAX(ET292+EL292+EU292, 0.1)*$Q$9))/($B$11+$C$11+$F$11)</f>
        <v>0</v>
      </c>
      <c r="DA292">
        <v>2.96</v>
      </c>
      <c r="DB292">
        <v>0.5</v>
      </c>
      <c r="DC292" t="s">
        <v>423</v>
      </c>
      <c r="DD292">
        <v>2</v>
      </c>
      <c r="DE292">
        <v>1758507504</v>
      </c>
      <c r="DF292">
        <v>420.396666666667</v>
      </c>
      <c r="DG292">
        <v>419.980666666667</v>
      </c>
      <c r="DH292">
        <v>23.852</v>
      </c>
      <c r="DI292">
        <v>23.6290666666667</v>
      </c>
      <c r="DJ292">
        <v>418.342666666667</v>
      </c>
      <c r="DK292">
        <v>23.5150666666667</v>
      </c>
      <c r="DL292">
        <v>499.993</v>
      </c>
      <c r="DM292">
        <v>89.8395666666667</v>
      </c>
      <c r="DN292">
        <v>0.0367275</v>
      </c>
      <c r="DO292">
        <v>30.1437</v>
      </c>
      <c r="DP292">
        <v>29.9889</v>
      </c>
      <c r="DQ292">
        <v>999.9</v>
      </c>
      <c r="DR292">
        <v>0</v>
      </c>
      <c r="DS292">
        <v>0</v>
      </c>
      <c r="DT292">
        <v>9997.48666666667</v>
      </c>
      <c r="DU292">
        <v>0</v>
      </c>
      <c r="DV292">
        <v>0.330984</v>
      </c>
      <c r="DW292">
        <v>0.415710333333333</v>
      </c>
      <c r="DX292">
        <v>430.668666666667</v>
      </c>
      <c r="DY292">
        <v>430.144666666667</v>
      </c>
      <c r="DZ292">
        <v>0.222891666666667</v>
      </c>
      <c r="EA292">
        <v>419.980666666667</v>
      </c>
      <c r="EB292">
        <v>23.6290666666667</v>
      </c>
      <c r="EC292">
        <v>2.14285333333333</v>
      </c>
      <c r="ED292">
        <v>2.12282333333333</v>
      </c>
      <c r="EE292">
        <v>18.5413666666667</v>
      </c>
      <c r="EF292">
        <v>18.3915</v>
      </c>
      <c r="EG292">
        <v>0.00500059</v>
      </c>
      <c r="EH292">
        <v>0</v>
      </c>
      <c r="EI292">
        <v>0</v>
      </c>
      <c r="EJ292">
        <v>0</v>
      </c>
      <c r="EK292">
        <v>305.466666666667</v>
      </c>
      <c r="EL292">
        <v>0.00500059</v>
      </c>
      <c r="EM292">
        <v>-10.9333333333333</v>
      </c>
      <c r="EN292">
        <v>-1.06666666666667</v>
      </c>
      <c r="EO292">
        <v>35.125</v>
      </c>
      <c r="EP292">
        <v>38</v>
      </c>
      <c r="EQ292">
        <v>36.312</v>
      </c>
      <c r="ER292">
        <v>37.812</v>
      </c>
      <c r="ES292">
        <v>37.312</v>
      </c>
      <c r="ET292">
        <v>0</v>
      </c>
      <c r="EU292">
        <v>0</v>
      </c>
      <c r="EV292">
        <v>0</v>
      </c>
      <c r="EW292">
        <v>1758507507.3</v>
      </c>
      <c r="EX292">
        <v>0</v>
      </c>
      <c r="EY292">
        <v>303.411538461538</v>
      </c>
      <c r="EZ292">
        <v>7.3470085369451</v>
      </c>
      <c r="FA292">
        <v>19.1965813807697</v>
      </c>
      <c r="FB292">
        <v>-13.1038461538462</v>
      </c>
      <c r="FC292">
        <v>15</v>
      </c>
      <c r="FD292">
        <v>0</v>
      </c>
      <c r="FE292" t="s">
        <v>424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0.384650904761905</v>
      </c>
      <c r="FR292">
        <v>0.0264528311688307</v>
      </c>
      <c r="FS292">
        <v>0.0454341531312386</v>
      </c>
      <c r="FT292">
        <v>1</v>
      </c>
      <c r="FU292">
        <v>303.570588235294</v>
      </c>
      <c r="FV292">
        <v>-6.04736426708016</v>
      </c>
      <c r="FW292">
        <v>6.28656501230833</v>
      </c>
      <c r="FX292">
        <v>-1</v>
      </c>
      <c r="FY292">
        <v>0.22382380952381</v>
      </c>
      <c r="FZ292">
        <v>-0.00655137662337683</v>
      </c>
      <c r="GA292">
        <v>0.00105628290848922</v>
      </c>
      <c r="GB292">
        <v>1</v>
      </c>
      <c r="GC292">
        <v>2</v>
      </c>
      <c r="GD292">
        <v>2</v>
      </c>
      <c r="GE292" t="s">
        <v>425</v>
      </c>
      <c r="GF292">
        <v>3.13289</v>
      </c>
      <c r="GG292">
        <v>2.71481</v>
      </c>
      <c r="GH292">
        <v>0.088838</v>
      </c>
      <c r="GI292">
        <v>0.0892383</v>
      </c>
      <c r="GJ292">
        <v>0.101815</v>
      </c>
      <c r="GK292">
        <v>0.101767</v>
      </c>
      <c r="GL292">
        <v>34297.2</v>
      </c>
      <c r="GM292">
        <v>36709.5</v>
      </c>
      <c r="GN292">
        <v>34058.8</v>
      </c>
      <c r="GO292">
        <v>36496.9</v>
      </c>
      <c r="GP292">
        <v>43218.3</v>
      </c>
      <c r="GQ292">
        <v>47068</v>
      </c>
      <c r="GR292">
        <v>53148.2</v>
      </c>
      <c r="GS292">
        <v>58339.4</v>
      </c>
      <c r="GT292">
        <v>1.94377</v>
      </c>
      <c r="GU292">
        <v>1.64925</v>
      </c>
      <c r="GV292">
        <v>0.0958182</v>
      </c>
      <c r="GW292">
        <v>0</v>
      </c>
      <c r="GX292">
        <v>28.4265</v>
      </c>
      <c r="GY292">
        <v>999.9</v>
      </c>
      <c r="GZ292">
        <v>59.162</v>
      </c>
      <c r="HA292">
        <v>30.595</v>
      </c>
      <c r="HB292">
        <v>29.029</v>
      </c>
      <c r="HC292">
        <v>54.2447</v>
      </c>
      <c r="HD292">
        <v>47.3157</v>
      </c>
      <c r="HE292">
        <v>1</v>
      </c>
      <c r="HF292">
        <v>0.106941</v>
      </c>
      <c r="HG292">
        <v>-1.4798</v>
      </c>
      <c r="HH292">
        <v>20.1254</v>
      </c>
      <c r="HI292">
        <v>5.19857</v>
      </c>
      <c r="HJ292">
        <v>12.0043</v>
      </c>
      <c r="HK292">
        <v>4.9753</v>
      </c>
      <c r="HL292">
        <v>3.294</v>
      </c>
      <c r="HM292">
        <v>9999</v>
      </c>
      <c r="HN292">
        <v>9999</v>
      </c>
      <c r="HO292">
        <v>9999</v>
      </c>
      <c r="HP292">
        <v>999.9</v>
      </c>
      <c r="HQ292">
        <v>1.86325</v>
      </c>
      <c r="HR292">
        <v>1.86813</v>
      </c>
      <c r="HS292">
        <v>1.86783</v>
      </c>
      <c r="HT292">
        <v>1.86905</v>
      </c>
      <c r="HU292">
        <v>1.86982</v>
      </c>
      <c r="HV292">
        <v>1.86593</v>
      </c>
      <c r="HW292">
        <v>1.86695</v>
      </c>
      <c r="HX292">
        <v>1.86841</v>
      </c>
      <c r="HY292">
        <v>5</v>
      </c>
      <c r="HZ292">
        <v>0</v>
      </c>
      <c r="IA292">
        <v>0</v>
      </c>
      <c r="IB292">
        <v>0</v>
      </c>
      <c r="IC292" t="s">
        <v>426</v>
      </c>
      <c r="ID292" t="s">
        <v>427</v>
      </c>
      <c r="IE292" t="s">
        <v>428</v>
      </c>
      <c r="IF292" t="s">
        <v>428</v>
      </c>
      <c r="IG292" t="s">
        <v>428</v>
      </c>
      <c r="IH292" t="s">
        <v>428</v>
      </c>
      <c r="II292">
        <v>0</v>
      </c>
      <c r="IJ292">
        <v>100</v>
      </c>
      <c r="IK292">
        <v>100</v>
      </c>
      <c r="IL292">
        <v>2.053</v>
      </c>
      <c r="IM292">
        <v>0.3369</v>
      </c>
      <c r="IN292">
        <v>0.625846538382723</v>
      </c>
      <c r="IO292">
        <v>0.00365734689822481</v>
      </c>
      <c r="IP292">
        <v>-6.82403095585571e-07</v>
      </c>
      <c r="IQ292">
        <v>2.34579755332527e-10</v>
      </c>
      <c r="IR292">
        <v>-0.0964157226560202</v>
      </c>
      <c r="IS292">
        <v>-0.0183575705514064</v>
      </c>
      <c r="IT292">
        <v>0.00210061426533654</v>
      </c>
      <c r="IU292">
        <v>-2.28055882586626e-05</v>
      </c>
      <c r="IV292">
        <v>4</v>
      </c>
      <c r="IW292">
        <v>2464</v>
      </c>
      <c r="IX292">
        <v>0</v>
      </c>
      <c r="IY292">
        <v>27</v>
      </c>
      <c r="IZ292">
        <v>29308458.4</v>
      </c>
      <c r="JA292">
        <v>29308458.4</v>
      </c>
      <c r="JB292">
        <v>0.95459</v>
      </c>
      <c r="JC292">
        <v>2.64038</v>
      </c>
      <c r="JD292">
        <v>1.54785</v>
      </c>
      <c r="JE292">
        <v>2.31323</v>
      </c>
      <c r="JF292">
        <v>1.64551</v>
      </c>
      <c r="JG292">
        <v>2.32178</v>
      </c>
      <c r="JH292">
        <v>34.5092</v>
      </c>
      <c r="JI292">
        <v>24.2188</v>
      </c>
      <c r="JJ292">
        <v>18</v>
      </c>
      <c r="JK292">
        <v>501.789</v>
      </c>
      <c r="JL292">
        <v>330.11</v>
      </c>
      <c r="JM292">
        <v>31.0465</v>
      </c>
      <c r="JN292">
        <v>28.7345</v>
      </c>
      <c r="JO292">
        <v>30.0002</v>
      </c>
      <c r="JP292">
        <v>28.6698</v>
      </c>
      <c r="JQ292">
        <v>28.6251</v>
      </c>
      <c r="JR292">
        <v>19.1333</v>
      </c>
      <c r="JS292">
        <v>24.2066</v>
      </c>
      <c r="JT292">
        <v>89.0112</v>
      </c>
      <c r="JU292">
        <v>31.0482</v>
      </c>
      <c r="JV292">
        <v>420</v>
      </c>
      <c r="JW292">
        <v>23.656</v>
      </c>
      <c r="JX292">
        <v>96.6004</v>
      </c>
      <c r="JY292">
        <v>94.5169</v>
      </c>
    </row>
    <row r="293" spans="1:285">
      <c r="A293">
        <v>277</v>
      </c>
      <c r="B293">
        <v>1758507509</v>
      </c>
      <c r="C293">
        <v>4481</v>
      </c>
      <c r="D293" t="s">
        <v>985</v>
      </c>
      <c r="E293" t="s">
        <v>986</v>
      </c>
      <c r="F293">
        <v>5</v>
      </c>
      <c r="G293" t="s">
        <v>419</v>
      </c>
      <c r="H293" t="s">
        <v>964</v>
      </c>
      <c r="I293" t="s">
        <v>421</v>
      </c>
      <c r="J293">
        <v>1758507506</v>
      </c>
      <c r="K293">
        <f>(L293)/1000</f>
        <v>0</v>
      </c>
      <c r="L293">
        <f>1000*DL293*AJ293*(DH293-DI293)/(100*DA293*(1000-AJ293*DH293))</f>
        <v>0</v>
      </c>
      <c r="M293">
        <f>DL293*AJ293*(DG293-DF293*(1000-AJ293*DI293)/(1000-AJ293*DH293))/(100*DA293)</f>
        <v>0</v>
      </c>
      <c r="N293">
        <f>DF293 - IF(AJ293&gt;1, M293*DA293*100.0/(AL293), 0)</f>
        <v>0</v>
      </c>
      <c r="O293">
        <f>((U293-K293/2)*N293-M293)/(U293+K293/2)</f>
        <v>0</v>
      </c>
      <c r="P293">
        <f>O293*(DM293+DN293)/1000.0</f>
        <v>0</v>
      </c>
      <c r="Q293">
        <f>(DF293 - IF(AJ293&gt;1, M293*DA293*100.0/(AL293), 0))*(DM293+DN293)/1000.0</f>
        <v>0</v>
      </c>
      <c r="R293">
        <f>2.0/((1/T293-1/S293)+SIGN(T293)*SQRT((1/T293-1/S293)*(1/T293-1/S293) + 4*DB293/((DB293+1)*(DB293+1))*(2*1/T293*1/S293-1/S293*1/S293)))</f>
        <v>0</v>
      </c>
      <c r="S293">
        <f>IF(LEFT(DC293,1)&lt;&gt;"0",IF(LEFT(DC293,1)="1",3.0,DD293),$D$5+$E$5*(DT293*DM293/($K$5*1000))+$F$5*(DT293*DM293/($K$5*1000))*MAX(MIN(DA293,$J$5),$I$5)*MAX(MIN(DA293,$J$5),$I$5)+$G$5*MAX(MIN(DA293,$J$5),$I$5)*(DT293*DM293/($K$5*1000))+$H$5*(DT293*DM293/($K$5*1000))*(DT293*DM293/($K$5*1000)))</f>
        <v>0</v>
      </c>
      <c r="T293">
        <f>K293*(1000-(1000*0.61365*exp(17.502*X293/(240.97+X293))/(DM293+DN293)+DH293)/2)/(1000*0.61365*exp(17.502*X293/(240.97+X293))/(DM293+DN293)-DH293)</f>
        <v>0</v>
      </c>
      <c r="U293">
        <f>1/((DB293+1)/(R293/1.6)+1/(S293/1.37)) + DB293/((DB293+1)/(R293/1.6) + DB293/(S293/1.37))</f>
        <v>0</v>
      </c>
      <c r="V293">
        <f>(CW293*CZ293)</f>
        <v>0</v>
      </c>
      <c r="W293">
        <f>(DO293+(V293+2*0.95*5.67E-8*(((DO293+$B$7)+273)^4-(DO293+273)^4)-44100*K293)/(1.84*29.3*S293+8*0.95*5.67E-8*(DO293+273)^3))</f>
        <v>0</v>
      </c>
      <c r="X293">
        <f>($C$7*DP293+$D$7*DQ293+$E$7*W293)</f>
        <v>0</v>
      </c>
      <c r="Y293">
        <f>0.61365*exp(17.502*X293/(240.97+X293))</f>
        <v>0</v>
      </c>
      <c r="Z293">
        <f>(AA293/AB293*100)</f>
        <v>0</v>
      </c>
      <c r="AA293">
        <f>DH293*(DM293+DN293)/1000</f>
        <v>0</v>
      </c>
      <c r="AB293">
        <f>0.61365*exp(17.502*DO293/(240.97+DO293))</f>
        <v>0</v>
      </c>
      <c r="AC293">
        <f>(Y293-DH293*(DM293+DN293)/1000)</f>
        <v>0</v>
      </c>
      <c r="AD293">
        <f>(-K293*44100)</f>
        <v>0</v>
      </c>
      <c r="AE293">
        <f>2*29.3*S293*0.92*(DO293-X293)</f>
        <v>0</v>
      </c>
      <c r="AF293">
        <f>2*0.95*5.67E-8*(((DO293+$B$7)+273)^4-(X293+273)^4)</f>
        <v>0</v>
      </c>
      <c r="AG293">
        <f>V293+AF293+AD293+AE293</f>
        <v>0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MAX(0,($B$13+$C$13*DT293)/(1+$D$13*DT293)*DM293/(DO293+273)*$E$13)</f>
        <v>0</v>
      </c>
      <c r="AM293" t="s">
        <v>422</v>
      </c>
      <c r="AN293" t="s">
        <v>422</v>
      </c>
      <c r="AO293">
        <v>0</v>
      </c>
      <c r="AP293">
        <v>0</v>
      </c>
      <c r="AQ293">
        <f>1-AO293/AP293</f>
        <v>0</v>
      </c>
      <c r="AR293">
        <v>0</v>
      </c>
      <c r="AS293" t="s">
        <v>422</v>
      </c>
      <c r="AT293" t="s">
        <v>422</v>
      </c>
      <c r="AU293">
        <v>0</v>
      </c>
      <c r="AV293">
        <v>0</v>
      </c>
      <c r="AW293">
        <f>1-AU293/AV293</f>
        <v>0</v>
      </c>
      <c r="AX293">
        <v>0.5</v>
      </c>
      <c r="AY293">
        <f>CX293</f>
        <v>0</v>
      </c>
      <c r="AZ293">
        <f>M293</f>
        <v>0</v>
      </c>
      <c r="BA293">
        <f>AW293*AX293*AY293</f>
        <v>0</v>
      </c>
      <c r="BB293">
        <f>(AZ293-AR293)/AY293</f>
        <v>0</v>
      </c>
      <c r="BC293">
        <f>(AP293-AV293)/AV293</f>
        <v>0</v>
      </c>
      <c r="BD293">
        <f>AO293/(AQ293+AO293/AV293)</f>
        <v>0</v>
      </c>
      <c r="BE293" t="s">
        <v>422</v>
      </c>
      <c r="BF293">
        <v>0</v>
      </c>
      <c r="BG293">
        <f>IF(BF293&lt;&gt;0, BF293, BD293)</f>
        <v>0</v>
      </c>
      <c r="BH293">
        <f>1-BG293/AV293</f>
        <v>0</v>
      </c>
      <c r="BI293">
        <f>(AV293-AU293)/(AV293-BG293)</f>
        <v>0</v>
      </c>
      <c r="BJ293">
        <f>(AP293-AV293)/(AP293-BG293)</f>
        <v>0</v>
      </c>
      <c r="BK293">
        <f>(AV293-AU293)/(AV293-AO293)</f>
        <v>0</v>
      </c>
      <c r="BL293">
        <f>(AP293-AV293)/(AP293-AO293)</f>
        <v>0</v>
      </c>
      <c r="BM293">
        <f>(BI293*BG293/AU293)</f>
        <v>0</v>
      </c>
      <c r="BN293">
        <f>(1-BM293)</f>
        <v>0</v>
      </c>
      <c r="CW293">
        <f>$B$11*DU293+$C$11*DV293+$F$11*EG293*(1-EJ293)</f>
        <v>0</v>
      </c>
      <c r="CX293">
        <f>CW293*CY293</f>
        <v>0</v>
      </c>
      <c r="CY293">
        <f>($B$11*$D$9+$C$11*$D$9+$F$11*((ET293+EL293)/MAX(ET293+EL293+EU293, 0.1)*$I$9+EU293/MAX(ET293+EL293+EU293, 0.1)*$J$9))/($B$11+$C$11+$F$11)</f>
        <v>0</v>
      </c>
      <c r="CZ293">
        <f>($B$11*$K$9+$C$11*$K$9+$F$11*((ET293+EL293)/MAX(ET293+EL293+EU293, 0.1)*$P$9+EU293/MAX(ET293+EL293+EU293, 0.1)*$Q$9))/($B$11+$C$11+$F$11)</f>
        <v>0</v>
      </c>
      <c r="DA293">
        <v>2.96</v>
      </c>
      <c r="DB293">
        <v>0.5</v>
      </c>
      <c r="DC293" t="s">
        <v>423</v>
      </c>
      <c r="DD293">
        <v>2</v>
      </c>
      <c r="DE293">
        <v>1758507506</v>
      </c>
      <c r="DF293">
        <v>420.406333333333</v>
      </c>
      <c r="DG293">
        <v>419.972666666667</v>
      </c>
      <c r="DH293">
        <v>23.8515</v>
      </c>
      <c r="DI293">
        <v>23.6275666666667</v>
      </c>
      <c r="DJ293">
        <v>418.352333333333</v>
      </c>
      <c r="DK293">
        <v>23.5146</v>
      </c>
      <c r="DL293">
        <v>500.005666666667</v>
      </c>
      <c r="DM293">
        <v>89.8399666666667</v>
      </c>
      <c r="DN293">
        <v>0.036667</v>
      </c>
      <c r="DO293">
        <v>30.1455333333333</v>
      </c>
      <c r="DP293">
        <v>29.9883666666667</v>
      </c>
      <c r="DQ293">
        <v>999.9</v>
      </c>
      <c r="DR293">
        <v>0</v>
      </c>
      <c r="DS293">
        <v>0</v>
      </c>
      <c r="DT293">
        <v>10014.9933333333</v>
      </c>
      <c r="DU293">
        <v>0</v>
      </c>
      <c r="DV293">
        <v>0.330984</v>
      </c>
      <c r="DW293">
        <v>0.433461333333333</v>
      </c>
      <c r="DX293">
        <v>430.678333333333</v>
      </c>
      <c r="DY293">
        <v>430.135666666667</v>
      </c>
      <c r="DZ293">
        <v>0.223935666666667</v>
      </c>
      <c r="EA293">
        <v>419.972666666667</v>
      </c>
      <c r="EB293">
        <v>23.6275666666667</v>
      </c>
      <c r="EC293">
        <v>2.14281666666667</v>
      </c>
      <c r="ED293">
        <v>2.12269666666667</v>
      </c>
      <c r="EE293">
        <v>18.5411</v>
      </c>
      <c r="EF293">
        <v>18.3905333333333</v>
      </c>
      <c r="EG293">
        <v>0.00500059</v>
      </c>
      <c r="EH293">
        <v>0</v>
      </c>
      <c r="EI293">
        <v>0</v>
      </c>
      <c r="EJ293">
        <v>0</v>
      </c>
      <c r="EK293">
        <v>301.666666666667</v>
      </c>
      <c r="EL293">
        <v>0.00500059</v>
      </c>
      <c r="EM293">
        <v>-9.33333333333333</v>
      </c>
      <c r="EN293">
        <v>-0.366666666666667</v>
      </c>
      <c r="EO293">
        <v>35.125</v>
      </c>
      <c r="EP293">
        <v>38</v>
      </c>
      <c r="EQ293">
        <v>36.312</v>
      </c>
      <c r="ER293">
        <v>37.812</v>
      </c>
      <c r="ES293">
        <v>37.2913333333333</v>
      </c>
      <c r="ET293">
        <v>0</v>
      </c>
      <c r="EU293">
        <v>0</v>
      </c>
      <c r="EV293">
        <v>0</v>
      </c>
      <c r="EW293">
        <v>1758507509.7</v>
      </c>
      <c r="EX293">
        <v>0</v>
      </c>
      <c r="EY293">
        <v>302.761538461538</v>
      </c>
      <c r="EZ293">
        <v>-4.19145316756737</v>
      </c>
      <c r="FA293">
        <v>20.0991454612771</v>
      </c>
      <c r="FB293">
        <v>-12.2115384615385</v>
      </c>
      <c r="FC293">
        <v>15</v>
      </c>
      <c r="FD293">
        <v>0</v>
      </c>
      <c r="FE293" t="s">
        <v>424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0.386896095238095</v>
      </c>
      <c r="FR293">
        <v>0.200308207792208</v>
      </c>
      <c r="FS293">
        <v>0.0479203829531013</v>
      </c>
      <c r="FT293">
        <v>1</v>
      </c>
      <c r="FU293">
        <v>303.644117647059</v>
      </c>
      <c r="FV293">
        <v>1.19633319473976</v>
      </c>
      <c r="FW293">
        <v>6.4099275565545</v>
      </c>
      <c r="FX293">
        <v>-1</v>
      </c>
      <c r="FY293">
        <v>0.223683380952381</v>
      </c>
      <c r="FZ293">
        <v>-0.00653423376623387</v>
      </c>
      <c r="GA293">
        <v>0.00105818242536506</v>
      </c>
      <c r="GB293">
        <v>1</v>
      </c>
      <c r="GC293">
        <v>2</v>
      </c>
      <c r="GD293">
        <v>2</v>
      </c>
      <c r="GE293" t="s">
        <v>425</v>
      </c>
      <c r="GF293">
        <v>3.13296</v>
      </c>
      <c r="GG293">
        <v>2.71478</v>
      </c>
      <c r="GH293">
        <v>0.0888363</v>
      </c>
      <c r="GI293">
        <v>0.0892404</v>
      </c>
      <c r="GJ293">
        <v>0.101814</v>
      </c>
      <c r="GK293">
        <v>0.101744</v>
      </c>
      <c r="GL293">
        <v>34297.1</v>
      </c>
      <c r="GM293">
        <v>36709.2</v>
      </c>
      <c r="GN293">
        <v>34058.6</v>
      </c>
      <c r="GO293">
        <v>36496.7</v>
      </c>
      <c r="GP293">
        <v>43218.3</v>
      </c>
      <c r="GQ293">
        <v>47068.9</v>
      </c>
      <c r="GR293">
        <v>53148.2</v>
      </c>
      <c r="GS293">
        <v>58339.1</v>
      </c>
      <c r="GT293">
        <v>1.94387</v>
      </c>
      <c r="GU293">
        <v>1.6491</v>
      </c>
      <c r="GV293">
        <v>0.095658</v>
      </c>
      <c r="GW293">
        <v>0</v>
      </c>
      <c r="GX293">
        <v>28.4289</v>
      </c>
      <c r="GY293">
        <v>999.9</v>
      </c>
      <c r="GZ293">
        <v>59.162</v>
      </c>
      <c r="HA293">
        <v>30.595</v>
      </c>
      <c r="HB293">
        <v>29.0278</v>
      </c>
      <c r="HC293">
        <v>54.2547</v>
      </c>
      <c r="HD293">
        <v>47.6202</v>
      </c>
      <c r="HE293">
        <v>1</v>
      </c>
      <c r="HF293">
        <v>0.106982</v>
      </c>
      <c r="HG293">
        <v>-1.47936</v>
      </c>
      <c r="HH293">
        <v>20.1255</v>
      </c>
      <c r="HI293">
        <v>5.19857</v>
      </c>
      <c r="HJ293">
        <v>12.0041</v>
      </c>
      <c r="HK293">
        <v>4.97515</v>
      </c>
      <c r="HL293">
        <v>3.294</v>
      </c>
      <c r="HM293">
        <v>9999</v>
      </c>
      <c r="HN293">
        <v>9999</v>
      </c>
      <c r="HO293">
        <v>9999</v>
      </c>
      <c r="HP293">
        <v>999.9</v>
      </c>
      <c r="HQ293">
        <v>1.86325</v>
      </c>
      <c r="HR293">
        <v>1.86813</v>
      </c>
      <c r="HS293">
        <v>1.86783</v>
      </c>
      <c r="HT293">
        <v>1.86905</v>
      </c>
      <c r="HU293">
        <v>1.86982</v>
      </c>
      <c r="HV293">
        <v>1.86592</v>
      </c>
      <c r="HW293">
        <v>1.86696</v>
      </c>
      <c r="HX293">
        <v>1.86842</v>
      </c>
      <c r="HY293">
        <v>5</v>
      </c>
      <c r="HZ293">
        <v>0</v>
      </c>
      <c r="IA293">
        <v>0</v>
      </c>
      <c r="IB293">
        <v>0</v>
      </c>
      <c r="IC293" t="s">
        <v>426</v>
      </c>
      <c r="ID293" t="s">
        <v>427</v>
      </c>
      <c r="IE293" t="s">
        <v>428</v>
      </c>
      <c r="IF293" t="s">
        <v>428</v>
      </c>
      <c r="IG293" t="s">
        <v>428</v>
      </c>
      <c r="IH293" t="s">
        <v>428</v>
      </c>
      <c r="II293">
        <v>0</v>
      </c>
      <c r="IJ293">
        <v>100</v>
      </c>
      <c r="IK293">
        <v>100</v>
      </c>
      <c r="IL293">
        <v>2.054</v>
      </c>
      <c r="IM293">
        <v>0.3369</v>
      </c>
      <c r="IN293">
        <v>0.625846538382723</v>
      </c>
      <c r="IO293">
        <v>0.00365734689822481</v>
      </c>
      <c r="IP293">
        <v>-6.82403095585571e-07</v>
      </c>
      <c r="IQ293">
        <v>2.34579755332527e-10</v>
      </c>
      <c r="IR293">
        <v>-0.0964157226560202</v>
      </c>
      <c r="IS293">
        <v>-0.0183575705514064</v>
      </c>
      <c r="IT293">
        <v>0.00210061426533654</v>
      </c>
      <c r="IU293">
        <v>-2.28055882586626e-05</v>
      </c>
      <c r="IV293">
        <v>4</v>
      </c>
      <c r="IW293">
        <v>2464</v>
      </c>
      <c r="IX293">
        <v>0</v>
      </c>
      <c r="IY293">
        <v>27</v>
      </c>
      <c r="IZ293">
        <v>29308458.5</v>
      </c>
      <c r="JA293">
        <v>29308458.5</v>
      </c>
      <c r="JB293">
        <v>0.95459</v>
      </c>
      <c r="JC293">
        <v>2.64282</v>
      </c>
      <c r="JD293">
        <v>1.54785</v>
      </c>
      <c r="JE293">
        <v>2.31323</v>
      </c>
      <c r="JF293">
        <v>1.64673</v>
      </c>
      <c r="JG293">
        <v>2.33765</v>
      </c>
      <c r="JH293">
        <v>34.5092</v>
      </c>
      <c r="JI293">
        <v>24.2188</v>
      </c>
      <c r="JJ293">
        <v>18</v>
      </c>
      <c r="JK293">
        <v>501.86</v>
      </c>
      <c r="JL293">
        <v>330.043</v>
      </c>
      <c r="JM293">
        <v>31.0491</v>
      </c>
      <c r="JN293">
        <v>28.7353</v>
      </c>
      <c r="JO293">
        <v>30.0002</v>
      </c>
      <c r="JP293">
        <v>28.6705</v>
      </c>
      <c r="JQ293">
        <v>28.6257</v>
      </c>
      <c r="JR293">
        <v>19.1323</v>
      </c>
      <c r="JS293">
        <v>24.2066</v>
      </c>
      <c r="JT293">
        <v>89.0112</v>
      </c>
      <c r="JU293">
        <v>31.0482</v>
      </c>
      <c r="JV293">
        <v>420</v>
      </c>
      <c r="JW293">
        <v>23.656</v>
      </c>
      <c r="JX293">
        <v>96.6002</v>
      </c>
      <c r="JY293">
        <v>94.5163</v>
      </c>
    </row>
    <row r="294" spans="1:285">
      <c r="A294">
        <v>278</v>
      </c>
      <c r="B294">
        <v>1758507511</v>
      </c>
      <c r="C294">
        <v>4483</v>
      </c>
      <c r="D294" t="s">
        <v>987</v>
      </c>
      <c r="E294" t="s">
        <v>988</v>
      </c>
      <c r="F294">
        <v>5</v>
      </c>
      <c r="G294" t="s">
        <v>419</v>
      </c>
      <c r="H294" t="s">
        <v>964</v>
      </c>
      <c r="I294" t="s">
        <v>421</v>
      </c>
      <c r="J294">
        <v>1758507508</v>
      </c>
      <c r="K294">
        <f>(L294)/1000</f>
        <v>0</v>
      </c>
      <c r="L294">
        <f>1000*DL294*AJ294*(DH294-DI294)/(100*DA294*(1000-AJ294*DH294))</f>
        <v>0</v>
      </c>
      <c r="M294">
        <f>DL294*AJ294*(DG294-DF294*(1000-AJ294*DI294)/(1000-AJ294*DH294))/(100*DA294)</f>
        <v>0</v>
      </c>
      <c r="N294">
        <f>DF294 - IF(AJ294&gt;1, M294*DA294*100.0/(AL294), 0)</f>
        <v>0</v>
      </c>
      <c r="O294">
        <f>((U294-K294/2)*N294-M294)/(U294+K294/2)</f>
        <v>0</v>
      </c>
      <c r="P294">
        <f>O294*(DM294+DN294)/1000.0</f>
        <v>0</v>
      </c>
      <c r="Q294">
        <f>(DF294 - IF(AJ294&gt;1, M294*DA294*100.0/(AL294), 0))*(DM294+DN294)/1000.0</f>
        <v>0</v>
      </c>
      <c r="R294">
        <f>2.0/((1/T294-1/S294)+SIGN(T294)*SQRT((1/T294-1/S294)*(1/T294-1/S294) + 4*DB294/((DB294+1)*(DB294+1))*(2*1/T294*1/S294-1/S294*1/S294)))</f>
        <v>0</v>
      </c>
      <c r="S294">
        <f>IF(LEFT(DC294,1)&lt;&gt;"0",IF(LEFT(DC294,1)="1",3.0,DD294),$D$5+$E$5*(DT294*DM294/($K$5*1000))+$F$5*(DT294*DM294/($K$5*1000))*MAX(MIN(DA294,$J$5),$I$5)*MAX(MIN(DA294,$J$5),$I$5)+$G$5*MAX(MIN(DA294,$J$5),$I$5)*(DT294*DM294/($K$5*1000))+$H$5*(DT294*DM294/($K$5*1000))*(DT294*DM294/($K$5*1000)))</f>
        <v>0</v>
      </c>
      <c r="T294">
        <f>K294*(1000-(1000*0.61365*exp(17.502*X294/(240.97+X294))/(DM294+DN294)+DH294)/2)/(1000*0.61365*exp(17.502*X294/(240.97+X294))/(DM294+DN294)-DH294)</f>
        <v>0</v>
      </c>
      <c r="U294">
        <f>1/((DB294+1)/(R294/1.6)+1/(S294/1.37)) + DB294/((DB294+1)/(R294/1.6) + DB294/(S294/1.37))</f>
        <v>0</v>
      </c>
      <c r="V294">
        <f>(CW294*CZ294)</f>
        <v>0</v>
      </c>
      <c r="W294">
        <f>(DO294+(V294+2*0.95*5.67E-8*(((DO294+$B$7)+273)^4-(DO294+273)^4)-44100*K294)/(1.84*29.3*S294+8*0.95*5.67E-8*(DO294+273)^3))</f>
        <v>0</v>
      </c>
      <c r="X294">
        <f>($C$7*DP294+$D$7*DQ294+$E$7*W294)</f>
        <v>0</v>
      </c>
      <c r="Y294">
        <f>0.61365*exp(17.502*X294/(240.97+X294))</f>
        <v>0</v>
      </c>
      <c r="Z294">
        <f>(AA294/AB294*100)</f>
        <v>0</v>
      </c>
      <c r="AA294">
        <f>DH294*(DM294+DN294)/1000</f>
        <v>0</v>
      </c>
      <c r="AB294">
        <f>0.61365*exp(17.502*DO294/(240.97+DO294))</f>
        <v>0</v>
      </c>
      <c r="AC294">
        <f>(Y294-DH294*(DM294+DN294)/1000)</f>
        <v>0</v>
      </c>
      <c r="AD294">
        <f>(-K294*44100)</f>
        <v>0</v>
      </c>
      <c r="AE294">
        <f>2*29.3*S294*0.92*(DO294-X294)</f>
        <v>0</v>
      </c>
      <c r="AF294">
        <f>2*0.95*5.67E-8*(((DO294+$B$7)+273)^4-(X294+273)^4)</f>
        <v>0</v>
      </c>
      <c r="AG294">
        <f>V294+AF294+AD294+AE294</f>
        <v>0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MAX(0,($B$13+$C$13*DT294)/(1+$D$13*DT294)*DM294/(DO294+273)*$E$13)</f>
        <v>0</v>
      </c>
      <c r="AM294" t="s">
        <v>422</v>
      </c>
      <c r="AN294" t="s">
        <v>422</v>
      </c>
      <c r="AO294">
        <v>0</v>
      </c>
      <c r="AP294">
        <v>0</v>
      </c>
      <c r="AQ294">
        <f>1-AO294/AP294</f>
        <v>0</v>
      </c>
      <c r="AR294">
        <v>0</v>
      </c>
      <c r="AS294" t="s">
        <v>422</v>
      </c>
      <c r="AT294" t="s">
        <v>422</v>
      </c>
      <c r="AU294">
        <v>0</v>
      </c>
      <c r="AV294">
        <v>0</v>
      </c>
      <c r="AW294">
        <f>1-AU294/AV294</f>
        <v>0</v>
      </c>
      <c r="AX294">
        <v>0.5</v>
      </c>
      <c r="AY294">
        <f>CX294</f>
        <v>0</v>
      </c>
      <c r="AZ294">
        <f>M294</f>
        <v>0</v>
      </c>
      <c r="BA294">
        <f>AW294*AX294*AY294</f>
        <v>0</v>
      </c>
      <c r="BB294">
        <f>(AZ294-AR294)/AY294</f>
        <v>0</v>
      </c>
      <c r="BC294">
        <f>(AP294-AV294)/AV294</f>
        <v>0</v>
      </c>
      <c r="BD294">
        <f>AO294/(AQ294+AO294/AV294)</f>
        <v>0</v>
      </c>
      <c r="BE294" t="s">
        <v>422</v>
      </c>
      <c r="BF294">
        <v>0</v>
      </c>
      <c r="BG294">
        <f>IF(BF294&lt;&gt;0, BF294, BD294)</f>
        <v>0</v>
      </c>
      <c r="BH294">
        <f>1-BG294/AV294</f>
        <v>0</v>
      </c>
      <c r="BI294">
        <f>(AV294-AU294)/(AV294-BG294)</f>
        <v>0</v>
      </c>
      <c r="BJ294">
        <f>(AP294-AV294)/(AP294-BG294)</f>
        <v>0</v>
      </c>
      <c r="BK294">
        <f>(AV294-AU294)/(AV294-AO294)</f>
        <v>0</v>
      </c>
      <c r="BL294">
        <f>(AP294-AV294)/(AP294-AO294)</f>
        <v>0</v>
      </c>
      <c r="BM294">
        <f>(BI294*BG294/AU294)</f>
        <v>0</v>
      </c>
      <c r="BN294">
        <f>(1-BM294)</f>
        <v>0</v>
      </c>
      <c r="CW294">
        <f>$B$11*DU294+$C$11*DV294+$F$11*EG294*(1-EJ294)</f>
        <v>0</v>
      </c>
      <c r="CX294">
        <f>CW294*CY294</f>
        <v>0</v>
      </c>
      <c r="CY294">
        <f>($B$11*$D$9+$C$11*$D$9+$F$11*((ET294+EL294)/MAX(ET294+EL294+EU294, 0.1)*$I$9+EU294/MAX(ET294+EL294+EU294, 0.1)*$J$9))/($B$11+$C$11+$F$11)</f>
        <v>0</v>
      </c>
      <c r="CZ294">
        <f>($B$11*$K$9+$C$11*$K$9+$F$11*((ET294+EL294)/MAX(ET294+EL294+EU294, 0.1)*$P$9+EU294/MAX(ET294+EL294+EU294, 0.1)*$Q$9))/($B$11+$C$11+$F$11)</f>
        <v>0</v>
      </c>
      <c r="DA294">
        <v>2.96</v>
      </c>
      <c r="DB294">
        <v>0.5</v>
      </c>
      <c r="DC294" t="s">
        <v>423</v>
      </c>
      <c r="DD294">
        <v>2</v>
      </c>
      <c r="DE294">
        <v>1758507508</v>
      </c>
      <c r="DF294">
        <v>420.408</v>
      </c>
      <c r="DG294">
        <v>419.990666666667</v>
      </c>
      <c r="DH294">
        <v>23.8508333333333</v>
      </c>
      <c r="DI294">
        <v>23.6236</v>
      </c>
      <c r="DJ294">
        <v>418.354</v>
      </c>
      <c r="DK294">
        <v>23.5139666666667</v>
      </c>
      <c r="DL294">
        <v>500.033666666667</v>
      </c>
      <c r="DM294">
        <v>89.8397</v>
      </c>
      <c r="DN294">
        <v>0.036479</v>
      </c>
      <c r="DO294">
        <v>30.1465666666667</v>
      </c>
      <c r="DP294">
        <v>29.9878333333333</v>
      </c>
      <c r="DQ294">
        <v>999.9</v>
      </c>
      <c r="DR294">
        <v>0</v>
      </c>
      <c r="DS294">
        <v>0</v>
      </c>
      <c r="DT294">
        <v>10031.8666666667</v>
      </c>
      <c r="DU294">
        <v>0</v>
      </c>
      <c r="DV294">
        <v>0.330984</v>
      </c>
      <c r="DW294">
        <v>0.417032666666667</v>
      </c>
      <c r="DX294">
        <v>430.679666666667</v>
      </c>
      <c r="DY294">
        <v>430.152333333333</v>
      </c>
      <c r="DZ294">
        <v>0.227263333333333</v>
      </c>
      <c r="EA294">
        <v>419.990666666667</v>
      </c>
      <c r="EB294">
        <v>23.6236</v>
      </c>
      <c r="EC294">
        <v>2.14275333333333</v>
      </c>
      <c r="ED294">
        <v>2.12233333333333</v>
      </c>
      <c r="EE294">
        <v>18.5406</v>
      </c>
      <c r="EF294">
        <v>18.3878</v>
      </c>
      <c r="EG294">
        <v>0.00500059</v>
      </c>
      <c r="EH294">
        <v>0</v>
      </c>
      <c r="EI294">
        <v>0</v>
      </c>
      <c r="EJ294">
        <v>0</v>
      </c>
      <c r="EK294">
        <v>302.433333333333</v>
      </c>
      <c r="EL294">
        <v>0.00500059</v>
      </c>
      <c r="EM294">
        <v>-9.83333333333333</v>
      </c>
      <c r="EN294">
        <v>-0.633333333333333</v>
      </c>
      <c r="EO294">
        <v>35.104</v>
      </c>
      <c r="EP294">
        <v>38</v>
      </c>
      <c r="EQ294">
        <v>36.312</v>
      </c>
      <c r="ER294">
        <v>37.812</v>
      </c>
      <c r="ES294">
        <v>37.2706666666667</v>
      </c>
      <c r="ET294">
        <v>0</v>
      </c>
      <c r="EU294">
        <v>0</v>
      </c>
      <c r="EV294">
        <v>0</v>
      </c>
      <c r="EW294">
        <v>1758507511.5</v>
      </c>
      <c r="EX294">
        <v>0</v>
      </c>
      <c r="EY294">
        <v>301.912</v>
      </c>
      <c r="EZ294">
        <v>-3.9615387324759</v>
      </c>
      <c r="FA294">
        <v>15.6538463969908</v>
      </c>
      <c r="FB294">
        <v>-10.804</v>
      </c>
      <c r="FC294">
        <v>15</v>
      </c>
      <c r="FD294">
        <v>0</v>
      </c>
      <c r="FE294" t="s">
        <v>424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0.387557285714286</v>
      </c>
      <c r="FR294">
        <v>0.31584264935065</v>
      </c>
      <c r="FS294">
        <v>0.0482000010246422</v>
      </c>
      <c r="FT294">
        <v>1</v>
      </c>
      <c r="FU294">
        <v>303.179411764706</v>
      </c>
      <c r="FV294">
        <v>-7.76012225279854</v>
      </c>
      <c r="FW294">
        <v>5.95422634929888</v>
      </c>
      <c r="FX294">
        <v>-1</v>
      </c>
      <c r="FY294">
        <v>0.224052523809524</v>
      </c>
      <c r="FZ294">
        <v>0.00102779220779245</v>
      </c>
      <c r="GA294">
        <v>0.00182607621546068</v>
      </c>
      <c r="GB294">
        <v>1</v>
      </c>
      <c r="GC294">
        <v>2</v>
      </c>
      <c r="GD294">
        <v>2</v>
      </c>
      <c r="GE294" t="s">
        <v>425</v>
      </c>
      <c r="GF294">
        <v>3.13307</v>
      </c>
      <c r="GG294">
        <v>2.71448</v>
      </c>
      <c r="GH294">
        <v>0.088832</v>
      </c>
      <c r="GI294">
        <v>0.0892566</v>
      </c>
      <c r="GJ294">
        <v>0.101802</v>
      </c>
      <c r="GK294">
        <v>0.101717</v>
      </c>
      <c r="GL294">
        <v>34297.1</v>
      </c>
      <c r="GM294">
        <v>36708.5</v>
      </c>
      <c r="GN294">
        <v>34058.4</v>
      </c>
      <c r="GO294">
        <v>36496.7</v>
      </c>
      <c r="GP294">
        <v>43218.6</v>
      </c>
      <c r="GQ294">
        <v>47070.4</v>
      </c>
      <c r="GR294">
        <v>53147.9</v>
      </c>
      <c r="GS294">
        <v>58339.1</v>
      </c>
      <c r="GT294">
        <v>1.944</v>
      </c>
      <c r="GU294">
        <v>1.64898</v>
      </c>
      <c r="GV294">
        <v>0.0952631</v>
      </c>
      <c r="GW294">
        <v>0</v>
      </c>
      <c r="GX294">
        <v>28.4307</v>
      </c>
      <c r="GY294">
        <v>999.9</v>
      </c>
      <c r="GZ294">
        <v>59.162</v>
      </c>
      <c r="HA294">
        <v>30.595</v>
      </c>
      <c r="HB294">
        <v>29.0298</v>
      </c>
      <c r="HC294">
        <v>54.8347</v>
      </c>
      <c r="HD294">
        <v>47.2396</v>
      </c>
      <c r="HE294">
        <v>1</v>
      </c>
      <c r="HF294">
        <v>0.107002</v>
      </c>
      <c r="HG294">
        <v>-1.47111</v>
      </c>
      <c r="HH294">
        <v>20.1257</v>
      </c>
      <c r="HI294">
        <v>5.19842</v>
      </c>
      <c r="HJ294">
        <v>12.0044</v>
      </c>
      <c r="HK294">
        <v>4.9754</v>
      </c>
      <c r="HL294">
        <v>3.294</v>
      </c>
      <c r="HM294">
        <v>9999</v>
      </c>
      <c r="HN294">
        <v>9999</v>
      </c>
      <c r="HO294">
        <v>9999</v>
      </c>
      <c r="HP294">
        <v>999.9</v>
      </c>
      <c r="HQ294">
        <v>1.86325</v>
      </c>
      <c r="HR294">
        <v>1.86813</v>
      </c>
      <c r="HS294">
        <v>1.86783</v>
      </c>
      <c r="HT294">
        <v>1.86905</v>
      </c>
      <c r="HU294">
        <v>1.86981</v>
      </c>
      <c r="HV294">
        <v>1.86593</v>
      </c>
      <c r="HW294">
        <v>1.86697</v>
      </c>
      <c r="HX294">
        <v>1.86843</v>
      </c>
      <c r="HY294">
        <v>5</v>
      </c>
      <c r="HZ294">
        <v>0</v>
      </c>
      <c r="IA294">
        <v>0</v>
      </c>
      <c r="IB294">
        <v>0</v>
      </c>
      <c r="IC294" t="s">
        <v>426</v>
      </c>
      <c r="ID294" t="s">
        <v>427</v>
      </c>
      <c r="IE294" t="s">
        <v>428</v>
      </c>
      <c r="IF294" t="s">
        <v>428</v>
      </c>
      <c r="IG294" t="s">
        <v>428</v>
      </c>
      <c r="IH294" t="s">
        <v>428</v>
      </c>
      <c r="II294">
        <v>0</v>
      </c>
      <c r="IJ294">
        <v>100</v>
      </c>
      <c r="IK294">
        <v>100</v>
      </c>
      <c r="IL294">
        <v>2.053</v>
      </c>
      <c r="IM294">
        <v>0.3368</v>
      </c>
      <c r="IN294">
        <v>0.625846538382723</v>
      </c>
      <c r="IO294">
        <v>0.00365734689822481</v>
      </c>
      <c r="IP294">
        <v>-6.82403095585571e-07</v>
      </c>
      <c r="IQ294">
        <v>2.34579755332527e-10</v>
      </c>
      <c r="IR294">
        <v>-0.0964157226560202</v>
      </c>
      <c r="IS294">
        <v>-0.0183575705514064</v>
      </c>
      <c r="IT294">
        <v>0.00210061426533654</v>
      </c>
      <c r="IU294">
        <v>-2.28055882586626e-05</v>
      </c>
      <c r="IV294">
        <v>4</v>
      </c>
      <c r="IW294">
        <v>2464</v>
      </c>
      <c r="IX294">
        <v>0</v>
      </c>
      <c r="IY294">
        <v>27</v>
      </c>
      <c r="IZ294">
        <v>29308458.5</v>
      </c>
      <c r="JA294">
        <v>29308458.5</v>
      </c>
      <c r="JB294">
        <v>0.95459</v>
      </c>
      <c r="JC294">
        <v>2.64282</v>
      </c>
      <c r="JD294">
        <v>1.54785</v>
      </c>
      <c r="JE294">
        <v>2.31445</v>
      </c>
      <c r="JF294">
        <v>1.64673</v>
      </c>
      <c r="JG294">
        <v>2.28516</v>
      </c>
      <c r="JH294">
        <v>34.5092</v>
      </c>
      <c r="JI294">
        <v>24.2188</v>
      </c>
      <c r="JJ294">
        <v>18</v>
      </c>
      <c r="JK294">
        <v>501.953</v>
      </c>
      <c r="JL294">
        <v>329.984</v>
      </c>
      <c r="JM294">
        <v>31.0518</v>
      </c>
      <c r="JN294">
        <v>28.7365</v>
      </c>
      <c r="JO294">
        <v>30.0002</v>
      </c>
      <c r="JP294">
        <v>28.6717</v>
      </c>
      <c r="JQ294">
        <v>28.6257</v>
      </c>
      <c r="JR294">
        <v>19.1294</v>
      </c>
      <c r="JS294">
        <v>24.2066</v>
      </c>
      <c r="JT294">
        <v>89.0112</v>
      </c>
      <c r="JU294">
        <v>31.0573</v>
      </c>
      <c r="JV294">
        <v>420</v>
      </c>
      <c r="JW294">
        <v>23.656</v>
      </c>
      <c r="JX294">
        <v>96.5997</v>
      </c>
      <c r="JY294">
        <v>94.5164</v>
      </c>
    </row>
    <row r="295" spans="1:285">
      <c r="A295">
        <v>279</v>
      </c>
      <c r="B295">
        <v>1758507513</v>
      </c>
      <c r="C295">
        <v>4485</v>
      </c>
      <c r="D295" t="s">
        <v>989</v>
      </c>
      <c r="E295" t="s">
        <v>990</v>
      </c>
      <c r="F295">
        <v>5</v>
      </c>
      <c r="G295" t="s">
        <v>419</v>
      </c>
      <c r="H295" t="s">
        <v>964</v>
      </c>
      <c r="I295" t="s">
        <v>421</v>
      </c>
      <c r="J295">
        <v>1758507510</v>
      </c>
      <c r="K295">
        <f>(L295)/1000</f>
        <v>0</v>
      </c>
      <c r="L295">
        <f>1000*DL295*AJ295*(DH295-DI295)/(100*DA295*(1000-AJ295*DH295))</f>
        <v>0</v>
      </c>
      <c r="M295">
        <f>DL295*AJ295*(DG295-DF295*(1000-AJ295*DI295)/(1000-AJ295*DH295))/(100*DA295)</f>
        <v>0</v>
      </c>
      <c r="N295">
        <f>DF295 - IF(AJ295&gt;1, M295*DA295*100.0/(AL295), 0)</f>
        <v>0</v>
      </c>
      <c r="O295">
        <f>((U295-K295/2)*N295-M295)/(U295+K295/2)</f>
        <v>0</v>
      </c>
      <c r="P295">
        <f>O295*(DM295+DN295)/1000.0</f>
        <v>0</v>
      </c>
      <c r="Q295">
        <f>(DF295 - IF(AJ295&gt;1, M295*DA295*100.0/(AL295), 0))*(DM295+DN295)/1000.0</f>
        <v>0</v>
      </c>
      <c r="R295">
        <f>2.0/((1/T295-1/S295)+SIGN(T295)*SQRT((1/T295-1/S295)*(1/T295-1/S295) + 4*DB295/((DB295+1)*(DB295+1))*(2*1/T295*1/S295-1/S295*1/S295)))</f>
        <v>0</v>
      </c>
      <c r="S295">
        <f>IF(LEFT(DC295,1)&lt;&gt;"0",IF(LEFT(DC295,1)="1",3.0,DD295),$D$5+$E$5*(DT295*DM295/($K$5*1000))+$F$5*(DT295*DM295/($K$5*1000))*MAX(MIN(DA295,$J$5),$I$5)*MAX(MIN(DA295,$J$5),$I$5)+$G$5*MAX(MIN(DA295,$J$5),$I$5)*(DT295*DM295/($K$5*1000))+$H$5*(DT295*DM295/($K$5*1000))*(DT295*DM295/($K$5*1000)))</f>
        <v>0</v>
      </c>
      <c r="T295">
        <f>K295*(1000-(1000*0.61365*exp(17.502*X295/(240.97+X295))/(DM295+DN295)+DH295)/2)/(1000*0.61365*exp(17.502*X295/(240.97+X295))/(DM295+DN295)-DH295)</f>
        <v>0</v>
      </c>
      <c r="U295">
        <f>1/((DB295+1)/(R295/1.6)+1/(S295/1.37)) + DB295/((DB295+1)/(R295/1.6) + DB295/(S295/1.37))</f>
        <v>0</v>
      </c>
      <c r="V295">
        <f>(CW295*CZ295)</f>
        <v>0</v>
      </c>
      <c r="W295">
        <f>(DO295+(V295+2*0.95*5.67E-8*(((DO295+$B$7)+273)^4-(DO295+273)^4)-44100*K295)/(1.84*29.3*S295+8*0.95*5.67E-8*(DO295+273)^3))</f>
        <v>0</v>
      </c>
      <c r="X295">
        <f>($C$7*DP295+$D$7*DQ295+$E$7*W295)</f>
        <v>0</v>
      </c>
      <c r="Y295">
        <f>0.61365*exp(17.502*X295/(240.97+X295))</f>
        <v>0</v>
      </c>
      <c r="Z295">
        <f>(AA295/AB295*100)</f>
        <v>0</v>
      </c>
      <c r="AA295">
        <f>DH295*(DM295+DN295)/1000</f>
        <v>0</v>
      </c>
      <c r="AB295">
        <f>0.61365*exp(17.502*DO295/(240.97+DO295))</f>
        <v>0</v>
      </c>
      <c r="AC295">
        <f>(Y295-DH295*(DM295+DN295)/1000)</f>
        <v>0</v>
      </c>
      <c r="AD295">
        <f>(-K295*44100)</f>
        <v>0</v>
      </c>
      <c r="AE295">
        <f>2*29.3*S295*0.92*(DO295-X295)</f>
        <v>0</v>
      </c>
      <c r="AF295">
        <f>2*0.95*5.67E-8*(((DO295+$B$7)+273)^4-(X295+273)^4)</f>
        <v>0</v>
      </c>
      <c r="AG295">
        <f>V295+AF295+AD295+AE295</f>
        <v>0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MAX(0,($B$13+$C$13*DT295)/(1+$D$13*DT295)*DM295/(DO295+273)*$E$13)</f>
        <v>0</v>
      </c>
      <c r="AM295" t="s">
        <v>422</v>
      </c>
      <c r="AN295" t="s">
        <v>422</v>
      </c>
      <c r="AO295">
        <v>0</v>
      </c>
      <c r="AP295">
        <v>0</v>
      </c>
      <c r="AQ295">
        <f>1-AO295/AP295</f>
        <v>0</v>
      </c>
      <c r="AR295">
        <v>0</v>
      </c>
      <c r="AS295" t="s">
        <v>422</v>
      </c>
      <c r="AT295" t="s">
        <v>422</v>
      </c>
      <c r="AU295">
        <v>0</v>
      </c>
      <c r="AV295">
        <v>0</v>
      </c>
      <c r="AW295">
        <f>1-AU295/AV295</f>
        <v>0</v>
      </c>
      <c r="AX295">
        <v>0.5</v>
      </c>
      <c r="AY295">
        <f>CX295</f>
        <v>0</v>
      </c>
      <c r="AZ295">
        <f>M295</f>
        <v>0</v>
      </c>
      <c r="BA295">
        <f>AW295*AX295*AY295</f>
        <v>0</v>
      </c>
      <c r="BB295">
        <f>(AZ295-AR295)/AY295</f>
        <v>0</v>
      </c>
      <c r="BC295">
        <f>(AP295-AV295)/AV295</f>
        <v>0</v>
      </c>
      <c r="BD295">
        <f>AO295/(AQ295+AO295/AV295)</f>
        <v>0</v>
      </c>
      <c r="BE295" t="s">
        <v>422</v>
      </c>
      <c r="BF295">
        <v>0</v>
      </c>
      <c r="BG295">
        <f>IF(BF295&lt;&gt;0, BF295, BD295)</f>
        <v>0</v>
      </c>
      <c r="BH295">
        <f>1-BG295/AV295</f>
        <v>0</v>
      </c>
      <c r="BI295">
        <f>(AV295-AU295)/(AV295-BG295)</f>
        <v>0</v>
      </c>
      <c r="BJ295">
        <f>(AP295-AV295)/(AP295-BG295)</f>
        <v>0</v>
      </c>
      <c r="BK295">
        <f>(AV295-AU295)/(AV295-AO295)</f>
        <v>0</v>
      </c>
      <c r="BL295">
        <f>(AP295-AV295)/(AP295-AO295)</f>
        <v>0</v>
      </c>
      <c r="BM295">
        <f>(BI295*BG295/AU295)</f>
        <v>0</v>
      </c>
      <c r="BN295">
        <f>(1-BM295)</f>
        <v>0</v>
      </c>
      <c r="CW295">
        <f>$B$11*DU295+$C$11*DV295+$F$11*EG295*(1-EJ295)</f>
        <v>0</v>
      </c>
      <c r="CX295">
        <f>CW295*CY295</f>
        <v>0</v>
      </c>
      <c r="CY295">
        <f>($B$11*$D$9+$C$11*$D$9+$F$11*((ET295+EL295)/MAX(ET295+EL295+EU295, 0.1)*$I$9+EU295/MAX(ET295+EL295+EU295, 0.1)*$J$9))/($B$11+$C$11+$F$11)</f>
        <v>0</v>
      </c>
      <c r="CZ295">
        <f>($B$11*$K$9+$C$11*$K$9+$F$11*((ET295+EL295)/MAX(ET295+EL295+EU295, 0.1)*$P$9+EU295/MAX(ET295+EL295+EU295, 0.1)*$Q$9))/($B$11+$C$11+$F$11)</f>
        <v>0</v>
      </c>
      <c r="DA295">
        <v>2.96</v>
      </c>
      <c r="DB295">
        <v>0.5</v>
      </c>
      <c r="DC295" t="s">
        <v>423</v>
      </c>
      <c r="DD295">
        <v>2</v>
      </c>
      <c r="DE295">
        <v>1758507510</v>
      </c>
      <c r="DF295">
        <v>420.391666666667</v>
      </c>
      <c r="DG295">
        <v>420.025666666667</v>
      </c>
      <c r="DH295">
        <v>23.8486</v>
      </c>
      <c r="DI295">
        <v>23.6165666666667</v>
      </c>
      <c r="DJ295">
        <v>418.337666666667</v>
      </c>
      <c r="DK295">
        <v>23.5118333333333</v>
      </c>
      <c r="DL295">
        <v>500.039333333333</v>
      </c>
      <c r="DM295">
        <v>89.8396666666667</v>
      </c>
      <c r="DN295">
        <v>0.0364457</v>
      </c>
      <c r="DO295">
        <v>30.1473666666667</v>
      </c>
      <c r="DP295">
        <v>29.9866666666667</v>
      </c>
      <c r="DQ295">
        <v>999.9</v>
      </c>
      <c r="DR295">
        <v>0</v>
      </c>
      <c r="DS295">
        <v>0</v>
      </c>
      <c r="DT295">
        <v>10017.5066666667</v>
      </c>
      <c r="DU295">
        <v>0</v>
      </c>
      <c r="DV295">
        <v>0.330984</v>
      </c>
      <c r="DW295">
        <v>0.365722666666667</v>
      </c>
      <c r="DX295">
        <v>430.662</v>
      </c>
      <c r="DY295">
        <v>430.185333333333</v>
      </c>
      <c r="DZ295">
        <v>0.232057</v>
      </c>
      <c r="EA295">
        <v>420.025666666667</v>
      </c>
      <c r="EB295">
        <v>23.6165666666667</v>
      </c>
      <c r="EC295">
        <v>2.14255333333333</v>
      </c>
      <c r="ED295">
        <v>2.12170333333333</v>
      </c>
      <c r="EE295">
        <v>18.5391</v>
      </c>
      <c r="EF295">
        <v>18.3830666666667</v>
      </c>
      <c r="EG295">
        <v>0.00500059</v>
      </c>
      <c r="EH295">
        <v>0</v>
      </c>
      <c r="EI295">
        <v>0</v>
      </c>
      <c r="EJ295">
        <v>0</v>
      </c>
      <c r="EK295">
        <v>299.533333333333</v>
      </c>
      <c r="EL295">
        <v>0.00500059</v>
      </c>
      <c r="EM295">
        <v>-4.63333333333333</v>
      </c>
      <c r="EN295">
        <v>0.733333333333333</v>
      </c>
      <c r="EO295">
        <v>35.104</v>
      </c>
      <c r="EP295">
        <v>38</v>
      </c>
      <c r="EQ295">
        <v>36.312</v>
      </c>
      <c r="ER295">
        <v>37.812</v>
      </c>
      <c r="ES295">
        <v>37.25</v>
      </c>
      <c r="ET295">
        <v>0</v>
      </c>
      <c r="EU295">
        <v>0</v>
      </c>
      <c r="EV295">
        <v>0</v>
      </c>
      <c r="EW295">
        <v>1758507513.3</v>
      </c>
      <c r="EX295">
        <v>0</v>
      </c>
      <c r="EY295">
        <v>302.403846153846</v>
      </c>
      <c r="EZ295">
        <v>-3.63418839938171</v>
      </c>
      <c r="FA295">
        <v>19.9076926941573</v>
      </c>
      <c r="FB295">
        <v>-10.4576923076923</v>
      </c>
      <c r="FC295">
        <v>15</v>
      </c>
      <c r="FD295">
        <v>0</v>
      </c>
      <c r="FE295" t="s">
        <v>424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0.383241238095238</v>
      </c>
      <c r="FR295">
        <v>0.224470987012988</v>
      </c>
      <c r="FS295">
        <v>0.0513565527231918</v>
      </c>
      <c r="FT295">
        <v>1</v>
      </c>
      <c r="FU295">
        <v>302.626470588235</v>
      </c>
      <c r="FV295">
        <v>-10.2750191929022</v>
      </c>
      <c r="FW295">
        <v>6.14220255683048</v>
      </c>
      <c r="FX295">
        <v>-1</v>
      </c>
      <c r="FY295">
        <v>0.22503580952381</v>
      </c>
      <c r="FZ295">
        <v>0.0165656883116883</v>
      </c>
      <c r="GA295">
        <v>0.0035683091449866</v>
      </c>
      <c r="GB295">
        <v>1</v>
      </c>
      <c r="GC295">
        <v>2</v>
      </c>
      <c r="GD295">
        <v>2</v>
      </c>
      <c r="GE295" t="s">
        <v>425</v>
      </c>
      <c r="GF295">
        <v>3.13285</v>
      </c>
      <c r="GG295">
        <v>2.71449</v>
      </c>
      <c r="GH295">
        <v>0.0888301</v>
      </c>
      <c r="GI295">
        <v>0.0892545</v>
      </c>
      <c r="GJ295">
        <v>0.101786</v>
      </c>
      <c r="GK295">
        <v>0.101702</v>
      </c>
      <c r="GL295">
        <v>34296.9</v>
      </c>
      <c r="GM295">
        <v>36708.4</v>
      </c>
      <c r="GN295">
        <v>34058.2</v>
      </c>
      <c r="GO295">
        <v>36496.5</v>
      </c>
      <c r="GP295">
        <v>43219.2</v>
      </c>
      <c r="GQ295">
        <v>47071</v>
      </c>
      <c r="GR295">
        <v>53147.6</v>
      </c>
      <c r="GS295">
        <v>58338.8</v>
      </c>
      <c r="GT295">
        <v>1.94365</v>
      </c>
      <c r="GU295">
        <v>1.64928</v>
      </c>
      <c r="GV295">
        <v>0.0955127</v>
      </c>
      <c r="GW295">
        <v>0</v>
      </c>
      <c r="GX295">
        <v>28.4325</v>
      </c>
      <c r="GY295">
        <v>999.9</v>
      </c>
      <c r="GZ295">
        <v>59.162</v>
      </c>
      <c r="HA295">
        <v>30.595</v>
      </c>
      <c r="HB295">
        <v>29.0286</v>
      </c>
      <c r="HC295">
        <v>55.0247</v>
      </c>
      <c r="HD295">
        <v>47.6442</v>
      </c>
      <c r="HE295">
        <v>1</v>
      </c>
      <c r="HF295">
        <v>0.107086</v>
      </c>
      <c r="HG295">
        <v>-1.47943</v>
      </c>
      <c r="HH295">
        <v>20.1256</v>
      </c>
      <c r="HI295">
        <v>5.19827</v>
      </c>
      <c r="HJ295">
        <v>12.0043</v>
      </c>
      <c r="HK295">
        <v>4.97555</v>
      </c>
      <c r="HL295">
        <v>3.294</v>
      </c>
      <c r="HM295">
        <v>9999</v>
      </c>
      <c r="HN295">
        <v>9999</v>
      </c>
      <c r="HO295">
        <v>9999</v>
      </c>
      <c r="HP295">
        <v>999.9</v>
      </c>
      <c r="HQ295">
        <v>1.86325</v>
      </c>
      <c r="HR295">
        <v>1.86813</v>
      </c>
      <c r="HS295">
        <v>1.86784</v>
      </c>
      <c r="HT295">
        <v>1.86905</v>
      </c>
      <c r="HU295">
        <v>1.86981</v>
      </c>
      <c r="HV295">
        <v>1.86594</v>
      </c>
      <c r="HW295">
        <v>1.86696</v>
      </c>
      <c r="HX295">
        <v>1.86843</v>
      </c>
      <c r="HY295">
        <v>5</v>
      </c>
      <c r="HZ295">
        <v>0</v>
      </c>
      <c r="IA295">
        <v>0</v>
      </c>
      <c r="IB295">
        <v>0</v>
      </c>
      <c r="IC295" t="s">
        <v>426</v>
      </c>
      <c r="ID295" t="s">
        <v>427</v>
      </c>
      <c r="IE295" t="s">
        <v>428</v>
      </c>
      <c r="IF295" t="s">
        <v>428</v>
      </c>
      <c r="IG295" t="s">
        <v>428</v>
      </c>
      <c r="IH295" t="s">
        <v>428</v>
      </c>
      <c r="II295">
        <v>0</v>
      </c>
      <c r="IJ295">
        <v>100</v>
      </c>
      <c r="IK295">
        <v>100</v>
      </c>
      <c r="IL295">
        <v>2.054</v>
      </c>
      <c r="IM295">
        <v>0.3365</v>
      </c>
      <c r="IN295">
        <v>0.625846538382723</v>
      </c>
      <c r="IO295">
        <v>0.00365734689822481</v>
      </c>
      <c r="IP295">
        <v>-6.82403095585571e-07</v>
      </c>
      <c r="IQ295">
        <v>2.34579755332527e-10</v>
      </c>
      <c r="IR295">
        <v>-0.0964157226560202</v>
      </c>
      <c r="IS295">
        <v>-0.0183575705514064</v>
      </c>
      <c r="IT295">
        <v>0.00210061426533654</v>
      </c>
      <c r="IU295">
        <v>-2.28055882586626e-05</v>
      </c>
      <c r="IV295">
        <v>4</v>
      </c>
      <c r="IW295">
        <v>2464</v>
      </c>
      <c r="IX295">
        <v>0</v>
      </c>
      <c r="IY295">
        <v>27</v>
      </c>
      <c r="IZ295">
        <v>29308458.6</v>
      </c>
      <c r="JA295">
        <v>29308458.6</v>
      </c>
      <c r="JB295">
        <v>0.95459</v>
      </c>
      <c r="JC295">
        <v>2.6416</v>
      </c>
      <c r="JD295">
        <v>1.54785</v>
      </c>
      <c r="JE295">
        <v>2.31323</v>
      </c>
      <c r="JF295">
        <v>1.64551</v>
      </c>
      <c r="JG295">
        <v>2.34741</v>
      </c>
      <c r="JH295">
        <v>34.5092</v>
      </c>
      <c r="JI295">
        <v>24.2188</v>
      </c>
      <c r="JJ295">
        <v>18</v>
      </c>
      <c r="JK295">
        <v>501.728</v>
      </c>
      <c r="JL295">
        <v>330.132</v>
      </c>
      <c r="JM295">
        <v>31.0535</v>
      </c>
      <c r="JN295">
        <v>28.7369</v>
      </c>
      <c r="JO295">
        <v>30.0003</v>
      </c>
      <c r="JP295">
        <v>28.6723</v>
      </c>
      <c r="JQ295">
        <v>28.6269</v>
      </c>
      <c r="JR295">
        <v>19.1296</v>
      </c>
      <c r="JS295">
        <v>24.2066</v>
      </c>
      <c r="JT295">
        <v>89.0112</v>
      </c>
      <c r="JU295">
        <v>31.0573</v>
      </c>
      <c r="JV295">
        <v>420</v>
      </c>
      <c r="JW295">
        <v>23.656</v>
      </c>
      <c r="JX295">
        <v>96.5991</v>
      </c>
      <c r="JY295">
        <v>94.5159</v>
      </c>
    </row>
    <row r="296" spans="1:285">
      <c r="A296">
        <v>280</v>
      </c>
      <c r="B296">
        <v>1758507515</v>
      </c>
      <c r="C296">
        <v>4487</v>
      </c>
      <c r="D296" t="s">
        <v>991</v>
      </c>
      <c r="E296" t="s">
        <v>992</v>
      </c>
      <c r="F296">
        <v>5</v>
      </c>
      <c r="G296" t="s">
        <v>419</v>
      </c>
      <c r="H296" t="s">
        <v>964</v>
      </c>
      <c r="I296" t="s">
        <v>421</v>
      </c>
      <c r="J296">
        <v>1758507512</v>
      </c>
      <c r="K296">
        <f>(L296)/1000</f>
        <v>0</v>
      </c>
      <c r="L296">
        <f>1000*DL296*AJ296*(DH296-DI296)/(100*DA296*(1000-AJ296*DH296))</f>
        <v>0</v>
      </c>
      <c r="M296">
        <f>DL296*AJ296*(DG296-DF296*(1000-AJ296*DI296)/(1000-AJ296*DH296))/(100*DA296)</f>
        <v>0</v>
      </c>
      <c r="N296">
        <f>DF296 - IF(AJ296&gt;1, M296*DA296*100.0/(AL296), 0)</f>
        <v>0</v>
      </c>
      <c r="O296">
        <f>((U296-K296/2)*N296-M296)/(U296+K296/2)</f>
        <v>0</v>
      </c>
      <c r="P296">
        <f>O296*(DM296+DN296)/1000.0</f>
        <v>0</v>
      </c>
      <c r="Q296">
        <f>(DF296 - IF(AJ296&gt;1, M296*DA296*100.0/(AL296), 0))*(DM296+DN296)/1000.0</f>
        <v>0</v>
      </c>
      <c r="R296">
        <f>2.0/((1/T296-1/S296)+SIGN(T296)*SQRT((1/T296-1/S296)*(1/T296-1/S296) + 4*DB296/((DB296+1)*(DB296+1))*(2*1/T296*1/S296-1/S296*1/S296)))</f>
        <v>0</v>
      </c>
      <c r="S296">
        <f>IF(LEFT(DC296,1)&lt;&gt;"0",IF(LEFT(DC296,1)="1",3.0,DD296),$D$5+$E$5*(DT296*DM296/($K$5*1000))+$F$5*(DT296*DM296/($K$5*1000))*MAX(MIN(DA296,$J$5),$I$5)*MAX(MIN(DA296,$J$5),$I$5)+$G$5*MAX(MIN(DA296,$J$5),$I$5)*(DT296*DM296/($K$5*1000))+$H$5*(DT296*DM296/($K$5*1000))*(DT296*DM296/($K$5*1000)))</f>
        <v>0</v>
      </c>
      <c r="T296">
        <f>K296*(1000-(1000*0.61365*exp(17.502*X296/(240.97+X296))/(DM296+DN296)+DH296)/2)/(1000*0.61365*exp(17.502*X296/(240.97+X296))/(DM296+DN296)-DH296)</f>
        <v>0</v>
      </c>
      <c r="U296">
        <f>1/((DB296+1)/(R296/1.6)+1/(S296/1.37)) + DB296/((DB296+1)/(R296/1.6) + DB296/(S296/1.37))</f>
        <v>0</v>
      </c>
      <c r="V296">
        <f>(CW296*CZ296)</f>
        <v>0</v>
      </c>
      <c r="W296">
        <f>(DO296+(V296+2*0.95*5.67E-8*(((DO296+$B$7)+273)^4-(DO296+273)^4)-44100*K296)/(1.84*29.3*S296+8*0.95*5.67E-8*(DO296+273)^3))</f>
        <v>0</v>
      </c>
      <c r="X296">
        <f>($C$7*DP296+$D$7*DQ296+$E$7*W296)</f>
        <v>0</v>
      </c>
      <c r="Y296">
        <f>0.61365*exp(17.502*X296/(240.97+X296))</f>
        <v>0</v>
      </c>
      <c r="Z296">
        <f>(AA296/AB296*100)</f>
        <v>0</v>
      </c>
      <c r="AA296">
        <f>DH296*(DM296+DN296)/1000</f>
        <v>0</v>
      </c>
      <c r="AB296">
        <f>0.61365*exp(17.502*DO296/(240.97+DO296))</f>
        <v>0</v>
      </c>
      <c r="AC296">
        <f>(Y296-DH296*(DM296+DN296)/1000)</f>
        <v>0</v>
      </c>
      <c r="AD296">
        <f>(-K296*44100)</f>
        <v>0</v>
      </c>
      <c r="AE296">
        <f>2*29.3*S296*0.92*(DO296-X296)</f>
        <v>0</v>
      </c>
      <c r="AF296">
        <f>2*0.95*5.67E-8*(((DO296+$B$7)+273)^4-(X296+273)^4)</f>
        <v>0</v>
      </c>
      <c r="AG296">
        <f>V296+AF296+AD296+AE296</f>
        <v>0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MAX(0,($B$13+$C$13*DT296)/(1+$D$13*DT296)*DM296/(DO296+273)*$E$13)</f>
        <v>0</v>
      </c>
      <c r="AM296" t="s">
        <v>422</v>
      </c>
      <c r="AN296" t="s">
        <v>422</v>
      </c>
      <c r="AO296">
        <v>0</v>
      </c>
      <c r="AP296">
        <v>0</v>
      </c>
      <c r="AQ296">
        <f>1-AO296/AP296</f>
        <v>0</v>
      </c>
      <c r="AR296">
        <v>0</v>
      </c>
      <c r="AS296" t="s">
        <v>422</v>
      </c>
      <c r="AT296" t="s">
        <v>422</v>
      </c>
      <c r="AU296">
        <v>0</v>
      </c>
      <c r="AV296">
        <v>0</v>
      </c>
      <c r="AW296">
        <f>1-AU296/AV296</f>
        <v>0</v>
      </c>
      <c r="AX296">
        <v>0.5</v>
      </c>
      <c r="AY296">
        <f>CX296</f>
        <v>0</v>
      </c>
      <c r="AZ296">
        <f>M296</f>
        <v>0</v>
      </c>
      <c r="BA296">
        <f>AW296*AX296*AY296</f>
        <v>0</v>
      </c>
      <c r="BB296">
        <f>(AZ296-AR296)/AY296</f>
        <v>0</v>
      </c>
      <c r="BC296">
        <f>(AP296-AV296)/AV296</f>
        <v>0</v>
      </c>
      <c r="BD296">
        <f>AO296/(AQ296+AO296/AV296)</f>
        <v>0</v>
      </c>
      <c r="BE296" t="s">
        <v>422</v>
      </c>
      <c r="BF296">
        <v>0</v>
      </c>
      <c r="BG296">
        <f>IF(BF296&lt;&gt;0, BF296, BD296)</f>
        <v>0</v>
      </c>
      <c r="BH296">
        <f>1-BG296/AV296</f>
        <v>0</v>
      </c>
      <c r="BI296">
        <f>(AV296-AU296)/(AV296-BG296)</f>
        <v>0</v>
      </c>
      <c r="BJ296">
        <f>(AP296-AV296)/(AP296-BG296)</f>
        <v>0</v>
      </c>
      <c r="BK296">
        <f>(AV296-AU296)/(AV296-AO296)</f>
        <v>0</v>
      </c>
      <c r="BL296">
        <f>(AP296-AV296)/(AP296-AO296)</f>
        <v>0</v>
      </c>
      <c r="BM296">
        <f>(BI296*BG296/AU296)</f>
        <v>0</v>
      </c>
      <c r="BN296">
        <f>(1-BM296)</f>
        <v>0</v>
      </c>
      <c r="CW296">
        <f>$B$11*DU296+$C$11*DV296+$F$11*EG296*(1-EJ296)</f>
        <v>0</v>
      </c>
      <c r="CX296">
        <f>CW296*CY296</f>
        <v>0</v>
      </c>
      <c r="CY296">
        <f>($B$11*$D$9+$C$11*$D$9+$F$11*((ET296+EL296)/MAX(ET296+EL296+EU296, 0.1)*$I$9+EU296/MAX(ET296+EL296+EU296, 0.1)*$J$9))/($B$11+$C$11+$F$11)</f>
        <v>0</v>
      </c>
      <c r="CZ296">
        <f>($B$11*$K$9+$C$11*$K$9+$F$11*((ET296+EL296)/MAX(ET296+EL296+EU296, 0.1)*$P$9+EU296/MAX(ET296+EL296+EU296, 0.1)*$Q$9))/($B$11+$C$11+$F$11)</f>
        <v>0</v>
      </c>
      <c r="DA296">
        <v>2.96</v>
      </c>
      <c r="DB296">
        <v>0.5</v>
      </c>
      <c r="DC296" t="s">
        <v>423</v>
      </c>
      <c r="DD296">
        <v>2</v>
      </c>
      <c r="DE296">
        <v>1758507512</v>
      </c>
      <c r="DF296">
        <v>420.379</v>
      </c>
      <c r="DG296">
        <v>420.045666666667</v>
      </c>
      <c r="DH296">
        <v>23.8447</v>
      </c>
      <c r="DI296">
        <v>23.6098</v>
      </c>
      <c r="DJ296">
        <v>418.325333333333</v>
      </c>
      <c r="DK296">
        <v>23.5081</v>
      </c>
      <c r="DL296">
        <v>500.019666666667</v>
      </c>
      <c r="DM296">
        <v>89.8396666666667</v>
      </c>
      <c r="DN296">
        <v>0.0365954666666667</v>
      </c>
      <c r="DO296">
        <v>30.1483</v>
      </c>
      <c r="DP296">
        <v>29.9878</v>
      </c>
      <c r="DQ296">
        <v>999.9</v>
      </c>
      <c r="DR296">
        <v>0</v>
      </c>
      <c r="DS296">
        <v>0</v>
      </c>
      <c r="DT296">
        <v>9990.62333333333</v>
      </c>
      <c r="DU296">
        <v>0</v>
      </c>
      <c r="DV296">
        <v>0.330984</v>
      </c>
      <c r="DW296">
        <v>0.333069</v>
      </c>
      <c r="DX296">
        <v>430.647666666667</v>
      </c>
      <c r="DY296">
        <v>430.203</v>
      </c>
      <c r="DZ296">
        <v>0.234917333333333</v>
      </c>
      <c r="EA296">
        <v>420.045666666667</v>
      </c>
      <c r="EB296">
        <v>23.6098</v>
      </c>
      <c r="EC296">
        <v>2.14220666666667</v>
      </c>
      <c r="ED296">
        <v>2.12109666666667</v>
      </c>
      <c r="EE296">
        <v>18.5365</v>
      </c>
      <c r="EF296">
        <v>18.3785</v>
      </c>
      <c r="EG296">
        <v>0.00500059</v>
      </c>
      <c r="EH296">
        <v>0</v>
      </c>
      <c r="EI296">
        <v>0</v>
      </c>
      <c r="EJ296">
        <v>0</v>
      </c>
      <c r="EK296">
        <v>301.4</v>
      </c>
      <c r="EL296">
        <v>0.00500059</v>
      </c>
      <c r="EM296">
        <v>-9.9</v>
      </c>
      <c r="EN296">
        <v>0.433333333333333</v>
      </c>
      <c r="EO296">
        <v>35.104</v>
      </c>
      <c r="EP296">
        <v>38</v>
      </c>
      <c r="EQ296">
        <v>36.312</v>
      </c>
      <c r="ER296">
        <v>37.812</v>
      </c>
      <c r="ES296">
        <v>37.25</v>
      </c>
      <c r="ET296">
        <v>0</v>
      </c>
      <c r="EU296">
        <v>0</v>
      </c>
      <c r="EV296">
        <v>0</v>
      </c>
      <c r="EW296">
        <v>1758507515.7</v>
      </c>
      <c r="EX296">
        <v>0</v>
      </c>
      <c r="EY296">
        <v>302.673076923077</v>
      </c>
      <c r="EZ296">
        <v>0.215384382159313</v>
      </c>
      <c r="FA296">
        <v>-7.95213638284949</v>
      </c>
      <c r="FB296">
        <v>-11.5461538461538</v>
      </c>
      <c r="FC296">
        <v>15</v>
      </c>
      <c r="FD296">
        <v>0</v>
      </c>
      <c r="FE296" t="s">
        <v>424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0.382564047619048</v>
      </c>
      <c r="FR296">
        <v>-0.0358410389610393</v>
      </c>
      <c r="FS296">
        <v>0.0523848615504938</v>
      </c>
      <c r="FT296">
        <v>1</v>
      </c>
      <c r="FU296">
        <v>302.802941176471</v>
      </c>
      <c r="FV296">
        <v>-8.51795281116576</v>
      </c>
      <c r="FW296">
        <v>6.32308958798752</v>
      </c>
      <c r="FX296">
        <v>-1</v>
      </c>
      <c r="FY296">
        <v>0.226105619047619</v>
      </c>
      <c r="FZ296">
        <v>0.0324772987012987</v>
      </c>
      <c r="GA296">
        <v>0.00482762202603972</v>
      </c>
      <c r="GB296">
        <v>1</v>
      </c>
      <c r="GC296">
        <v>2</v>
      </c>
      <c r="GD296">
        <v>2</v>
      </c>
      <c r="GE296" t="s">
        <v>425</v>
      </c>
      <c r="GF296">
        <v>3.13272</v>
      </c>
      <c r="GG296">
        <v>2.71481</v>
      </c>
      <c r="GH296">
        <v>0.0888313</v>
      </c>
      <c r="GI296">
        <v>0.0892446</v>
      </c>
      <c r="GJ296">
        <v>0.101775</v>
      </c>
      <c r="GK296">
        <v>0.101695</v>
      </c>
      <c r="GL296">
        <v>34296.8</v>
      </c>
      <c r="GM296">
        <v>36708.8</v>
      </c>
      <c r="GN296">
        <v>34058.2</v>
      </c>
      <c r="GO296">
        <v>36496.5</v>
      </c>
      <c r="GP296">
        <v>43219.7</v>
      </c>
      <c r="GQ296">
        <v>47071.2</v>
      </c>
      <c r="GR296">
        <v>53147.6</v>
      </c>
      <c r="GS296">
        <v>58338.6</v>
      </c>
      <c r="GT296">
        <v>1.94358</v>
      </c>
      <c r="GU296">
        <v>1.6495</v>
      </c>
      <c r="GV296">
        <v>0.0962801</v>
      </c>
      <c r="GW296">
        <v>0</v>
      </c>
      <c r="GX296">
        <v>28.4343</v>
      </c>
      <c r="GY296">
        <v>999.9</v>
      </c>
      <c r="GZ296">
        <v>59.138</v>
      </c>
      <c r="HA296">
        <v>30.595</v>
      </c>
      <c r="HB296">
        <v>29.0173</v>
      </c>
      <c r="HC296">
        <v>54.3747</v>
      </c>
      <c r="HD296">
        <v>47.2796</v>
      </c>
      <c r="HE296">
        <v>1</v>
      </c>
      <c r="HF296">
        <v>0.107149</v>
      </c>
      <c r="HG296">
        <v>-1.49074</v>
      </c>
      <c r="HH296">
        <v>20.1255</v>
      </c>
      <c r="HI296">
        <v>5.19812</v>
      </c>
      <c r="HJ296">
        <v>12.004</v>
      </c>
      <c r="HK296">
        <v>4.9755</v>
      </c>
      <c r="HL296">
        <v>3.294</v>
      </c>
      <c r="HM296">
        <v>9999</v>
      </c>
      <c r="HN296">
        <v>9999</v>
      </c>
      <c r="HO296">
        <v>9999</v>
      </c>
      <c r="HP296">
        <v>999.9</v>
      </c>
      <c r="HQ296">
        <v>1.86325</v>
      </c>
      <c r="HR296">
        <v>1.86813</v>
      </c>
      <c r="HS296">
        <v>1.86784</v>
      </c>
      <c r="HT296">
        <v>1.86905</v>
      </c>
      <c r="HU296">
        <v>1.86982</v>
      </c>
      <c r="HV296">
        <v>1.86594</v>
      </c>
      <c r="HW296">
        <v>1.86698</v>
      </c>
      <c r="HX296">
        <v>1.86844</v>
      </c>
      <c r="HY296">
        <v>5</v>
      </c>
      <c r="HZ296">
        <v>0</v>
      </c>
      <c r="IA296">
        <v>0</v>
      </c>
      <c r="IB296">
        <v>0</v>
      </c>
      <c r="IC296" t="s">
        <v>426</v>
      </c>
      <c r="ID296" t="s">
        <v>427</v>
      </c>
      <c r="IE296" t="s">
        <v>428</v>
      </c>
      <c r="IF296" t="s">
        <v>428</v>
      </c>
      <c r="IG296" t="s">
        <v>428</v>
      </c>
      <c r="IH296" t="s">
        <v>428</v>
      </c>
      <c r="II296">
        <v>0</v>
      </c>
      <c r="IJ296">
        <v>100</v>
      </c>
      <c r="IK296">
        <v>100</v>
      </c>
      <c r="IL296">
        <v>2.053</v>
      </c>
      <c r="IM296">
        <v>0.3364</v>
      </c>
      <c r="IN296">
        <v>0.625846538382723</v>
      </c>
      <c r="IO296">
        <v>0.00365734689822481</v>
      </c>
      <c r="IP296">
        <v>-6.82403095585571e-07</v>
      </c>
      <c r="IQ296">
        <v>2.34579755332527e-10</v>
      </c>
      <c r="IR296">
        <v>-0.0964157226560202</v>
      </c>
      <c r="IS296">
        <v>-0.0183575705514064</v>
      </c>
      <c r="IT296">
        <v>0.00210061426533654</v>
      </c>
      <c r="IU296">
        <v>-2.28055882586626e-05</v>
      </c>
      <c r="IV296">
        <v>4</v>
      </c>
      <c r="IW296">
        <v>2464</v>
      </c>
      <c r="IX296">
        <v>0</v>
      </c>
      <c r="IY296">
        <v>27</v>
      </c>
      <c r="IZ296">
        <v>29308458.6</v>
      </c>
      <c r="JA296">
        <v>29308458.6</v>
      </c>
      <c r="JB296">
        <v>0.95459</v>
      </c>
      <c r="JC296">
        <v>2.64526</v>
      </c>
      <c r="JD296">
        <v>1.54785</v>
      </c>
      <c r="JE296">
        <v>2.31323</v>
      </c>
      <c r="JF296">
        <v>1.64551</v>
      </c>
      <c r="JG296">
        <v>2.23511</v>
      </c>
      <c r="JH296">
        <v>34.5092</v>
      </c>
      <c r="JI296">
        <v>24.2188</v>
      </c>
      <c r="JJ296">
        <v>18</v>
      </c>
      <c r="JK296">
        <v>501.679</v>
      </c>
      <c r="JL296">
        <v>330.245</v>
      </c>
      <c r="JM296">
        <v>31.0557</v>
      </c>
      <c r="JN296">
        <v>28.7369</v>
      </c>
      <c r="JO296">
        <v>30.0003</v>
      </c>
      <c r="JP296">
        <v>28.6723</v>
      </c>
      <c r="JQ296">
        <v>28.6281</v>
      </c>
      <c r="JR296">
        <v>19.1301</v>
      </c>
      <c r="JS296">
        <v>24.2066</v>
      </c>
      <c r="JT296">
        <v>89.0112</v>
      </c>
      <c r="JU296">
        <v>31.0573</v>
      </c>
      <c r="JV296">
        <v>420</v>
      </c>
      <c r="JW296">
        <v>23.656</v>
      </c>
      <c r="JX296">
        <v>96.599</v>
      </c>
      <c r="JY296">
        <v>94.5156</v>
      </c>
    </row>
    <row r="297" spans="1:285">
      <c r="A297">
        <v>281</v>
      </c>
      <c r="B297">
        <v>1758507517</v>
      </c>
      <c r="C297">
        <v>4489</v>
      </c>
      <c r="D297" t="s">
        <v>993</v>
      </c>
      <c r="E297" t="s">
        <v>994</v>
      </c>
      <c r="F297">
        <v>5</v>
      </c>
      <c r="G297" t="s">
        <v>419</v>
      </c>
      <c r="H297" t="s">
        <v>964</v>
      </c>
      <c r="I297" t="s">
        <v>421</v>
      </c>
      <c r="J297">
        <v>1758507514</v>
      </c>
      <c r="K297">
        <f>(L297)/1000</f>
        <v>0</v>
      </c>
      <c r="L297">
        <f>1000*DL297*AJ297*(DH297-DI297)/(100*DA297*(1000-AJ297*DH297))</f>
        <v>0</v>
      </c>
      <c r="M297">
        <f>DL297*AJ297*(DG297-DF297*(1000-AJ297*DI297)/(1000-AJ297*DH297))/(100*DA297)</f>
        <v>0</v>
      </c>
      <c r="N297">
        <f>DF297 - IF(AJ297&gt;1, M297*DA297*100.0/(AL297), 0)</f>
        <v>0</v>
      </c>
      <c r="O297">
        <f>((U297-K297/2)*N297-M297)/(U297+K297/2)</f>
        <v>0</v>
      </c>
      <c r="P297">
        <f>O297*(DM297+DN297)/1000.0</f>
        <v>0</v>
      </c>
      <c r="Q297">
        <f>(DF297 - IF(AJ297&gt;1, M297*DA297*100.0/(AL297), 0))*(DM297+DN297)/1000.0</f>
        <v>0</v>
      </c>
      <c r="R297">
        <f>2.0/((1/T297-1/S297)+SIGN(T297)*SQRT((1/T297-1/S297)*(1/T297-1/S297) + 4*DB297/((DB297+1)*(DB297+1))*(2*1/T297*1/S297-1/S297*1/S297)))</f>
        <v>0</v>
      </c>
      <c r="S297">
        <f>IF(LEFT(DC297,1)&lt;&gt;"0",IF(LEFT(DC297,1)="1",3.0,DD297),$D$5+$E$5*(DT297*DM297/($K$5*1000))+$F$5*(DT297*DM297/($K$5*1000))*MAX(MIN(DA297,$J$5),$I$5)*MAX(MIN(DA297,$J$5),$I$5)+$G$5*MAX(MIN(DA297,$J$5),$I$5)*(DT297*DM297/($K$5*1000))+$H$5*(DT297*DM297/($K$5*1000))*(DT297*DM297/($K$5*1000)))</f>
        <v>0</v>
      </c>
      <c r="T297">
        <f>K297*(1000-(1000*0.61365*exp(17.502*X297/(240.97+X297))/(DM297+DN297)+DH297)/2)/(1000*0.61365*exp(17.502*X297/(240.97+X297))/(DM297+DN297)-DH297)</f>
        <v>0</v>
      </c>
      <c r="U297">
        <f>1/((DB297+1)/(R297/1.6)+1/(S297/1.37)) + DB297/((DB297+1)/(R297/1.6) + DB297/(S297/1.37))</f>
        <v>0</v>
      </c>
      <c r="V297">
        <f>(CW297*CZ297)</f>
        <v>0</v>
      </c>
      <c r="W297">
        <f>(DO297+(V297+2*0.95*5.67E-8*(((DO297+$B$7)+273)^4-(DO297+273)^4)-44100*K297)/(1.84*29.3*S297+8*0.95*5.67E-8*(DO297+273)^3))</f>
        <v>0</v>
      </c>
      <c r="X297">
        <f>($C$7*DP297+$D$7*DQ297+$E$7*W297)</f>
        <v>0</v>
      </c>
      <c r="Y297">
        <f>0.61365*exp(17.502*X297/(240.97+X297))</f>
        <v>0</v>
      </c>
      <c r="Z297">
        <f>(AA297/AB297*100)</f>
        <v>0</v>
      </c>
      <c r="AA297">
        <f>DH297*(DM297+DN297)/1000</f>
        <v>0</v>
      </c>
      <c r="AB297">
        <f>0.61365*exp(17.502*DO297/(240.97+DO297))</f>
        <v>0</v>
      </c>
      <c r="AC297">
        <f>(Y297-DH297*(DM297+DN297)/1000)</f>
        <v>0</v>
      </c>
      <c r="AD297">
        <f>(-K297*44100)</f>
        <v>0</v>
      </c>
      <c r="AE297">
        <f>2*29.3*S297*0.92*(DO297-X297)</f>
        <v>0</v>
      </c>
      <c r="AF297">
        <f>2*0.95*5.67E-8*(((DO297+$B$7)+273)^4-(X297+273)^4)</f>
        <v>0</v>
      </c>
      <c r="AG297">
        <f>V297+AF297+AD297+AE297</f>
        <v>0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MAX(0,($B$13+$C$13*DT297)/(1+$D$13*DT297)*DM297/(DO297+273)*$E$13)</f>
        <v>0</v>
      </c>
      <c r="AM297" t="s">
        <v>422</v>
      </c>
      <c r="AN297" t="s">
        <v>422</v>
      </c>
      <c r="AO297">
        <v>0</v>
      </c>
      <c r="AP297">
        <v>0</v>
      </c>
      <c r="AQ297">
        <f>1-AO297/AP297</f>
        <v>0</v>
      </c>
      <c r="AR297">
        <v>0</v>
      </c>
      <c r="AS297" t="s">
        <v>422</v>
      </c>
      <c r="AT297" t="s">
        <v>422</v>
      </c>
      <c r="AU297">
        <v>0</v>
      </c>
      <c r="AV297">
        <v>0</v>
      </c>
      <c r="AW297">
        <f>1-AU297/AV297</f>
        <v>0</v>
      </c>
      <c r="AX297">
        <v>0.5</v>
      </c>
      <c r="AY297">
        <f>CX297</f>
        <v>0</v>
      </c>
      <c r="AZ297">
        <f>M297</f>
        <v>0</v>
      </c>
      <c r="BA297">
        <f>AW297*AX297*AY297</f>
        <v>0</v>
      </c>
      <c r="BB297">
        <f>(AZ297-AR297)/AY297</f>
        <v>0</v>
      </c>
      <c r="BC297">
        <f>(AP297-AV297)/AV297</f>
        <v>0</v>
      </c>
      <c r="BD297">
        <f>AO297/(AQ297+AO297/AV297)</f>
        <v>0</v>
      </c>
      <c r="BE297" t="s">
        <v>422</v>
      </c>
      <c r="BF297">
        <v>0</v>
      </c>
      <c r="BG297">
        <f>IF(BF297&lt;&gt;0, BF297, BD297)</f>
        <v>0</v>
      </c>
      <c r="BH297">
        <f>1-BG297/AV297</f>
        <v>0</v>
      </c>
      <c r="BI297">
        <f>(AV297-AU297)/(AV297-BG297)</f>
        <v>0</v>
      </c>
      <c r="BJ297">
        <f>(AP297-AV297)/(AP297-BG297)</f>
        <v>0</v>
      </c>
      <c r="BK297">
        <f>(AV297-AU297)/(AV297-AO297)</f>
        <v>0</v>
      </c>
      <c r="BL297">
        <f>(AP297-AV297)/(AP297-AO297)</f>
        <v>0</v>
      </c>
      <c r="BM297">
        <f>(BI297*BG297/AU297)</f>
        <v>0</v>
      </c>
      <c r="BN297">
        <f>(1-BM297)</f>
        <v>0</v>
      </c>
      <c r="CW297">
        <f>$B$11*DU297+$C$11*DV297+$F$11*EG297*(1-EJ297)</f>
        <v>0</v>
      </c>
      <c r="CX297">
        <f>CW297*CY297</f>
        <v>0</v>
      </c>
      <c r="CY297">
        <f>($B$11*$D$9+$C$11*$D$9+$F$11*((ET297+EL297)/MAX(ET297+EL297+EU297, 0.1)*$I$9+EU297/MAX(ET297+EL297+EU297, 0.1)*$J$9))/($B$11+$C$11+$F$11)</f>
        <v>0</v>
      </c>
      <c r="CZ297">
        <f>($B$11*$K$9+$C$11*$K$9+$F$11*((ET297+EL297)/MAX(ET297+EL297+EU297, 0.1)*$P$9+EU297/MAX(ET297+EL297+EU297, 0.1)*$Q$9))/($B$11+$C$11+$F$11)</f>
        <v>0</v>
      </c>
      <c r="DA297">
        <v>2.96</v>
      </c>
      <c r="DB297">
        <v>0.5</v>
      </c>
      <c r="DC297" t="s">
        <v>423</v>
      </c>
      <c r="DD297">
        <v>2</v>
      </c>
      <c r="DE297">
        <v>1758507514</v>
      </c>
      <c r="DF297">
        <v>420.372</v>
      </c>
      <c r="DG297">
        <v>420.034666666667</v>
      </c>
      <c r="DH297">
        <v>23.8403333333333</v>
      </c>
      <c r="DI297">
        <v>23.6061333333333</v>
      </c>
      <c r="DJ297">
        <v>418.318666666667</v>
      </c>
      <c r="DK297">
        <v>23.5039</v>
      </c>
      <c r="DL297">
        <v>499.974333333333</v>
      </c>
      <c r="DM297">
        <v>89.8395</v>
      </c>
      <c r="DN297">
        <v>0.0367283</v>
      </c>
      <c r="DO297">
        <v>30.1495</v>
      </c>
      <c r="DP297">
        <v>29.9942666666667</v>
      </c>
      <c r="DQ297">
        <v>999.9</v>
      </c>
      <c r="DR297">
        <v>0</v>
      </c>
      <c r="DS297">
        <v>0</v>
      </c>
      <c r="DT297">
        <v>9984.99</v>
      </c>
      <c r="DU297">
        <v>0</v>
      </c>
      <c r="DV297">
        <v>0.330984</v>
      </c>
      <c r="DW297">
        <v>0.337331333333333</v>
      </c>
      <c r="DX297">
        <v>430.638666666667</v>
      </c>
      <c r="DY297">
        <v>430.19</v>
      </c>
      <c r="DZ297">
        <v>0.234195666666667</v>
      </c>
      <c r="EA297">
        <v>420.034666666667</v>
      </c>
      <c r="EB297">
        <v>23.6061333333333</v>
      </c>
      <c r="EC297">
        <v>2.14180666666667</v>
      </c>
      <c r="ED297">
        <v>2.12076666666667</v>
      </c>
      <c r="EE297">
        <v>18.5335333333333</v>
      </c>
      <c r="EF297">
        <v>18.376</v>
      </c>
      <c r="EG297">
        <v>0.00500059</v>
      </c>
      <c r="EH297">
        <v>0</v>
      </c>
      <c r="EI297">
        <v>0</v>
      </c>
      <c r="EJ297">
        <v>0</v>
      </c>
      <c r="EK297">
        <v>300.233333333333</v>
      </c>
      <c r="EL297">
        <v>0.00500059</v>
      </c>
      <c r="EM297">
        <v>-10.9666666666667</v>
      </c>
      <c r="EN297">
        <v>0.3</v>
      </c>
      <c r="EO297">
        <v>35.104</v>
      </c>
      <c r="EP297">
        <v>38</v>
      </c>
      <c r="EQ297">
        <v>36.312</v>
      </c>
      <c r="ER297">
        <v>37.812</v>
      </c>
      <c r="ES297">
        <v>37.25</v>
      </c>
      <c r="ET297">
        <v>0</v>
      </c>
      <c r="EU297">
        <v>0</v>
      </c>
      <c r="EV297">
        <v>0</v>
      </c>
      <c r="EW297">
        <v>1758507517.5</v>
      </c>
      <c r="EX297">
        <v>0</v>
      </c>
      <c r="EY297">
        <v>302.44</v>
      </c>
      <c r="EZ297">
        <v>-3.33076940949017</v>
      </c>
      <c r="FA297">
        <v>-21.6769228333787</v>
      </c>
      <c r="FB297">
        <v>-12.376</v>
      </c>
      <c r="FC297">
        <v>15</v>
      </c>
      <c r="FD297">
        <v>0</v>
      </c>
      <c r="FE297" t="s">
        <v>424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0.385501</v>
      </c>
      <c r="FR297">
        <v>-0.204904987012987</v>
      </c>
      <c r="FS297">
        <v>0.0493072725670362</v>
      </c>
      <c r="FT297">
        <v>1</v>
      </c>
      <c r="FU297">
        <v>302.55</v>
      </c>
      <c r="FV297">
        <v>1.62719612621749</v>
      </c>
      <c r="FW297">
        <v>6.04202196385984</v>
      </c>
      <c r="FX297">
        <v>-1</v>
      </c>
      <c r="FY297">
        <v>0.226931095238095</v>
      </c>
      <c r="FZ297">
        <v>0.0424451688311687</v>
      </c>
      <c r="GA297">
        <v>0.00532381667518047</v>
      </c>
      <c r="GB297">
        <v>1</v>
      </c>
      <c r="GC297">
        <v>2</v>
      </c>
      <c r="GD297">
        <v>2</v>
      </c>
      <c r="GE297" t="s">
        <v>425</v>
      </c>
      <c r="GF297">
        <v>3.13295</v>
      </c>
      <c r="GG297">
        <v>2.71485</v>
      </c>
      <c r="GH297">
        <v>0.0888287</v>
      </c>
      <c r="GI297">
        <v>0.0892402</v>
      </c>
      <c r="GJ297">
        <v>0.101765</v>
      </c>
      <c r="GK297">
        <v>0.101694</v>
      </c>
      <c r="GL297">
        <v>34297</v>
      </c>
      <c r="GM297">
        <v>36709</v>
      </c>
      <c r="GN297">
        <v>34058.3</v>
      </c>
      <c r="GO297">
        <v>36496.6</v>
      </c>
      <c r="GP297">
        <v>43220.3</v>
      </c>
      <c r="GQ297">
        <v>47071.3</v>
      </c>
      <c r="GR297">
        <v>53147.7</v>
      </c>
      <c r="GS297">
        <v>58338.7</v>
      </c>
      <c r="GT297">
        <v>1.94395</v>
      </c>
      <c r="GU297">
        <v>1.6492</v>
      </c>
      <c r="GV297">
        <v>0.0962652</v>
      </c>
      <c r="GW297">
        <v>0</v>
      </c>
      <c r="GX297">
        <v>28.4356</v>
      </c>
      <c r="GY297">
        <v>999.9</v>
      </c>
      <c r="GZ297">
        <v>59.138</v>
      </c>
      <c r="HA297">
        <v>30.595</v>
      </c>
      <c r="HB297">
        <v>29.0186</v>
      </c>
      <c r="HC297">
        <v>54.2647</v>
      </c>
      <c r="HD297">
        <v>47.6643</v>
      </c>
      <c r="HE297">
        <v>1</v>
      </c>
      <c r="HF297">
        <v>0.10718</v>
      </c>
      <c r="HG297">
        <v>-1.47916</v>
      </c>
      <c r="HH297">
        <v>20.1257</v>
      </c>
      <c r="HI297">
        <v>5.19827</v>
      </c>
      <c r="HJ297">
        <v>12.004</v>
      </c>
      <c r="HK297">
        <v>4.97545</v>
      </c>
      <c r="HL297">
        <v>3.294</v>
      </c>
      <c r="HM297">
        <v>9999</v>
      </c>
      <c r="HN297">
        <v>9999</v>
      </c>
      <c r="HO297">
        <v>9999</v>
      </c>
      <c r="HP297">
        <v>999.9</v>
      </c>
      <c r="HQ297">
        <v>1.86325</v>
      </c>
      <c r="HR297">
        <v>1.86813</v>
      </c>
      <c r="HS297">
        <v>1.86784</v>
      </c>
      <c r="HT297">
        <v>1.86905</v>
      </c>
      <c r="HU297">
        <v>1.86982</v>
      </c>
      <c r="HV297">
        <v>1.86593</v>
      </c>
      <c r="HW297">
        <v>1.86699</v>
      </c>
      <c r="HX297">
        <v>1.86844</v>
      </c>
      <c r="HY297">
        <v>5</v>
      </c>
      <c r="HZ297">
        <v>0</v>
      </c>
      <c r="IA297">
        <v>0</v>
      </c>
      <c r="IB297">
        <v>0</v>
      </c>
      <c r="IC297" t="s">
        <v>426</v>
      </c>
      <c r="ID297" t="s">
        <v>427</v>
      </c>
      <c r="IE297" t="s">
        <v>428</v>
      </c>
      <c r="IF297" t="s">
        <v>428</v>
      </c>
      <c r="IG297" t="s">
        <v>428</v>
      </c>
      <c r="IH297" t="s">
        <v>428</v>
      </c>
      <c r="II297">
        <v>0</v>
      </c>
      <c r="IJ297">
        <v>100</v>
      </c>
      <c r="IK297">
        <v>100</v>
      </c>
      <c r="IL297">
        <v>2.054</v>
      </c>
      <c r="IM297">
        <v>0.3362</v>
      </c>
      <c r="IN297">
        <v>0.625846538382723</v>
      </c>
      <c r="IO297">
        <v>0.00365734689822481</v>
      </c>
      <c r="IP297">
        <v>-6.82403095585571e-07</v>
      </c>
      <c r="IQ297">
        <v>2.34579755332527e-10</v>
      </c>
      <c r="IR297">
        <v>-0.0964157226560202</v>
      </c>
      <c r="IS297">
        <v>-0.0183575705514064</v>
      </c>
      <c r="IT297">
        <v>0.00210061426533654</v>
      </c>
      <c r="IU297">
        <v>-2.28055882586626e-05</v>
      </c>
      <c r="IV297">
        <v>4</v>
      </c>
      <c r="IW297">
        <v>2464</v>
      </c>
      <c r="IX297">
        <v>0</v>
      </c>
      <c r="IY297">
        <v>27</v>
      </c>
      <c r="IZ297">
        <v>29308458.6</v>
      </c>
      <c r="JA297">
        <v>29308458.6</v>
      </c>
      <c r="JB297">
        <v>0.95459</v>
      </c>
      <c r="JC297">
        <v>2.64282</v>
      </c>
      <c r="JD297">
        <v>1.54785</v>
      </c>
      <c r="JE297">
        <v>2.31323</v>
      </c>
      <c r="JF297">
        <v>1.64551</v>
      </c>
      <c r="JG297">
        <v>2.34009</v>
      </c>
      <c r="JH297">
        <v>34.5092</v>
      </c>
      <c r="JI297">
        <v>24.2188</v>
      </c>
      <c r="JJ297">
        <v>18</v>
      </c>
      <c r="JK297">
        <v>501.936</v>
      </c>
      <c r="JL297">
        <v>330.104</v>
      </c>
      <c r="JM297">
        <v>31.0592</v>
      </c>
      <c r="JN297">
        <v>28.7369</v>
      </c>
      <c r="JO297">
        <v>30.0003</v>
      </c>
      <c r="JP297">
        <v>28.6735</v>
      </c>
      <c r="JQ297">
        <v>28.6281</v>
      </c>
      <c r="JR297">
        <v>19.1311</v>
      </c>
      <c r="JS297">
        <v>24.2066</v>
      </c>
      <c r="JT297">
        <v>89.0112</v>
      </c>
      <c r="JU297">
        <v>31.0608</v>
      </c>
      <c r="JV297">
        <v>420</v>
      </c>
      <c r="JW297">
        <v>23.656</v>
      </c>
      <c r="JX297">
        <v>96.5993</v>
      </c>
      <c r="JY297">
        <v>94.5158</v>
      </c>
    </row>
    <row r="298" spans="1:285">
      <c r="A298">
        <v>282</v>
      </c>
      <c r="B298">
        <v>1758507519</v>
      </c>
      <c r="C298">
        <v>4491</v>
      </c>
      <c r="D298" t="s">
        <v>995</v>
      </c>
      <c r="E298" t="s">
        <v>996</v>
      </c>
      <c r="F298">
        <v>5</v>
      </c>
      <c r="G298" t="s">
        <v>419</v>
      </c>
      <c r="H298" t="s">
        <v>964</v>
      </c>
      <c r="I298" t="s">
        <v>421</v>
      </c>
      <c r="J298">
        <v>1758507516</v>
      </c>
      <c r="K298">
        <f>(L298)/1000</f>
        <v>0</v>
      </c>
      <c r="L298">
        <f>1000*DL298*AJ298*(DH298-DI298)/(100*DA298*(1000-AJ298*DH298))</f>
        <v>0</v>
      </c>
      <c r="M298">
        <f>DL298*AJ298*(DG298-DF298*(1000-AJ298*DI298)/(1000-AJ298*DH298))/(100*DA298)</f>
        <v>0</v>
      </c>
      <c r="N298">
        <f>DF298 - IF(AJ298&gt;1, M298*DA298*100.0/(AL298), 0)</f>
        <v>0</v>
      </c>
      <c r="O298">
        <f>((U298-K298/2)*N298-M298)/(U298+K298/2)</f>
        <v>0</v>
      </c>
      <c r="P298">
        <f>O298*(DM298+DN298)/1000.0</f>
        <v>0</v>
      </c>
      <c r="Q298">
        <f>(DF298 - IF(AJ298&gt;1, M298*DA298*100.0/(AL298), 0))*(DM298+DN298)/1000.0</f>
        <v>0</v>
      </c>
      <c r="R298">
        <f>2.0/((1/T298-1/S298)+SIGN(T298)*SQRT((1/T298-1/S298)*(1/T298-1/S298) + 4*DB298/((DB298+1)*(DB298+1))*(2*1/T298*1/S298-1/S298*1/S298)))</f>
        <v>0</v>
      </c>
      <c r="S298">
        <f>IF(LEFT(DC298,1)&lt;&gt;"0",IF(LEFT(DC298,1)="1",3.0,DD298),$D$5+$E$5*(DT298*DM298/($K$5*1000))+$F$5*(DT298*DM298/($K$5*1000))*MAX(MIN(DA298,$J$5),$I$5)*MAX(MIN(DA298,$J$5),$I$5)+$G$5*MAX(MIN(DA298,$J$5),$I$5)*(DT298*DM298/($K$5*1000))+$H$5*(DT298*DM298/($K$5*1000))*(DT298*DM298/($K$5*1000)))</f>
        <v>0</v>
      </c>
      <c r="T298">
        <f>K298*(1000-(1000*0.61365*exp(17.502*X298/(240.97+X298))/(DM298+DN298)+DH298)/2)/(1000*0.61365*exp(17.502*X298/(240.97+X298))/(DM298+DN298)-DH298)</f>
        <v>0</v>
      </c>
      <c r="U298">
        <f>1/((DB298+1)/(R298/1.6)+1/(S298/1.37)) + DB298/((DB298+1)/(R298/1.6) + DB298/(S298/1.37))</f>
        <v>0</v>
      </c>
      <c r="V298">
        <f>(CW298*CZ298)</f>
        <v>0</v>
      </c>
      <c r="W298">
        <f>(DO298+(V298+2*0.95*5.67E-8*(((DO298+$B$7)+273)^4-(DO298+273)^4)-44100*K298)/(1.84*29.3*S298+8*0.95*5.67E-8*(DO298+273)^3))</f>
        <v>0</v>
      </c>
      <c r="X298">
        <f>($C$7*DP298+$D$7*DQ298+$E$7*W298)</f>
        <v>0</v>
      </c>
      <c r="Y298">
        <f>0.61365*exp(17.502*X298/(240.97+X298))</f>
        <v>0</v>
      </c>
      <c r="Z298">
        <f>(AA298/AB298*100)</f>
        <v>0</v>
      </c>
      <c r="AA298">
        <f>DH298*(DM298+DN298)/1000</f>
        <v>0</v>
      </c>
      <c r="AB298">
        <f>0.61365*exp(17.502*DO298/(240.97+DO298))</f>
        <v>0</v>
      </c>
      <c r="AC298">
        <f>(Y298-DH298*(DM298+DN298)/1000)</f>
        <v>0</v>
      </c>
      <c r="AD298">
        <f>(-K298*44100)</f>
        <v>0</v>
      </c>
      <c r="AE298">
        <f>2*29.3*S298*0.92*(DO298-X298)</f>
        <v>0</v>
      </c>
      <c r="AF298">
        <f>2*0.95*5.67E-8*(((DO298+$B$7)+273)^4-(X298+273)^4)</f>
        <v>0</v>
      </c>
      <c r="AG298">
        <f>V298+AF298+AD298+AE298</f>
        <v>0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MAX(0,($B$13+$C$13*DT298)/(1+$D$13*DT298)*DM298/(DO298+273)*$E$13)</f>
        <v>0</v>
      </c>
      <c r="AM298" t="s">
        <v>422</v>
      </c>
      <c r="AN298" t="s">
        <v>422</v>
      </c>
      <c r="AO298">
        <v>0</v>
      </c>
      <c r="AP298">
        <v>0</v>
      </c>
      <c r="AQ298">
        <f>1-AO298/AP298</f>
        <v>0</v>
      </c>
      <c r="AR298">
        <v>0</v>
      </c>
      <c r="AS298" t="s">
        <v>422</v>
      </c>
      <c r="AT298" t="s">
        <v>422</v>
      </c>
      <c r="AU298">
        <v>0</v>
      </c>
      <c r="AV298">
        <v>0</v>
      </c>
      <c r="AW298">
        <f>1-AU298/AV298</f>
        <v>0</v>
      </c>
      <c r="AX298">
        <v>0.5</v>
      </c>
      <c r="AY298">
        <f>CX298</f>
        <v>0</v>
      </c>
      <c r="AZ298">
        <f>M298</f>
        <v>0</v>
      </c>
      <c r="BA298">
        <f>AW298*AX298*AY298</f>
        <v>0</v>
      </c>
      <c r="BB298">
        <f>(AZ298-AR298)/AY298</f>
        <v>0</v>
      </c>
      <c r="BC298">
        <f>(AP298-AV298)/AV298</f>
        <v>0</v>
      </c>
      <c r="BD298">
        <f>AO298/(AQ298+AO298/AV298)</f>
        <v>0</v>
      </c>
      <c r="BE298" t="s">
        <v>422</v>
      </c>
      <c r="BF298">
        <v>0</v>
      </c>
      <c r="BG298">
        <f>IF(BF298&lt;&gt;0, BF298, BD298)</f>
        <v>0</v>
      </c>
      <c r="BH298">
        <f>1-BG298/AV298</f>
        <v>0</v>
      </c>
      <c r="BI298">
        <f>(AV298-AU298)/(AV298-BG298)</f>
        <v>0</v>
      </c>
      <c r="BJ298">
        <f>(AP298-AV298)/(AP298-BG298)</f>
        <v>0</v>
      </c>
      <c r="BK298">
        <f>(AV298-AU298)/(AV298-AO298)</f>
        <v>0</v>
      </c>
      <c r="BL298">
        <f>(AP298-AV298)/(AP298-AO298)</f>
        <v>0</v>
      </c>
      <c r="BM298">
        <f>(BI298*BG298/AU298)</f>
        <v>0</v>
      </c>
      <c r="BN298">
        <f>(1-BM298)</f>
        <v>0</v>
      </c>
      <c r="CW298">
        <f>$B$11*DU298+$C$11*DV298+$F$11*EG298*(1-EJ298)</f>
        <v>0</v>
      </c>
      <c r="CX298">
        <f>CW298*CY298</f>
        <v>0</v>
      </c>
      <c r="CY298">
        <f>($B$11*$D$9+$C$11*$D$9+$F$11*((ET298+EL298)/MAX(ET298+EL298+EU298, 0.1)*$I$9+EU298/MAX(ET298+EL298+EU298, 0.1)*$J$9))/($B$11+$C$11+$F$11)</f>
        <v>0</v>
      </c>
      <c r="CZ298">
        <f>($B$11*$K$9+$C$11*$K$9+$F$11*((ET298+EL298)/MAX(ET298+EL298+EU298, 0.1)*$P$9+EU298/MAX(ET298+EL298+EU298, 0.1)*$Q$9))/($B$11+$C$11+$F$11)</f>
        <v>0</v>
      </c>
      <c r="DA298">
        <v>2.96</v>
      </c>
      <c r="DB298">
        <v>0.5</v>
      </c>
      <c r="DC298" t="s">
        <v>423</v>
      </c>
      <c r="DD298">
        <v>2</v>
      </c>
      <c r="DE298">
        <v>1758507516</v>
      </c>
      <c r="DF298">
        <v>420.367666666667</v>
      </c>
      <c r="DG298">
        <v>420.000333333333</v>
      </c>
      <c r="DH298">
        <v>23.8364666666667</v>
      </c>
      <c r="DI298">
        <v>23.6048</v>
      </c>
      <c r="DJ298">
        <v>418.314666666667</v>
      </c>
      <c r="DK298">
        <v>23.5001666666667</v>
      </c>
      <c r="DL298">
        <v>500.004333333333</v>
      </c>
      <c r="DM298">
        <v>89.8393666666667</v>
      </c>
      <c r="DN298">
        <v>0.0366534666666667</v>
      </c>
      <c r="DO298">
        <v>30.1510666666667</v>
      </c>
      <c r="DP298">
        <v>30.0004333333333</v>
      </c>
      <c r="DQ298">
        <v>999.9</v>
      </c>
      <c r="DR298">
        <v>0</v>
      </c>
      <c r="DS298">
        <v>0</v>
      </c>
      <c r="DT298">
        <v>10009.9833333333</v>
      </c>
      <c r="DU298">
        <v>0</v>
      </c>
      <c r="DV298">
        <v>0.330984</v>
      </c>
      <c r="DW298">
        <v>0.367665666666667</v>
      </c>
      <c r="DX298">
        <v>430.632666666667</v>
      </c>
      <c r="DY298">
        <v>430.154</v>
      </c>
      <c r="DZ298">
        <v>0.231654333333333</v>
      </c>
      <c r="EA298">
        <v>420.000333333333</v>
      </c>
      <c r="EB298">
        <v>23.6048</v>
      </c>
      <c r="EC298">
        <v>2.14145333333333</v>
      </c>
      <c r="ED298">
        <v>2.12064333333333</v>
      </c>
      <c r="EE298">
        <v>18.5309</v>
      </c>
      <c r="EF298">
        <v>18.3750666666667</v>
      </c>
      <c r="EG298">
        <v>0.00500059</v>
      </c>
      <c r="EH298">
        <v>0</v>
      </c>
      <c r="EI298">
        <v>0</v>
      </c>
      <c r="EJ298">
        <v>0</v>
      </c>
      <c r="EK298">
        <v>301.533333333333</v>
      </c>
      <c r="EL298">
        <v>0.00500059</v>
      </c>
      <c r="EM298">
        <v>-17.1333333333333</v>
      </c>
      <c r="EN298">
        <v>-1.36666666666667</v>
      </c>
      <c r="EO298">
        <v>35.083</v>
      </c>
      <c r="EP298">
        <v>38</v>
      </c>
      <c r="EQ298">
        <v>36.2913333333333</v>
      </c>
      <c r="ER298">
        <v>37.812</v>
      </c>
      <c r="ES298">
        <v>37.25</v>
      </c>
      <c r="ET298">
        <v>0</v>
      </c>
      <c r="EU298">
        <v>0</v>
      </c>
      <c r="EV298">
        <v>0</v>
      </c>
      <c r="EW298">
        <v>1758507519.3</v>
      </c>
      <c r="EX298">
        <v>0</v>
      </c>
      <c r="EY298">
        <v>302.188461538462</v>
      </c>
      <c r="EZ298">
        <v>10.2119655084268</v>
      </c>
      <c r="FA298">
        <v>-50.533333209681</v>
      </c>
      <c r="FB298">
        <v>-12.4115384615385</v>
      </c>
      <c r="FC298">
        <v>15</v>
      </c>
      <c r="FD298">
        <v>0</v>
      </c>
      <c r="FE298" t="s">
        <v>424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0.384214904761905</v>
      </c>
      <c r="FR298">
        <v>-0.195562441558441</v>
      </c>
      <c r="FS298">
        <v>0.0491222023295497</v>
      </c>
      <c r="FT298">
        <v>1</v>
      </c>
      <c r="FU298">
        <v>302.308823529412</v>
      </c>
      <c r="FV298">
        <v>1.65164230829034</v>
      </c>
      <c r="FW298">
        <v>5.73966424756191</v>
      </c>
      <c r="FX298">
        <v>-1</v>
      </c>
      <c r="FY298">
        <v>0.227555714285714</v>
      </c>
      <c r="FZ298">
        <v>0.0438762857142863</v>
      </c>
      <c r="GA298">
        <v>0.00537566541744109</v>
      </c>
      <c r="GB298">
        <v>1</v>
      </c>
      <c r="GC298">
        <v>2</v>
      </c>
      <c r="GD298">
        <v>2</v>
      </c>
      <c r="GE298" t="s">
        <v>425</v>
      </c>
      <c r="GF298">
        <v>3.13305</v>
      </c>
      <c r="GG298">
        <v>2.71474</v>
      </c>
      <c r="GH298">
        <v>0.088828</v>
      </c>
      <c r="GI298">
        <v>0.089237</v>
      </c>
      <c r="GJ298">
        <v>0.101755</v>
      </c>
      <c r="GK298">
        <v>0.101692</v>
      </c>
      <c r="GL298">
        <v>34297.2</v>
      </c>
      <c r="GM298">
        <v>36709.1</v>
      </c>
      <c r="GN298">
        <v>34058.4</v>
      </c>
      <c r="GO298">
        <v>36496.5</v>
      </c>
      <c r="GP298">
        <v>43220.8</v>
      </c>
      <c r="GQ298">
        <v>47071.4</v>
      </c>
      <c r="GR298">
        <v>53147.8</v>
      </c>
      <c r="GS298">
        <v>58338.6</v>
      </c>
      <c r="GT298">
        <v>1.94403</v>
      </c>
      <c r="GU298">
        <v>1.64902</v>
      </c>
      <c r="GV298">
        <v>0.0958219</v>
      </c>
      <c r="GW298">
        <v>0</v>
      </c>
      <c r="GX298">
        <v>28.4362</v>
      </c>
      <c r="GY298">
        <v>999.9</v>
      </c>
      <c r="GZ298">
        <v>59.162</v>
      </c>
      <c r="HA298">
        <v>30.585</v>
      </c>
      <c r="HB298">
        <v>29.0154</v>
      </c>
      <c r="HC298">
        <v>54.4247</v>
      </c>
      <c r="HD298">
        <v>47.2356</v>
      </c>
      <c r="HE298">
        <v>1</v>
      </c>
      <c r="HF298">
        <v>0.107119</v>
      </c>
      <c r="HG298">
        <v>-1.47311</v>
      </c>
      <c r="HH298">
        <v>20.1258</v>
      </c>
      <c r="HI298">
        <v>5.19842</v>
      </c>
      <c r="HJ298">
        <v>12.0041</v>
      </c>
      <c r="HK298">
        <v>4.97535</v>
      </c>
      <c r="HL298">
        <v>3.294</v>
      </c>
      <c r="HM298">
        <v>9999</v>
      </c>
      <c r="HN298">
        <v>9999</v>
      </c>
      <c r="HO298">
        <v>9999</v>
      </c>
      <c r="HP298">
        <v>999.9</v>
      </c>
      <c r="HQ298">
        <v>1.86325</v>
      </c>
      <c r="HR298">
        <v>1.86813</v>
      </c>
      <c r="HS298">
        <v>1.86783</v>
      </c>
      <c r="HT298">
        <v>1.86905</v>
      </c>
      <c r="HU298">
        <v>1.86981</v>
      </c>
      <c r="HV298">
        <v>1.86594</v>
      </c>
      <c r="HW298">
        <v>1.86699</v>
      </c>
      <c r="HX298">
        <v>1.86843</v>
      </c>
      <c r="HY298">
        <v>5</v>
      </c>
      <c r="HZ298">
        <v>0</v>
      </c>
      <c r="IA298">
        <v>0</v>
      </c>
      <c r="IB298">
        <v>0</v>
      </c>
      <c r="IC298" t="s">
        <v>426</v>
      </c>
      <c r="ID298" t="s">
        <v>427</v>
      </c>
      <c r="IE298" t="s">
        <v>428</v>
      </c>
      <c r="IF298" t="s">
        <v>428</v>
      </c>
      <c r="IG298" t="s">
        <v>428</v>
      </c>
      <c r="IH298" t="s">
        <v>428</v>
      </c>
      <c r="II298">
        <v>0</v>
      </c>
      <c r="IJ298">
        <v>100</v>
      </c>
      <c r="IK298">
        <v>100</v>
      </c>
      <c r="IL298">
        <v>2.053</v>
      </c>
      <c r="IM298">
        <v>0.3361</v>
      </c>
      <c r="IN298">
        <v>0.625846538382723</v>
      </c>
      <c r="IO298">
        <v>0.00365734689822481</v>
      </c>
      <c r="IP298">
        <v>-6.82403095585571e-07</v>
      </c>
      <c r="IQ298">
        <v>2.34579755332527e-10</v>
      </c>
      <c r="IR298">
        <v>-0.0964157226560202</v>
      </c>
      <c r="IS298">
        <v>-0.0183575705514064</v>
      </c>
      <c r="IT298">
        <v>0.00210061426533654</v>
      </c>
      <c r="IU298">
        <v>-2.28055882586626e-05</v>
      </c>
      <c r="IV298">
        <v>4</v>
      </c>
      <c r="IW298">
        <v>2464</v>
      </c>
      <c r="IX298">
        <v>0</v>
      </c>
      <c r="IY298">
        <v>27</v>
      </c>
      <c r="IZ298">
        <v>29308458.6</v>
      </c>
      <c r="JA298">
        <v>29308458.6</v>
      </c>
      <c r="JB298">
        <v>0.95459</v>
      </c>
      <c r="JC298">
        <v>2.64771</v>
      </c>
      <c r="JD298">
        <v>1.54785</v>
      </c>
      <c r="JE298">
        <v>2.31323</v>
      </c>
      <c r="JF298">
        <v>1.64673</v>
      </c>
      <c r="JG298">
        <v>2.22534</v>
      </c>
      <c r="JH298">
        <v>34.5092</v>
      </c>
      <c r="JI298">
        <v>24.2101</v>
      </c>
      <c r="JJ298">
        <v>18</v>
      </c>
      <c r="JK298">
        <v>501.997</v>
      </c>
      <c r="JL298">
        <v>330.023</v>
      </c>
      <c r="JM298">
        <v>31.0617</v>
      </c>
      <c r="JN298">
        <v>28.7377</v>
      </c>
      <c r="JO298">
        <v>30.0002</v>
      </c>
      <c r="JP298">
        <v>28.6747</v>
      </c>
      <c r="JQ298">
        <v>28.6287</v>
      </c>
      <c r="JR298">
        <v>19.1315</v>
      </c>
      <c r="JS298">
        <v>24.2066</v>
      </c>
      <c r="JT298">
        <v>89.0112</v>
      </c>
      <c r="JU298">
        <v>31.0608</v>
      </c>
      <c r="JV298">
        <v>420</v>
      </c>
      <c r="JW298">
        <v>23.656</v>
      </c>
      <c r="JX298">
        <v>96.5995</v>
      </c>
      <c r="JY298">
        <v>94.5157</v>
      </c>
    </row>
    <row r="299" spans="1:285">
      <c r="A299">
        <v>283</v>
      </c>
      <c r="B299">
        <v>1758507521</v>
      </c>
      <c r="C299">
        <v>4493</v>
      </c>
      <c r="D299" t="s">
        <v>997</v>
      </c>
      <c r="E299" t="s">
        <v>998</v>
      </c>
      <c r="F299">
        <v>5</v>
      </c>
      <c r="G299" t="s">
        <v>419</v>
      </c>
      <c r="H299" t="s">
        <v>964</v>
      </c>
      <c r="I299" t="s">
        <v>421</v>
      </c>
      <c r="J299">
        <v>1758507518</v>
      </c>
      <c r="K299">
        <f>(L299)/1000</f>
        <v>0</v>
      </c>
      <c r="L299">
        <f>1000*DL299*AJ299*(DH299-DI299)/(100*DA299*(1000-AJ299*DH299))</f>
        <v>0</v>
      </c>
      <c r="M299">
        <f>DL299*AJ299*(DG299-DF299*(1000-AJ299*DI299)/(1000-AJ299*DH299))/(100*DA299)</f>
        <v>0</v>
      </c>
      <c r="N299">
        <f>DF299 - IF(AJ299&gt;1, M299*DA299*100.0/(AL299), 0)</f>
        <v>0</v>
      </c>
      <c r="O299">
        <f>((U299-K299/2)*N299-M299)/(U299+K299/2)</f>
        <v>0</v>
      </c>
      <c r="P299">
        <f>O299*(DM299+DN299)/1000.0</f>
        <v>0</v>
      </c>
      <c r="Q299">
        <f>(DF299 - IF(AJ299&gt;1, M299*DA299*100.0/(AL299), 0))*(DM299+DN299)/1000.0</f>
        <v>0</v>
      </c>
      <c r="R299">
        <f>2.0/((1/T299-1/S299)+SIGN(T299)*SQRT((1/T299-1/S299)*(1/T299-1/S299) + 4*DB299/((DB299+1)*(DB299+1))*(2*1/T299*1/S299-1/S299*1/S299)))</f>
        <v>0</v>
      </c>
      <c r="S299">
        <f>IF(LEFT(DC299,1)&lt;&gt;"0",IF(LEFT(DC299,1)="1",3.0,DD299),$D$5+$E$5*(DT299*DM299/($K$5*1000))+$F$5*(DT299*DM299/($K$5*1000))*MAX(MIN(DA299,$J$5),$I$5)*MAX(MIN(DA299,$J$5),$I$5)+$G$5*MAX(MIN(DA299,$J$5),$I$5)*(DT299*DM299/($K$5*1000))+$H$5*(DT299*DM299/($K$5*1000))*(DT299*DM299/($K$5*1000)))</f>
        <v>0</v>
      </c>
      <c r="T299">
        <f>K299*(1000-(1000*0.61365*exp(17.502*X299/(240.97+X299))/(DM299+DN299)+DH299)/2)/(1000*0.61365*exp(17.502*X299/(240.97+X299))/(DM299+DN299)-DH299)</f>
        <v>0</v>
      </c>
      <c r="U299">
        <f>1/((DB299+1)/(R299/1.6)+1/(S299/1.37)) + DB299/((DB299+1)/(R299/1.6) + DB299/(S299/1.37))</f>
        <v>0</v>
      </c>
      <c r="V299">
        <f>(CW299*CZ299)</f>
        <v>0</v>
      </c>
      <c r="W299">
        <f>(DO299+(V299+2*0.95*5.67E-8*(((DO299+$B$7)+273)^4-(DO299+273)^4)-44100*K299)/(1.84*29.3*S299+8*0.95*5.67E-8*(DO299+273)^3))</f>
        <v>0</v>
      </c>
      <c r="X299">
        <f>($C$7*DP299+$D$7*DQ299+$E$7*W299)</f>
        <v>0</v>
      </c>
      <c r="Y299">
        <f>0.61365*exp(17.502*X299/(240.97+X299))</f>
        <v>0</v>
      </c>
      <c r="Z299">
        <f>(AA299/AB299*100)</f>
        <v>0</v>
      </c>
      <c r="AA299">
        <f>DH299*(DM299+DN299)/1000</f>
        <v>0</v>
      </c>
      <c r="AB299">
        <f>0.61365*exp(17.502*DO299/(240.97+DO299))</f>
        <v>0</v>
      </c>
      <c r="AC299">
        <f>(Y299-DH299*(DM299+DN299)/1000)</f>
        <v>0</v>
      </c>
      <c r="AD299">
        <f>(-K299*44100)</f>
        <v>0</v>
      </c>
      <c r="AE299">
        <f>2*29.3*S299*0.92*(DO299-X299)</f>
        <v>0</v>
      </c>
      <c r="AF299">
        <f>2*0.95*5.67E-8*(((DO299+$B$7)+273)^4-(X299+273)^4)</f>
        <v>0</v>
      </c>
      <c r="AG299">
        <f>V299+AF299+AD299+AE299</f>
        <v>0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MAX(0,($B$13+$C$13*DT299)/(1+$D$13*DT299)*DM299/(DO299+273)*$E$13)</f>
        <v>0</v>
      </c>
      <c r="AM299" t="s">
        <v>422</v>
      </c>
      <c r="AN299" t="s">
        <v>422</v>
      </c>
      <c r="AO299">
        <v>0</v>
      </c>
      <c r="AP299">
        <v>0</v>
      </c>
      <c r="AQ299">
        <f>1-AO299/AP299</f>
        <v>0</v>
      </c>
      <c r="AR299">
        <v>0</v>
      </c>
      <c r="AS299" t="s">
        <v>422</v>
      </c>
      <c r="AT299" t="s">
        <v>422</v>
      </c>
      <c r="AU299">
        <v>0</v>
      </c>
      <c r="AV299">
        <v>0</v>
      </c>
      <c r="AW299">
        <f>1-AU299/AV299</f>
        <v>0</v>
      </c>
      <c r="AX299">
        <v>0.5</v>
      </c>
      <c r="AY299">
        <f>CX299</f>
        <v>0</v>
      </c>
      <c r="AZ299">
        <f>M299</f>
        <v>0</v>
      </c>
      <c r="BA299">
        <f>AW299*AX299*AY299</f>
        <v>0</v>
      </c>
      <c r="BB299">
        <f>(AZ299-AR299)/AY299</f>
        <v>0</v>
      </c>
      <c r="BC299">
        <f>(AP299-AV299)/AV299</f>
        <v>0</v>
      </c>
      <c r="BD299">
        <f>AO299/(AQ299+AO299/AV299)</f>
        <v>0</v>
      </c>
      <c r="BE299" t="s">
        <v>422</v>
      </c>
      <c r="BF299">
        <v>0</v>
      </c>
      <c r="BG299">
        <f>IF(BF299&lt;&gt;0, BF299, BD299)</f>
        <v>0</v>
      </c>
      <c r="BH299">
        <f>1-BG299/AV299</f>
        <v>0</v>
      </c>
      <c r="BI299">
        <f>(AV299-AU299)/(AV299-BG299)</f>
        <v>0</v>
      </c>
      <c r="BJ299">
        <f>(AP299-AV299)/(AP299-BG299)</f>
        <v>0</v>
      </c>
      <c r="BK299">
        <f>(AV299-AU299)/(AV299-AO299)</f>
        <v>0</v>
      </c>
      <c r="BL299">
        <f>(AP299-AV299)/(AP299-AO299)</f>
        <v>0</v>
      </c>
      <c r="BM299">
        <f>(BI299*BG299/AU299)</f>
        <v>0</v>
      </c>
      <c r="BN299">
        <f>(1-BM299)</f>
        <v>0</v>
      </c>
      <c r="CW299">
        <f>$B$11*DU299+$C$11*DV299+$F$11*EG299*(1-EJ299)</f>
        <v>0</v>
      </c>
      <c r="CX299">
        <f>CW299*CY299</f>
        <v>0</v>
      </c>
      <c r="CY299">
        <f>($B$11*$D$9+$C$11*$D$9+$F$11*((ET299+EL299)/MAX(ET299+EL299+EU299, 0.1)*$I$9+EU299/MAX(ET299+EL299+EU299, 0.1)*$J$9))/($B$11+$C$11+$F$11)</f>
        <v>0</v>
      </c>
      <c r="CZ299">
        <f>($B$11*$K$9+$C$11*$K$9+$F$11*((ET299+EL299)/MAX(ET299+EL299+EU299, 0.1)*$P$9+EU299/MAX(ET299+EL299+EU299, 0.1)*$Q$9))/($B$11+$C$11+$F$11)</f>
        <v>0</v>
      </c>
      <c r="DA299">
        <v>2.96</v>
      </c>
      <c r="DB299">
        <v>0.5</v>
      </c>
      <c r="DC299" t="s">
        <v>423</v>
      </c>
      <c r="DD299">
        <v>2</v>
      </c>
      <c r="DE299">
        <v>1758507518</v>
      </c>
      <c r="DF299">
        <v>420.367666666667</v>
      </c>
      <c r="DG299">
        <v>419.985666666667</v>
      </c>
      <c r="DH299">
        <v>23.8337666666667</v>
      </c>
      <c r="DI299">
        <v>23.6041666666667</v>
      </c>
      <c r="DJ299">
        <v>418.314333333333</v>
      </c>
      <c r="DK299">
        <v>23.4975666666667</v>
      </c>
      <c r="DL299">
        <v>500.076</v>
      </c>
      <c r="DM299">
        <v>89.8393333333333</v>
      </c>
      <c r="DN299">
        <v>0.0365282666666667</v>
      </c>
      <c r="DO299">
        <v>30.1527666666667</v>
      </c>
      <c r="DP299">
        <v>30.001</v>
      </c>
      <c r="DQ299">
        <v>999.9</v>
      </c>
      <c r="DR299">
        <v>0</v>
      </c>
      <c r="DS299">
        <v>0</v>
      </c>
      <c r="DT299">
        <v>10024.9833333333</v>
      </c>
      <c r="DU299">
        <v>0</v>
      </c>
      <c r="DV299">
        <v>0.330984</v>
      </c>
      <c r="DW299">
        <v>0.382110666666667</v>
      </c>
      <c r="DX299">
        <v>430.631</v>
      </c>
      <c r="DY299">
        <v>430.138666666667</v>
      </c>
      <c r="DZ299">
        <v>0.229597333333333</v>
      </c>
      <c r="EA299">
        <v>419.985666666667</v>
      </c>
      <c r="EB299">
        <v>23.6041666666667</v>
      </c>
      <c r="EC299">
        <v>2.14121</v>
      </c>
      <c r="ED299">
        <v>2.12058666666667</v>
      </c>
      <c r="EE299">
        <v>18.5291</v>
      </c>
      <c r="EF299">
        <v>18.3746333333333</v>
      </c>
      <c r="EG299">
        <v>0.00500059</v>
      </c>
      <c r="EH299">
        <v>0</v>
      </c>
      <c r="EI299">
        <v>0</v>
      </c>
      <c r="EJ299">
        <v>0</v>
      </c>
      <c r="EK299">
        <v>298.8</v>
      </c>
      <c r="EL299">
        <v>0.00500059</v>
      </c>
      <c r="EM299">
        <v>-11.9333333333333</v>
      </c>
      <c r="EN299">
        <v>-1.5</v>
      </c>
      <c r="EO299">
        <v>35.062</v>
      </c>
      <c r="EP299">
        <v>37.979</v>
      </c>
      <c r="EQ299">
        <v>36.2706666666667</v>
      </c>
      <c r="ER299">
        <v>37.7913333333333</v>
      </c>
      <c r="ES299">
        <v>37.25</v>
      </c>
      <c r="ET299">
        <v>0</v>
      </c>
      <c r="EU299">
        <v>0</v>
      </c>
      <c r="EV299">
        <v>0</v>
      </c>
      <c r="EW299">
        <v>1758507521.7</v>
      </c>
      <c r="EX299">
        <v>0</v>
      </c>
      <c r="EY299">
        <v>302.85</v>
      </c>
      <c r="EZ299">
        <v>8.33162345414943</v>
      </c>
      <c r="FA299">
        <v>-40.9811965694251</v>
      </c>
      <c r="FB299">
        <v>-13.5115384615385</v>
      </c>
      <c r="FC299">
        <v>15</v>
      </c>
      <c r="FD299">
        <v>0</v>
      </c>
      <c r="FE299" t="s">
        <v>424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0.381270666666667</v>
      </c>
      <c r="FR299">
        <v>-0.108515220779221</v>
      </c>
      <c r="FS299">
        <v>0.0471549596142571</v>
      </c>
      <c r="FT299">
        <v>1</v>
      </c>
      <c r="FU299">
        <v>302.585294117647</v>
      </c>
      <c r="FV299">
        <v>1.22689063529126</v>
      </c>
      <c r="FW299">
        <v>5.56370234080007</v>
      </c>
      <c r="FX299">
        <v>-1</v>
      </c>
      <c r="FY299">
        <v>0.228075523809524</v>
      </c>
      <c r="FZ299">
        <v>0.0386115584415588</v>
      </c>
      <c r="GA299">
        <v>0.00521448673106766</v>
      </c>
      <c r="GB299">
        <v>1</v>
      </c>
      <c r="GC299">
        <v>2</v>
      </c>
      <c r="GD299">
        <v>2</v>
      </c>
      <c r="GE299" t="s">
        <v>425</v>
      </c>
      <c r="GF299">
        <v>3.13299</v>
      </c>
      <c r="GG299">
        <v>2.71468</v>
      </c>
      <c r="GH299">
        <v>0.088827</v>
      </c>
      <c r="GI299">
        <v>0.0892437</v>
      </c>
      <c r="GJ299">
        <v>0.101752</v>
      </c>
      <c r="GK299">
        <v>0.10169</v>
      </c>
      <c r="GL299">
        <v>34297.3</v>
      </c>
      <c r="GM299">
        <v>36708.9</v>
      </c>
      <c r="GN299">
        <v>34058.5</v>
      </c>
      <c r="GO299">
        <v>36496.6</v>
      </c>
      <c r="GP299">
        <v>43221.2</v>
      </c>
      <c r="GQ299">
        <v>47071.3</v>
      </c>
      <c r="GR299">
        <v>53148</v>
      </c>
      <c r="GS299">
        <v>58338.5</v>
      </c>
      <c r="GT299">
        <v>1.944</v>
      </c>
      <c r="GU299">
        <v>1.64912</v>
      </c>
      <c r="GV299">
        <v>0.0957325</v>
      </c>
      <c r="GW299">
        <v>0</v>
      </c>
      <c r="GX299">
        <v>28.4374</v>
      </c>
      <c r="GY299">
        <v>999.9</v>
      </c>
      <c r="GZ299">
        <v>59.162</v>
      </c>
      <c r="HA299">
        <v>30.595</v>
      </c>
      <c r="HB299">
        <v>29.0294</v>
      </c>
      <c r="HC299">
        <v>54.1047</v>
      </c>
      <c r="HD299">
        <v>47.2276</v>
      </c>
      <c r="HE299">
        <v>1</v>
      </c>
      <c r="HF299">
        <v>0.107162</v>
      </c>
      <c r="HG299">
        <v>-1.46648</v>
      </c>
      <c r="HH299">
        <v>20.1266</v>
      </c>
      <c r="HI299">
        <v>5.19857</v>
      </c>
      <c r="HJ299">
        <v>12.0049</v>
      </c>
      <c r="HK299">
        <v>4.97535</v>
      </c>
      <c r="HL299">
        <v>3.294</v>
      </c>
      <c r="HM299">
        <v>9999</v>
      </c>
      <c r="HN299">
        <v>9999</v>
      </c>
      <c r="HO299">
        <v>9999</v>
      </c>
      <c r="HP299">
        <v>999.9</v>
      </c>
      <c r="HQ299">
        <v>1.86325</v>
      </c>
      <c r="HR299">
        <v>1.86813</v>
      </c>
      <c r="HS299">
        <v>1.86783</v>
      </c>
      <c r="HT299">
        <v>1.86905</v>
      </c>
      <c r="HU299">
        <v>1.86982</v>
      </c>
      <c r="HV299">
        <v>1.86595</v>
      </c>
      <c r="HW299">
        <v>1.86698</v>
      </c>
      <c r="HX299">
        <v>1.86843</v>
      </c>
      <c r="HY299">
        <v>5</v>
      </c>
      <c r="HZ299">
        <v>0</v>
      </c>
      <c r="IA299">
        <v>0</v>
      </c>
      <c r="IB299">
        <v>0</v>
      </c>
      <c r="IC299" t="s">
        <v>426</v>
      </c>
      <c r="ID299" t="s">
        <v>427</v>
      </c>
      <c r="IE299" t="s">
        <v>428</v>
      </c>
      <c r="IF299" t="s">
        <v>428</v>
      </c>
      <c r="IG299" t="s">
        <v>428</v>
      </c>
      <c r="IH299" t="s">
        <v>428</v>
      </c>
      <c r="II299">
        <v>0</v>
      </c>
      <c r="IJ299">
        <v>100</v>
      </c>
      <c r="IK299">
        <v>100</v>
      </c>
      <c r="IL299">
        <v>2.053</v>
      </c>
      <c r="IM299">
        <v>0.3361</v>
      </c>
      <c r="IN299">
        <v>0.625846538382723</v>
      </c>
      <c r="IO299">
        <v>0.00365734689822481</v>
      </c>
      <c r="IP299">
        <v>-6.82403095585571e-07</v>
      </c>
      <c r="IQ299">
        <v>2.34579755332527e-10</v>
      </c>
      <c r="IR299">
        <v>-0.0964157226560202</v>
      </c>
      <c r="IS299">
        <v>-0.0183575705514064</v>
      </c>
      <c r="IT299">
        <v>0.00210061426533654</v>
      </c>
      <c r="IU299">
        <v>-2.28055882586626e-05</v>
      </c>
      <c r="IV299">
        <v>4</v>
      </c>
      <c r="IW299">
        <v>2464</v>
      </c>
      <c r="IX299">
        <v>0</v>
      </c>
      <c r="IY299">
        <v>27</v>
      </c>
      <c r="IZ299">
        <v>29308458.7</v>
      </c>
      <c r="JA299">
        <v>29308458.7</v>
      </c>
      <c r="JB299">
        <v>0.95459</v>
      </c>
      <c r="JC299">
        <v>2.63794</v>
      </c>
      <c r="JD299">
        <v>1.54785</v>
      </c>
      <c r="JE299">
        <v>2.31323</v>
      </c>
      <c r="JF299">
        <v>1.64673</v>
      </c>
      <c r="JG299">
        <v>2.36328</v>
      </c>
      <c r="JH299">
        <v>34.5092</v>
      </c>
      <c r="JI299">
        <v>24.2276</v>
      </c>
      <c r="JJ299">
        <v>18</v>
      </c>
      <c r="JK299">
        <v>501.98</v>
      </c>
      <c r="JL299">
        <v>330.078</v>
      </c>
      <c r="JM299">
        <v>31.0632</v>
      </c>
      <c r="JN299">
        <v>28.739</v>
      </c>
      <c r="JO299">
        <v>30.0003</v>
      </c>
      <c r="JP299">
        <v>28.6747</v>
      </c>
      <c r="JQ299">
        <v>28.6299</v>
      </c>
      <c r="JR299">
        <v>19.1308</v>
      </c>
      <c r="JS299">
        <v>24.2066</v>
      </c>
      <c r="JT299">
        <v>89.0112</v>
      </c>
      <c r="JU299">
        <v>31.0613</v>
      </c>
      <c r="JV299">
        <v>420</v>
      </c>
      <c r="JW299">
        <v>23.656</v>
      </c>
      <c r="JX299">
        <v>96.5998</v>
      </c>
      <c r="JY299">
        <v>94.5156</v>
      </c>
    </row>
    <row r="300" spans="1:285">
      <c r="A300">
        <v>284</v>
      </c>
      <c r="B300">
        <v>1758507523</v>
      </c>
      <c r="C300">
        <v>4495</v>
      </c>
      <c r="D300" t="s">
        <v>999</v>
      </c>
      <c r="E300" t="s">
        <v>1000</v>
      </c>
      <c r="F300">
        <v>5</v>
      </c>
      <c r="G300" t="s">
        <v>419</v>
      </c>
      <c r="H300" t="s">
        <v>964</v>
      </c>
      <c r="I300" t="s">
        <v>421</v>
      </c>
      <c r="J300">
        <v>1758507520</v>
      </c>
      <c r="K300">
        <f>(L300)/1000</f>
        <v>0</v>
      </c>
      <c r="L300">
        <f>1000*DL300*AJ300*(DH300-DI300)/(100*DA300*(1000-AJ300*DH300))</f>
        <v>0</v>
      </c>
      <c r="M300">
        <f>DL300*AJ300*(DG300-DF300*(1000-AJ300*DI300)/(1000-AJ300*DH300))/(100*DA300)</f>
        <v>0</v>
      </c>
      <c r="N300">
        <f>DF300 - IF(AJ300&gt;1, M300*DA300*100.0/(AL300), 0)</f>
        <v>0</v>
      </c>
      <c r="O300">
        <f>((U300-K300/2)*N300-M300)/(U300+K300/2)</f>
        <v>0</v>
      </c>
      <c r="P300">
        <f>O300*(DM300+DN300)/1000.0</f>
        <v>0</v>
      </c>
      <c r="Q300">
        <f>(DF300 - IF(AJ300&gt;1, M300*DA300*100.0/(AL300), 0))*(DM300+DN300)/1000.0</f>
        <v>0</v>
      </c>
      <c r="R300">
        <f>2.0/((1/T300-1/S300)+SIGN(T300)*SQRT((1/T300-1/S300)*(1/T300-1/S300) + 4*DB300/((DB300+1)*(DB300+1))*(2*1/T300*1/S300-1/S300*1/S300)))</f>
        <v>0</v>
      </c>
      <c r="S300">
        <f>IF(LEFT(DC300,1)&lt;&gt;"0",IF(LEFT(DC300,1)="1",3.0,DD300),$D$5+$E$5*(DT300*DM300/($K$5*1000))+$F$5*(DT300*DM300/($K$5*1000))*MAX(MIN(DA300,$J$5),$I$5)*MAX(MIN(DA300,$J$5),$I$5)+$G$5*MAX(MIN(DA300,$J$5),$I$5)*(DT300*DM300/($K$5*1000))+$H$5*(DT300*DM300/($K$5*1000))*(DT300*DM300/($K$5*1000)))</f>
        <v>0</v>
      </c>
      <c r="T300">
        <f>K300*(1000-(1000*0.61365*exp(17.502*X300/(240.97+X300))/(DM300+DN300)+DH300)/2)/(1000*0.61365*exp(17.502*X300/(240.97+X300))/(DM300+DN300)-DH300)</f>
        <v>0</v>
      </c>
      <c r="U300">
        <f>1/((DB300+1)/(R300/1.6)+1/(S300/1.37)) + DB300/((DB300+1)/(R300/1.6) + DB300/(S300/1.37))</f>
        <v>0</v>
      </c>
      <c r="V300">
        <f>(CW300*CZ300)</f>
        <v>0</v>
      </c>
      <c r="W300">
        <f>(DO300+(V300+2*0.95*5.67E-8*(((DO300+$B$7)+273)^4-(DO300+273)^4)-44100*K300)/(1.84*29.3*S300+8*0.95*5.67E-8*(DO300+273)^3))</f>
        <v>0</v>
      </c>
      <c r="X300">
        <f>($C$7*DP300+$D$7*DQ300+$E$7*W300)</f>
        <v>0</v>
      </c>
      <c r="Y300">
        <f>0.61365*exp(17.502*X300/(240.97+X300))</f>
        <v>0</v>
      </c>
      <c r="Z300">
        <f>(AA300/AB300*100)</f>
        <v>0</v>
      </c>
      <c r="AA300">
        <f>DH300*(DM300+DN300)/1000</f>
        <v>0</v>
      </c>
      <c r="AB300">
        <f>0.61365*exp(17.502*DO300/(240.97+DO300))</f>
        <v>0</v>
      </c>
      <c r="AC300">
        <f>(Y300-DH300*(DM300+DN300)/1000)</f>
        <v>0</v>
      </c>
      <c r="AD300">
        <f>(-K300*44100)</f>
        <v>0</v>
      </c>
      <c r="AE300">
        <f>2*29.3*S300*0.92*(DO300-X300)</f>
        <v>0</v>
      </c>
      <c r="AF300">
        <f>2*0.95*5.67E-8*(((DO300+$B$7)+273)^4-(X300+273)^4)</f>
        <v>0</v>
      </c>
      <c r="AG300">
        <f>V300+AF300+AD300+AE300</f>
        <v>0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MAX(0,($B$13+$C$13*DT300)/(1+$D$13*DT300)*DM300/(DO300+273)*$E$13)</f>
        <v>0</v>
      </c>
      <c r="AM300" t="s">
        <v>422</v>
      </c>
      <c r="AN300" t="s">
        <v>422</v>
      </c>
      <c r="AO300">
        <v>0</v>
      </c>
      <c r="AP300">
        <v>0</v>
      </c>
      <c r="AQ300">
        <f>1-AO300/AP300</f>
        <v>0</v>
      </c>
      <c r="AR300">
        <v>0</v>
      </c>
      <c r="AS300" t="s">
        <v>422</v>
      </c>
      <c r="AT300" t="s">
        <v>422</v>
      </c>
      <c r="AU300">
        <v>0</v>
      </c>
      <c r="AV300">
        <v>0</v>
      </c>
      <c r="AW300">
        <f>1-AU300/AV300</f>
        <v>0</v>
      </c>
      <c r="AX300">
        <v>0.5</v>
      </c>
      <c r="AY300">
        <f>CX300</f>
        <v>0</v>
      </c>
      <c r="AZ300">
        <f>M300</f>
        <v>0</v>
      </c>
      <c r="BA300">
        <f>AW300*AX300*AY300</f>
        <v>0</v>
      </c>
      <c r="BB300">
        <f>(AZ300-AR300)/AY300</f>
        <v>0</v>
      </c>
      <c r="BC300">
        <f>(AP300-AV300)/AV300</f>
        <v>0</v>
      </c>
      <c r="BD300">
        <f>AO300/(AQ300+AO300/AV300)</f>
        <v>0</v>
      </c>
      <c r="BE300" t="s">
        <v>422</v>
      </c>
      <c r="BF300">
        <v>0</v>
      </c>
      <c r="BG300">
        <f>IF(BF300&lt;&gt;0, BF300, BD300)</f>
        <v>0</v>
      </c>
      <c r="BH300">
        <f>1-BG300/AV300</f>
        <v>0</v>
      </c>
      <c r="BI300">
        <f>(AV300-AU300)/(AV300-BG300)</f>
        <v>0</v>
      </c>
      <c r="BJ300">
        <f>(AP300-AV300)/(AP300-BG300)</f>
        <v>0</v>
      </c>
      <c r="BK300">
        <f>(AV300-AU300)/(AV300-AO300)</f>
        <v>0</v>
      </c>
      <c r="BL300">
        <f>(AP300-AV300)/(AP300-AO300)</f>
        <v>0</v>
      </c>
      <c r="BM300">
        <f>(BI300*BG300/AU300)</f>
        <v>0</v>
      </c>
      <c r="BN300">
        <f>(1-BM300)</f>
        <v>0</v>
      </c>
      <c r="CW300">
        <f>$B$11*DU300+$C$11*DV300+$F$11*EG300*(1-EJ300)</f>
        <v>0</v>
      </c>
      <c r="CX300">
        <f>CW300*CY300</f>
        <v>0</v>
      </c>
      <c r="CY300">
        <f>($B$11*$D$9+$C$11*$D$9+$F$11*((ET300+EL300)/MAX(ET300+EL300+EU300, 0.1)*$I$9+EU300/MAX(ET300+EL300+EU300, 0.1)*$J$9))/($B$11+$C$11+$F$11)</f>
        <v>0</v>
      </c>
      <c r="CZ300">
        <f>($B$11*$K$9+$C$11*$K$9+$F$11*((ET300+EL300)/MAX(ET300+EL300+EU300, 0.1)*$P$9+EU300/MAX(ET300+EL300+EU300, 0.1)*$Q$9))/($B$11+$C$11+$F$11)</f>
        <v>0</v>
      </c>
      <c r="DA300">
        <v>2.96</v>
      </c>
      <c r="DB300">
        <v>0.5</v>
      </c>
      <c r="DC300" t="s">
        <v>423</v>
      </c>
      <c r="DD300">
        <v>2</v>
      </c>
      <c r="DE300">
        <v>1758507520</v>
      </c>
      <c r="DF300">
        <v>420.358333333333</v>
      </c>
      <c r="DG300">
        <v>419.989</v>
      </c>
      <c r="DH300">
        <v>23.8318</v>
      </c>
      <c r="DI300">
        <v>23.6035</v>
      </c>
      <c r="DJ300">
        <v>418.304666666667</v>
      </c>
      <c r="DK300">
        <v>23.4957</v>
      </c>
      <c r="DL300">
        <v>500.120333333333</v>
      </c>
      <c r="DM300">
        <v>89.8394666666667</v>
      </c>
      <c r="DN300">
        <v>0.0365565</v>
      </c>
      <c r="DO300">
        <v>30.1543666666667</v>
      </c>
      <c r="DP300">
        <v>29.9991333333333</v>
      </c>
      <c r="DQ300">
        <v>999.9</v>
      </c>
      <c r="DR300">
        <v>0</v>
      </c>
      <c r="DS300">
        <v>0</v>
      </c>
      <c r="DT300">
        <v>10008.7433333333</v>
      </c>
      <c r="DU300">
        <v>0</v>
      </c>
      <c r="DV300">
        <v>0.330984</v>
      </c>
      <c r="DW300">
        <v>0.369171</v>
      </c>
      <c r="DX300">
        <v>430.620333333333</v>
      </c>
      <c r="DY300">
        <v>430.141666666667</v>
      </c>
      <c r="DZ300">
        <v>0.228322</v>
      </c>
      <c r="EA300">
        <v>419.989</v>
      </c>
      <c r="EB300">
        <v>23.6035</v>
      </c>
      <c r="EC300">
        <v>2.14104</v>
      </c>
      <c r="ED300">
        <v>2.12052666666667</v>
      </c>
      <c r="EE300">
        <v>18.5278333333333</v>
      </c>
      <c r="EF300">
        <v>18.3742</v>
      </c>
      <c r="EG300">
        <v>0.00500059</v>
      </c>
      <c r="EH300">
        <v>0</v>
      </c>
      <c r="EI300">
        <v>0</v>
      </c>
      <c r="EJ300">
        <v>0</v>
      </c>
      <c r="EK300">
        <v>301.9</v>
      </c>
      <c r="EL300">
        <v>0.00500059</v>
      </c>
      <c r="EM300">
        <v>-10.8666666666667</v>
      </c>
      <c r="EN300">
        <v>-0.6</v>
      </c>
      <c r="EO300">
        <v>35.062</v>
      </c>
      <c r="EP300">
        <v>37.979</v>
      </c>
      <c r="EQ300">
        <v>36.25</v>
      </c>
      <c r="ER300">
        <v>37.7706666666667</v>
      </c>
      <c r="ES300">
        <v>37.25</v>
      </c>
      <c r="ET300">
        <v>0</v>
      </c>
      <c r="EU300">
        <v>0</v>
      </c>
      <c r="EV300">
        <v>0</v>
      </c>
      <c r="EW300">
        <v>1758507523.5</v>
      </c>
      <c r="EX300">
        <v>0</v>
      </c>
      <c r="EY300">
        <v>303.076</v>
      </c>
      <c r="EZ300">
        <v>17.4846149552014</v>
      </c>
      <c r="FA300">
        <v>-19.6769229752072</v>
      </c>
      <c r="FB300">
        <v>-13.768</v>
      </c>
      <c r="FC300">
        <v>15</v>
      </c>
      <c r="FD300">
        <v>0</v>
      </c>
      <c r="FE300" t="s">
        <v>424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0.379346571428571</v>
      </c>
      <c r="FR300">
        <v>-0.142826883116883</v>
      </c>
      <c r="FS300">
        <v>0.0476946826561774</v>
      </c>
      <c r="FT300">
        <v>1</v>
      </c>
      <c r="FU300">
        <v>302.935294117647</v>
      </c>
      <c r="FV300">
        <v>1.79067975093898</v>
      </c>
      <c r="FW300">
        <v>5.79892902652475</v>
      </c>
      <c r="FX300">
        <v>-1</v>
      </c>
      <c r="FY300">
        <v>0.228572428571429</v>
      </c>
      <c r="FZ300">
        <v>0.0281096103896107</v>
      </c>
      <c r="GA300">
        <v>0.00489841987711517</v>
      </c>
      <c r="GB300">
        <v>1</v>
      </c>
      <c r="GC300">
        <v>2</v>
      </c>
      <c r="GD300">
        <v>2</v>
      </c>
      <c r="GE300" t="s">
        <v>425</v>
      </c>
      <c r="GF300">
        <v>3.13301</v>
      </c>
      <c r="GG300">
        <v>2.71446</v>
      </c>
      <c r="GH300">
        <v>0.0888288</v>
      </c>
      <c r="GI300">
        <v>0.0892398</v>
      </c>
      <c r="GJ300">
        <v>0.101749</v>
      </c>
      <c r="GK300">
        <v>0.101692</v>
      </c>
      <c r="GL300">
        <v>34297</v>
      </c>
      <c r="GM300">
        <v>36708.8</v>
      </c>
      <c r="GN300">
        <v>34058.2</v>
      </c>
      <c r="GO300">
        <v>36496.4</v>
      </c>
      <c r="GP300">
        <v>43221.2</v>
      </c>
      <c r="GQ300">
        <v>47071.2</v>
      </c>
      <c r="GR300">
        <v>53147.8</v>
      </c>
      <c r="GS300">
        <v>58338.4</v>
      </c>
      <c r="GT300">
        <v>1.94387</v>
      </c>
      <c r="GU300">
        <v>1.64915</v>
      </c>
      <c r="GV300">
        <v>0.0957176</v>
      </c>
      <c r="GW300">
        <v>0</v>
      </c>
      <c r="GX300">
        <v>28.4392</v>
      </c>
      <c r="GY300">
        <v>999.9</v>
      </c>
      <c r="GZ300">
        <v>59.138</v>
      </c>
      <c r="HA300">
        <v>30.605</v>
      </c>
      <c r="HB300">
        <v>29.0335</v>
      </c>
      <c r="HC300">
        <v>54.5047</v>
      </c>
      <c r="HD300">
        <v>47.2075</v>
      </c>
      <c r="HE300">
        <v>1</v>
      </c>
      <c r="HF300">
        <v>0.107487</v>
      </c>
      <c r="HG300">
        <v>-1.45931</v>
      </c>
      <c r="HH300">
        <v>20.1276</v>
      </c>
      <c r="HI300">
        <v>5.19872</v>
      </c>
      <c r="HJ300">
        <v>12.005</v>
      </c>
      <c r="HK300">
        <v>4.97545</v>
      </c>
      <c r="HL300">
        <v>3.294</v>
      </c>
      <c r="HM300">
        <v>9999</v>
      </c>
      <c r="HN300">
        <v>9999</v>
      </c>
      <c r="HO300">
        <v>9999</v>
      </c>
      <c r="HP300">
        <v>999.9</v>
      </c>
      <c r="HQ300">
        <v>1.86326</v>
      </c>
      <c r="HR300">
        <v>1.86812</v>
      </c>
      <c r="HS300">
        <v>1.86783</v>
      </c>
      <c r="HT300">
        <v>1.86905</v>
      </c>
      <c r="HU300">
        <v>1.86982</v>
      </c>
      <c r="HV300">
        <v>1.86593</v>
      </c>
      <c r="HW300">
        <v>1.867</v>
      </c>
      <c r="HX300">
        <v>1.86843</v>
      </c>
      <c r="HY300">
        <v>5</v>
      </c>
      <c r="HZ300">
        <v>0</v>
      </c>
      <c r="IA300">
        <v>0</v>
      </c>
      <c r="IB300">
        <v>0</v>
      </c>
      <c r="IC300" t="s">
        <v>426</v>
      </c>
      <c r="ID300" t="s">
        <v>427</v>
      </c>
      <c r="IE300" t="s">
        <v>428</v>
      </c>
      <c r="IF300" t="s">
        <v>428</v>
      </c>
      <c r="IG300" t="s">
        <v>428</v>
      </c>
      <c r="IH300" t="s">
        <v>428</v>
      </c>
      <c r="II300">
        <v>0</v>
      </c>
      <c r="IJ300">
        <v>100</v>
      </c>
      <c r="IK300">
        <v>100</v>
      </c>
      <c r="IL300">
        <v>2.053</v>
      </c>
      <c r="IM300">
        <v>0.336</v>
      </c>
      <c r="IN300">
        <v>0.625846538382723</v>
      </c>
      <c r="IO300">
        <v>0.00365734689822481</v>
      </c>
      <c r="IP300">
        <v>-6.82403095585571e-07</v>
      </c>
      <c r="IQ300">
        <v>2.34579755332527e-10</v>
      </c>
      <c r="IR300">
        <v>-0.0964157226560202</v>
      </c>
      <c r="IS300">
        <v>-0.0183575705514064</v>
      </c>
      <c r="IT300">
        <v>0.00210061426533654</v>
      </c>
      <c r="IU300">
        <v>-2.28055882586626e-05</v>
      </c>
      <c r="IV300">
        <v>4</v>
      </c>
      <c r="IW300">
        <v>2464</v>
      </c>
      <c r="IX300">
        <v>0</v>
      </c>
      <c r="IY300">
        <v>27</v>
      </c>
      <c r="IZ300">
        <v>29308458.7</v>
      </c>
      <c r="JA300">
        <v>29308458.7</v>
      </c>
      <c r="JB300">
        <v>0.95459</v>
      </c>
      <c r="JC300">
        <v>2.64893</v>
      </c>
      <c r="JD300">
        <v>1.54785</v>
      </c>
      <c r="JE300">
        <v>2.31323</v>
      </c>
      <c r="JF300">
        <v>1.64673</v>
      </c>
      <c r="JG300">
        <v>2.23877</v>
      </c>
      <c r="JH300">
        <v>34.5092</v>
      </c>
      <c r="JI300">
        <v>24.2101</v>
      </c>
      <c r="JJ300">
        <v>18</v>
      </c>
      <c r="JK300">
        <v>501.903</v>
      </c>
      <c r="JL300">
        <v>330.093</v>
      </c>
      <c r="JM300">
        <v>31.064</v>
      </c>
      <c r="JN300">
        <v>28.7394</v>
      </c>
      <c r="JO300">
        <v>30.0004</v>
      </c>
      <c r="JP300">
        <v>28.6754</v>
      </c>
      <c r="JQ300">
        <v>28.6306</v>
      </c>
      <c r="JR300">
        <v>19.1322</v>
      </c>
      <c r="JS300">
        <v>24.2066</v>
      </c>
      <c r="JT300">
        <v>89.0112</v>
      </c>
      <c r="JU300">
        <v>31.0613</v>
      </c>
      <c r="JV300">
        <v>420</v>
      </c>
      <c r="JW300">
        <v>23.656</v>
      </c>
      <c r="JX300">
        <v>96.5994</v>
      </c>
      <c r="JY300">
        <v>94.5153</v>
      </c>
    </row>
    <row r="301" spans="1:285">
      <c r="A301">
        <v>285</v>
      </c>
      <c r="B301">
        <v>1758507525</v>
      </c>
      <c r="C301">
        <v>4497</v>
      </c>
      <c r="D301" t="s">
        <v>1001</v>
      </c>
      <c r="E301" t="s">
        <v>1002</v>
      </c>
      <c r="F301">
        <v>5</v>
      </c>
      <c r="G301" t="s">
        <v>419</v>
      </c>
      <c r="H301" t="s">
        <v>964</v>
      </c>
      <c r="I301" t="s">
        <v>421</v>
      </c>
      <c r="J301">
        <v>1758507522</v>
      </c>
      <c r="K301">
        <f>(L301)/1000</f>
        <v>0</v>
      </c>
      <c r="L301">
        <f>1000*DL301*AJ301*(DH301-DI301)/(100*DA301*(1000-AJ301*DH301))</f>
        <v>0</v>
      </c>
      <c r="M301">
        <f>DL301*AJ301*(DG301-DF301*(1000-AJ301*DI301)/(1000-AJ301*DH301))/(100*DA301)</f>
        <v>0</v>
      </c>
      <c r="N301">
        <f>DF301 - IF(AJ301&gt;1, M301*DA301*100.0/(AL301), 0)</f>
        <v>0</v>
      </c>
      <c r="O301">
        <f>((U301-K301/2)*N301-M301)/(U301+K301/2)</f>
        <v>0</v>
      </c>
      <c r="P301">
        <f>O301*(DM301+DN301)/1000.0</f>
        <v>0</v>
      </c>
      <c r="Q301">
        <f>(DF301 - IF(AJ301&gt;1, M301*DA301*100.0/(AL301), 0))*(DM301+DN301)/1000.0</f>
        <v>0</v>
      </c>
      <c r="R301">
        <f>2.0/((1/T301-1/S301)+SIGN(T301)*SQRT((1/T301-1/S301)*(1/T301-1/S301) + 4*DB301/((DB301+1)*(DB301+1))*(2*1/T301*1/S301-1/S301*1/S301)))</f>
        <v>0</v>
      </c>
      <c r="S301">
        <f>IF(LEFT(DC301,1)&lt;&gt;"0",IF(LEFT(DC301,1)="1",3.0,DD301),$D$5+$E$5*(DT301*DM301/($K$5*1000))+$F$5*(DT301*DM301/($K$5*1000))*MAX(MIN(DA301,$J$5),$I$5)*MAX(MIN(DA301,$J$5),$I$5)+$G$5*MAX(MIN(DA301,$J$5),$I$5)*(DT301*DM301/($K$5*1000))+$H$5*(DT301*DM301/($K$5*1000))*(DT301*DM301/($K$5*1000)))</f>
        <v>0</v>
      </c>
      <c r="T301">
        <f>K301*(1000-(1000*0.61365*exp(17.502*X301/(240.97+X301))/(DM301+DN301)+DH301)/2)/(1000*0.61365*exp(17.502*X301/(240.97+X301))/(DM301+DN301)-DH301)</f>
        <v>0</v>
      </c>
      <c r="U301">
        <f>1/((DB301+1)/(R301/1.6)+1/(S301/1.37)) + DB301/((DB301+1)/(R301/1.6) + DB301/(S301/1.37))</f>
        <v>0</v>
      </c>
      <c r="V301">
        <f>(CW301*CZ301)</f>
        <v>0</v>
      </c>
      <c r="W301">
        <f>(DO301+(V301+2*0.95*5.67E-8*(((DO301+$B$7)+273)^4-(DO301+273)^4)-44100*K301)/(1.84*29.3*S301+8*0.95*5.67E-8*(DO301+273)^3))</f>
        <v>0</v>
      </c>
      <c r="X301">
        <f>($C$7*DP301+$D$7*DQ301+$E$7*W301)</f>
        <v>0</v>
      </c>
      <c r="Y301">
        <f>0.61365*exp(17.502*X301/(240.97+X301))</f>
        <v>0</v>
      </c>
      <c r="Z301">
        <f>(AA301/AB301*100)</f>
        <v>0</v>
      </c>
      <c r="AA301">
        <f>DH301*(DM301+DN301)/1000</f>
        <v>0</v>
      </c>
      <c r="AB301">
        <f>0.61365*exp(17.502*DO301/(240.97+DO301))</f>
        <v>0</v>
      </c>
      <c r="AC301">
        <f>(Y301-DH301*(DM301+DN301)/1000)</f>
        <v>0</v>
      </c>
      <c r="AD301">
        <f>(-K301*44100)</f>
        <v>0</v>
      </c>
      <c r="AE301">
        <f>2*29.3*S301*0.92*(DO301-X301)</f>
        <v>0</v>
      </c>
      <c r="AF301">
        <f>2*0.95*5.67E-8*(((DO301+$B$7)+273)^4-(X301+273)^4)</f>
        <v>0</v>
      </c>
      <c r="AG301">
        <f>V301+AF301+AD301+AE301</f>
        <v>0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MAX(0,($B$13+$C$13*DT301)/(1+$D$13*DT301)*DM301/(DO301+273)*$E$13)</f>
        <v>0</v>
      </c>
      <c r="AM301" t="s">
        <v>422</v>
      </c>
      <c r="AN301" t="s">
        <v>422</v>
      </c>
      <c r="AO301">
        <v>0</v>
      </c>
      <c r="AP301">
        <v>0</v>
      </c>
      <c r="AQ301">
        <f>1-AO301/AP301</f>
        <v>0</v>
      </c>
      <c r="AR301">
        <v>0</v>
      </c>
      <c r="AS301" t="s">
        <v>422</v>
      </c>
      <c r="AT301" t="s">
        <v>422</v>
      </c>
      <c r="AU301">
        <v>0</v>
      </c>
      <c r="AV301">
        <v>0</v>
      </c>
      <c r="AW301">
        <f>1-AU301/AV301</f>
        <v>0</v>
      </c>
      <c r="AX301">
        <v>0.5</v>
      </c>
      <c r="AY301">
        <f>CX301</f>
        <v>0</v>
      </c>
      <c r="AZ301">
        <f>M301</f>
        <v>0</v>
      </c>
      <c r="BA301">
        <f>AW301*AX301*AY301</f>
        <v>0</v>
      </c>
      <c r="BB301">
        <f>(AZ301-AR301)/AY301</f>
        <v>0</v>
      </c>
      <c r="BC301">
        <f>(AP301-AV301)/AV301</f>
        <v>0</v>
      </c>
      <c r="BD301">
        <f>AO301/(AQ301+AO301/AV301)</f>
        <v>0</v>
      </c>
      <c r="BE301" t="s">
        <v>422</v>
      </c>
      <c r="BF301">
        <v>0</v>
      </c>
      <c r="BG301">
        <f>IF(BF301&lt;&gt;0, BF301, BD301)</f>
        <v>0</v>
      </c>
      <c r="BH301">
        <f>1-BG301/AV301</f>
        <v>0</v>
      </c>
      <c r="BI301">
        <f>(AV301-AU301)/(AV301-BG301)</f>
        <v>0</v>
      </c>
      <c r="BJ301">
        <f>(AP301-AV301)/(AP301-BG301)</f>
        <v>0</v>
      </c>
      <c r="BK301">
        <f>(AV301-AU301)/(AV301-AO301)</f>
        <v>0</v>
      </c>
      <c r="BL301">
        <f>(AP301-AV301)/(AP301-AO301)</f>
        <v>0</v>
      </c>
      <c r="BM301">
        <f>(BI301*BG301/AU301)</f>
        <v>0</v>
      </c>
      <c r="BN301">
        <f>(1-BM301)</f>
        <v>0</v>
      </c>
      <c r="CW301">
        <f>$B$11*DU301+$C$11*DV301+$F$11*EG301*(1-EJ301)</f>
        <v>0</v>
      </c>
      <c r="CX301">
        <f>CW301*CY301</f>
        <v>0</v>
      </c>
      <c r="CY301">
        <f>($B$11*$D$9+$C$11*$D$9+$F$11*((ET301+EL301)/MAX(ET301+EL301+EU301, 0.1)*$I$9+EU301/MAX(ET301+EL301+EU301, 0.1)*$J$9))/($B$11+$C$11+$F$11)</f>
        <v>0</v>
      </c>
      <c r="CZ301">
        <f>($B$11*$K$9+$C$11*$K$9+$F$11*((ET301+EL301)/MAX(ET301+EL301+EU301, 0.1)*$P$9+EU301/MAX(ET301+EL301+EU301, 0.1)*$Q$9))/($B$11+$C$11+$F$11)</f>
        <v>0</v>
      </c>
      <c r="DA301">
        <v>2.96</v>
      </c>
      <c r="DB301">
        <v>0.5</v>
      </c>
      <c r="DC301" t="s">
        <v>423</v>
      </c>
      <c r="DD301">
        <v>2</v>
      </c>
      <c r="DE301">
        <v>1758507522</v>
      </c>
      <c r="DF301">
        <v>420.362666666667</v>
      </c>
      <c r="DG301">
        <v>419.989666666667</v>
      </c>
      <c r="DH301">
        <v>23.8305333333333</v>
      </c>
      <c r="DI301">
        <v>23.6035666666667</v>
      </c>
      <c r="DJ301">
        <v>418.308666666667</v>
      </c>
      <c r="DK301">
        <v>23.4945</v>
      </c>
      <c r="DL301">
        <v>500.048</v>
      </c>
      <c r="DM301">
        <v>89.8389666666667</v>
      </c>
      <c r="DN301">
        <v>0.0367403666666667</v>
      </c>
      <c r="DO301">
        <v>30.1559666666667</v>
      </c>
      <c r="DP301">
        <v>29.9978666666667</v>
      </c>
      <c r="DQ301">
        <v>999.9</v>
      </c>
      <c r="DR301">
        <v>0</v>
      </c>
      <c r="DS301">
        <v>0</v>
      </c>
      <c r="DT301">
        <v>9987.29333333333</v>
      </c>
      <c r="DU301">
        <v>0</v>
      </c>
      <c r="DV301">
        <v>0.330984</v>
      </c>
      <c r="DW301">
        <v>0.372568666666667</v>
      </c>
      <c r="DX301">
        <v>430.624333333333</v>
      </c>
      <c r="DY301">
        <v>430.142333333333</v>
      </c>
      <c r="DZ301">
        <v>0.226993333333333</v>
      </c>
      <c r="EA301">
        <v>419.989666666667</v>
      </c>
      <c r="EB301">
        <v>23.6035666666667</v>
      </c>
      <c r="EC301">
        <v>2.14091666666667</v>
      </c>
      <c r="ED301">
        <v>2.12052</v>
      </c>
      <c r="EE301">
        <v>18.5269</v>
      </c>
      <c r="EF301">
        <v>18.3741666666667</v>
      </c>
      <c r="EG301">
        <v>0.00500059</v>
      </c>
      <c r="EH301">
        <v>0</v>
      </c>
      <c r="EI301">
        <v>0</v>
      </c>
      <c r="EJ301">
        <v>0</v>
      </c>
      <c r="EK301">
        <v>299.766666666667</v>
      </c>
      <c r="EL301">
        <v>0.00500059</v>
      </c>
      <c r="EM301">
        <v>-7.06666666666667</v>
      </c>
      <c r="EN301">
        <v>0.533333333333333</v>
      </c>
      <c r="EO301">
        <v>35.062</v>
      </c>
      <c r="EP301">
        <v>37.9996666666667</v>
      </c>
      <c r="EQ301">
        <v>36.2706666666667</v>
      </c>
      <c r="ER301">
        <v>37.7916666666667</v>
      </c>
      <c r="ES301">
        <v>37.25</v>
      </c>
      <c r="ET301">
        <v>0</v>
      </c>
      <c r="EU301">
        <v>0</v>
      </c>
      <c r="EV301">
        <v>0</v>
      </c>
      <c r="EW301">
        <v>1758507525.3</v>
      </c>
      <c r="EX301">
        <v>0</v>
      </c>
      <c r="EY301">
        <v>302.65</v>
      </c>
      <c r="EZ301">
        <v>4.39316207444436</v>
      </c>
      <c r="FA301">
        <v>-16.3008546379777</v>
      </c>
      <c r="FB301">
        <v>-13.6538461538462</v>
      </c>
      <c r="FC301">
        <v>15</v>
      </c>
      <c r="FD301">
        <v>0</v>
      </c>
      <c r="FE301" t="s">
        <v>424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0.380653047619048</v>
      </c>
      <c r="FR301">
        <v>-0.220659038961039</v>
      </c>
      <c r="FS301">
        <v>0.0468068428650954</v>
      </c>
      <c r="FT301">
        <v>1</v>
      </c>
      <c r="FU301">
        <v>303.144117647059</v>
      </c>
      <c r="FV301">
        <v>4.31627180647892</v>
      </c>
      <c r="FW301">
        <v>5.53481978964141</v>
      </c>
      <c r="FX301">
        <v>-1</v>
      </c>
      <c r="FY301">
        <v>0.229034047619048</v>
      </c>
      <c r="FZ301">
        <v>0.0134435844155844</v>
      </c>
      <c r="GA301">
        <v>0.00445849064227528</v>
      </c>
      <c r="GB301">
        <v>1</v>
      </c>
      <c r="GC301">
        <v>2</v>
      </c>
      <c r="GD301">
        <v>2</v>
      </c>
      <c r="GE301" t="s">
        <v>425</v>
      </c>
      <c r="GF301">
        <v>3.13286</v>
      </c>
      <c r="GG301">
        <v>2.71494</v>
      </c>
      <c r="GH301">
        <v>0.0888294</v>
      </c>
      <c r="GI301">
        <v>0.089232</v>
      </c>
      <c r="GJ301">
        <v>0.101744</v>
      </c>
      <c r="GK301">
        <v>0.101688</v>
      </c>
      <c r="GL301">
        <v>34296.7</v>
      </c>
      <c r="GM301">
        <v>36708.9</v>
      </c>
      <c r="GN301">
        <v>34058</v>
      </c>
      <c r="GO301">
        <v>36496.1</v>
      </c>
      <c r="GP301">
        <v>43221.1</v>
      </c>
      <c r="GQ301">
        <v>47071.2</v>
      </c>
      <c r="GR301">
        <v>53147.4</v>
      </c>
      <c r="GS301">
        <v>58338.1</v>
      </c>
      <c r="GT301">
        <v>1.94337</v>
      </c>
      <c r="GU301">
        <v>1.64945</v>
      </c>
      <c r="GV301">
        <v>0.0955574</v>
      </c>
      <c r="GW301">
        <v>0</v>
      </c>
      <c r="GX301">
        <v>28.4405</v>
      </c>
      <c r="GY301">
        <v>999.9</v>
      </c>
      <c r="GZ301">
        <v>59.138</v>
      </c>
      <c r="HA301">
        <v>30.595</v>
      </c>
      <c r="HB301">
        <v>29.0166</v>
      </c>
      <c r="HC301">
        <v>54.3347</v>
      </c>
      <c r="HD301">
        <v>47.5881</v>
      </c>
      <c r="HE301">
        <v>1</v>
      </c>
      <c r="HF301">
        <v>0.107569</v>
      </c>
      <c r="HG301">
        <v>-1.45513</v>
      </c>
      <c r="HH301">
        <v>20.1278</v>
      </c>
      <c r="HI301">
        <v>5.19857</v>
      </c>
      <c r="HJ301">
        <v>12.0049</v>
      </c>
      <c r="HK301">
        <v>4.97555</v>
      </c>
      <c r="HL301">
        <v>3.294</v>
      </c>
      <c r="HM301">
        <v>9999</v>
      </c>
      <c r="HN301">
        <v>9999</v>
      </c>
      <c r="HO301">
        <v>9999</v>
      </c>
      <c r="HP301">
        <v>999.9</v>
      </c>
      <c r="HQ301">
        <v>1.86325</v>
      </c>
      <c r="HR301">
        <v>1.86812</v>
      </c>
      <c r="HS301">
        <v>1.86783</v>
      </c>
      <c r="HT301">
        <v>1.86905</v>
      </c>
      <c r="HU301">
        <v>1.86982</v>
      </c>
      <c r="HV301">
        <v>1.86593</v>
      </c>
      <c r="HW301">
        <v>1.86701</v>
      </c>
      <c r="HX301">
        <v>1.86843</v>
      </c>
      <c r="HY301">
        <v>5</v>
      </c>
      <c r="HZ301">
        <v>0</v>
      </c>
      <c r="IA301">
        <v>0</v>
      </c>
      <c r="IB301">
        <v>0</v>
      </c>
      <c r="IC301" t="s">
        <v>426</v>
      </c>
      <c r="ID301" t="s">
        <v>427</v>
      </c>
      <c r="IE301" t="s">
        <v>428</v>
      </c>
      <c r="IF301" t="s">
        <v>428</v>
      </c>
      <c r="IG301" t="s">
        <v>428</v>
      </c>
      <c r="IH301" t="s">
        <v>428</v>
      </c>
      <c r="II301">
        <v>0</v>
      </c>
      <c r="IJ301">
        <v>100</v>
      </c>
      <c r="IK301">
        <v>100</v>
      </c>
      <c r="IL301">
        <v>2.054</v>
      </c>
      <c r="IM301">
        <v>0.336</v>
      </c>
      <c r="IN301">
        <v>0.625846538382723</v>
      </c>
      <c r="IO301">
        <v>0.00365734689822481</v>
      </c>
      <c r="IP301">
        <v>-6.82403095585571e-07</v>
      </c>
      <c r="IQ301">
        <v>2.34579755332527e-10</v>
      </c>
      <c r="IR301">
        <v>-0.0964157226560202</v>
      </c>
      <c r="IS301">
        <v>-0.0183575705514064</v>
      </c>
      <c r="IT301">
        <v>0.00210061426533654</v>
      </c>
      <c r="IU301">
        <v>-2.28055882586626e-05</v>
      </c>
      <c r="IV301">
        <v>4</v>
      </c>
      <c r="IW301">
        <v>2464</v>
      </c>
      <c r="IX301">
        <v>0</v>
      </c>
      <c r="IY301">
        <v>27</v>
      </c>
      <c r="IZ301">
        <v>29308458.8</v>
      </c>
      <c r="JA301">
        <v>29308458.8</v>
      </c>
      <c r="JB301">
        <v>0.95459</v>
      </c>
      <c r="JC301">
        <v>2.63184</v>
      </c>
      <c r="JD301">
        <v>1.54785</v>
      </c>
      <c r="JE301">
        <v>2.31323</v>
      </c>
      <c r="JF301">
        <v>1.64673</v>
      </c>
      <c r="JG301">
        <v>2.35352</v>
      </c>
      <c r="JH301">
        <v>34.5092</v>
      </c>
      <c r="JI301">
        <v>24.2188</v>
      </c>
      <c r="JJ301">
        <v>18</v>
      </c>
      <c r="JK301">
        <v>501.585</v>
      </c>
      <c r="JL301">
        <v>330.235</v>
      </c>
      <c r="JM301">
        <v>31.064</v>
      </c>
      <c r="JN301">
        <v>28.7394</v>
      </c>
      <c r="JO301">
        <v>30.0002</v>
      </c>
      <c r="JP301">
        <v>28.6766</v>
      </c>
      <c r="JQ301">
        <v>28.6306</v>
      </c>
      <c r="JR301">
        <v>19.1326</v>
      </c>
      <c r="JS301">
        <v>24.2066</v>
      </c>
      <c r="JT301">
        <v>89.0112</v>
      </c>
      <c r="JU301">
        <v>31.0613</v>
      </c>
      <c r="JV301">
        <v>420</v>
      </c>
      <c r="JW301">
        <v>23.656</v>
      </c>
      <c r="JX301">
        <v>96.5987</v>
      </c>
      <c r="JY301">
        <v>94.5147</v>
      </c>
    </row>
    <row r="302" spans="1:285">
      <c r="A302">
        <v>286</v>
      </c>
      <c r="B302">
        <v>1758507527</v>
      </c>
      <c r="C302">
        <v>4499</v>
      </c>
      <c r="D302" t="s">
        <v>1003</v>
      </c>
      <c r="E302" t="s">
        <v>1004</v>
      </c>
      <c r="F302">
        <v>5</v>
      </c>
      <c r="G302" t="s">
        <v>419</v>
      </c>
      <c r="H302" t="s">
        <v>964</v>
      </c>
      <c r="I302" t="s">
        <v>421</v>
      </c>
      <c r="J302">
        <v>1758507524</v>
      </c>
      <c r="K302">
        <f>(L302)/1000</f>
        <v>0</v>
      </c>
      <c r="L302">
        <f>1000*DL302*AJ302*(DH302-DI302)/(100*DA302*(1000-AJ302*DH302))</f>
        <v>0</v>
      </c>
      <c r="M302">
        <f>DL302*AJ302*(DG302-DF302*(1000-AJ302*DI302)/(1000-AJ302*DH302))/(100*DA302)</f>
        <v>0</v>
      </c>
      <c r="N302">
        <f>DF302 - IF(AJ302&gt;1, M302*DA302*100.0/(AL302), 0)</f>
        <v>0</v>
      </c>
      <c r="O302">
        <f>((U302-K302/2)*N302-M302)/(U302+K302/2)</f>
        <v>0</v>
      </c>
      <c r="P302">
        <f>O302*(DM302+DN302)/1000.0</f>
        <v>0</v>
      </c>
      <c r="Q302">
        <f>(DF302 - IF(AJ302&gt;1, M302*DA302*100.0/(AL302), 0))*(DM302+DN302)/1000.0</f>
        <v>0</v>
      </c>
      <c r="R302">
        <f>2.0/((1/T302-1/S302)+SIGN(T302)*SQRT((1/T302-1/S302)*(1/T302-1/S302) + 4*DB302/((DB302+1)*(DB302+1))*(2*1/T302*1/S302-1/S302*1/S302)))</f>
        <v>0</v>
      </c>
      <c r="S302">
        <f>IF(LEFT(DC302,1)&lt;&gt;"0",IF(LEFT(DC302,1)="1",3.0,DD302),$D$5+$E$5*(DT302*DM302/($K$5*1000))+$F$5*(DT302*DM302/($K$5*1000))*MAX(MIN(DA302,$J$5),$I$5)*MAX(MIN(DA302,$J$5),$I$5)+$G$5*MAX(MIN(DA302,$J$5),$I$5)*(DT302*DM302/($K$5*1000))+$H$5*(DT302*DM302/($K$5*1000))*(DT302*DM302/($K$5*1000)))</f>
        <v>0</v>
      </c>
      <c r="T302">
        <f>K302*(1000-(1000*0.61365*exp(17.502*X302/(240.97+X302))/(DM302+DN302)+DH302)/2)/(1000*0.61365*exp(17.502*X302/(240.97+X302))/(DM302+DN302)-DH302)</f>
        <v>0</v>
      </c>
      <c r="U302">
        <f>1/((DB302+1)/(R302/1.6)+1/(S302/1.37)) + DB302/((DB302+1)/(R302/1.6) + DB302/(S302/1.37))</f>
        <v>0</v>
      </c>
      <c r="V302">
        <f>(CW302*CZ302)</f>
        <v>0</v>
      </c>
      <c r="W302">
        <f>(DO302+(V302+2*0.95*5.67E-8*(((DO302+$B$7)+273)^4-(DO302+273)^4)-44100*K302)/(1.84*29.3*S302+8*0.95*5.67E-8*(DO302+273)^3))</f>
        <v>0</v>
      </c>
      <c r="X302">
        <f>($C$7*DP302+$D$7*DQ302+$E$7*W302)</f>
        <v>0</v>
      </c>
      <c r="Y302">
        <f>0.61365*exp(17.502*X302/(240.97+X302))</f>
        <v>0</v>
      </c>
      <c r="Z302">
        <f>(AA302/AB302*100)</f>
        <v>0</v>
      </c>
      <c r="AA302">
        <f>DH302*(DM302+DN302)/1000</f>
        <v>0</v>
      </c>
      <c r="AB302">
        <f>0.61365*exp(17.502*DO302/(240.97+DO302))</f>
        <v>0</v>
      </c>
      <c r="AC302">
        <f>(Y302-DH302*(DM302+DN302)/1000)</f>
        <v>0</v>
      </c>
      <c r="AD302">
        <f>(-K302*44100)</f>
        <v>0</v>
      </c>
      <c r="AE302">
        <f>2*29.3*S302*0.92*(DO302-X302)</f>
        <v>0</v>
      </c>
      <c r="AF302">
        <f>2*0.95*5.67E-8*(((DO302+$B$7)+273)^4-(X302+273)^4)</f>
        <v>0</v>
      </c>
      <c r="AG302">
        <f>V302+AF302+AD302+AE302</f>
        <v>0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MAX(0,($B$13+$C$13*DT302)/(1+$D$13*DT302)*DM302/(DO302+273)*$E$13)</f>
        <v>0</v>
      </c>
      <c r="AM302" t="s">
        <v>422</v>
      </c>
      <c r="AN302" t="s">
        <v>422</v>
      </c>
      <c r="AO302">
        <v>0</v>
      </c>
      <c r="AP302">
        <v>0</v>
      </c>
      <c r="AQ302">
        <f>1-AO302/AP302</f>
        <v>0</v>
      </c>
      <c r="AR302">
        <v>0</v>
      </c>
      <c r="AS302" t="s">
        <v>422</v>
      </c>
      <c r="AT302" t="s">
        <v>422</v>
      </c>
      <c r="AU302">
        <v>0</v>
      </c>
      <c r="AV302">
        <v>0</v>
      </c>
      <c r="AW302">
        <f>1-AU302/AV302</f>
        <v>0</v>
      </c>
      <c r="AX302">
        <v>0.5</v>
      </c>
      <c r="AY302">
        <f>CX302</f>
        <v>0</v>
      </c>
      <c r="AZ302">
        <f>M302</f>
        <v>0</v>
      </c>
      <c r="BA302">
        <f>AW302*AX302*AY302</f>
        <v>0</v>
      </c>
      <c r="BB302">
        <f>(AZ302-AR302)/AY302</f>
        <v>0</v>
      </c>
      <c r="BC302">
        <f>(AP302-AV302)/AV302</f>
        <v>0</v>
      </c>
      <c r="BD302">
        <f>AO302/(AQ302+AO302/AV302)</f>
        <v>0</v>
      </c>
      <c r="BE302" t="s">
        <v>422</v>
      </c>
      <c r="BF302">
        <v>0</v>
      </c>
      <c r="BG302">
        <f>IF(BF302&lt;&gt;0, BF302, BD302)</f>
        <v>0</v>
      </c>
      <c r="BH302">
        <f>1-BG302/AV302</f>
        <v>0</v>
      </c>
      <c r="BI302">
        <f>(AV302-AU302)/(AV302-BG302)</f>
        <v>0</v>
      </c>
      <c r="BJ302">
        <f>(AP302-AV302)/(AP302-BG302)</f>
        <v>0</v>
      </c>
      <c r="BK302">
        <f>(AV302-AU302)/(AV302-AO302)</f>
        <v>0</v>
      </c>
      <c r="BL302">
        <f>(AP302-AV302)/(AP302-AO302)</f>
        <v>0</v>
      </c>
      <c r="BM302">
        <f>(BI302*BG302/AU302)</f>
        <v>0</v>
      </c>
      <c r="BN302">
        <f>(1-BM302)</f>
        <v>0</v>
      </c>
      <c r="CW302">
        <f>$B$11*DU302+$C$11*DV302+$F$11*EG302*(1-EJ302)</f>
        <v>0</v>
      </c>
      <c r="CX302">
        <f>CW302*CY302</f>
        <v>0</v>
      </c>
      <c r="CY302">
        <f>($B$11*$D$9+$C$11*$D$9+$F$11*((ET302+EL302)/MAX(ET302+EL302+EU302, 0.1)*$I$9+EU302/MAX(ET302+EL302+EU302, 0.1)*$J$9))/($B$11+$C$11+$F$11)</f>
        <v>0</v>
      </c>
      <c r="CZ302">
        <f>($B$11*$K$9+$C$11*$K$9+$F$11*((ET302+EL302)/MAX(ET302+EL302+EU302, 0.1)*$P$9+EU302/MAX(ET302+EL302+EU302, 0.1)*$Q$9))/($B$11+$C$11+$F$11)</f>
        <v>0</v>
      </c>
      <c r="DA302">
        <v>2.96</v>
      </c>
      <c r="DB302">
        <v>0.5</v>
      </c>
      <c r="DC302" t="s">
        <v>423</v>
      </c>
      <c r="DD302">
        <v>2</v>
      </c>
      <c r="DE302">
        <v>1758507524</v>
      </c>
      <c r="DF302">
        <v>420.367</v>
      </c>
      <c r="DG302">
        <v>419.975</v>
      </c>
      <c r="DH302">
        <v>23.8297333333333</v>
      </c>
      <c r="DI302">
        <v>23.6035666666667</v>
      </c>
      <c r="DJ302">
        <v>418.313</v>
      </c>
      <c r="DK302">
        <v>23.4937333333333</v>
      </c>
      <c r="DL302">
        <v>499.982</v>
      </c>
      <c r="DM302">
        <v>89.8384333333333</v>
      </c>
      <c r="DN302">
        <v>0.0368770666666667</v>
      </c>
      <c r="DO302">
        <v>30.1580333333333</v>
      </c>
      <c r="DP302">
        <v>29.9983333333333</v>
      </c>
      <c r="DQ302">
        <v>999.9</v>
      </c>
      <c r="DR302">
        <v>0</v>
      </c>
      <c r="DS302">
        <v>0</v>
      </c>
      <c r="DT302">
        <v>9989.57666666667</v>
      </c>
      <c r="DU302">
        <v>0</v>
      </c>
      <c r="DV302">
        <v>0.330984</v>
      </c>
      <c r="DW302">
        <v>0.391642</v>
      </c>
      <c r="DX302">
        <v>430.628666666667</v>
      </c>
      <c r="DY302">
        <v>430.127666666667</v>
      </c>
      <c r="DZ302">
        <v>0.226153666666667</v>
      </c>
      <c r="EA302">
        <v>419.975</v>
      </c>
      <c r="EB302">
        <v>23.6035666666667</v>
      </c>
      <c r="EC302">
        <v>2.14083</v>
      </c>
      <c r="ED302">
        <v>2.12050666666667</v>
      </c>
      <c r="EE302">
        <v>18.5262333333333</v>
      </c>
      <c r="EF302">
        <v>18.3741</v>
      </c>
      <c r="EG302">
        <v>0.00500059</v>
      </c>
      <c r="EH302">
        <v>0</v>
      </c>
      <c r="EI302">
        <v>0</v>
      </c>
      <c r="EJ302">
        <v>0</v>
      </c>
      <c r="EK302">
        <v>303.8</v>
      </c>
      <c r="EL302">
        <v>0.00500059</v>
      </c>
      <c r="EM302">
        <v>-14.3333333333333</v>
      </c>
      <c r="EN302">
        <v>0.0666666666666667</v>
      </c>
      <c r="EO302">
        <v>35.062</v>
      </c>
      <c r="EP302">
        <v>38.0623333333333</v>
      </c>
      <c r="EQ302">
        <v>36.3123333333333</v>
      </c>
      <c r="ER302">
        <v>37.854</v>
      </c>
      <c r="ES302">
        <v>37.2706666666667</v>
      </c>
      <c r="ET302">
        <v>0</v>
      </c>
      <c r="EU302">
        <v>0</v>
      </c>
      <c r="EV302">
        <v>0</v>
      </c>
      <c r="EW302">
        <v>1758507527.7</v>
      </c>
      <c r="EX302">
        <v>0</v>
      </c>
      <c r="EY302">
        <v>303.715384615385</v>
      </c>
      <c r="EZ302">
        <v>22.6119656822967</v>
      </c>
      <c r="FA302">
        <v>-27.0119659713249</v>
      </c>
      <c r="FB302">
        <v>-15.9269230769231</v>
      </c>
      <c r="FC302">
        <v>15</v>
      </c>
      <c r="FD302">
        <v>0</v>
      </c>
      <c r="FE302" t="s">
        <v>424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0.380642857142857</v>
      </c>
      <c r="FR302">
        <v>-0.096308415584415</v>
      </c>
      <c r="FS302">
        <v>0.0470972692265554</v>
      </c>
      <c r="FT302">
        <v>1</v>
      </c>
      <c r="FU302">
        <v>302.626470588235</v>
      </c>
      <c r="FV302">
        <v>1.66080959183348</v>
      </c>
      <c r="FW302">
        <v>4.92880541687032</v>
      </c>
      <c r="FX302">
        <v>-1</v>
      </c>
      <c r="FY302">
        <v>0.229265285714286</v>
      </c>
      <c r="FZ302">
        <v>-0.00160449350649303</v>
      </c>
      <c r="GA302">
        <v>0.00421340859798874</v>
      </c>
      <c r="GB302">
        <v>1</v>
      </c>
      <c r="GC302">
        <v>2</v>
      </c>
      <c r="GD302">
        <v>2</v>
      </c>
      <c r="GE302" t="s">
        <v>425</v>
      </c>
      <c r="GF302">
        <v>3.13281</v>
      </c>
      <c r="GG302">
        <v>2.71524</v>
      </c>
      <c r="GH302">
        <v>0.0888267</v>
      </c>
      <c r="GI302">
        <v>0.0892361</v>
      </c>
      <c r="GJ302">
        <v>0.101743</v>
      </c>
      <c r="GK302">
        <v>0.101689</v>
      </c>
      <c r="GL302">
        <v>34296.9</v>
      </c>
      <c r="GM302">
        <v>36708.7</v>
      </c>
      <c r="GN302">
        <v>34058.1</v>
      </c>
      <c r="GO302">
        <v>36496.1</v>
      </c>
      <c r="GP302">
        <v>43221.2</v>
      </c>
      <c r="GQ302">
        <v>47071.2</v>
      </c>
      <c r="GR302">
        <v>53147.5</v>
      </c>
      <c r="GS302">
        <v>58338.2</v>
      </c>
      <c r="GT302">
        <v>1.9435</v>
      </c>
      <c r="GU302">
        <v>1.64933</v>
      </c>
      <c r="GV302">
        <v>0.0954047</v>
      </c>
      <c r="GW302">
        <v>0</v>
      </c>
      <c r="GX302">
        <v>28.4423</v>
      </c>
      <c r="GY302">
        <v>999.9</v>
      </c>
      <c r="GZ302">
        <v>59.138</v>
      </c>
      <c r="HA302">
        <v>30.595</v>
      </c>
      <c r="HB302">
        <v>29.0175</v>
      </c>
      <c r="HC302">
        <v>54.5247</v>
      </c>
      <c r="HD302">
        <v>47.2877</v>
      </c>
      <c r="HE302">
        <v>1</v>
      </c>
      <c r="HF302">
        <v>0.107416</v>
      </c>
      <c r="HG302">
        <v>-1.45251</v>
      </c>
      <c r="HH302">
        <v>20.1279</v>
      </c>
      <c r="HI302">
        <v>5.19827</v>
      </c>
      <c r="HJ302">
        <v>12.0053</v>
      </c>
      <c r="HK302">
        <v>4.97545</v>
      </c>
      <c r="HL302">
        <v>3.294</v>
      </c>
      <c r="HM302">
        <v>9999</v>
      </c>
      <c r="HN302">
        <v>9999</v>
      </c>
      <c r="HO302">
        <v>9999</v>
      </c>
      <c r="HP302">
        <v>999.9</v>
      </c>
      <c r="HQ302">
        <v>1.86325</v>
      </c>
      <c r="HR302">
        <v>1.86812</v>
      </c>
      <c r="HS302">
        <v>1.86784</v>
      </c>
      <c r="HT302">
        <v>1.86905</v>
      </c>
      <c r="HU302">
        <v>1.86982</v>
      </c>
      <c r="HV302">
        <v>1.86592</v>
      </c>
      <c r="HW302">
        <v>1.86699</v>
      </c>
      <c r="HX302">
        <v>1.86843</v>
      </c>
      <c r="HY302">
        <v>5</v>
      </c>
      <c r="HZ302">
        <v>0</v>
      </c>
      <c r="IA302">
        <v>0</v>
      </c>
      <c r="IB302">
        <v>0</v>
      </c>
      <c r="IC302" t="s">
        <v>426</v>
      </c>
      <c r="ID302" t="s">
        <v>427</v>
      </c>
      <c r="IE302" t="s">
        <v>428</v>
      </c>
      <c r="IF302" t="s">
        <v>428</v>
      </c>
      <c r="IG302" t="s">
        <v>428</v>
      </c>
      <c r="IH302" t="s">
        <v>428</v>
      </c>
      <c r="II302">
        <v>0</v>
      </c>
      <c r="IJ302">
        <v>100</v>
      </c>
      <c r="IK302">
        <v>100</v>
      </c>
      <c r="IL302">
        <v>2.053</v>
      </c>
      <c r="IM302">
        <v>0.336</v>
      </c>
      <c r="IN302">
        <v>0.625846538382723</v>
      </c>
      <c r="IO302">
        <v>0.00365734689822481</v>
      </c>
      <c r="IP302">
        <v>-6.82403095585571e-07</v>
      </c>
      <c r="IQ302">
        <v>2.34579755332527e-10</v>
      </c>
      <c r="IR302">
        <v>-0.0964157226560202</v>
      </c>
      <c r="IS302">
        <v>-0.0183575705514064</v>
      </c>
      <c r="IT302">
        <v>0.00210061426533654</v>
      </c>
      <c r="IU302">
        <v>-2.28055882586626e-05</v>
      </c>
      <c r="IV302">
        <v>4</v>
      </c>
      <c r="IW302">
        <v>2464</v>
      </c>
      <c r="IX302">
        <v>0</v>
      </c>
      <c r="IY302">
        <v>27</v>
      </c>
      <c r="IZ302">
        <v>29308458.8</v>
      </c>
      <c r="JA302">
        <v>29308458.8</v>
      </c>
      <c r="JB302">
        <v>0.95459</v>
      </c>
      <c r="JC302">
        <v>2.64526</v>
      </c>
      <c r="JD302">
        <v>1.54785</v>
      </c>
      <c r="JE302">
        <v>2.31445</v>
      </c>
      <c r="JF302">
        <v>1.64673</v>
      </c>
      <c r="JG302">
        <v>2.25098</v>
      </c>
      <c r="JH302">
        <v>34.5092</v>
      </c>
      <c r="JI302">
        <v>24.2101</v>
      </c>
      <c r="JJ302">
        <v>18</v>
      </c>
      <c r="JK302">
        <v>501.672</v>
      </c>
      <c r="JL302">
        <v>330.182</v>
      </c>
      <c r="JM302">
        <v>31.0638</v>
      </c>
      <c r="JN302">
        <v>28.7394</v>
      </c>
      <c r="JO302">
        <v>30</v>
      </c>
      <c r="JP302">
        <v>28.6772</v>
      </c>
      <c r="JQ302">
        <v>28.6317</v>
      </c>
      <c r="JR302">
        <v>19.1326</v>
      </c>
      <c r="JS302">
        <v>24.2066</v>
      </c>
      <c r="JT302">
        <v>89.0112</v>
      </c>
      <c r="JU302">
        <v>31.0625</v>
      </c>
      <c r="JV302">
        <v>420</v>
      </c>
      <c r="JW302">
        <v>23.656</v>
      </c>
      <c r="JX302">
        <v>96.5989</v>
      </c>
      <c r="JY302">
        <v>94.5148</v>
      </c>
    </row>
    <row r="303" spans="1:285">
      <c r="A303">
        <v>287</v>
      </c>
      <c r="B303">
        <v>1758507529</v>
      </c>
      <c r="C303">
        <v>4501</v>
      </c>
      <c r="D303" t="s">
        <v>1005</v>
      </c>
      <c r="E303" t="s">
        <v>1006</v>
      </c>
      <c r="F303">
        <v>5</v>
      </c>
      <c r="G303" t="s">
        <v>419</v>
      </c>
      <c r="H303" t="s">
        <v>964</v>
      </c>
      <c r="I303" t="s">
        <v>421</v>
      </c>
      <c r="J303">
        <v>1758507526</v>
      </c>
      <c r="K303">
        <f>(L303)/1000</f>
        <v>0</v>
      </c>
      <c r="L303">
        <f>1000*DL303*AJ303*(DH303-DI303)/(100*DA303*(1000-AJ303*DH303))</f>
        <v>0</v>
      </c>
      <c r="M303">
        <f>DL303*AJ303*(DG303-DF303*(1000-AJ303*DI303)/(1000-AJ303*DH303))/(100*DA303)</f>
        <v>0</v>
      </c>
      <c r="N303">
        <f>DF303 - IF(AJ303&gt;1, M303*DA303*100.0/(AL303), 0)</f>
        <v>0</v>
      </c>
      <c r="O303">
        <f>((U303-K303/2)*N303-M303)/(U303+K303/2)</f>
        <v>0</v>
      </c>
      <c r="P303">
        <f>O303*(DM303+DN303)/1000.0</f>
        <v>0</v>
      </c>
      <c r="Q303">
        <f>(DF303 - IF(AJ303&gt;1, M303*DA303*100.0/(AL303), 0))*(DM303+DN303)/1000.0</f>
        <v>0</v>
      </c>
      <c r="R303">
        <f>2.0/((1/T303-1/S303)+SIGN(T303)*SQRT((1/T303-1/S303)*(1/T303-1/S303) + 4*DB303/((DB303+1)*(DB303+1))*(2*1/T303*1/S303-1/S303*1/S303)))</f>
        <v>0</v>
      </c>
      <c r="S303">
        <f>IF(LEFT(DC303,1)&lt;&gt;"0",IF(LEFT(DC303,1)="1",3.0,DD303),$D$5+$E$5*(DT303*DM303/($K$5*1000))+$F$5*(DT303*DM303/($K$5*1000))*MAX(MIN(DA303,$J$5),$I$5)*MAX(MIN(DA303,$J$5),$I$5)+$G$5*MAX(MIN(DA303,$J$5),$I$5)*(DT303*DM303/($K$5*1000))+$H$5*(DT303*DM303/($K$5*1000))*(DT303*DM303/($K$5*1000)))</f>
        <v>0</v>
      </c>
      <c r="T303">
        <f>K303*(1000-(1000*0.61365*exp(17.502*X303/(240.97+X303))/(DM303+DN303)+DH303)/2)/(1000*0.61365*exp(17.502*X303/(240.97+X303))/(DM303+DN303)-DH303)</f>
        <v>0</v>
      </c>
      <c r="U303">
        <f>1/((DB303+1)/(R303/1.6)+1/(S303/1.37)) + DB303/((DB303+1)/(R303/1.6) + DB303/(S303/1.37))</f>
        <v>0</v>
      </c>
      <c r="V303">
        <f>(CW303*CZ303)</f>
        <v>0</v>
      </c>
      <c r="W303">
        <f>(DO303+(V303+2*0.95*5.67E-8*(((DO303+$B$7)+273)^4-(DO303+273)^4)-44100*K303)/(1.84*29.3*S303+8*0.95*5.67E-8*(DO303+273)^3))</f>
        <v>0</v>
      </c>
      <c r="X303">
        <f>($C$7*DP303+$D$7*DQ303+$E$7*W303)</f>
        <v>0</v>
      </c>
      <c r="Y303">
        <f>0.61365*exp(17.502*X303/(240.97+X303))</f>
        <v>0</v>
      </c>
      <c r="Z303">
        <f>(AA303/AB303*100)</f>
        <v>0</v>
      </c>
      <c r="AA303">
        <f>DH303*(DM303+DN303)/1000</f>
        <v>0</v>
      </c>
      <c r="AB303">
        <f>0.61365*exp(17.502*DO303/(240.97+DO303))</f>
        <v>0</v>
      </c>
      <c r="AC303">
        <f>(Y303-DH303*(DM303+DN303)/1000)</f>
        <v>0</v>
      </c>
      <c r="AD303">
        <f>(-K303*44100)</f>
        <v>0</v>
      </c>
      <c r="AE303">
        <f>2*29.3*S303*0.92*(DO303-X303)</f>
        <v>0</v>
      </c>
      <c r="AF303">
        <f>2*0.95*5.67E-8*(((DO303+$B$7)+273)^4-(X303+273)^4)</f>
        <v>0</v>
      </c>
      <c r="AG303">
        <f>V303+AF303+AD303+AE303</f>
        <v>0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MAX(0,($B$13+$C$13*DT303)/(1+$D$13*DT303)*DM303/(DO303+273)*$E$13)</f>
        <v>0</v>
      </c>
      <c r="AM303" t="s">
        <v>422</v>
      </c>
      <c r="AN303" t="s">
        <v>422</v>
      </c>
      <c r="AO303">
        <v>0</v>
      </c>
      <c r="AP303">
        <v>0</v>
      </c>
      <c r="AQ303">
        <f>1-AO303/AP303</f>
        <v>0</v>
      </c>
      <c r="AR303">
        <v>0</v>
      </c>
      <c r="AS303" t="s">
        <v>422</v>
      </c>
      <c r="AT303" t="s">
        <v>422</v>
      </c>
      <c r="AU303">
        <v>0</v>
      </c>
      <c r="AV303">
        <v>0</v>
      </c>
      <c r="AW303">
        <f>1-AU303/AV303</f>
        <v>0</v>
      </c>
      <c r="AX303">
        <v>0.5</v>
      </c>
      <c r="AY303">
        <f>CX303</f>
        <v>0</v>
      </c>
      <c r="AZ303">
        <f>M303</f>
        <v>0</v>
      </c>
      <c r="BA303">
        <f>AW303*AX303*AY303</f>
        <v>0</v>
      </c>
      <c r="BB303">
        <f>(AZ303-AR303)/AY303</f>
        <v>0</v>
      </c>
      <c r="BC303">
        <f>(AP303-AV303)/AV303</f>
        <v>0</v>
      </c>
      <c r="BD303">
        <f>AO303/(AQ303+AO303/AV303)</f>
        <v>0</v>
      </c>
      <c r="BE303" t="s">
        <v>422</v>
      </c>
      <c r="BF303">
        <v>0</v>
      </c>
      <c r="BG303">
        <f>IF(BF303&lt;&gt;0, BF303, BD303)</f>
        <v>0</v>
      </c>
      <c r="BH303">
        <f>1-BG303/AV303</f>
        <v>0</v>
      </c>
      <c r="BI303">
        <f>(AV303-AU303)/(AV303-BG303)</f>
        <v>0</v>
      </c>
      <c r="BJ303">
        <f>(AP303-AV303)/(AP303-BG303)</f>
        <v>0</v>
      </c>
      <c r="BK303">
        <f>(AV303-AU303)/(AV303-AO303)</f>
        <v>0</v>
      </c>
      <c r="BL303">
        <f>(AP303-AV303)/(AP303-AO303)</f>
        <v>0</v>
      </c>
      <c r="BM303">
        <f>(BI303*BG303/AU303)</f>
        <v>0</v>
      </c>
      <c r="BN303">
        <f>(1-BM303)</f>
        <v>0</v>
      </c>
      <c r="CW303">
        <f>$B$11*DU303+$C$11*DV303+$F$11*EG303*(1-EJ303)</f>
        <v>0</v>
      </c>
      <c r="CX303">
        <f>CW303*CY303</f>
        <v>0</v>
      </c>
      <c r="CY303">
        <f>($B$11*$D$9+$C$11*$D$9+$F$11*((ET303+EL303)/MAX(ET303+EL303+EU303, 0.1)*$I$9+EU303/MAX(ET303+EL303+EU303, 0.1)*$J$9))/($B$11+$C$11+$F$11)</f>
        <v>0</v>
      </c>
      <c r="CZ303">
        <f>($B$11*$K$9+$C$11*$K$9+$F$11*((ET303+EL303)/MAX(ET303+EL303+EU303, 0.1)*$P$9+EU303/MAX(ET303+EL303+EU303, 0.1)*$Q$9))/($B$11+$C$11+$F$11)</f>
        <v>0</v>
      </c>
      <c r="DA303">
        <v>2.96</v>
      </c>
      <c r="DB303">
        <v>0.5</v>
      </c>
      <c r="DC303" t="s">
        <v>423</v>
      </c>
      <c r="DD303">
        <v>2</v>
      </c>
      <c r="DE303">
        <v>1758507526</v>
      </c>
      <c r="DF303">
        <v>420.376666666667</v>
      </c>
      <c r="DG303">
        <v>419.969333333333</v>
      </c>
      <c r="DH303">
        <v>23.8288</v>
      </c>
      <c r="DI303">
        <v>23.6036333333333</v>
      </c>
      <c r="DJ303">
        <v>418.323</v>
      </c>
      <c r="DK303">
        <v>23.4928333333333</v>
      </c>
      <c r="DL303">
        <v>499.970666666667</v>
      </c>
      <c r="DM303">
        <v>89.8384</v>
      </c>
      <c r="DN303">
        <v>0.0369873</v>
      </c>
      <c r="DO303">
        <v>30.1605666666667</v>
      </c>
      <c r="DP303">
        <v>29.9977</v>
      </c>
      <c r="DQ303">
        <v>999.9</v>
      </c>
      <c r="DR303">
        <v>0</v>
      </c>
      <c r="DS303">
        <v>0</v>
      </c>
      <c r="DT303">
        <v>9995.18333333333</v>
      </c>
      <c r="DU303">
        <v>0</v>
      </c>
      <c r="DV303">
        <v>0.330984</v>
      </c>
      <c r="DW303">
        <v>0.407226333333333</v>
      </c>
      <c r="DX303">
        <v>430.638333333333</v>
      </c>
      <c r="DY303">
        <v>430.122</v>
      </c>
      <c r="DZ303">
        <v>0.225135333333333</v>
      </c>
      <c r="EA303">
        <v>419.969333333333</v>
      </c>
      <c r="EB303">
        <v>23.6036333333333</v>
      </c>
      <c r="EC303">
        <v>2.14074333333333</v>
      </c>
      <c r="ED303">
        <v>2.12051333333333</v>
      </c>
      <c r="EE303">
        <v>18.5256</v>
      </c>
      <c r="EF303">
        <v>18.3741666666667</v>
      </c>
      <c r="EG303">
        <v>0.00500059</v>
      </c>
      <c r="EH303">
        <v>0</v>
      </c>
      <c r="EI303">
        <v>0</v>
      </c>
      <c r="EJ303">
        <v>0</v>
      </c>
      <c r="EK303">
        <v>304.666666666667</v>
      </c>
      <c r="EL303">
        <v>0.00500059</v>
      </c>
      <c r="EM303">
        <v>-15.7666666666667</v>
      </c>
      <c r="EN303">
        <v>-0.5</v>
      </c>
      <c r="EO303">
        <v>35.062</v>
      </c>
      <c r="EP303">
        <v>38.1246666666667</v>
      </c>
      <c r="EQ303">
        <v>36.354</v>
      </c>
      <c r="ER303">
        <v>37.9373333333333</v>
      </c>
      <c r="ES303">
        <v>37.2913333333333</v>
      </c>
      <c r="ET303">
        <v>0</v>
      </c>
      <c r="EU303">
        <v>0</v>
      </c>
      <c r="EV303">
        <v>0</v>
      </c>
      <c r="EW303">
        <v>1758507529.5</v>
      </c>
      <c r="EX303">
        <v>0</v>
      </c>
      <c r="EY303">
        <v>304.464</v>
      </c>
      <c r="EZ303">
        <v>27.3923074111174</v>
      </c>
      <c r="FA303">
        <v>0.046153618598217</v>
      </c>
      <c r="FB303">
        <v>-16.58</v>
      </c>
      <c r="FC303">
        <v>15</v>
      </c>
      <c r="FD303">
        <v>0</v>
      </c>
      <c r="FE303" t="s">
        <v>424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0.377120238095238</v>
      </c>
      <c r="FR303">
        <v>0.0679958961038961</v>
      </c>
      <c r="FS303">
        <v>0.0434707952734386</v>
      </c>
      <c r="FT303">
        <v>1</v>
      </c>
      <c r="FU303">
        <v>303.047058823529</v>
      </c>
      <c r="FV303">
        <v>21.1978607655474</v>
      </c>
      <c r="FW303">
        <v>5.16522508444796</v>
      </c>
      <c r="FX303">
        <v>-1</v>
      </c>
      <c r="FY303">
        <v>0.229483095238095</v>
      </c>
      <c r="FZ303">
        <v>-0.0186121558441557</v>
      </c>
      <c r="GA303">
        <v>0.00393563286984035</v>
      </c>
      <c r="GB303">
        <v>1</v>
      </c>
      <c r="GC303">
        <v>2</v>
      </c>
      <c r="GD303">
        <v>2</v>
      </c>
      <c r="GE303" t="s">
        <v>425</v>
      </c>
      <c r="GF303">
        <v>3.13295</v>
      </c>
      <c r="GG303">
        <v>2.71489</v>
      </c>
      <c r="GH303">
        <v>0.0888335</v>
      </c>
      <c r="GI303">
        <v>0.0892444</v>
      </c>
      <c r="GJ303">
        <v>0.101742</v>
      </c>
      <c r="GK303">
        <v>0.101694</v>
      </c>
      <c r="GL303">
        <v>34296.9</v>
      </c>
      <c r="GM303">
        <v>36708.5</v>
      </c>
      <c r="GN303">
        <v>34058.3</v>
      </c>
      <c r="GO303">
        <v>36496.2</v>
      </c>
      <c r="GP303">
        <v>43221.4</v>
      </c>
      <c r="GQ303">
        <v>47071</v>
      </c>
      <c r="GR303">
        <v>53147.7</v>
      </c>
      <c r="GS303">
        <v>58338.4</v>
      </c>
      <c r="GT303">
        <v>1.94363</v>
      </c>
      <c r="GU303">
        <v>1.64918</v>
      </c>
      <c r="GV303">
        <v>0.0954457</v>
      </c>
      <c r="GW303">
        <v>0</v>
      </c>
      <c r="GX303">
        <v>28.4447</v>
      </c>
      <c r="GY303">
        <v>999.9</v>
      </c>
      <c r="GZ303">
        <v>59.138</v>
      </c>
      <c r="HA303">
        <v>30.595</v>
      </c>
      <c r="HB303">
        <v>29.0189</v>
      </c>
      <c r="HC303">
        <v>54.5347</v>
      </c>
      <c r="HD303">
        <v>47.5841</v>
      </c>
      <c r="HE303">
        <v>1</v>
      </c>
      <c r="HF303">
        <v>0.107393</v>
      </c>
      <c r="HG303">
        <v>-1.45268</v>
      </c>
      <c r="HH303">
        <v>20.1279</v>
      </c>
      <c r="HI303">
        <v>5.19827</v>
      </c>
      <c r="HJ303">
        <v>12.0047</v>
      </c>
      <c r="HK303">
        <v>4.97535</v>
      </c>
      <c r="HL303">
        <v>3.294</v>
      </c>
      <c r="HM303">
        <v>9999</v>
      </c>
      <c r="HN303">
        <v>9999</v>
      </c>
      <c r="HO303">
        <v>9999</v>
      </c>
      <c r="HP303">
        <v>999.9</v>
      </c>
      <c r="HQ303">
        <v>1.86325</v>
      </c>
      <c r="HR303">
        <v>1.86813</v>
      </c>
      <c r="HS303">
        <v>1.86783</v>
      </c>
      <c r="HT303">
        <v>1.86905</v>
      </c>
      <c r="HU303">
        <v>1.86981</v>
      </c>
      <c r="HV303">
        <v>1.8659</v>
      </c>
      <c r="HW303">
        <v>1.86697</v>
      </c>
      <c r="HX303">
        <v>1.86844</v>
      </c>
      <c r="HY303">
        <v>5</v>
      </c>
      <c r="HZ303">
        <v>0</v>
      </c>
      <c r="IA303">
        <v>0</v>
      </c>
      <c r="IB303">
        <v>0</v>
      </c>
      <c r="IC303" t="s">
        <v>426</v>
      </c>
      <c r="ID303" t="s">
        <v>427</v>
      </c>
      <c r="IE303" t="s">
        <v>428</v>
      </c>
      <c r="IF303" t="s">
        <v>428</v>
      </c>
      <c r="IG303" t="s">
        <v>428</v>
      </c>
      <c r="IH303" t="s">
        <v>428</v>
      </c>
      <c r="II303">
        <v>0</v>
      </c>
      <c r="IJ303">
        <v>100</v>
      </c>
      <c r="IK303">
        <v>100</v>
      </c>
      <c r="IL303">
        <v>2.054</v>
      </c>
      <c r="IM303">
        <v>0.3359</v>
      </c>
      <c r="IN303">
        <v>0.625846538382723</v>
      </c>
      <c r="IO303">
        <v>0.00365734689822481</v>
      </c>
      <c r="IP303">
        <v>-6.82403095585571e-07</v>
      </c>
      <c r="IQ303">
        <v>2.34579755332527e-10</v>
      </c>
      <c r="IR303">
        <v>-0.0964157226560202</v>
      </c>
      <c r="IS303">
        <v>-0.0183575705514064</v>
      </c>
      <c r="IT303">
        <v>0.00210061426533654</v>
      </c>
      <c r="IU303">
        <v>-2.28055882586626e-05</v>
      </c>
      <c r="IV303">
        <v>4</v>
      </c>
      <c r="IW303">
        <v>2464</v>
      </c>
      <c r="IX303">
        <v>0</v>
      </c>
      <c r="IY303">
        <v>27</v>
      </c>
      <c r="IZ303">
        <v>29308458.8</v>
      </c>
      <c r="JA303">
        <v>29308458.8</v>
      </c>
      <c r="JB303">
        <v>0.95459</v>
      </c>
      <c r="JC303">
        <v>2.63794</v>
      </c>
      <c r="JD303">
        <v>1.54785</v>
      </c>
      <c r="JE303">
        <v>2.31445</v>
      </c>
      <c r="JF303">
        <v>1.64673</v>
      </c>
      <c r="JG303">
        <v>2.35596</v>
      </c>
      <c r="JH303">
        <v>34.5092</v>
      </c>
      <c r="JI303">
        <v>24.2276</v>
      </c>
      <c r="JJ303">
        <v>18</v>
      </c>
      <c r="JK303">
        <v>501.755</v>
      </c>
      <c r="JL303">
        <v>330.117</v>
      </c>
      <c r="JM303">
        <v>31.0636</v>
      </c>
      <c r="JN303">
        <v>28.7402</v>
      </c>
      <c r="JO303">
        <v>30</v>
      </c>
      <c r="JP303">
        <v>28.6772</v>
      </c>
      <c r="JQ303">
        <v>28.6329</v>
      </c>
      <c r="JR303">
        <v>19.1318</v>
      </c>
      <c r="JS303">
        <v>24.2066</v>
      </c>
      <c r="JT303">
        <v>89.0112</v>
      </c>
      <c r="JU303">
        <v>31.0625</v>
      </c>
      <c r="JV303">
        <v>420</v>
      </c>
      <c r="JW303">
        <v>23.656</v>
      </c>
      <c r="JX303">
        <v>96.5993</v>
      </c>
      <c r="JY303">
        <v>94.5151</v>
      </c>
    </row>
    <row r="304" spans="1:285">
      <c r="A304">
        <v>288</v>
      </c>
      <c r="B304">
        <v>1758507531</v>
      </c>
      <c r="C304">
        <v>4503</v>
      </c>
      <c r="D304" t="s">
        <v>1007</v>
      </c>
      <c r="E304" t="s">
        <v>1008</v>
      </c>
      <c r="F304">
        <v>5</v>
      </c>
      <c r="G304" t="s">
        <v>419</v>
      </c>
      <c r="H304" t="s">
        <v>964</v>
      </c>
      <c r="I304" t="s">
        <v>421</v>
      </c>
      <c r="J304">
        <v>1758507528</v>
      </c>
      <c r="K304">
        <f>(L304)/1000</f>
        <v>0</v>
      </c>
      <c r="L304">
        <f>1000*DL304*AJ304*(DH304-DI304)/(100*DA304*(1000-AJ304*DH304))</f>
        <v>0</v>
      </c>
      <c r="M304">
        <f>DL304*AJ304*(DG304-DF304*(1000-AJ304*DI304)/(1000-AJ304*DH304))/(100*DA304)</f>
        <v>0</v>
      </c>
      <c r="N304">
        <f>DF304 - IF(AJ304&gt;1, M304*DA304*100.0/(AL304), 0)</f>
        <v>0</v>
      </c>
      <c r="O304">
        <f>((U304-K304/2)*N304-M304)/(U304+K304/2)</f>
        <v>0</v>
      </c>
      <c r="P304">
        <f>O304*(DM304+DN304)/1000.0</f>
        <v>0</v>
      </c>
      <c r="Q304">
        <f>(DF304 - IF(AJ304&gt;1, M304*DA304*100.0/(AL304), 0))*(DM304+DN304)/1000.0</f>
        <v>0</v>
      </c>
      <c r="R304">
        <f>2.0/((1/T304-1/S304)+SIGN(T304)*SQRT((1/T304-1/S304)*(1/T304-1/S304) + 4*DB304/((DB304+1)*(DB304+1))*(2*1/T304*1/S304-1/S304*1/S304)))</f>
        <v>0</v>
      </c>
      <c r="S304">
        <f>IF(LEFT(DC304,1)&lt;&gt;"0",IF(LEFT(DC304,1)="1",3.0,DD304),$D$5+$E$5*(DT304*DM304/($K$5*1000))+$F$5*(DT304*DM304/($K$5*1000))*MAX(MIN(DA304,$J$5),$I$5)*MAX(MIN(DA304,$J$5),$I$5)+$G$5*MAX(MIN(DA304,$J$5),$I$5)*(DT304*DM304/($K$5*1000))+$H$5*(DT304*DM304/($K$5*1000))*(DT304*DM304/($K$5*1000)))</f>
        <v>0</v>
      </c>
      <c r="T304">
        <f>K304*(1000-(1000*0.61365*exp(17.502*X304/(240.97+X304))/(DM304+DN304)+DH304)/2)/(1000*0.61365*exp(17.502*X304/(240.97+X304))/(DM304+DN304)-DH304)</f>
        <v>0</v>
      </c>
      <c r="U304">
        <f>1/((DB304+1)/(R304/1.6)+1/(S304/1.37)) + DB304/((DB304+1)/(R304/1.6) + DB304/(S304/1.37))</f>
        <v>0</v>
      </c>
      <c r="V304">
        <f>(CW304*CZ304)</f>
        <v>0</v>
      </c>
      <c r="W304">
        <f>(DO304+(V304+2*0.95*5.67E-8*(((DO304+$B$7)+273)^4-(DO304+273)^4)-44100*K304)/(1.84*29.3*S304+8*0.95*5.67E-8*(DO304+273)^3))</f>
        <v>0</v>
      </c>
      <c r="X304">
        <f>($C$7*DP304+$D$7*DQ304+$E$7*W304)</f>
        <v>0</v>
      </c>
      <c r="Y304">
        <f>0.61365*exp(17.502*X304/(240.97+X304))</f>
        <v>0</v>
      </c>
      <c r="Z304">
        <f>(AA304/AB304*100)</f>
        <v>0</v>
      </c>
      <c r="AA304">
        <f>DH304*(DM304+DN304)/1000</f>
        <v>0</v>
      </c>
      <c r="AB304">
        <f>0.61365*exp(17.502*DO304/(240.97+DO304))</f>
        <v>0</v>
      </c>
      <c r="AC304">
        <f>(Y304-DH304*(DM304+DN304)/1000)</f>
        <v>0</v>
      </c>
      <c r="AD304">
        <f>(-K304*44100)</f>
        <v>0</v>
      </c>
      <c r="AE304">
        <f>2*29.3*S304*0.92*(DO304-X304)</f>
        <v>0</v>
      </c>
      <c r="AF304">
        <f>2*0.95*5.67E-8*(((DO304+$B$7)+273)^4-(X304+273)^4)</f>
        <v>0</v>
      </c>
      <c r="AG304">
        <f>V304+AF304+AD304+AE304</f>
        <v>0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MAX(0,($B$13+$C$13*DT304)/(1+$D$13*DT304)*DM304/(DO304+273)*$E$13)</f>
        <v>0</v>
      </c>
      <c r="AM304" t="s">
        <v>422</v>
      </c>
      <c r="AN304" t="s">
        <v>422</v>
      </c>
      <c r="AO304">
        <v>0</v>
      </c>
      <c r="AP304">
        <v>0</v>
      </c>
      <c r="AQ304">
        <f>1-AO304/AP304</f>
        <v>0</v>
      </c>
      <c r="AR304">
        <v>0</v>
      </c>
      <c r="AS304" t="s">
        <v>422</v>
      </c>
      <c r="AT304" t="s">
        <v>422</v>
      </c>
      <c r="AU304">
        <v>0</v>
      </c>
      <c r="AV304">
        <v>0</v>
      </c>
      <c r="AW304">
        <f>1-AU304/AV304</f>
        <v>0</v>
      </c>
      <c r="AX304">
        <v>0.5</v>
      </c>
      <c r="AY304">
        <f>CX304</f>
        <v>0</v>
      </c>
      <c r="AZ304">
        <f>M304</f>
        <v>0</v>
      </c>
      <c r="BA304">
        <f>AW304*AX304*AY304</f>
        <v>0</v>
      </c>
      <c r="BB304">
        <f>(AZ304-AR304)/AY304</f>
        <v>0</v>
      </c>
      <c r="BC304">
        <f>(AP304-AV304)/AV304</f>
        <v>0</v>
      </c>
      <c r="BD304">
        <f>AO304/(AQ304+AO304/AV304)</f>
        <v>0</v>
      </c>
      <c r="BE304" t="s">
        <v>422</v>
      </c>
      <c r="BF304">
        <v>0</v>
      </c>
      <c r="BG304">
        <f>IF(BF304&lt;&gt;0, BF304, BD304)</f>
        <v>0</v>
      </c>
      <c r="BH304">
        <f>1-BG304/AV304</f>
        <v>0</v>
      </c>
      <c r="BI304">
        <f>(AV304-AU304)/(AV304-BG304)</f>
        <v>0</v>
      </c>
      <c r="BJ304">
        <f>(AP304-AV304)/(AP304-BG304)</f>
        <v>0</v>
      </c>
      <c r="BK304">
        <f>(AV304-AU304)/(AV304-AO304)</f>
        <v>0</v>
      </c>
      <c r="BL304">
        <f>(AP304-AV304)/(AP304-AO304)</f>
        <v>0</v>
      </c>
      <c r="BM304">
        <f>(BI304*BG304/AU304)</f>
        <v>0</v>
      </c>
      <c r="BN304">
        <f>(1-BM304)</f>
        <v>0</v>
      </c>
      <c r="CW304">
        <f>$B$11*DU304+$C$11*DV304+$F$11*EG304*(1-EJ304)</f>
        <v>0</v>
      </c>
      <c r="CX304">
        <f>CW304*CY304</f>
        <v>0</v>
      </c>
      <c r="CY304">
        <f>($B$11*$D$9+$C$11*$D$9+$F$11*((ET304+EL304)/MAX(ET304+EL304+EU304, 0.1)*$I$9+EU304/MAX(ET304+EL304+EU304, 0.1)*$J$9))/($B$11+$C$11+$F$11)</f>
        <v>0</v>
      </c>
      <c r="CZ304">
        <f>($B$11*$K$9+$C$11*$K$9+$F$11*((ET304+EL304)/MAX(ET304+EL304+EU304, 0.1)*$P$9+EU304/MAX(ET304+EL304+EU304, 0.1)*$Q$9))/($B$11+$C$11+$F$11)</f>
        <v>0</v>
      </c>
      <c r="DA304">
        <v>2.96</v>
      </c>
      <c r="DB304">
        <v>0.5</v>
      </c>
      <c r="DC304" t="s">
        <v>423</v>
      </c>
      <c r="DD304">
        <v>2</v>
      </c>
      <c r="DE304">
        <v>1758507528</v>
      </c>
      <c r="DF304">
        <v>420.386666666667</v>
      </c>
      <c r="DG304">
        <v>420.003</v>
      </c>
      <c r="DH304">
        <v>23.8279666666667</v>
      </c>
      <c r="DI304">
        <v>23.6039666666667</v>
      </c>
      <c r="DJ304">
        <v>418.333333333333</v>
      </c>
      <c r="DK304">
        <v>23.4920333333333</v>
      </c>
      <c r="DL304">
        <v>500.004333333333</v>
      </c>
      <c r="DM304">
        <v>89.8388666666667</v>
      </c>
      <c r="DN304">
        <v>0.0370645333333333</v>
      </c>
      <c r="DO304">
        <v>30.1634</v>
      </c>
      <c r="DP304">
        <v>29.9999333333333</v>
      </c>
      <c r="DQ304">
        <v>999.9</v>
      </c>
      <c r="DR304">
        <v>0</v>
      </c>
      <c r="DS304">
        <v>0</v>
      </c>
      <c r="DT304">
        <v>9989.14</v>
      </c>
      <c r="DU304">
        <v>0</v>
      </c>
      <c r="DV304">
        <v>0.330984</v>
      </c>
      <c r="DW304">
        <v>0.383534666666667</v>
      </c>
      <c r="DX304">
        <v>430.648333333333</v>
      </c>
      <c r="DY304">
        <v>430.157</v>
      </c>
      <c r="DZ304">
        <v>0.223987666666667</v>
      </c>
      <c r="EA304">
        <v>420.003</v>
      </c>
      <c r="EB304">
        <v>23.6039666666667</v>
      </c>
      <c r="EC304">
        <v>2.14068</v>
      </c>
      <c r="ED304">
        <v>2.12055333333333</v>
      </c>
      <c r="EE304">
        <v>18.5251333333333</v>
      </c>
      <c r="EF304">
        <v>18.3744666666667</v>
      </c>
      <c r="EG304">
        <v>0.00500059</v>
      </c>
      <c r="EH304">
        <v>0</v>
      </c>
      <c r="EI304">
        <v>0</v>
      </c>
      <c r="EJ304">
        <v>0</v>
      </c>
      <c r="EK304">
        <v>303.933333333333</v>
      </c>
      <c r="EL304">
        <v>0.00500059</v>
      </c>
      <c r="EM304">
        <v>-17.3666666666667</v>
      </c>
      <c r="EN304">
        <v>-0.933333333333333</v>
      </c>
      <c r="EO304">
        <v>35.062</v>
      </c>
      <c r="EP304">
        <v>38.1873333333333</v>
      </c>
      <c r="EQ304">
        <v>36.3956666666667</v>
      </c>
      <c r="ER304">
        <v>37.9996666666667</v>
      </c>
      <c r="ES304">
        <v>37.333</v>
      </c>
      <c r="ET304">
        <v>0</v>
      </c>
      <c r="EU304">
        <v>0</v>
      </c>
      <c r="EV304">
        <v>0</v>
      </c>
      <c r="EW304">
        <v>1758507531.3</v>
      </c>
      <c r="EX304">
        <v>0</v>
      </c>
      <c r="EY304">
        <v>304.119230769231</v>
      </c>
      <c r="EZ304">
        <v>14.7726493558979</v>
      </c>
      <c r="FA304">
        <v>-2.37948742691722</v>
      </c>
      <c r="FB304">
        <v>-16.1384615384615</v>
      </c>
      <c r="FC304">
        <v>15</v>
      </c>
      <c r="FD304">
        <v>0</v>
      </c>
      <c r="FE304" t="s">
        <v>424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0.372251952380952</v>
      </c>
      <c r="FR304">
        <v>0.19068825974026</v>
      </c>
      <c r="FS304">
        <v>0.0389536386691816</v>
      </c>
      <c r="FT304">
        <v>1</v>
      </c>
      <c r="FU304">
        <v>303.864705882353</v>
      </c>
      <c r="FV304">
        <v>19.7219249495373</v>
      </c>
      <c r="FW304">
        <v>5.09283708942051</v>
      </c>
      <c r="FX304">
        <v>-1</v>
      </c>
      <c r="FY304">
        <v>0.229401047619048</v>
      </c>
      <c r="FZ304">
        <v>-0.0365449090909089</v>
      </c>
      <c r="GA304">
        <v>0.00403559774856323</v>
      </c>
      <c r="GB304">
        <v>1</v>
      </c>
      <c r="GC304">
        <v>2</v>
      </c>
      <c r="GD304">
        <v>2</v>
      </c>
      <c r="GE304" t="s">
        <v>425</v>
      </c>
      <c r="GF304">
        <v>3.13285</v>
      </c>
      <c r="GG304">
        <v>2.71493</v>
      </c>
      <c r="GH304">
        <v>0.088836</v>
      </c>
      <c r="GI304">
        <v>0.0892506</v>
      </c>
      <c r="GJ304">
        <v>0.101738</v>
      </c>
      <c r="GK304">
        <v>0.101693</v>
      </c>
      <c r="GL304">
        <v>34296.8</v>
      </c>
      <c r="GM304">
        <v>36708.4</v>
      </c>
      <c r="GN304">
        <v>34058.3</v>
      </c>
      <c r="GO304">
        <v>36496.3</v>
      </c>
      <c r="GP304">
        <v>43221.4</v>
      </c>
      <c r="GQ304">
        <v>47071.1</v>
      </c>
      <c r="GR304">
        <v>53147.4</v>
      </c>
      <c r="GS304">
        <v>58338.4</v>
      </c>
      <c r="GT304">
        <v>1.94337</v>
      </c>
      <c r="GU304">
        <v>1.6496</v>
      </c>
      <c r="GV304">
        <v>0.0958443</v>
      </c>
      <c r="GW304">
        <v>0</v>
      </c>
      <c r="GX304">
        <v>28.4478</v>
      </c>
      <c r="GY304">
        <v>999.9</v>
      </c>
      <c r="GZ304">
        <v>59.138</v>
      </c>
      <c r="HA304">
        <v>30.595</v>
      </c>
      <c r="HB304">
        <v>29.0189</v>
      </c>
      <c r="HC304">
        <v>54.3047</v>
      </c>
      <c r="HD304">
        <v>47.3197</v>
      </c>
      <c r="HE304">
        <v>1</v>
      </c>
      <c r="HF304">
        <v>0.107297</v>
      </c>
      <c r="HG304">
        <v>-1.45171</v>
      </c>
      <c r="HH304">
        <v>20.1279</v>
      </c>
      <c r="HI304">
        <v>5.19857</v>
      </c>
      <c r="HJ304">
        <v>12.0044</v>
      </c>
      <c r="HK304">
        <v>4.9754</v>
      </c>
      <c r="HL304">
        <v>3.294</v>
      </c>
      <c r="HM304">
        <v>9999</v>
      </c>
      <c r="HN304">
        <v>9999</v>
      </c>
      <c r="HO304">
        <v>9999</v>
      </c>
      <c r="HP304">
        <v>999.9</v>
      </c>
      <c r="HQ304">
        <v>1.86325</v>
      </c>
      <c r="HR304">
        <v>1.86813</v>
      </c>
      <c r="HS304">
        <v>1.86783</v>
      </c>
      <c r="HT304">
        <v>1.86905</v>
      </c>
      <c r="HU304">
        <v>1.86982</v>
      </c>
      <c r="HV304">
        <v>1.86592</v>
      </c>
      <c r="HW304">
        <v>1.86699</v>
      </c>
      <c r="HX304">
        <v>1.86844</v>
      </c>
      <c r="HY304">
        <v>5</v>
      </c>
      <c r="HZ304">
        <v>0</v>
      </c>
      <c r="IA304">
        <v>0</v>
      </c>
      <c r="IB304">
        <v>0</v>
      </c>
      <c r="IC304" t="s">
        <v>426</v>
      </c>
      <c r="ID304" t="s">
        <v>427</v>
      </c>
      <c r="IE304" t="s">
        <v>428</v>
      </c>
      <c r="IF304" t="s">
        <v>428</v>
      </c>
      <c r="IG304" t="s">
        <v>428</v>
      </c>
      <c r="IH304" t="s">
        <v>428</v>
      </c>
      <c r="II304">
        <v>0</v>
      </c>
      <c r="IJ304">
        <v>100</v>
      </c>
      <c r="IK304">
        <v>100</v>
      </c>
      <c r="IL304">
        <v>2.054</v>
      </c>
      <c r="IM304">
        <v>0.3359</v>
      </c>
      <c r="IN304">
        <v>0.625846538382723</v>
      </c>
      <c r="IO304">
        <v>0.00365734689822481</v>
      </c>
      <c r="IP304">
        <v>-6.82403095585571e-07</v>
      </c>
      <c r="IQ304">
        <v>2.34579755332527e-10</v>
      </c>
      <c r="IR304">
        <v>-0.0964157226560202</v>
      </c>
      <c r="IS304">
        <v>-0.0183575705514064</v>
      </c>
      <c r="IT304">
        <v>0.00210061426533654</v>
      </c>
      <c r="IU304">
        <v>-2.28055882586626e-05</v>
      </c>
      <c r="IV304">
        <v>4</v>
      </c>
      <c r="IW304">
        <v>2464</v>
      </c>
      <c r="IX304">
        <v>0</v>
      </c>
      <c r="IY304">
        <v>27</v>
      </c>
      <c r="IZ304">
        <v>29308458.9</v>
      </c>
      <c r="JA304">
        <v>29308458.9</v>
      </c>
      <c r="JB304">
        <v>0.95459</v>
      </c>
      <c r="JC304">
        <v>2.64771</v>
      </c>
      <c r="JD304">
        <v>1.54785</v>
      </c>
      <c r="JE304">
        <v>2.31323</v>
      </c>
      <c r="JF304">
        <v>1.64551</v>
      </c>
      <c r="JG304">
        <v>2.29614</v>
      </c>
      <c r="JH304">
        <v>34.5092</v>
      </c>
      <c r="JI304">
        <v>24.2188</v>
      </c>
      <c r="JJ304">
        <v>18</v>
      </c>
      <c r="JK304">
        <v>501.601</v>
      </c>
      <c r="JL304">
        <v>330.319</v>
      </c>
      <c r="JM304">
        <v>31.0636</v>
      </c>
      <c r="JN304">
        <v>28.7414</v>
      </c>
      <c r="JO304">
        <v>30</v>
      </c>
      <c r="JP304">
        <v>28.6784</v>
      </c>
      <c r="JQ304">
        <v>28.633</v>
      </c>
      <c r="JR304">
        <v>19.132</v>
      </c>
      <c r="JS304">
        <v>24.2066</v>
      </c>
      <c r="JT304">
        <v>89.0112</v>
      </c>
      <c r="JU304">
        <v>30.7327</v>
      </c>
      <c r="JV304">
        <v>420</v>
      </c>
      <c r="JW304">
        <v>23.656</v>
      </c>
      <c r="JX304">
        <v>96.599</v>
      </c>
      <c r="JY304">
        <v>94.5152</v>
      </c>
    </row>
    <row r="305" spans="1:285">
      <c r="A305">
        <v>289</v>
      </c>
      <c r="B305">
        <v>1758507533</v>
      </c>
      <c r="C305">
        <v>4505</v>
      </c>
      <c r="D305" t="s">
        <v>1009</v>
      </c>
      <c r="E305" t="s">
        <v>1010</v>
      </c>
      <c r="F305">
        <v>5</v>
      </c>
      <c r="G305" t="s">
        <v>419</v>
      </c>
      <c r="H305" t="s">
        <v>964</v>
      </c>
      <c r="I305" t="s">
        <v>421</v>
      </c>
      <c r="J305">
        <v>1758507530</v>
      </c>
      <c r="K305">
        <f>(L305)/1000</f>
        <v>0</v>
      </c>
      <c r="L305">
        <f>1000*DL305*AJ305*(DH305-DI305)/(100*DA305*(1000-AJ305*DH305))</f>
        <v>0</v>
      </c>
      <c r="M305">
        <f>DL305*AJ305*(DG305-DF305*(1000-AJ305*DI305)/(1000-AJ305*DH305))/(100*DA305)</f>
        <v>0</v>
      </c>
      <c r="N305">
        <f>DF305 - IF(AJ305&gt;1, M305*DA305*100.0/(AL305), 0)</f>
        <v>0</v>
      </c>
      <c r="O305">
        <f>((U305-K305/2)*N305-M305)/(U305+K305/2)</f>
        <v>0</v>
      </c>
      <c r="P305">
        <f>O305*(DM305+DN305)/1000.0</f>
        <v>0</v>
      </c>
      <c r="Q305">
        <f>(DF305 - IF(AJ305&gt;1, M305*DA305*100.0/(AL305), 0))*(DM305+DN305)/1000.0</f>
        <v>0</v>
      </c>
      <c r="R305">
        <f>2.0/((1/T305-1/S305)+SIGN(T305)*SQRT((1/T305-1/S305)*(1/T305-1/S305) + 4*DB305/((DB305+1)*(DB305+1))*(2*1/T305*1/S305-1/S305*1/S305)))</f>
        <v>0</v>
      </c>
      <c r="S305">
        <f>IF(LEFT(DC305,1)&lt;&gt;"0",IF(LEFT(DC305,1)="1",3.0,DD305),$D$5+$E$5*(DT305*DM305/($K$5*1000))+$F$5*(DT305*DM305/($K$5*1000))*MAX(MIN(DA305,$J$5),$I$5)*MAX(MIN(DA305,$J$5),$I$5)+$G$5*MAX(MIN(DA305,$J$5),$I$5)*(DT305*DM305/($K$5*1000))+$H$5*(DT305*DM305/($K$5*1000))*(DT305*DM305/($K$5*1000)))</f>
        <v>0</v>
      </c>
      <c r="T305">
        <f>K305*(1000-(1000*0.61365*exp(17.502*X305/(240.97+X305))/(DM305+DN305)+DH305)/2)/(1000*0.61365*exp(17.502*X305/(240.97+X305))/(DM305+DN305)-DH305)</f>
        <v>0</v>
      </c>
      <c r="U305">
        <f>1/((DB305+1)/(R305/1.6)+1/(S305/1.37)) + DB305/((DB305+1)/(R305/1.6) + DB305/(S305/1.37))</f>
        <v>0</v>
      </c>
      <c r="V305">
        <f>(CW305*CZ305)</f>
        <v>0</v>
      </c>
      <c r="W305">
        <f>(DO305+(V305+2*0.95*5.67E-8*(((DO305+$B$7)+273)^4-(DO305+273)^4)-44100*K305)/(1.84*29.3*S305+8*0.95*5.67E-8*(DO305+273)^3))</f>
        <v>0</v>
      </c>
      <c r="X305">
        <f>($C$7*DP305+$D$7*DQ305+$E$7*W305)</f>
        <v>0</v>
      </c>
      <c r="Y305">
        <f>0.61365*exp(17.502*X305/(240.97+X305))</f>
        <v>0</v>
      </c>
      <c r="Z305">
        <f>(AA305/AB305*100)</f>
        <v>0</v>
      </c>
      <c r="AA305">
        <f>DH305*(DM305+DN305)/1000</f>
        <v>0</v>
      </c>
      <c r="AB305">
        <f>0.61365*exp(17.502*DO305/(240.97+DO305))</f>
        <v>0</v>
      </c>
      <c r="AC305">
        <f>(Y305-DH305*(DM305+DN305)/1000)</f>
        <v>0</v>
      </c>
      <c r="AD305">
        <f>(-K305*44100)</f>
        <v>0</v>
      </c>
      <c r="AE305">
        <f>2*29.3*S305*0.92*(DO305-X305)</f>
        <v>0</v>
      </c>
      <c r="AF305">
        <f>2*0.95*5.67E-8*(((DO305+$B$7)+273)^4-(X305+273)^4)</f>
        <v>0</v>
      </c>
      <c r="AG305">
        <f>V305+AF305+AD305+AE305</f>
        <v>0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MAX(0,($B$13+$C$13*DT305)/(1+$D$13*DT305)*DM305/(DO305+273)*$E$13)</f>
        <v>0</v>
      </c>
      <c r="AM305" t="s">
        <v>422</v>
      </c>
      <c r="AN305" t="s">
        <v>422</v>
      </c>
      <c r="AO305">
        <v>0</v>
      </c>
      <c r="AP305">
        <v>0</v>
      </c>
      <c r="AQ305">
        <f>1-AO305/AP305</f>
        <v>0</v>
      </c>
      <c r="AR305">
        <v>0</v>
      </c>
      <c r="AS305" t="s">
        <v>422</v>
      </c>
      <c r="AT305" t="s">
        <v>422</v>
      </c>
      <c r="AU305">
        <v>0</v>
      </c>
      <c r="AV305">
        <v>0</v>
      </c>
      <c r="AW305">
        <f>1-AU305/AV305</f>
        <v>0</v>
      </c>
      <c r="AX305">
        <v>0.5</v>
      </c>
      <c r="AY305">
        <f>CX305</f>
        <v>0</v>
      </c>
      <c r="AZ305">
        <f>M305</f>
        <v>0</v>
      </c>
      <c r="BA305">
        <f>AW305*AX305*AY305</f>
        <v>0</v>
      </c>
      <c r="BB305">
        <f>(AZ305-AR305)/AY305</f>
        <v>0</v>
      </c>
      <c r="BC305">
        <f>(AP305-AV305)/AV305</f>
        <v>0</v>
      </c>
      <c r="BD305">
        <f>AO305/(AQ305+AO305/AV305)</f>
        <v>0</v>
      </c>
      <c r="BE305" t="s">
        <v>422</v>
      </c>
      <c r="BF305">
        <v>0</v>
      </c>
      <c r="BG305">
        <f>IF(BF305&lt;&gt;0, BF305, BD305)</f>
        <v>0</v>
      </c>
      <c r="BH305">
        <f>1-BG305/AV305</f>
        <v>0</v>
      </c>
      <c r="BI305">
        <f>(AV305-AU305)/(AV305-BG305)</f>
        <v>0</v>
      </c>
      <c r="BJ305">
        <f>(AP305-AV305)/(AP305-BG305)</f>
        <v>0</v>
      </c>
      <c r="BK305">
        <f>(AV305-AU305)/(AV305-AO305)</f>
        <v>0</v>
      </c>
      <c r="BL305">
        <f>(AP305-AV305)/(AP305-AO305)</f>
        <v>0</v>
      </c>
      <c r="BM305">
        <f>(BI305*BG305/AU305)</f>
        <v>0</v>
      </c>
      <c r="BN305">
        <f>(1-BM305)</f>
        <v>0</v>
      </c>
      <c r="CW305">
        <f>$B$11*DU305+$C$11*DV305+$F$11*EG305*(1-EJ305)</f>
        <v>0</v>
      </c>
      <c r="CX305">
        <f>CW305*CY305</f>
        <v>0</v>
      </c>
      <c r="CY305">
        <f>($B$11*$D$9+$C$11*$D$9+$F$11*((ET305+EL305)/MAX(ET305+EL305+EU305, 0.1)*$I$9+EU305/MAX(ET305+EL305+EU305, 0.1)*$J$9))/($B$11+$C$11+$F$11)</f>
        <v>0</v>
      </c>
      <c r="CZ305">
        <f>($B$11*$K$9+$C$11*$K$9+$F$11*((ET305+EL305)/MAX(ET305+EL305+EU305, 0.1)*$P$9+EU305/MAX(ET305+EL305+EU305, 0.1)*$Q$9))/($B$11+$C$11+$F$11)</f>
        <v>0</v>
      </c>
      <c r="DA305">
        <v>2.96</v>
      </c>
      <c r="DB305">
        <v>0.5</v>
      </c>
      <c r="DC305" t="s">
        <v>423</v>
      </c>
      <c r="DD305">
        <v>2</v>
      </c>
      <c r="DE305">
        <v>1758507530</v>
      </c>
      <c r="DF305">
        <v>420.392</v>
      </c>
      <c r="DG305">
        <v>420.028666666667</v>
      </c>
      <c r="DH305">
        <v>23.8270333333333</v>
      </c>
      <c r="DI305">
        <v>23.6042666666667</v>
      </c>
      <c r="DJ305">
        <v>418.338666666667</v>
      </c>
      <c r="DK305">
        <v>23.4911333333333</v>
      </c>
      <c r="DL305">
        <v>500.002333333333</v>
      </c>
      <c r="DM305">
        <v>89.8397666666667</v>
      </c>
      <c r="DN305">
        <v>0.0369331666666667</v>
      </c>
      <c r="DO305">
        <v>30.1661666666667</v>
      </c>
      <c r="DP305">
        <v>30.0055666666667</v>
      </c>
      <c r="DQ305">
        <v>999.9</v>
      </c>
      <c r="DR305">
        <v>0</v>
      </c>
      <c r="DS305">
        <v>0</v>
      </c>
      <c r="DT305">
        <v>9998.74</v>
      </c>
      <c r="DU305">
        <v>0</v>
      </c>
      <c r="DV305">
        <v>0.330984</v>
      </c>
      <c r="DW305">
        <v>0.363322</v>
      </c>
      <c r="DX305">
        <v>430.653333333333</v>
      </c>
      <c r="DY305">
        <v>430.183</v>
      </c>
      <c r="DZ305">
        <v>0.222766333333333</v>
      </c>
      <c r="EA305">
        <v>420.028666666667</v>
      </c>
      <c r="EB305">
        <v>23.6042666666667</v>
      </c>
      <c r="EC305">
        <v>2.14061666666667</v>
      </c>
      <c r="ED305">
        <v>2.12060333333333</v>
      </c>
      <c r="EE305">
        <v>18.5246666666667</v>
      </c>
      <c r="EF305">
        <v>18.3748</v>
      </c>
      <c r="EG305">
        <v>0.00500059</v>
      </c>
      <c r="EH305">
        <v>0</v>
      </c>
      <c r="EI305">
        <v>0</v>
      </c>
      <c r="EJ305">
        <v>0</v>
      </c>
      <c r="EK305">
        <v>300.966666666667</v>
      </c>
      <c r="EL305">
        <v>0.00500059</v>
      </c>
      <c r="EM305">
        <v>-11.5333333333333</v>
      </c>
      <c r="EN305">
        <v>-0.1</v>
      </c>
      <c r="EO305">
        <v>35.083</v>
      </c>
      <c r="EP305">
        <v>38.2496666666667</v>
      </c>
      <c r="EQ305">
        <v>36.4163333333333</v>
      </c>
      <c r="ER305">
        <v>38.0623333333333</v>
      </c>
      <c r="ES305">
        <v>37.3746666666667</v>
      </c>
      <c r="ET305">
        <v>0</v>
      </c>
      <c r="EU305">
        <v>0</v>
      </c>
      <c r="EV305">
        <v>0</v>
      </c>
      <c r="EW305">
        <v>1758507533.7</v>
      </c>
      <c r="EX305">
        <v>0</v>
      </c>
      <c r="EY305">
        <v>304.623076923077</v>
      </c>
      <c r="EZ305">
        <v>4.67008509320419</v>
      </c>
      <c r="FA305">
        <v>17.2888889143197</v>
      </c>
      <c r="FB305">
        <v>-14.9576923076923</v>
      </c>
      <c r="FC305">
        <v>15</v>
      </c>
      <c r="FD305">
        <v>0</v>
      </c>
      <c r="FE305" t="s">
        <v>424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0.367325571428571</v>
      </c>
      <c r="FR305">
        <v>0.199739688311688</v>
      </c>
      <c r="FS305">
        <v>0.0381354454375596</v>
      </c>
      <c r="FT305">
        <v>1</v>
      </c>
      <c r="FU305">
        <v>304.144117647059</v>
      </c>
      <c r="FV305">
        <v>5.7341480378694</v>
      </c>
      <c r="FW305">
        <v>4.93899198911196</v>
      </c>
      <c r="FX305">
        <v>-1</v>
      </c>
      <c r="FY305">
        <v>0.228469238095238</v>
      </c>
      <c r="FZ305">
        <v>-0.0429868051948048</v>
      </c>
      <c r="GA305">
        <v>0.00443794566271551</v>
      </c>
      <c r="GB305">
        <v>1</v>
      </c>
      <c r="GC305">
        <v>2</v>
      </c>
      <c r="GD305">
        <v>2</v>
      </c>
      <c r="GE305" t="s">
        <v>425</v>
      </c>
      <c r="GF305">
        <v>3.13293</v>
      </c>
      <c r="GG305">
        <v>2.71485</v>
      </c>
      <c r="GH305">
        <v>0.0888307</v>
      </c>
      <c r="GI305">
        <v>0.0892395</v>
      </c>
      <c r="GJ305">
        <v>0.10174</v>
      </c>
      <c r="GK305">
        <v>0.101691</v>
      </c>
      <c r="GL305">
        <v>34296.7</v>
      </c>
      <c r="GM305">
        <v>36708.6</v>
      </c>
      <c r="GN305">
        <v>34058</v>
      </c>
      <c r="GO305">
        <v>36496.1</v>
      </c>
      <c r="GP305">
        <v>43221.2</v>
      </c>
      <c r="GQ305">
        <v>47071</v>
      </c>
      <c r="GR305">
        <v>53147.3</v>
      </c>
      <c r="GS305">
        <v>58338.1</v>
      </c>
      <c r="GT305">
        <v>1.94368</v>
      </c>
      <c r="GU305">
        <v>1.6493</v>
      </c>
      <c r="GV305">
        <v>0.096079</v>
      </c>
      <c r="GW305">
        <v>0</v>
      </c>
      <c r="GX305">
        <v>28.4509</v>
      </c>
      <c r="GY305">
        <v>999.9</v>
      </c>
      <c r="GZ305">
        <v>59.138</v>
      </c>
      <c r="HA305">
        <v>30.585</v>
      </c>
      <c r="HB305">
        <v>28.999</v>
      </c>
      <c r="HC305">
        <v>54.7347</v>
      </c>
      <c r="HD305">
        <v>47.516</v>
      </c>
      <c r="HE305">
        <v>1</v>
      </c>
      <c r="HF305">
        <v>0.107332</v>
      </c>
      <c r="HG305">
        <v>-0.644502</v>
      </c>
      <c r="HH305">
        <v>20.1304</v>
      </c>
      <c r="HI305">
        <v>5.19842</v>
      </c>
      <c r="HJ305">
        <v>12.0046</v>
      </c>
      <c r="HK305">
        <v>4.9754</v>
      </c>
      <c r="HL305">
        <v>3.294</v>
      </c>
      <c r="HM305">
        <v>9999</v>
      </c>
      <c r="HN305">
        <v>9999</v>
      </c>
      <c r="HO305">
        <v>9999</v>
      </c>
      <c r="HP305">
        <v>999.9</v>
      </c>
      <c r="HQ305">
        <v>1.86325</v>
      </c>
      <c r="HR305">
        <v>1.86812</v>
      </c>
      <c r="HS305">
        <v>1.86784</v>
      </c>
      <c r="HT305">
        <v>1.86905</v>
      </c>
      <c r="HU305">
        <v>1.86983</v>
      </c>
      <c r="HV305">
        <v>1.86594</v>
      </c>
      <c r="HW305">
        <v>1.86701</v>
      </c>
      <c r="HX305">
        <v>1.86844</v>
      </c>
      <c r="HY305">
        <v>5</v>
      </c>
      <c r="HZ305">
        <v>0</v>
      </c>
      <c r="IA305">
        <v>0</v>
      </c>
      <c r="IB305">
        <v>0</v>
      </c>
      <c r="IC305" t="s">
        <v>426</v>
      </c>
      <c r="ID305" t="s">
        <v>427</v>
      </c>
      <c r="IE305" t="s">
        <v>428</v>
      </c>
      <c r="IF305" t="s">
        <v>428</v>
      </c>
      <c r="IG305" t="s">
        <v>428</v>
      </c>
      <c r="IH305" t="s">
        <v>428</v>
      </c>
      <c r="II305">
        <v>0</v>
      </c>
      <c r="IJ305">
        <v>100</v>
      </c>
      <c r="IK305">
        <v>100</v>
      </c>
      <c r="IL305">
        <v>2.054</v>
      </c>
      <c r="IM305">
        <v>0.3358</v>
      </c>
      <c r="IN305">
        <v>0.625846538382723</v>
      </c>
      <c r="IO305">
        <v>0.00365734689822481</v>
      </c>
      <c r="IP305">
        <v>-6.82403095585571e-07</v>
      </c>
      <c r="IQ305">
        <v>2.34579755332527e-10</v>
      </c>
      <c r="IR305">
        <v>-0.0964157226560202</v>
      </c>
      <c r="IS305">
        <v>-0.0183575705514064</v>
      </c>
      <c r="IT305">
        <v>0.00210061426533654</v>
      </c>
      <c r="IU305">
        <v>-2.28055882586626e-05</v>
      </c>
      <c r="IV305">
        <v>4</v>
      </c>
      <c r="IW305">
        <v>2464</v>
      </c>
      <c r="IX305">
        <v>0</v>
      </c>
      <c r="IY305">
        <v>27</v>
      </c>
      <c r="IZ305">
        <v>29308458.9</v>
      </c>
      <c r="JA305">
        <v>29308458.9</v>
      </c>
      <c r="JB305">
        <v>0.95459</v>
      </c>
      <c r="JC305">
        <v>2.63672</v>
      </c>
      <c r="JD305">
        <v>1.54785</v>
      </c>
      <c r="JE305">
        <v>2.31323</v>
      </c>
      <c r="JF305">
        <v>1.64551</v>
      </c>
      <c r="JG305">
        <v>2.33276</v>
      </c>
      <c r="JH305">
        <v>34.5092</v>
      </c>
      <c r="JI305">
        <v>24.2276</v>
      </c>
      <c r="JJ305">
        <v>18</v>
      </c>
      <c r="JK305">
        <v>501.808</v>
      </c>
      <c r="JL305">
        <v>330.18</v>
      </c>
      <c r="JM305">
        <v>31.0472</v>
      </c>
      <c r="JN305">
        <v>28.7419</v>
      </c>
      <c r="JO305">
        <v>30.0001</v>
      </c>
      <c r="JP305">
        <v>28.6796</v>
      </c>
      <c r="JQ305">
        <v>28.6335</v>
      </c>
      <c r="JR305">
        <v>19.1341</v>
      </c>
      <c r="JS305">
        <v>24.2066</v>
      </c>
      <c r="JT305">
        <v>89.0112</v>
      </c>
      <c r="JU305">
        <v>30.7327</v>
      </c>
      <c r="JV305">
        <v>420</v>
      </c>
      <c r="JW305">
        <v>23.656</v>
      </c>
      <c r="JX305">
        <v>96.5985</v>
      </c>
      <c r="JY305">
        <v>94.5147</v>
      </c>
    </row>
    <row r="306" spans="1:285">
      <c r="A306">
        <v>290</v>
      </c>
      <c r="B306">
        <v>1758507535</v>
      </c>
      <c r="C306">
        <v>4507</v>
      </c>
      <c r="D306" t="s">
        <v>1011</v>
      </c>
      <c r="E306" t="s">
        <v>1012</v>
      </c>
      <c r="F306">
        <v>5</v>
      </c>
      <c r="G306" t="s">
        <v>419</v>
      </c>
      <c r="H306" t="s">
        <v>964</v>
      </c>
      <c r="I306" t="s">
        <v>421</v>
      </c>
      <c r="J306">
        <v>1758507532</v>
      </c>
      <c r="K306">
        <f>(L306)/1000</f>
        <v>0</v>
      </c>
      <c r="L306">
        <f>1000*DL306*AJ306*(DH306-DI306)/(100*DA306*(1000-AJ306*DH306))</f>
        <v>0</v>
      </c>
      <c r="M306">
        <f>DL306*AJ306*(DG306-DF306*(1000-AJ306*DI306)/(1000-AJ306*DH306))/(100*DA306)</f>
        <v>0</v>
      </c>
      <c r="N306">
        <f>DF306 - IF(AJ306&gt;1, M306*DA306*100.0/(AL306), 0)</f>
        <v>0</v>
      </c>
      <c r="O306">
        <f>((U306-K306/2)*N306-M306)/(U306+K306/2)</f>
        <v>0</v>
      </c>
      <c r="P306">
        <f>O306*(DM306+DN306)/1000.0</f>
        <v>0</v>
      </c>
      <c r="Q306">
        <f>(DF306 - IF(AJ306&gt;1, M306*DA306*100.0/(AL306), 0))*(DM306+DN306)/1000.0</f>
        <v>0</v>
      </c>
      <c r="R306">
        <f>2.0/((1/T306-1/S306)+SIGN(T306)*SQRT((1/T306-1/S306)*(1/T306-1/S306) + 4*DB306/((DB306+1)*(DB306+1))*(2*1/T306*1/S306-1/S306*1/S306)))</f>
        <v>0</v>
      </c>
      <c r="S306">
        <f>IF(LEFT(DC306,1)&lt;&gt;"0",IF(LEFT(DC306,1)="1",3.0,DD306),$D$5+$E$5*(DT306*DM306/($K$5*1000))+$F$5*(DT306*DM306/($K$5*1000))*MAX(MIN(DA306,$J$5),$I$5)*MAX(MIN(DA306,$J$5),$I$5)+$G$5*MAX(MIN(DA306,$J$5),$I$5)*(DT306*DM306/($K$5*1000))+$H$5*(DT306*DM306/($K$5*1000))*(DT306*DM306/($K$5*1000)))</f>
        <v>0</v>
      </c>
      <c r="T306">
        <f>K306*(1000-(1000*0.61365*exp(17.502*X306/(240.97+X306))/(DM306+DN306)+DH306)/2)/(1000*0.61365*exp(17.502*X306/(240.97+X306))/(DM306+DN306)-DH306)</f>
        <v>0</v>
      </c>
      <c r="U306">
        <f>1/((DB306+1)/(R306/1.6)+1/(S306/1.37)) + DB306/((DB306+1)/(R306/1.6) + DB306/(S306/1.37))</f>
        <v>0</v>
      </c>
      <c r="V306">
        <f>(CW306*CZ306)</f>
        <v>0</v>
      </c>
      <c r="W306">
        <f>(DO306+(V306+2*0.95*5.67E-8*(((DO306+$B$7)+273)^4-(DO306+273)^4)-44100*K306)/(1.84*29.3*S306+8*0.95*5.67E-8*(DO306+273)^3))</f>
        <v>0</v>
      </c>
      <c r="X306">
        <f>($C$7*DP306+$D$7*DQ306+$E$7*W306)</f>
        <v>0</v>
      </c>
      <c r="Y306">
        <f>0.61365*exp(17.502*X306/(240.97+X306))</f>
        <v>0</v>
      </c>
      <c r="Z306">
        <f>(AA306/AB306*100)</f>
        <v>0</v>
      </c>
      <c r="AA306">
        <f>DH306*(DM306+DN306)/1000</f>
        <v>0</v>
      </c>
      <c r="AB306">
        <f>0.61365*exp(17.502*DO306/(240.97+DO306))</f>
        <v>0</v>
      </c>
      <c r="AC306">
        <f>(Y306-DH306*(DM306+DN306)/1000)</f>
        <v>0</v>
      </c>
      <c r="AD306">
        <f>(-K306*44100)</f>
        <v>0</v>
      </c>
      <c r="AE306">
        <f>2*29.3*S306*0.92*(DO306-X306)</f>
        <v>0</v>
      </c>
      <c r="AF306">
        <f>2*0.95*5.67E-8*(((DO306+$B$7)+273)^4-(X306+273)^4)</f>
        <v>0</v>
      </c>
      <c r="AG306">
        <f>V306+AF306+AD306+AE306</f>
        <v>0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MAX(0,($B$13+$C$13*DT306)/(1+$D$13*DT306)*DM306/(DO306+273)*$E$13)</f>
        <v>0</v>
      </c>
      <c r="AM306" t="s">
        <v>422</v>
      </c>
      <c r="AN306" t="s">
        <v>422</v>
      </c>
      <c r="AO306">
        <v>0</v>
      </c>
      <c r="AP306">
        <v>0</v>
      </c>
      <c r="AQ306">
        <f>1-AO306/AP306</f>
        <v>0</v>
      </c>
      <c r="AR306">
        <v>0</v>
      </c>
      <c r="AS306" t="s">
        <v>422</v>
      </c>
      <c r="AT306" t="s">
        <v>422</v>
      </c>
      <c r="AU306">
        <v>0</v>
      </c>
      <c r="AV306">
        <v>0</v>
      </c>
      <c r="AW306">
        <f>1-AU306/AV306</f>
        <v>0</v>
      </c>
      <c r="AX306">
        <v>0.5</v>
      </c>
      <c r="AY306">
        <f>CX306</f>
        <v>0</v>
      </c>
      <c r="AZ306">
        <f>M306</f>
        <v>0</v>
      </c>
      <c r="BA306">
        <f>AW306*AX306*AY306</f>
        <v>0</v>
      </c>
      <c r="BB306">
        <f>(AZ306-AR306)/AY306</f>
        <v>0</v>
      </c>
      <c r="BC306">
        <f>(AP306-AV306)/AV306</f>
        <v>0</v>
      </c>
      <c r="BD306">
        <f>AO306/(AQ306+AO306/AV306)</f>
        <v>0</v>
      </c>
      <c r="BE306" t="s">
        <v>422</v>
      </c>
      <c r="BF306">
        <v>0</v>
      </c>
      <c r="BG306">
        <f>IF(BF306&lt;&gt;0, BF306, BD306)</f>
        <v>0</v>
      </c>
      <c r="BH306">
        <f>1-BG306/AV306</f>
        <v>0</v>
      </c>
      <c r="BI306">
        <f>(AV306-AU306)/(AV306-BG306)</f>
        <v>0</v>
      </c>
      <c r="BJ306">
        <f>(AP306-AV306)/(AP306-BG306)</f>
        <v>0</v>
      </c>
      <c r="BK306">
        <f>(AV306-AU306)/(AV306-AO306)</f>
        <v>0</v>
      </c>
      <c r="BL306">
        <f>(AP306-AV306)/(AP306-AO306)</f>
        <v>0</v>
      </c>
      <c r="BM306">
        <f>(BI306*BG306/AU306)</f>
        <v>0</v>
      </c>
      <c r="BN306">
        <f>(1-BM306)</f>
        <v>0</v>
      </c>
      <c r="CW306">
        <f>$B$11*DU306+$C$11*DV306+$F$11*EG306*(1-EJ306)</f>
        <v>0</v>
      </c>
      <c r="CX306">
        <f>CW306*CY306</f>
        <v>0</v>
      </c>
      <c r="CY306">
        <f>($B$11*$D$9+$C$11*$D$9+$F$11*((ET306+EL306)/MAX(ET306+EL306+EU306, 0.1)*$I$9+EU306/MAX(ET306+EL306+EU306, 0.1)*$J$9))/($B$11+$C$11+$F$11)</f>
        <v>0</v>
      </c>
      <c r="CZ306">
        <f>($B$11*$K$9+$C$11*$K$9+$F$11*((ET306+EL306)/MAX(ET306+EL306+EU306, 0.1)*$P$9+EU306/MAX(ET306+EL306+EU306, 0.1)*$Q$9))/($B$11+$C$11+$F$11)</f>
        <v>0</v>
      </c>
      <c r="DA306">
        <v>2.96</v>
      </c>
      <c r="DB306">
        <v>0.5</v>
      </c>
      <c r="DC306" t="s">
        <v>423</v>
      </c>
      <c r="DD306">
        <v>2</v>
      </c>
      <c r="DE306">
        <v>1758507532</v>
      </c>
      <c r="DF306">
        <v>420.386666666667</v>
      </c>
      <c r="DG306">
        <v>420.021666666667</v>
      </c>
      <c r="DH306">
        <v>23.8265333333333</v>
      </c>
      <c r="DI306">
        <v>23.6041</v>
      </c>
      <c r="DJ306">
        <v>418.333333333333</v>
      </c>
      <c r="DK306">
        <v>23.4906333333333</v>
      </c>
      <c r="DL306">
        <v>499.981666666667</v>
      </c>
      <c r="DM306">
        <v>89.8402666666667</v>
      </c>
      <c r="DN306">
        <v>0.0368490333333333</v>
      </c>
      <c r="DO306">
        <v>30.1687</v>
      </c>
      <c r="DP306">
        <v>30.0119</v>
      </c>
      <c r="DQ306">
        <v>999.9</v>
      </c>
      <c r="DR306">
        <v>0</v>
      </c>
      <c r="DS306">
        <v>0</v>
      </c>
      <c r="DT306">
        <v>10001.8733333333</v>
      </c>
      <c r="DU306">
        <v>0</v>
      </c>
      <c r="DV306">
        <v>0.330984</v>
      </c>
      <c r="DW306">
        <v>0.365153</v>
      </c>
      <c r="DX306">
        <v>430.648</v>
      </c>
      <c r="DY306">
        <v>430.175666666667</v>
      </c>
      <c r="DZ306">
        <v>0.222417666666667</v>
      </c>
      <c r="EA306">
        <v>420.021666666667</v>
      </c>
      <c r="EB306">
        <v>23.6041</v>
      </c>
      <c r="EC306">
        <v>2.14058333333333</v>
      </c>
      <c r="ED306">
        <v>2.1206</v>
      </c>
      <c r="EE306">
        <v>18.5244</v>
      </c>
      <c r="EF306">
        <v>18.3747666666667</v>
      </c>
      <c r="EG306">
        <v>0.00500059</v>
      </c>
      <c r="EH306">
        <v>0</v>
      </c>
      <c r="EI306">
        <v>0</v>
      </c>
      <c r="EJ306">
        <v>0</v>
      </c>
      <c r="EK306">
        <v>300.1</v>
      </c>
      <c r="EL306">
        <v>0.00500059</v>
      </c>
      <c r="EM306">
        <v>-11.7333333333333</v>
      </c>
      <c r="EN306">
        <v>-0.466666666666667</v>
      </c>
      <c r="EO306">
        <v>35.104</v>
      </c>
      <c r="EP306">
        <v>38.3123333333333</v>
      </c>
      <c r="EQ306">
        <v>36.458</v>
      </c>
      <c r="ER306">
        <v>38.1456666666667</v>
      </c>
      <c r="ES306">
        <v>37.4373333333333</v>
      </c>
      <c r="ET306">
        <v>0</v>
      </c>
      <c r="EU306">
        <v>0</v>
      </c>
      <c r="EV306">
        <v>0</v>
      </c>
      <c r="EW306">
        <v>1758507535.5</v>
      </c>
      <c r="EX306">
        <v>0</v>
      </c>
      <c r="EY306">
        <v>305.28</v>
      </c>
      <c r="EZ306">
        <v>-4.56923113245618</v>
      </c>
      <c r="FA306">
        <v>14.1999998630622</v>
      </c>
      <c r="FB306">
        <v>-15.376</v>
      </c>
      <c r="FC306">
        <v>15</v>
      </c>
      <c r="FD306">
        <v>0</v>
      </c>
      <c r="FE306" t="s">
        <v>424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0.375281904761905</v>
      </c>
      <c r="FR306">
        <v>0.103780831168831</v>
      </c>
      <c r="FS306">
        <v>0.0316575573974349</v>
      </c>
      <c r="FT306">
        <v>1</v>
      </c>
      <c r="FU306">
        <v>304.147058823529</v>
      </c>
      <c r="FV306">
        <v>8.17723437600219</v>
      </c>
      <c r="FW306">
        <v>4.82312049916659</v>
      </c>
      <c r="FX306">
        <v>-1</v>
      </c>
      <c r="FY306">
        <v>0.22716680952381</v>
      </c>
      <c r="FZ306">
        <v>-0.0374066493506494</v>
      </c>
      <c r="GA306">
        <v>0.00390483771529195</v>
      </c>
      <c r="GB306">
        <v>1</v>
      </c>
      <c r="GC306">
        <v>2</v>
      </c>
      <c r="GD306">
        <v>2</v>
      </c>
      <c r="GE306" t="s">
        <v>425</v>
      </c>
      <c r="GF306">
        <v>3.13289</v>
      </c>
      <c r="GG306">
        <v>2.71482</v>
      </c>
      <c r="GH306">
        <v>0.0888205</v>
      </c>
      <c r="GI306">
        <v>0.0892405</v>
      </c>
      <c r="GJ306">
        <v>0.101736</v>
      </c>
      <c r="GK306">
        <v>0.101688</v>
      </c>
      <c r="GL306">
        <v>34296.7</v>
      </c>
      <c r="GM306">
        <v>36708.3</v>
      </c>
      <c r="GN306">
        <v>34057.7</v>
      </c>
      <c r="GO306">
        <v>36495.9</v>
      </c>
      <c r="GP306">
        <v>43221.2</v>
      </c>
      <c r="GQ306">
        <v>47070.8</v>
      </c>
      <c r="GR306">
        <v>53147</v>
      </c>
      <c r="GS306">
        <v>58337.6</v>
      </c>
      <c r="GT306">
        <v>1.94383</v>
      </c>
      <c r="GU306">
        <v>1.64922</v>
      </c>
      <c r="GV306">
        <v>0.095956</v>
      </c>
      <c r="GW306">
        <v>0</v>
      </c>
      <c r="GX306">
        <v>28.4545</v>
      </c>
      <c r="GY306">
        <v>999.9</v>
      </c>
      <c r="GZ306">
        <v>59.138</v>
      </c>
      <c r="HA306">
        <v>30.595</v>
      </c>
      <c r="HB306">
        <v>29.0162</v>
      </c>
      <c r="HC306">
        <v>54.4747</v>
      </c>
      <c r="HD306">
        <v>47.3558</v>
      </c>
      <c r="HE306">
        <v>1</v>
      </c>
      <c r="HF306">
        <v>0.107464</v>
      </c>
      <c r="HG306">
        <v>-0.0216667</v>
      </c>
      <c r="HH306">
        <v>20.1331</v>
      </c>
      <c r="HI306">
        <v>5.19842</v>
      </c>
      <c r="HJ306">
        <v>12.0043</v>
      </c>
      <c r="HK306">
        <v>4.9755</v>
      </c>
      <c r="HL306">
        <v>3.294</v>
      </c>
      <c r="HM306">
        <v>9999</v>
      </c>
      <c r="HN306">
        <v>9999</v>
      </c>
      <c r="HO306">
        <v>9999</v>
      </c>
      <c r="HP306">
        <v>999.9</v>
      </c>
      <c r="HQ306">
        <v>1.86325</v>
      </c>
      <c r="HR306">
        <v>1.86812</v>
      </c>
      <c r="HS306">
        <v>1.86785</v>
      </c>
      <c r="HT306">
        <v>1.86905</v>
      </c>
      <c r="HU306">
        <v>1.86983</v>
      </c>
      <c r="HV306">
        <v>1.86596</v>
      </c>
      <c r="HW306">
        <v>1.867</v>
      </c>
      <c r="HX306">
        <v>1.86844</v>
      </c>
      <c r="HY306">
        <v>5</v>
      </c>
      <c r="HZ306">
        <v>0</v>
      </c>
      <c r="IA306">
        <v>0</v>
      </c>
      <c r="IB306">
        <v>0</v>
      </c>
      <c r="IC306" t="s">
        <v>426</v>
      </c>
      <c r="ID306" t="s">
        <v>427</v>
      </c>
      <c r="IE306" t="s">
        <v>428</v>
      </c>
      <c r="IF306" t="s">
        <v>428</v>
      </c>
      <c r="IG306" t="s">
        <v>428</v>
      </c>
      <c r="IH306" t="s">
        <v>428</v>
      </c>
      <c r="II306">
        <v>0</v>
      </c>
      <c r="IJ306">
        <v>100</v>
      </c>
      <c r="IK306">
        <v>100</v>
      </c>
      <c r="IL306">
        <v>2.054</v>
      </c>
      <c r="IM306">
        <v>0.3358</v>
      </c>
      <c r="IN306">
        <v>0.625846538382723</v>
      </c>
      <c r="IO306">
        <v>0.00365734689822481</v>
      </c>
      <c r="IP306">
        <v>-6.82403095585571e-07</v>
      </c>
      <c r="IQ306">
        <v>2.34579755332527e-10</v>
      </c>
      <c r="IR306">
        <v>-0.0964157226560202</v>
      </c>
      <c r="IS306">
        <v>-0.0183575705514064</v>
      </c>
      <c r="IT306">
        <v>0.00210061426533654</v>
      </c>
      <c r="IU306">
        <v>-2.28055882586626e-05</v>
      </c>
      <c r="IV306">
        <v>4</v>
      </c>
      <c r="IW306">
        <v>2464</v>
      </c>
      <c r="IX306">
        <v>0</v>
      </c>
      <c r="IY306">
        <v>27</v>
      </c>
      <c r="IZ306">
        <v>29308458.9</v>
      </c>
      <c r="JA306">
        <v>29308458.9</v>
      </c>
      <c r="JB306">
        <v>0.95459</v>
      </c>
      <c r="JC306">
        <v>2.64648</v>
      </c>
      <c r="JD306">
        <v>1.54785</v>
      </c>
      <c r="JE306">
        <v>2.31323</v>
      </c>
      <c r="JF306">
        <v>1.64673</v>
      </c>
      <c r="JG306">
        <v>2.29492</v>
      </c>
      <c r="JH306">
        <v>34.5092</v>
      </c>
      <c r="JI306">
        <v>24.2188</v>
      </c>
      <c r="JJ306">
        <v>18</v>
      </c>
      <c r="JK306">
        <v>501.907</v>
      </c>
      <c r="JL306">
        <v>330.151</v>
      </c>
      <c r="JM306">
        <v>30.9461</v>
      </c>
      <c r="JN306">
        <v>28.7419</v>
      </c>
      <c r="JO306">
        <v>30.0001</v>
      </c>
      <c r="JP306">
        <v>28.6796</v>
      </c>
      <c r="JQ306">
        <v>28.6347</v>
      </c>
      <c r="JR306">
        <v>19.1311</v>
      </c>
      <c r="JS306">
        <v>24.2066</v>
      </c>
      <c r="JT306">
        <v>89.0112</v>
      </c>
      <c r="JU306">
        <v>30.7327</v>
      </c>
      <c r="JV306">
        <v>420</v>
      </c>
      <c r="JW306">
        <v>23.656</v>
      </c>
      <c r="JX306">
        <v>96.5979</v>
      </c>
      <c r="JY306">
        <v>94.5141</v>
      </c>
    </row>
    <row r="307" spans="1:285">
      <c r="A307">
        <v>291</v>
      </c>
      <c r="B307">
        <v>1758507537</v>
      </c>
      <c r="C307">
        <v>4509</v>
      </c>
      <c r="D307" t="s">
        <v>1013</v>
      </c>
      <c r="E307" t="s">
        <v>1014</v>
      </c>
      <c r="F307">
        <v>5</v>
      </c>
      <c r="G307" t="s">
        <v>419</v>
      </c>
      <c r="H307" t="s">
        <v>964</v>
      </c>
      <c r="I307" t="s">
        <v>421</v>
      </c>
      <c r="J307">
        <v>1758507534</v>
      </c>
      <c r="K307">
        <f>(L307)/1000</f>
        <v>0</v>
      </c>
      <c r="L307">
        <f>1000*DL307*AJ307*(DH307-DI307)/(100*DA307*(1000-AJ307*DH307))</f>
        <v>0</v>
      </c>
      <c r="M307">
        <f>DL307*AJ307*(DG307-DF307*(1000-AJ307*DI307)/(1000-AJ307*DH307))/(100*DA307)</f>
        <v>0</v>
      </c>
      <c r="N307">
        <f>DF307 - IF(AJ307&gt;1, M307*DA307*100.0/(AL307), 0)</f>
        <v>0</v>
      </c>
      <c r="O307">
        <f>((U307-K307/2)*N307-M307)/(U307+K307/2)</f>
        <v>0</v>
      </c>
      <c r="P307">
        <f>O307*(DM307+DN307)/1000.0</f>
        <v>0</v>
      </c>
      <c r="Q307">
        <f>(DF307 - IF(AJ307&gt;1, M307*DA307*100.0/(AL307), 0))*(DM307+DN307)/1000.0</f>
        <v>0</v>
      </c>
      <c r="R307">
        <f>2.0/((1/T307-1/S307)+SIGN(T307)*SQRT((1/T307-1/S307)*(1/T307-1/S307) + 4*DB307/((DB307+1)*(DB307+1))*(2*1/T307*1/S307-1/S307*1/S307)))</f>
        <v>0</v>
      </c>
      <c r="S307">
        <f>IF(LEFT(DC307,1)&lt;&gt;"0",IF(LEFT(DC307,1)="1",3.0,DD307),$D$5+$E$5*(DT307*DM307/($K$5*1000))+$F$5*(DT307*DM307/($K$5*1000))*MAX(MIN(DA307,$J$5),$I$5)*MAX(MIN(DA307,$J$5),$I$5)+$G$5*MAX(MIN(DA307,$J$5),$I$5)*(DT307*DM307/($K$5*1000))+$H$5*(DT307*DM307/($K$5*1000))*(DT307*DM307/($K$5*1000)))</f>
        <v>0</v>
      </c>
      <c r="T307">
        <f>K307*(1000-(1000*0.61365*exp(17.502*X307/(240.97+X307))/(DM307+DN307)+DH307)/2)/(1000*0.61365*exp(17.502*X307/(240.97+X307))/(DM307+DN307)-DH307)</f>
        <v>0</v>
      </c>
      <c r="U307">
        <f>1/((DB307+1)/(R307/1.6)+1/(S307/1.37)) + DB307/((DB307+1)/(R307/1.6) + DB307/(S307/1.37))</f>
        <v>0</v>
      </c>
      <c r="V307">
        <f>(CW307*CZ307)</f>
        <v>0</v>
      </c>
      <c r="W307">
        <f>(DO307+(V307+2*0.95*5.67E-8*(((DO307+$B$7)+273)^4-(DO307+273)^4)-44100*K307)/(1.84*29.3*S307+8*0.95*5.67E-8*(DO307+273)^3))</f>
        <v>0</v>
      </c>
      <c r="X307">
        <f>($C$7*DP307+$D$7*DQ307+$E$7*W307)</f>
        <v>0</v>
      </c>
      <c r="Y307">
        <f>0.61365*exp(17.502*X307/(240.97+X307))</f>
        <v>0</v>
      </c>
      <c r="Z307">
        <f>(AA307/AB307*100)</f>
        <v>0</v>
      </c>
      <c r="AA307">
        <f>DH307*(DM307+DN307)/1000</f>
        <v>0</v>
      </c>
      <c r="AB307">
        <f>0.61365*exp(17.502*DO307/(240.97+DO307))</f>
        <v>0</v>
      </c>
      <c r="AC307">
        <f>(Y307-DH307*(DM307+DN307)/1000)</f>
        <v>0</v>
      </c>
      <c r="AD307">
        <f>(-K307*44100)</f>
        <v>0</v>
      </c>
      <c r="AE307">
        <f>2*29.3*S307*0.92*(DO307-X307)</f>
        <v>0</v>
      </c>
      <c r="AF307">
        <f>2*0.95*5.67E-8*(((DO307+$B$7)+273)^4-(X307+273)^4)</f>
        <v>0</v>
      </c>
      <c r="AG307">
        <f>V307+AF307+AD307+AE307</f>
        <v>0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MAX(0,($B$13+$C$13*DT307)/(1+$D$13*DT307)*DM307/(DO307+273)*$E$13)</f>
        <v>0</v>
      </c>
      <c r="AM307" t="s">
        <v>422</v>
      </c>
      <c r="AN307" t="s">
        <v>422</v>
      </c>
      <c r="AO307">
        <v>0</v>
      </c>
      <c r="AP307">
        <v>0</v>
      </c>
      <c r="AQ307">
        <f>1-AO307/AP307</f>
        <v>0</v>
      </c>
      <c r="AR307">
        <v>0</v>
      </c>
      <c r="AS307" t="s">
        <v>422</v>
      </c>
      <c r="AT307" t="s">
        <v>422</v>
      </c>
      <c r="AU307">
        <v>0</v>
      </c>
      <c r="AV307">
        <v>0</v>
      </c>
      <c r="AW307">
        <f>1-AU307/AV307</f>
        <v>0</v>
      </c>
      <c r="AX307">
        <v>0.5</v>
      </c>
      <c r="AY307">
        <f>CX307</f>
        <v>0</v>
      </c>
      <c r="AZ307">
        <f>M307</f>
        <v>0</v>
      </c>
      <c r="BA307">
        <f>AW307*AX307*AY307</f>
        <v>0</v>
      </c>
      <c r="BB307">
        <f>(AZ307-AR307)/AY307</f>
        <v>0</v>
      </c>
      <c r="BC307">
        <f>(AP307-AV307)/AV307</f>
        <v>0</v>
      </c>
      <c r="BD307">
        <f>AO307/(AQ307+AO307/AV307)</f>
        <v>0</v>
      </c>
      <c r="BE307" t="s">
        <v>422</v>
      </c>
      <c r="BF307">
        <v>0</v>
      </c>
      <c r="BG307">
        <f>IF(BF307&lt;&gt;0, BF307, BD307)</f>
        <v>0</v>
      </c>
      <c r="BH307">
        <f>1-BG307/AV307</f>
        <v>0</v>
      </c>
      <c r="BI307">
        <f>(AV307-AU307)/(AV307-BG307)</f>
        <v>0</v>
      </c>
      <c r="BJ307">
        <f>(AP307-AV307)/(AP307-BG307)</f>
        <v>0</v>
      </c>
      <c r="BK307">
        <f>(AV307-AU307)/(AV307-AO307)</f>
        <v>0</v>
      </c>
      <c r="BL307">
        <f>(AP307-AV307)/(AP307-AO307)</f>
        <v>0</v>
      </c>
      <c r="BM307">
        <f>(BI307*BG307/AU307)</f>
        <v>0</v>
      </c>
      <c r="BN307">
        <f>(1-BM307)</f>
        <v>0</v>
      </c>
      <c r="CW307">
        <f>$B$11*DU307+$C$11*DV307+$F$11*EG307*(1-EJ307)</f>
        <v>0</v>
      </c>
      <c r="CX307">
        <f>CW307*CY307</f>
        <v>0</v>
      </c>
      <c r="CY307">
        <f>($B$11*$D$9+$C$11*$D$9+$F$11*((ET307+EL307)/MAX(ET307+EL307+EU307, 0.1)*$I$9+EU307/MAX(ET307+EL307+EU307, 0.1)*$J$9))/($B$11+$C$11+$F$11)</f>
        <v>0</v>
      </c>
      <c r="CZ307">
        <f>($B$11*$K$9+$C$11*$K$9+$F$11*((ET307+EL307)/MAX(ET307+EL307+EU307, 0.1)*$P$9+EU307/MAX(ET307+EL307+EU307, 0.1)*$Q$9))/($B$11+$C$11+$F$11)</f>
        <v>0</v>
      </c>
      <c r="DA307">
        <v>2.96</v>
      </c>
      <c r="DB307">
        <v>0.5</v>
      </c>
      <c r="DC307" t="s">
        <v>423</v>
      </c>
      <c r="DD307">
        <v>2</v>
      </c>
      <c r="DE307">
        <v>1758507534</v>
      </c>
      <c r="DF307">
        <v>420.359</v>
      </c>
      <c r="DG307">
        <v>419.994333333333</v>
      </c>
      <c r="DH307">
        <v>23.8257333333333</v>
      </c>
      <c r="DI307">
        <v>23.603</v>
      </c>
      <c r="DJ307">
        <v>418.305333333333</v>
      </c>
      <c r="DK307">
        <v>23.4898666666667</v>
      </c>
      <c r="DL307">
        <v>499.979</v>
      </c>
      <c r="DM307">
        <v>89.8403666666667</v>
      </c>
      <c r="DN307">
        <v>0.0367982333333333</v>
      </c>
      <c r="DO307">
        <v>30.1707333333333</v>
      </c>
      <c r="DP307">
        <v>30.0165666666667</v>
      </c>
      <c r="DQ307">
        <v>999.9</v>
      </c>
      <c r="DR307">
        <v>0</v>
      </c>
      <c r="DS307">
        <v>0</v>
      </c>
      <c r="DT307">
        <v>10002.5</v>
      </c>
      <c r="DU307">
        <v>0</v>
      </c>
      <c r="DV307">
        <v>0.330984</v>
      </c>
      <c r="DW307">
        <v>0.364563</v>
      </c>
      <c r="DX307">
        <v>430.619</v>
      </c>
      <c r="DY307">
        <v>430.147</v>
      </c>
      <c r="DZ307">
        <v>0.222718666666667</v>
      </c>
      <c r="EA307">
        <v>419.994333333333</v>
      </c>
      <c r="EB307">
        <v>23.603</v>
      </c>
      <c r="EC307">
        <v>2.14051333333333</v>
      </c>
      <c r="ED307">
        <v>2.12050333333333</v>
      </c>
      <c r="EE307">
        <v>18.5239</v>
      </c>
      <c r="EF307">
        <v>18.3740333333333</v>
      </c>
      <c r="EG307">
        <v>0.00500059</v>
      </c>
      <c r="EH307">
        <v>0</v>
      </c>
      <c r="EI307">
        <v>0</v>
      </c>
      <c r="EJ307">
        <v>0</v>
      </c>
      <c r="EK307">
        <v>302.8</v>
      </c>
      <c r="EL307">
        <v>0.00500059</v>
      </c>
      <c r="EM307">
        <v>-11.7666666666667</v>
      </c>
      <c r="EN307">
        <v>-0.4</v>
      </c>
      <c r="EO307">
        <v>35.125</v>
      </c>
      <c r="EP307">
        <v>38.3746666666667</v>
      </c>
      <c r="EQ307">
        <v>36.4996666666667</v>
      </c>
      <c r="ER307">
        <v>38.229</v>
      </c>
      <c r="ES307">
        <v>37.479</v>
      </c>
      <c r="ET307">
        <v>0</v>
      </c>
      <c r="EU307">
        <v>0</v>
      </c>
      <c r="EV307">
        <v>0</v>
      </c>
      <c r="EW307">
        <v>1758507537.3</v>
      </c>
      <c r="EX307">
        <v>0</v>
      </c>
      <c r="EY307">
        <v>304.696153846154</v>
      </c>
      <c r="EZ307">
        <v>1.59658091561537</v>
      </c>
      <c r="FA307">
        <v>-6.35897431598969</v>
      </c>
      <c r="FB307">
        <v>-15.1</v>
      </c>
      <c r="FC307">
        <v>15</v>
      </c>
      <c r="FD307">
        <v>0</v>
      </c>
      <c r="FE307" t="s">
        <v>424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0.379768</v>
      </c>
      <c r="FR307">
        <v>-0.0293180259740261</v>
      </c>
      <c r="FS307">
        <v>0.0272871218255757</v>
      </c>
      <c r="FT307">
        <v>1</v>
      </c>
      <c r="FU307">
        <v>304.285294117647</v>
      </c>
      <c r="FV307">
        <v>10.8739494142796</v>
      </c>
      <c r="FW307">
        <v>4.95236915098345</v>
      </c>
      <c r="FX307">
        <v>-1</v>
      </c>
      <c r="FY307">
        <v>0.226080952380952</v>
      </c>
      <c r="FZ307">
        <v>-0.0299462337662339</v>
      </c>
      <c r="GA307">
        <v>0.00320963916494689</v>
      </c>
      <c r="GB307">
        <v>1</v>
      </c>
      <c r="GC307">
        <v>2</v>
      </c>
      <c r="GD307">
        <v>2</v>
      </c>
      <c r="GE307" t="s">
        <v>425</v>
      </c>
      <c r="GF307">
        <v>3.13287</v>
      </c>
      <c r="GG307">
        <v>2.71496</v>
      </c>
      <c r="GH307">
        <v>0.0888218</v>
      </c>
      <c r="GI307">
        <v>0.0892417</v>
      </c>
      <c r="GJ307">
        <v>0.101723</v>
      </c>
      <c r="GK307">
        <v>0.101685</v>
      </c>
      <c r="GL307">
        <v>34296.6</v>
      </c>
      <c r="GM307">
        <v>36708.2</v>
      </c>
      <c r="GN307">
        <v>34057.6</v>
      </c>
      <c r="GO307">
        <v>36495.9</v>
      </c>
      <c r="GP307">
        <v>43221.7</v>
      </c>
      <c r="GQ307">
        <v>47070.8</v>
      </c>
      <c r="GR307">
        <v>53146.9</v>
      </c>
      <c r="GS307">
        <v>58337.4</v>
      </c>
      <c r="GT307">
        <v>1.94355</v>
      </c>
      <c r="GU307">
        <v>1.64947</v>
      </c>
      <c r="GV307">
        <v>0.0959784</v>
      </c>
      <c r="GW307">
        <v>0</v>
      </c>
      <c r="GX307">
        <v>28.4581</v>
      </c>
      <c r="GY307">
        <v>999.9</v>
      </c>
      <c r="GZ307">
        <v>59.138</v>
      </c>
      <c r="HA307">
        <v>30.595</v>
      </c>
      <c r="HB307">
        <v>29.0168</v>
      </c>
      <c r="HC307">
        <v>54.4547</v>
      </c>
      <c r="HD307">
        <v>47.4519</v>
      </c>
      <c r="HE307">
        <v>1</v>
      </c>
      <c r="HF307">
        <v>0.107162</v>
      </c>
      <c r="HG307">
        <v>-0.398339</v>
      </c>
      <c r="HH307">
        <v>20.1333</v>
      </c>
      <c r="HI307">
        <v>5.19857</v>
      </c>
      <c r="HJ307">
        <v>12.0043</v>
      </c>
      <c r="HK307">
        <v>4.9755</v>
      </c>
      <c r="HL307">
        <v>3.294</v>
      </c>
      <c r="HM307">
        <v>9999</v>
      </c>
      <c r="HN307">
        <v>9999</v>
      </c>
      <c r="HO307">
        <v>9999</v>
      </c>
      <c r="HP307">
        <v>999.9</v>
      </c>
      <c r="HQ307">
        <v>1.86325</v>
      </c>
      <c r="HR307">
        <v>1.86812</v>
      </c>
      <c r="HS307">
        <v>1.86785</v>
      </c>
      <c r="HT307">
        <v>1.86905</v>
      </c>
      <c r="HU307">
        <v>1.86985</v>
      </c>
      <c r="HV307">
        <v>1.86595</v>
      </c>
      <c r="HW307">
        <v>1.86701</v>
      </c>
      <c r="HX307">
        <v>1.86844</v>
      </c>
      <c r="HY307">
        <v>5</v>
      </c>
      <c r="HZ307">
        <v>0</v>
      </c>
      <c r="IA307">
        <v>0</v>
      </c>
      <c r="IB307">
        <v>0</v>
      </c>
      <c r="IC307" t="s">
        <v>426</v>
      </c>
      <c r="ID307" t="s">
        <v>427</v>
      </c>
      <c r="IE307" t="s">
        <v>428</v>
      </c>
      <c r="IF307" t="s">
        <v>428</v>
      </c>
      <c r="IG307" t="s">
        <v>428</v>
      </c>
      <c r="IH307" t="s">
        <v>428</v>
      </c>
      <c r="II307">
        <v>0</v>
      </c>
      <c r="IJ307">
        <v>100</v>
      </c>
      <c r="IK307">
        <v>100</v>
      </c>
      <c r="IL307">
        <v>2.053</v>
      </c>
      <c r="IM307">
        <v>0.3357</v>
      </c>
      <c r="IN307">
        <v>0.625846538382723</v>
      </c>
      <c r="IO307">
        <v>0.00365734689822481</v>
      </c>
      <c r="IP307">
        <v>-6.82403095585571e-07</v>
      </c>
      <c r="IQ307">
        <v>2.34579755332527e-10</v>
      </c>
      <c r="IR307">
        <v>-0.0964157226560202</v>
      </c>
      <c r="IS307">
        <v>-0.0183575705514064</v>
      </c>
      <c r="IT307">
        <v>0.00210061426533654</v>
      </c>
      <c r="IU307">
        <v>-2.28055882586626e-05</v>
      </c>
      <c r="IV307">
        <v>4</v>
      </c>
      <c r="IW307">
        <v>2464</v>
      </c>
      <c r="IX307">
        <v>0</v>
      </c>
      <c r="IY307">
        <v>27</v>
      </c>
      <c r="IZ307">
        <v>29308458.9</v>
      </c>
      <c r="JA307">
        <v>29308458.9</v>
      </c>
      <c r="JB307">
        <v>0.95459</v>
      </c>
      <c r="JC307">
        <v>2.63672</v>
      </c>
      <c r="JD307">
        <v>1.54785</v>
      </c>
      <c r="JE307">
        <v>2.31323</v>
      </c>
      <c r="JF307">
        <v>1.64551</v>
      </c>
      <c r="JG307">
        <v>2.33887</v>
      </c>
      <c r="JH307">
        <v>34.5092</v>
      </c>
      <c r="JI307">
        <v>24.2276</v>
      </c>
      <c r="JJ307">
        <v>18</v>
      </c>
      <c r="JK307">
        <v>501.731</v>
      </c>
      <c r="JL307">
        <v>330.273</v>
      </c>
      <c r="JM307">
        <v>30.8016</v>
      </c>
      <c r="JN307">
        <v>28.7419</v>
      </c>
      <c r="JO307">
        <v>30</v>
      </c>
      <c r="JP307">
        <v>28.6802</v>
      </c>
      <c r="JQ307">
        <v>28.6354</v>
      </c>
      <c r="JR307">
        <v>19.1326</v>
      </c>
      <c r="JS307">
        <v>24.2066</v>
      </c>
      <c r="JT307">
        <v>89.0112</v>
      </c>
      <c r="JU307">
        <v>30.7158</v>
      </c>
      <c r="JV307">
        <v>420</v>
      </c>
      <c r="JW307">
        <v>23.6588</v>
      </c>
      <c r="JX307">
        <v>96.5976</v>
      </c>
      <c r="JY307">
        <v>94.5138</v>
      </c>
    </row>
    <row r="308" spans="1:285">
      <c r="A308">
        <v>292</v>
      </c>
      <c r="B308">
        <v>1758507539</v>
      </c>
      <c r="C308">
        <v>4511</v>
      </c>
      <c r="D308" t="s">
        <v>1015</v>
      </c>
      <c r="E308" t="s">
        <v>1016</v>
      </c>
      <c r="F308">
        <v>5</v>
      </c>
      <c r="G308" t="s">
        <v>419</v>
      </c>
      <c r="H308" t="s">
        <v>964</v>
      </c>
      <c r="I308" t="s">
        <v>421</v>
      </c>
      <c r="J308">
        <v>1758507536</v>
      </c>
      <c r="K308">
        <f>(L308)/1000</f>
        <v>0</v>
      </c>
      <c r="L308">
        <f>1000*DL308*AJ308*(DH308-DI308)/(100*DA308*(1000-AJ308*DH308))</f>
        <v>0</v>
      </c>
      <c r="M308">
        <f>DL308*AJ308*(DG308-DF308*(1000-AJ308*DI308)/(1000-AJ308*DH308))/(100*DA308)</f>
        <v>0</v>
      </c>
      <c r="N308">
        <f>DF308 - IF(AJ308&gt;1, M308*DA308*100.0/(AL308), 0)</f>
        <v>0</v>
      </c>
      <c r="O308">
        <f>((U308-K308/2)*N308-M308)/(U308+K308/2)</f>
        <v>0</v>
      </c>
      <c r="P308">
        <f>O308*(DM308+DN308)/1000.0</f>
        <v>0</v>
      </c>
      <c r="Q308">
        <f>(DF308 - IF(AJ308&gt;1, M308*DA308*100.0/(AL308), 0))*(DM308+DN308)/1000.0</f>
        <v>0</v>
      </c>
      <c r="R308">
        <f>2.0/((1/T308-1/S308)+SIGN(T308)*SQRT((1/T308-1/S308)*(1/T308-1/S308) + 4*DB308/((DB308+1)*(DB308+1))*(2*1/T308*1/S308-1/S308*1/S308)))</f>
        <v>0</v>
      </c>
      <c r="S308">
        <f>IF(LEFT(DC308,1)&lt;&gt;"0",IF(LEFT(DC308,1)="1",3.0,DD308),$D$5+$E$5*(DT308*DM308/($K$5*1000))+$F$5*(DT308*DM308/($K$5*1000))*MAX(MIN(DA308,$J$5),$I$5)*MAX(MIN(DA308,$J$5),$I$5)+$G$5*MAX(MIN(DA308,$J$5),$I$5)*(DT308*DM308/($K$5*1000))+$H$5*(DT308*DM308/($K$5*1000))*(DT308*DM308/($K$5*1000)))</f>
        <v>0</v>
      </c>
      <c r="T308">
        <f>K308*(1000-(1000*0.61365*exp(17.502*X308/(240.97+X308))/(DM308+DN308)+DH308)/2)/(1000*0.61365*exp(17.502*X308/(240.97+X308))/(DM308+DN308)-DH308)</f>
        <v>0</v>
      </c>
      <c r="U308">
        <f>1/((DB308+1)/(R308/1.6)+1/(S308/1.37)) + DB308/((DB308+1)/(R308/1.6) + DB308/(S308/1.37))</f>
        <v>0</v>
      </c>
      <c r="V308">
        <f>(CW308*CZ308)</f>
        <v>0</v>
      </c>
      <c r="W308">
        <f>(DO308+(V308+2*0.95*5.67E-8*(((DO308+$B$7)+273)^4-(DO308+273)^4)-44100*K308)/(1.84*29.3*S308+8*0.95*5.67E-8*(DO308+273)^3))</f>
        <v>0</v>
      </c>
      <c r="X308">
        <f>($C$7*DP308+$D$7*DQ308+$E$7*W308)</f>
        <v>0</v>
      </c>
      <c r="Y308">
        <f>0.61365*exp(17.502*X308/(240.97+X308))</f>
        <v>0</v>
      </c>
      <c r="Z308">
        <f>(AA308/AB308*100)</f>
        <v>0</v>
      </c>
      <c r="AA308">
        <f>DH308*(DM308+DN308)/1000</f>
        <v>0</v>
      </c>
      <c r="AB308">
        <f>0.61365*exp(17.502*DO308/(240.97+DO308))</f>
        <v>0</v>
      </c>
      <c r="AC308">
        <f>(Y308-DH308*(DM308+DN308)/1000)</f>
        <v>0</v>
      </c>
      <c r="AD308">
        <f>(-K308*44100)</f>
        <v>0</v>
      </c>
      <c r="AE308">
        <f>2*29.3*S308*0.92*(DO308-X308)</f>
        <v>0</v>
      </c>
      <c r="AF308">
        <f>2*0.95*5.67E-8*(((DO308+$B$7)+273)^4-(X308+273)^4)</f>
        <v>0</v>
      </c>
      <c r="AG308">
        <f>V308+AF308+AD308+AE308</f>
        <v>0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MAX(0,($B$13+$C$13*DT308)/(1+$D$13*DT308)*DM308/(DO308+273)*$E$13)</f>
        <v>0</v>
      </c>
      <c r="AM308" t="s">
        <v>422</v>
      </c>
      <c r="AN308" t="s">
        <v>422</v>
      </c>
      <c r="AO308">
        <v>0</v>
      </c>
      <c r="AP308">
        <v>0</v>
      </c>
      <c r="AQ308">
        <f>1-AO308/AP308</f>
        <v>0</v>
      </c>
      <c r="AR308">
        <v>0</v>
      </c>
      <c r="AS308" t="s">
        <v>422</v>
      </c>
      <c r="AT308" t="s">
        <v>422</v>
      </c>
      <c r="AU308">
        <v>0</v>
      </c>
      <c r="AV308">
        <v>0</v>
      </c>
      <c r="AW308">
        <f>1-AU308/AV308</f>
        <v>0</v>
      </c>
      <c r="AX308">
        <v>0.5</v>
      </c>
      <c r="AY308">
        <f>CX308</f>
        <v>0</v>
      </c>
      <c r="AZ308">
        <f>M308</f>
        <v>0</v>
      </c>
      <c r="BA308">
        <f>AW308*AX308*AY308</f>
        <v>0</v>
      </c>
      <c r="BB308">
        <f>(AZ308-AR308)/AY308</f>
        <v>0</v>
      </c>
      <c r="BC308">
        <f>(AP308-AV308)/AV308</f>
        <v>0</v>
      </c>
      <c r="BD308">
        <f>AO308/(AQ308+AO308/AV308)</f>
        <v>0</v>
      </c>
      <c r="BE308" t="s">
        <v>422</v>
      </c>
      <c r="BF308">
        <v>0</v>
      </c>
      <c r="BG308">
        <f>IF(BF308&lt;&gt;0, BF308, BD308)</f>
        <v>0</v>
      </c>
      <c r="BH308">
        <f>1-BG308/AV308</f>
        <v>0</v>
      </c>
      <c r="BI308">
        <f>(AV308-AU308)/(AV308-BG308)</f>
        <v>0</v>
      </c>
      <c r="BJ308">
        <f>(AP308-AV308)/(AP308-BG308)</f>
        <v>0</v>
      </c>
      <c r="BK308">
        <f>(AV308-AU308)/(AV308-AO308)</f>
        <v>0</v>
      </c>
      <c r="BL308">
        <f>(AP308-AV308)/(AP308-AO308)</f>
        <v>0</v>
      </c>
      <c r="BM308">
        <f>(BI308*BG308/AU308)</f>
        <v>0</v>
      </c>
      <c r="BN308">
        <f>(1-BM308)</f>
        <v>0</v>
      </c>
      <c r="CW308">
        <f>$B$11*DU308+$C$11*DV308+$F$11*EG308*(1-EJ308)</f>
        <v>0</v>
      </c>
      <c r="CX308">
        <f>CW308*CY308</f>
        <v>0</v>
      </c>
      <c r="CY308">
        <f>($B$11*$D$9+$C$11*$D$9+$F$11*((ET308+EL308)/MAX(ET308+EL308+EU308, 0.1)*$I$9+EU308/MAX(ET308+EL308+EU308, 0.1)*$J$9))/($B$11+$C$11+$F$11)</f>
        <v>0</v>
      </c>
      <c r="CZ308">
        <f>($B$11*$K$9+$C$11*$K$9+$F$11*((ET308+EL308)/MAX(ET308+EL308+EU308, 0.1)*$P$9+EU308/MAX(ET308+EL308+EU308, 0.1)*$Q$9))/($B$11+$C$11+$F$11)</f>
        <v>0</v>
      </c>
      <c r="DA308">
        <v>2.96</v>
      </c>
      <c r="DB308">
        <v>0.5</v>
      </c>
      <c r="DC308" t="s">
        <v>423</v>
      </c>
      <c r="DD308">
        <v>2</v>
      </c>
      <c r="DE308">
        <v>1758507536</v>
      </c>
      <c r="DF308">
        <v>420.342</v>
      </c>
      <c r="DG308">
        <v>419.985666666667</v>
      </c>
      <c r="DH308">
        <v>23.8234333333333</v>
      </c>
      <c r="DI308">
        <v>23.6022</v>
      </c>
      <c r="DJ308">
        <v>418.288666666667</v>
      </c>
      <c r="DK308">
        <v>23.4876666666667</v>
      </c>
      <c r="DL308">
        <v>500.009666666667</v>
      </c>
      <c r="DM308">
        <v>89.8400333333333</v>
      </c>
      <c r="DN308">
        <v>0.0368765</v>
      </c>
      <c r="DO308">
        <v>30.1715666666667</v>
      </c>
      <c r="DP308">
        <v>30.019</v>
      </c>
      <c r="DQ308">
        <v>999.9</v>
      </c>
      <c r="DR308">
        <v>0</v>
      </c>
      <c r="DS308">
        <v>0</v>
      </c>
      <c r="DT308">
        <v>9994.36666666667</v>
      </c>
      <c r="DU308">
        <v>0</v>
      </c>
      <c r="DV308">
        <v>0.330984</v>
      </c>
      <c r="DW308">
        <v>0.356313</v>
      </c>
      <c r="DX308">
        <v>430.600666666667</v>
      </c>
      <c r="DY308">
        <v>430.138</v>
      </c>
      <c r="DZ308">
        <v>0.221215</v>
      </c>
      <c r="EA308">
        <v>419.985666666667</v>
      </c>
      <c r="EB308">
        <v>23.6022</v>
      </c>
      <c r="EC308">
        <v>2.1403</v>
      </c>
      <c r="ED308">
        <v>2.12042333333333</v>
      </c>
      <c r="EE308">
        <v>18.5223333333333</v>
      </c>
      <c r="EF308">
        <v>18.3734666666667</v>
      </c>
      <c r="EG308">
        <v>0.00500059</v>
      </c>
      <c r="EH308">
        <v>0</v>
      </c>
      <c r="EI308">
        <v>0</v>
      </c>
      <c r="EJ308">
        <v>0</v>
      </c>
      <c r="EK308">
        <v>302.8</v>
      </c>
      <c r="EL308">
        <v>0.00500059</v>
      </c>
      <c r="EM308">
        <v>-13.5666666666667</v>
      </c>
      <c r="EN308">
        <v>-1.3</v>
      </c>
      <c r="EO308">
        <v>35.125</v>
      </c>
      <c r="EP308">
        <v>38.4373333333333</v>
      </c>
      <c r="EQ308">
        <v>36.5413333333333</v>
      </c>
      <c r="ER308">
        <v>38.3123333333333</v>
      </c>
      <c r="ES308">
        <v>37.5206666666667</v>
      </c>
      <c r="ET308">
        <v>0</v>
      </c>
      <c r="EU308">
        <v>0</v>
      </c>
      <c r="EV308">
        <v>0</v>
      </c>
      <c r="EW308">
        <v>1758507539.7</v>
      </c>
      <c r="EX308">
        <v>0</v>
      </c>
      <c r="EY308">
        <v>304.696153846154</v>
      </c>
      <c r="EZ308">
        <v>-4.87863262054633</v>
      </c>
      <c r="FA308">
        <v>22.9675213381544</v>
      </c>
      <c r="FB308">
        <v>-15.0538461538462</v>
      </c>
      <c r="FC308">
        <v>15</v>
      </c>
      <c r="FD308">
        <v>0</v>
      </c>
      <c r="FE308" t="s">
        <v>424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0.375293571428571</v>
      </c>
      <c r="FR308">
        <v>-0.115336597402597</v>
      </c>
      <c r="FS308">
        <v>0.0311694276183317</v>
      </c>
      <c r="FT308">
        <v>1</v>
      </c>
      <c r="FU308">
        <v>304.570588235294</v>
      </c>
      <c r="FV308">
        <v>3.1932771237851</v>
      </c>
      <c r="FW308">
        <v>4.85868109747084</v>
      </c>
      <c r="FX308">
        <v>-1</v>
      </c>
      <c r="FY308">
        <v>0.225030666666667</v>
      </c>
      <c r="FZ308">
        <v>-0.0256947272727272</v>
      </c>
      <c r="GA308">
        <v>0.00277113587392355</v>
      </c>
      <c r="GB308">
        <v>1</v>
      </c>
      <c r="GC308">
        <v>2</v>
      </c>
      <c r="GD308">
        <v>2</v>
      </c>
      <c r="GE308" t="s">
        <v>425</v>
      </c>
      <c r="GF308">
        <v>3.1329</v>
      </c>
      <c r="GG308">
        <v>2.71502</v>
      </c>
      <c r="GH308">
        <v>0.0888301</v>
      </c>
      <c r="GI308">
        <v>0.0892399</v>
      </c>
      <c r="GJ308">
        <v>0.101709</v>
      </c>
      <c r="GK308">
        <v>0.101686</v>
      </c>
      <c r="GL308">
        <v>34296.4</v>
      </c>
      <c r="GM308">
        <v>36708.5</v>
      </c>
      <c r="GN308">
        <v>34057.8</v>
      </c>
      <c r="GO308">
        <v>36496</v>
      </c>
      <c r="GP308">
        <v>43222.4</v>
      </c>
      <c r="GQ308">
        <v>47071</v>
      </c>
      <c r="GR308">
        <v>53146.9</v>
      </c>
      <c r="GS308">
        <v>58337.8</v>
      </c>
      <c r="GT308">
        <v>1.94337</v>
      </c>
      <c r="GU308">
        <v>1.64937</v>
      </c>
      <c r="GV308">
        <v>0.0957027</v>
      </c>
      <c r="GW308">
        <v>0</v>
      </c>
      <c r="GX308">
        <v>28.4605</v>
      </c>
      <c r="GY308">
        <v>999.9</v>
      </c>
      <c r="GZ308">
        <v>59.138</v>
      </c>
      <c r="HA308">
        <v>30.595</v>
      </c>
      <c r="HB308">
        <v>29.0187</v>
      </c>
      <c r="HC308">
        <v>54.2547</v>
      </c>
      <c r="HD308">
        <v>47.4599</v>
      </c>
      <c r="HE308">
        <v>1</v>
      </c>
      <c r="HF308">
        <v>0.106804</v>
      </c>
      <c r="HG308">
        <v>-0.682721</v>
      </c>
      <c r="HH308">
        <v>20.1329</v>
      </c>
      <c r="HI308">
        <v>5.19827</v>
      </c>
      <c r="HJ308">
        <v>12.0043</v>
      </c>
      <c r="HK308">
        <v>4.97535</v>
      </c>
      <c r="HL308">
        <v>3.294</v>
      </c>
      <c r="HM308">
        <v>9999</v>
      </c>
      <c r="HN308">
        <v>9999</v>
      </c>
      <c r="HO308">
        <v>9999</v>
      </c>
      <c r="HP308">
        <v>999.9</v>
      </c>
      <c r="HQ308">
        <v>1.86325</v>
      </c>
      <c r="HR308">
        <v>1.86813</v>
      </c>
      <c r="HS308">
        <v>1.86784</v>
      </c>
      <c r="HT308">
        <v>1.86905</v>
      </c>
      <c r="HU308">
        <v>1.86985</v>
      </c>
      <c r="HV308">
        <v>1.86593</v>
      </c>
      <c r="HW308">
        <v>1.86699</v>
      </c>
      <c r="HX308">
        <v>1.86844</v>
      </c>
      <c r="HY308">
        <v>5</v>
      </c>
      <c r="HZ308">
        <v>0</v>
      </c>
      <c r="IA308">
        <v>0</v>
      </c>
      <c r="IB308">
        <v>0</v>
      </c>
      <c r="IC308" t="s">
        <v>426</v>
      </c>
      <c r="ID308" t="s">
        <v>427</v>
      </c>
      <c r="IE308" t="s">
        <v>428</v>
      </c>
      <c r="IF308" t="s">
        <v>428</v>
      </c>
      <c r="IG308" t="s">
        <v>428</v>
      </c>
      <c r="IH308" t="s">
        <v>428</v>
      </c>
      <c r="II308">
        <v>0</v>
      </c>
      <c r="IJ308">
        <v>100</v>
      </c>
      <c r="IK308">
        <v>100</v>
      </c>
      <c r="IL308">
        <v>2.054</v>
      </c>
      <c r="IM308">
        <v>0.3355</v>
      </c>
      <c r="IN308">
        <v>0.625846538382723</v>
      </c>
      <c r="IO308">
        <v>0.00365734689822481</v>
      </c>
      <c r="IP308">
        <v>-6.82403095585571e-07</v>
      </c>
      <c r="IQ308">
        <v>2.34579755332527e-10</v>
      </c>
      <c r="IR308">
        <v>-0.0964157226560202</v>
      </c>
      <c r="IS308">
        <v>-0.0183575705514064</v>
      </c>
      <c r="IT308">
        <v>0.00210061426533654</v>
      </c>
      <c r="IU308">
        <v>-2.28055882586626e-05</v>
      </c>
      <c r="IV308">
        <v>4</v>
      </c>
      <c r="IW308">
        <v>2464</v>
      </c>
      <c r="IX308">
        <v>0</v>
      </c>
      <c r="IY308">
        <v>27</v>
      </c>
      <c r="IZ308">
        <v>29308459</v>
      </c>
      <c r="JA308">
        <v>29308459</v>
      </c>
      <c r="JB308">
        <v>0.95459</v>
      </c>
      <c r="JC308">
        <v>2.64526</v>
      </c>
      <c r="JD308">
        <v>1.54785</v>
      </c>
      <c r="JE308">
        <v>2.31323</v>
      </c>
      <c r="JF308">
        <v>1.64673</v>
      </c>
      <c r="JG308">
        <v>2.30469</v>
      </c>
      <c r="JH308">
        <v>34.5092</v>
      </c>
      <c r="JI308">
        <v>24.2188</v>
      </c>
      <c r="JJ308">
        <v>18</v>
      </c>
      <c r="JK308">
        <v>501.627</v>
      </c>
      <c r="JL308">
        <v>330.226</v>
      </c>
      <c r="JM308">
        <v>30.7179</v>
      </c>
      <c r="JN308">
        <v>28.7427</v>
      </c>
      <c r="JO308">
        <v>29.9999</v>
      </c>
      <c r="JP308">
        <v>28.6815</v>
      </c>
      <c r="JQ308">
        <v>28.6354</v>
      </c>
      <c r="JR308">
        <v>19.1317</v>
      </c>
      <c r="JS308">
        <v>24.2066</v>
      </c>
      <c r="JT308">
        <v>89.0112</v>
      </c>
      <c r="JU308">
        <v>30.7158</v>
      </c>
      <c r="JV308">
        <v>420</v>
      </c>
      <c r="JW308">
        <v>23.6634</v>
      </c>
      <c r="JX308">
        <v>96.5979</v>
      </c>
      <c r="JY308">
        <v>94.5144</v>
      </c>
    </row>
    <row r="309" spans="1:285">
      <c r="A309">
        <v>293</v>
      </c>
      <c r="B309">
        <v>1758507541</v>
      </c>
      <c r="C309">
        <v>4513</v>
      </c>
      <c r="D309" t="s">
        <v>1017</v>
      </c>
      <c r="E309" t="s">
        <v>1018</v>
      </c>
      <c r="F309">
        <v>5</v>
      </c>
      <c r="G309" t="s">
        <v>419</v>
      </c>
      <c r="H309" t="s">
        <v>964</v>
      </c>
      <c r="I309" t="s">
        <v>421</v>
      </c>
      <c r="J309">
        <v>1758507538</v>
      </c>
      <c r="K309">
        <f>(L309)/1000</f>
        <v>0</v>
      </c>
      <c r="L309">
        <f>1000*DL309*AJ309*(DH309-DI309)/(100*DA309*(1000-AJ309*DH309))</f>
        <v>0</v>
      </c>
      <c r="M309">
        <f>DL309*AJ309*(DG309-DF309*(1000-AJ309*DI309)/(1000-AJ309*DH309))/(100*DA309)</f>
        <v>0</v>
      </c>
      <c r="N309">
        <f>DF309 - IF(AJ309&gt;1, M309*DA309*100.0/(AL309), 0)</f>
        <v>0</v>
      </c>
      <c r="O309">
        <f>((U309-K309/2)*N309-M309)/(U309+K309/2)</f>
        <v>0</v>
      </c>
      <c r="P309">
        <f>O309*(DM309+DN309)/1000.0</f>
        <v>0</v>
      </c>
      <c r="Q309">
        <f>(DF309 - IF(AJ309&gt;1, M309*DA309*100.0/(AL309), 0))*(DM309+DN309)/1000.0</f>
        <v>0</v>
      </c>
      <c r="R309">
        <f>2.0/((1/T309-1/S309)+SIGN(T309)*SQRT((1/T309-1/S309)*(1/T309-1/S309) + 4*DB309/((DB309+1)*(DB309+1))*(2*1/T309*1/S309-1/S309*1/S309)))</f>
        <v>0</v>
      </c>
      <c r="S309">
        <f>IF(LEFT(DC309,1)&lt;&gt;"0",IF(LEFT(DC309,1)="1",3.0,DD309),$D$5+$E$5*(DT309*DM309/($K$5*1000))+$F$5*(DT309*DM309/($K$5*1000))*MAX(MIN(DA309,$J$5),$I$5)*MAX(MIN(DA309,$J$5),$I$5)+$G$5*MAX(MIN(DA309,$J$5),$I$5)*(DT309*DM309/($K$5*1000))+$H$5*(DT309*DM309/($K$5*1000))*(DT309*DM309/($K$5*1000)))</f>
        <v>0</v>
      </c>
      <c r="T309">
        <f>K309*(1000-(1000*0.61365*exp(17.502*X309/(240.97+X309))/(DM309+DN309)+DH309)/2)/(1000*0.61365*exp(17.502*X309/(240.97+X309))/(DM309+DN309)-DH309)</f>
        <v>0</v>
      </c>
      <c r="U309">
        <f>1/((DB309+1)/(R309/1.6)+1/(S309/1.37)) + DB309/((DB309+1)/(R309/1.6) + DB309/(S309/1.37))</f>
        <v>0</v>
      </c>
      <c r="V309">
        <f>(CW309*CZ309)</f>
        <v>0</v>
      </c>
      <c r="W309">
        <f>(DO309+(V309+2*0.95*5.67E-8*(((DO309+$B$7)+273)^4-(DO309+273)^4)-44100*K309)/(1.84*29.3*S309+8*0.95*5.67E-8*(DO309+273)^3))</f>
        <v>0</v>
      </c>
      <c r="X309">
        <f>($C$7*DP309+$D$7*DQ309+$E$7*W309)</f>
        <v>0</v>
      </c>
      <c r="Y309">
        <f>0.61365*exp(17.502*X309/(240.97+X309))</f>
        <v>0</v>
      </c>
      <c r="Z309">
        <f>(AA309/AB309*100)</f>
        <v>0</v>
      </c>
      <c r="AA309">
        <f>DH309*(DM309+DN309)/1000</f>
        <v>0</v>
      </c>
      <c r="AB309">
        <f>0.61365*exp(17.502*DO309/(240.97+DO309))</f>
        <v>0</v>
      </c>
      <c r="AC309">
        <f>(Y309-DH309*(DM309+DN309)/1000)</f>
        <v>0</v>
      </c>
      <c r="AD309">
        <f>(-K309*44100)</f>
        <v>0</v>
      </c>
      <c r="AE309">
        <f>2*29.3*S309*0.92*(DO309-X309)</f>
        <v>0</v>
      </c>
      <c r="AF309">
        <f>2*0.95*5.67E-8*(((DO309+$B$7)+273)^4-(X309+273)^4)</f>
        <v>0</v>
      </c>
      <c r="AG309">
        <f>V309+AF309+AD309+AE309</f>
        <v>0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MAX(0,($B$13+$C$13*DT309)/(1+$D$13*DT309)*DM309/(DO309+273)*$E$13)</f>
        <v>0</v>
      </c>
      <c r="AM309" t="s">
        <v>422</v>
      </c>
      <c r="AN309" t="s">
        <v>422</v>
      </c>
      <c r="AO309">
        <v>0</v>
      </c>
      <c r="AP309">
        <v>0</v>
      </c>
      <c r="AQ309">
        <f>1-AO309/AP309</f>
        <v>0</v>
      </c>
      <c r="AR309">
        <v>0</v>
      </c>
      <c r="AS309" t="s">
        <v>422</v>
      </c>
      <c r="AT309" t="s">
        <v>422</v>
      </c>
      <c r="AU309">
        <v>0</v>
      </c>
      <c r="AV309">
        <v>0</v>
      </c>
      <c r="AW309">
        <f>1-AU309/AV309</f>
        <v>0</v>
      </c>
      <c r="AX309">
        <v>0.5</v>
      </c>
      <c r="AY309">
        <f>CX309</f>
        <v>0</v>
      </c>
      <c r="AZ309">
        <f>M309</f>
        <v>0</v>
      </c>
      <c r="BA309">
        <f>AW309*AX309*AY309</f>
        <v>0</v>
      </c>
      <c r="BB309">
        <f>(AZ309-AR309)/AY309</f>
        <v>0</v>
      </c>
      <c r="BC309">
        <f>(AP309-AV309)/AV309</f>
        <v>0</v>
      </c>
      <c r="BD309">
        <f>AO309/(AQ309+AO309/AV309)</f>
        <v>0</v>
      </c>
      <c r="BE309" t="s">
        <v>422</v>
      </c>
      <c r="BF309">
        <v>0</v>
      </c>
      <c r="BG309">
        <f>IF(BF309&lt;&gt;0, BF309, BD309)</f>
        <v>0</v>
      </c>
      <c r="BH309">
        <f>1-BG309/AV309</f>
        <v>0</v>
      </c>
      <c r="BI309">
        <f>(AV309-AU309)/(AV309-BG309)</f>
        <v>0</v>
      </c>
      <c r="BJ309">
        <f>(AP309-AV309)/(AP309-BG309)</f>
        <v>0</v>
      </c>
      <c r="BK309">
        <f>(AV309-AU309)/(AV309-AO309)</f>
        <v>0</v>
      </c>
      <c r="BL309">
        <f>(AP309-AV309)/(AP309-AO309)</f>
        <v>0</v>
      </c>
      <c r="BM309">
        <f>(BI309*BG309/AU309)</f>
        <v>0</v>
      </c>
      <c r="BN309">
        <f>(1-BM309)</f>
        <v>0</v>
      </c>
      <c r="CW309">
        <f>$B$11*DU309+$C$11*DV309+$F$11*EG309*(1-EJ309)</f>
        <v>0</v>
      </c>
      <c r="CX309">
        <f>CW309*CY309</f>
        <v>0</v>
      </c>
      <c r="CY309">
        <f>($B$11*$D$9+$C$11*$D$9+$F$11*((ET309+EL309)/MAX(ET309+EL309+EU309, 0.1)*$I$9+EU309/MAX(ET309+EL309+EU309, 0.1)*$J$9))/($B$11+$C$11+$F$11)</f>
        <v>0</v>
      </c>
      <c r="CZ309">
        <f>($B$11*$K$9+$C$11*$K$9+$F$11*((ET309+EL309)/MAX(ET309+EL309+EU309, 0.1)*$P$9+EU309/MAX(ET309+EL309+EU309, 0.1)*$Q$9))/($B$11+$C$11+$F$11)</f>
        <v>0</v>
      </c>
      <c r="DA309">
        <v>2.96</v>
      </c>
      <c r="DB309">
        <v>0.5</v>
      </c>
      <c r="DC309" t="s">
        <v>423</v>
      </c>
      <c r="DD309">
        <v>2</v>
      </c>
      <c r="DE309">
        <v>1758507538</v>
      </c>
      <c r="DF309">
        <v>420.347333333333</v>
      </c>
      <c r="DG309">
        <v>419.988666666667</v>
      </c>
      <c r="DH309">
        <v>23.8197</v>
      </c>
      <c r="DI309">
        <v>23.6021</v>
      </c>
      <c r="DJ309">
        <v>418.294</v>
      </c>
      <c r="DK309">
        <v>23.4841</v>
      </c>
      <c r="DL309">
        <v>500.017</v>
      </c>
      <c r="DM309">
        <v>89.8397333333333</v>
      </c>
      <c r="DN309">
        <v>0.0369679</v>
      </c>
      <c r="DO309">
        <v>30.1701</v>
      </c>
      <c r="DP309">
        <v>30.0197333333333</v>
      </c>
      <c r="DQ309">
        <v>999.9</v>
      </c>
      <c r="DR309">
        <v>0</v>
      </c>
      <c r="DS309">
        <v>0</v>
      </c>
      <c r="DT309">
        <v>9992.5</v>
      </c>
      <c r="DU309">
        <v>0</v>
      </c>
      <c r="DV309">
        <v>0.330984</v>
      </c>
      <c r="DW309">
        <v>0.358520666666667</v>
      </c>
      <c r="DX309">
        <v>430.604333333333</v>
      </c>
      <c r="DY309">
        <v>430.141</v>
      </c>
      <c r="DZ309">
        <v>0.217611</v>
      </c>
      <c r="EA309">
        <v>419.988666666667</v>
      </c>
      <c r="EB309">
        <v>23.6021</v>
      </c>
      <c r="EC309">
        <v>2.13995666666667</v>
      </c>
      <c r="ED309">
        <v>2.12040333333333</v>
      </c>
      <c r="EE309">
        <v>18.5197666666667</v>
      </c>
      <c r="EF309">
        <v>18.3733333333333</v>
      </c>
      <c r="EG309">
        <v>0.00500059</v>
      </c>
      <c r="EH309">
        <v>0</v>
      </c>
      <c r="EI309">
        <v>0</v>
      </c>
      <c r="EJ309">
        <v>0</v>
      </c>
      <c r="EK309">
        <v>301.533333333333</v>
      </c>
      <c r="EL309">
        <v>0.00500059</v>
      </c>
      <c r="EM309">
        <v>-16.1666666666667</v>
      </c>
      <c r="EN309">
        <v>-1.23333333333333</v>
      </c>
      <c r="EO309">
        <v>35.1456666666667</v>
      </c>
      <c r="EP309">
        <v>38.4996666666667</v>
      </c>
      <c r="EQ309">
        <v>36.583</v>
      </c>
      <c r="ER309">
        <v>38.3746666666667</v>
      </c>
      <c r="ES309">
        <v>37.5413333333333</v>
      </c>
      <c r="ET309">
        <v>0</v>
      </c>
      <c r="EU309">
        <v>0</v>
      </c>
      <c r="EV309">
        <v>0</v>
      </c>
      <c r="EW309">
        <v>1758507541.5</v>
      </c>
      <c r="EX309">
        <v>0</v>
      </c>
      <c r="EY309">
        <v>305.256</v>
      </c>
      <c r="EZ309">
        <v>-12.8769230473446</v>
      </c>
      <c r="FA309">
        <v>6.93076921141839</v>
      </c>
      <c r="FB309">
        <v>-15</v>
      </c>
      <c r="FC309">
        <v>15</v>
      </c>
      <c r="FD309">
        <v>0</v>
      </c>
      <c r="FE309" t="s">
        <v>424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0.37365</v>
      </c>
      <c r="FR309">
        <v>-0.107494753246753</v>
      </c>
      <c r="FS309">
        <v>0.0318610780046603</v>
      </c>
      <c r="FT309">
        <v>1</v>
      </c>
      <c r="FU309">
        <v>304.558823529412</v>
      </c>
      <c r="FV309">
        <v>0.0213902724526121</v>
      </c>
      <c r="FW309">
        <v>5.54834992148216</v>
      </c>
      <c r="FX309">
        <v>-1</v>
      </c>
      <c r="FY309">
        <v>0.223687952380952</v>
      </c>
      <c r="FZ309">
        <v>-0.0297769870129875</v>
      </c>
      <c r="GA309">
        <v>0.00333304763265423</v>
      </c>
      <c r="GB309">
        <v>1</v>
      </c>
      <c r="GC309">
        <v>2</v>
      </c>
      <c r="GD309">
        <v>2</v>
      </c>
      <c r="GE309" t="s">
        <v>425</v>
      </c>
      <c r="GF309">
        <v>3.13294</v>
      </c>
      <c r="GG309">
        <v>2.71502</v>
      </c>
      <c r="GH309">
        <v>0.0888288</v>
      </c>
      <c r="GI309">
        <v>0.0892369</v>
      </c>
      <c r="GJ309">
        <v>0.101698</v>
      </c>
      <c r="GK309">
        <v>0.10169</v>
      </c>
      <c r="GL309">
        <v>34296.5</v>
      </c>
      <c r="GM309">
        <v>36708.8</v>
      </c>
      <c r="GN309">
        <v>34057.8</v>
      </c>
      <c r="GO309">
        <v>36496.3</v>
      </c>
      <c r="GP309">
        <v>43223.1</v>
      </c>
      <c r="GQ309">
        <v>47071.2</v>
      </c>
      <c r="GR309">
        <v>53147</v>
      </c>
      <c r="GS309">
        <v>58338.3</v>
      </c>
      <c r="GT309">
        <v>1.9435</v>
      </c>
      <c r="GU309">
        <v>1.64912</v>
      </c>
      <c r="GV309">
        <v>0.0951588</v>
      </c>
      <c r="GW309">
        <v>0</v>
      </c>
      <c r="GX309">
        <v>28.463</v>
      </c>
      <c r="GY309">
        <v>999.9</v>
      </c>
      <c r="GZ309">
        <v>59.138</v>
      </c>
      <c r="HA309">
        <v>30.595</v>
      </c>
      <c r="HB309">
        <v>29.018</v>
      </c>
      <c r="HC309">
        <v>54.3547</v>
      </c>
      <c r="HD309">
        <v>47.3718</v>
      </c>
      <c r="HE309">
        <v>1</v>
      </c>
      <c r="HF309">
        <v>0.106743</v>
      </c>
      <c r="HG309">
        <v>-0.850509</v>
      </c>
      <c r="HH309">
        <v>20.1322</v>
      </c>
      <c r="HI309">
        <v>5.19812</v>
      </c>
      <c r="HJ309">
        <v>12.0055</v>
      </c>
      <c r="HK309">
        <v>4.9754</v>
      </c>
      <c r="HL309">
        <v>3.294</v>
      </c>
      <c r="HM309">
        <v>9999</v>
      </c>
      <c r="HN309">
        <v>9999</v>
      </c>
      <c r="HO309">
        <v>9999</v>
      </c>
      <c r="HP309">
        <v>999.9</v>
      </c>
      <c r="HQ309">
        <v>1.86326</v>
      </c>
      <c r="HR309">
        <v>1.86813</v>
      </c>
      <c r="HS309">
        <v>1.86784</v>
      </c>
      <c r="HT309">
        <v>1.86905</v>
      </c>
      <c r="HU309">
        <v>1.86983</v>
      </c>
      <c r="HV309">
        <v>1.86594</v>
      </c>
      <c r="HW309">
        <v>1.86696</v>
      </c>
      <c r="HX309">
        <v>1.86844</v>
      </c>
      <c r="HY309">
        <v>5</v>
      </c>
      <c r="HZ309">
        <v>0</v>
      </c>
      <c r="IA309">
        <v>0</v>
      </c>
      <c r="IB309">
        <v>0</v>
      </c>
      <c r="IC309" t="s">
        <v>426</v>
      </c>
      <c r="ID309" t="s">
        <v>427</v>
      </c>
      <c r="IE309" t="s">
        <v>428</v>
      </c>
      <c r="IF309" t="s">
        <v>428</v>
      </c>
      <c r="IG309" t="s">
        <v>428</v>
      </c>
      <c r="IH309" t="s">
        <v>428</v>
      </c>
      <c r="II309">
        <v>0</v>
      </c>
      <c r="IJ309">
        <v>100</v>
      </c>
      <c r="IK309">
        <v>100</v>
      </c>
      <c r="IL309">
        <v>2.054</v>
      </c>
      <c r="IM309">
        <v>0.3353</v>
      </c>
      <c r="IN309">
        <v>0.625846538382723</v>
      </c>
      <c r="IO309">
        <v>0.00365734689822481</v>
      </c>
      <c r="IP309">
        <v>-6.82403095585571e-07</v>
      </c>
      <c r="IQ309">
        <v>2.34579755332527e-10</v>
      </c>
      <c r="IR309">
        <v>-0.0964157226560202</v>
      </c>
      <c r="IS309">
        <v>-0.0183575705514064</v>
      </c>
      <c r="IT309">
        <v>0.00210061426533654</v>
      </c>
      <c r="IU309">
        <v>-2.28055882586626e-05</v>
      </c>
      <c r="IV309">
        <v>4</v>
      </c>
      <c r="IW309">
        <v>2464</v>
      </c>
      <c r="IX309">
        <v>0</v>
      </c>
      <c r="IY309">
        <v>27</v>
      </c>
      <c r="IZ309">
        <v>29308459</v>
      </c>
      <c r="JA309">
        <v>29308459</v>
      </c>
      <c r="JB309">
        <v>0.95459</v>
      </c>
      <c r="JC309">
        <v>2.6416</v>
      </c>
      <c r="JD309">
        <v>1.54785</v>
      </c>
      <c r="JE309">
        <v>2.31323</v>
      </c>
      <c r="JF309">
        <v>1.64673</v>
      </c>
      <c r="JG309">
        <v>2.2998</v>
      </c>
      <c r="JH309">
        <v>34.5092</v>
      </c>
      <c r="JI309">
        <v>24.2188</v>
      </c>
      <c r="JJ309">
        <v>18</v>
      </c>
      <c r="JK309">
        <v>501.714</v>
      </c>
      <c r="JL309">
        <v>330.11</v>
      </c>
      <c r="JM309">
        <v>30.6835</v>
      </c>
      <c r="JN309">
        <v>28.7439</v>
      </c>
      <c r="JO309">
        <v>29.9999</v>
      </c>
      <c r="JP309">
        <v>28.682</v>
      </c>
      <c r="JQ309">
        <v>28.6359</v>
      </c>
      <c r="JR309">
        <v>19.1337</v>
      </c>
      <c r="JS309">
        <v>24.2066</v>
      </c>
      <c r="JT309">
        <v>89.0112</v>
      </c>
      <c r="JU309">
        <v>30.6967</v>
      </c>
      <c r="JV309">
        <v>420</v>
      </c>
      <c r="JW309">
        <v>23.6687</v>
      </c>
      <c r="JX309">
        <v>96.5981</v>
      </c>
      <c r="JY309">
        <v>94.5151</v>
      </c>
    </row>
    <row r="310" spans="1:285">
      <c r="A310">
        <v>294</v>
      </c>
      <c r="B310">
        <v>1758507543</v>
      </c>
      <c r="C310">
        <v>4515</v>
      </c>
      <c r="D310" t="s">
        <v>1019</v>
      </c>
      <c r="E310" t="s">
        <v>1020</v>
      </c>
      <c r="F310">
        <v>5</v>
      </c>
      <c r="G310" t="s">
        <v>419</v>
      </c>
      <c r="H310" t="s">
        <v>964</v>
      </c>
      <c r="I310" t="s">
        <v>421</v>
      </c>
      <c r="J310">
        <v>1758507540</v>
      </c>
      <c r="K310">
        <f>(L310)/1000</f>
        <v>0</v>
      </c>
      <c r="L310">
        <f>1000*DL310*AJ310*(DH310-DI310)/(100*DA310*(1000-AJ310*DH310))</f>
        <v>0</v>
      </c>
      <c r="M310">
        <f>DL310*AJ310*(DG310-DF310*(1000-AJ310*DI310)/(1000-AJ310*DH310))/(100*DA310)</f>
        <v>0</v>
      </c>
      <c r="N310">
        <f>DF310 - IF(AJ310&gt;1, M310*DA310*100.0/(AL310), 0)</f>
        <v>0</v>
      </c>
      <c r="O310">
        <f>((U310-K310/2)*N310-M310)/(U310+K310/2)</f>
        <v>0</v>
      </c>
      <c r="P310">
        <f>O310*(DM310+DN310)/1000.0</f>
        <v>0</v>
      </c>
      <c r="Q310">
        <f>(DF310 - IF(AJ310&gt;1, M310*DA310*100.0/(AL310), 0))*(DM310+DN310)/1000.0</f>
        <v>0</v>
      </c>
      <c r="R310">
        <f>2.0/((1/T310-1/S310)+SIGN(T310)*SQRT((1/T310-1/S310)*(1/T310-1/S310) + 4*DB310/((DB310+1)*(DB310+1))*(2*1/T310*1/S310-1/S310*1/S310)))</f>
        <v>0</v>
      </c>
      <c r="S310">
        <f>IF(LEFT(DC310,1)&lt;&gt;"0",IF(LEFT(DC310,1)="1",3.0,DD310),$D$5+$E$5*(DT310*DM310/($K$5*1000))+$F$5*(DT310*DM310/($K$5*1000))*MAX(MIN(DA310,$J$5),$I$5)*MAX(MIN(DA310,$J$5),$I$5)+$G$5*MAX(MIN(DA310,$J$5),$I$5)*(DT310*DM310/($K$5*1000))+$H$5*(DT310*DM310/($K$5*1000))*(DT310*DM310/($K$5*1000)))</f>
        <v>0</v>
      </c>
      <c r="T310">
        <f>K310*(1000-(1000*0.61365*exp(17.502*X310/(240.97+X310))/(DM310+DN310)+DH310)/2)/(1000*0.61365*exp(17.502*X310/(240.97+X310))/(DM310+DN310)-DH310)</f>
        <v>0</v>
      </c>
      <c r="U310">
        <f>1/((DB310+1)/(R310/1.6)+1/(S310/1.37)) + DB310/((DB310+1)/(R310/1.6) + DB310/(S310/1.37))</f>
        <v>0</v>
      </c>
      <c r="V310">
        <f>(CW310*CZ310)</f>
        <v>0</v>
      </c>
      <c r="W310">
        <f>(DO310+(V310+2*0.95*5.67E-8*(((DO310+$B$7)+273)^4-(DO310+273)^4)-44100*K310)/(1.84*29.3*S310+8*0.95*5.67E-8*(DO310+273)^3))</f>
        <v>0</v>
      </c>
      <c r="X310">
        <f>($C$7*DP310+$D$7*DQ310+$E$7*W310)</f>
        <v>0</v>
      </c>
      <c r="Y310">
        <f>0.61365*exp(17.502*X310/(240.97+X310))</f>
        <v>0</v>
      </c>
      <c r="Z310">
        <f>(AA310/AB310*100)</f>
        <v>0</v>
      </c>
      <c r="AA310">
        <f>DH310*(DM310+DN310)/1000</f>
        <v>0</v>
      </c>
      <c r="AB310">
        <f>0.61365*exp(17.502*DO310/(240.97+DO310))</f>
        <v>0</v>
      </c>
      <c r="AC310">
        <f>(Y310-DH310*(DM310+DN310)/1000)</f>
        <v>0</v>
      </c>
      <c r="AD310">
        <f>(-K310*44100)</f>
        <v>0</v>
      </c>
      <c r="AE310">
        <f>2*29.3*S310*0.92*(DO310-X310)</f>
        <v>0</v>
      </c>
      <c r="AF310">
        <f>2*0.95*5.67E-8*(((DO310+$B$7)+273)^4-(X310+273)^4)</f>
        <v>0</v>
      </c>
      <c r="AG310">
        <f>V310+AF310+AD310+AE310</f>
        <v>0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MAX(0,($B$13+$C$13*DT310)/(1+$D$13*DT310)*DM310/(DO310+273)*$E$13)</f>
        <v>0</v>
      </c>
      <c r="AM310" t="s">
        <v>422</v>
      </c>
      <c r="AN310" t="s">
        <v>422</v>
      </c>
      <c r="AO310">
        <v>0</v>
      </c>
      <c r="AP310">
        <v>0</v>
      </c>
      <c r="AQ310">
        <f>1-AO310/AP310</f>
        <v>0</v>
      </c>
      <c r="AR310">
        <v>0</v>
      </c>
      <c r="AS310" t="s">
        <v>422</v>
      </c>
      <c r="AT310" t="s">
        <v>422</v>
      </c>
      <c r="AU310">
        <v>0</v>
      </c>
      <c r="AV310">
        <v>0</v>
      </c>
      <c r="AW310">
        <f>1-AU310/AV310</f>
        <v>0</v>
      </c>
      <c r="AX310">
        <v>0.5</v>
      </c>
      <c r="AY310">
        <f>CX310</f>
        <v>0</v>
      </c>
      <c r="AZ310">
        <f>M310</f>
        <v>0</v>
      </c>
      <c r="BA310">
        <f>AW310*AX310*AY310</f>
        <v>0</v>
      </c>
      <c r="BB310">
        <f>(AZ310-AR310)/AY310</f>
        <v>0</v>
      </c>
      <c r="BC310">
        <f>(AP310-AV310)/AV310</f>
        <v>0</v>
      </c>
      <c r="BD310">
        <f>AO310/(AQ310+AO310/AV310)</f>
        <v>0</v>
      </c>
      <c r="BE310" t="s">
        <v>422</v>
      </c>
      <c r="BF310">
        <v>0</v>
      </c>
      <c r="BG310">
        <f>IF(BF310&lt;&gt;0, BF310, BD310)</f>
        <v>0</v>
      </c>
      <c r="BH310">
        <f>1-BG310/AV310</f>
        <v>0</v>
      </c>
      <c r="BI310">
        <f>(AV310-AU310)/(AV310-BG310)</f>
        <v>0</v>
      </c>
      <c r="BJ310">
        <f>(AP310-AV310)/(AP310-BG310)</f>
        <v>0</v>
      </c>
      <c r="BK310">
        <f>(AV310-AU310)/(AV310-AO310)</f>
        <v>0</v>
      </c>
      <c r="BL310">
        <f>(AP310-AV310)/(AP310-AO310)</f>
        <v>0</v>
      </c>
      <c r="BM310">
        <f>(BI310*BG310/AU310)</f>
        <v>0</v>
      </c>
      <c r="BN310">
        <f>(1-BM310)</f>
        <v>0</v>
      </c>
      <c r="CW310">
        <f>$B$11*DU310+$C$11*DV310+$F$11*EG310*(1-EJ310)</f>
        <v>0</v>
      </c>
      <c r="CX310">
        <f>CW310*CY310</f>
        <v>0</v>
      </c>
      <c r="CY310">
        <f>($B$11*$D$9+$C$11*$D$9+$F$11*((ET310+EL310)/MAX(ET310+EL310+EU310, 0.1)*$I$9+EU310/MAX(ET310+EL310+EU310, 0.1)*$J$9))/($B$11+$C$11+$F$11)</f>
        <v>0</v>
      </c>
      <c r="CZ310">
        <f>($B$11*$K$9+$C$11*$K$9+$F$11*((ET310+EL310)/MAX(ET310+EL310+EU310, 0.1)*$P$9+EU310/MAX(ET310+EL310+EU310, 0.1)*$Q$9))/($B$11+$C$11+$F$11)</f>
        <v>0</v>
      </c>
      <c r="DA310">
        <v>2.96</v>
      </c>
      <c r="DB310">
        <v>0.5</v>
      </c>
      <c r="DC310" t="s">
        <v>423</v>
      </c>
      <c r="DD310">
        <v>2</v>
      </c>
      <c r="DE310">
        <v>1758507540</v>
      </c>
      <c r="DF310">
        <v>420.364333333333</v>
      </c>
      <c r="DG310">
        <v>419.975666666667</v>
      </c>
      <c r="DH310">
        <v>23.8151666666667</v>
      </c>
      <c r="DI310">
        <v>23.6027333333333</v>
      </c>
      <c r="DJ310">
        <v>418.311333333333</v>
      </c>
      <c r="DK310">
        <v>23.4797333333333</v>
      </c>
      <c r="DL310">
        <v>500.015333333333</v>
      </c>
      <c r="DM310">
        <v>89.8404</v>
      </c>
      <c r="DN310">
        <v>0.0370044</v>
      </c>
      <c r="DO310">
        <v>30.1659333333333</v>
      </c>
      <c r="DP310">
        <v>30.0162</v>
      </c>
      <c r="DQ310">
        <v>999.9</v>
      </c>
      <c r="DR310">
        <v>0</v>
      </c>
      <c r="DS310">
        <v>0</v>
      </c>
      <c r="DT310">
        <v>10000</v>
      </c>
      <c r="DU310">
        <v>0</v>
      </c>
      <c r="DV310">
        <v>0.330984</v>
      </c>
      <c r="DW310">
        <v>0.388916</v>
      </c>
      <c r="DX310">
        <v>430.62</v>
      </c>
      <c r="DY310">
        <v>430.128</v>
      </c>
      <c r="DZ310">
        <v>0.212410666666667</v>
      </c>
      <c r="EA310">
        <v>419.975666666667</v>
      </c>
      <c r="EB310">
        <v>23.6027333333333</v>
      </c>
      <c r="EC310">
        <v>2.13956333333333</v>
      </c>
      <c r="ED310">
        <v>2.12047666666667</v>
      </c>
      <c r="EE310">
        <v>18.5168333333333</v>
      </c>
      <c r="EF310">
        <v>18.3738666666667</v>
      </c>
      <c r="EG310">
        <v>0.00500059</v>
      </c>
      <c r="EH310">
        <v>0</v>
      </c>
      <c r="EI310">
        <v>0</v>
      </c>
      <c r="EJ310">
        <v>0</v>
      </c>
      <c r="EK310">
        <v>302.766666666667</v>
      </c>
      <c r="EL310">
        <v>0.00500059</v>
      </c>
      <c r="EM310">
        <v>-11.1</v>
      </c>
      <c r="EN310">
        <v>-0.566666666666667</v>
      </c>
      <c r="EO310">
        <v>35.1663333333333</v>
      </c>
      <c r="EP310">
        <v>38.5623333333333</v>
      </c>
      <c r="EQ310">
        <v>36.604</v>
      </c>
      <c r="ER310">
        <v>38.4373333333333</v>
      </c>
      <c r="ES310">
        <v>37.583</v>
      </c>
      <c r="ET310">
        <v>0</v>
      </c>
      <c r="EU310">
        <v>0</v>
      </c>
      <c r="EV310">
        <v>0</v>
      </c>
      <c r="EW310">
        <v>1758507543.3</v>
      </c>
      <c r="EX310">
        <v>0</v>
      </c>
      <c r="EY310">
        <v>304.880769230769</v>
      </c>
      <c r="EZ310">
        <v>2.72478630012617</v>
      </c>
      <c r="FA310">
        <v>5.12136756912209</v>
      </c>
      <c r="FB310">
        <v>-13.5923076923077</v>
      </c>
      <c r="FC310">
        <v>15</v>
      </c>
      <c r="FD310">
        <v>0</v>
      </c>
      <c r="FE310" t="s">
        <v>424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0.375424380952381</v>
      </c>
      <c r="FR310">
        <v>-0.044748311688312</v>
      </c>
      <c r="FS310">
        <v>0.0326958239804357</v>
      </c>
      <c r="FT310">
        <v>1</v>
      </c>
      <c r="FU310">
        <v>304.835294117647</v>
      </c>
      <c r="FV310">
        <v>-0.113063390352126</v>
      </c>
      <c r="FW310">
        <v>5.30847725773105</v>
      </c>
      <c r="FX310">
        <v>-1</v>
      </c>
      <c r="FY310">
        <v>0.222058857142857</v>
      </c>
      <c r="FZ310">
        <v>-0.0404949350649348</v>
      </c>
      <c r="GA310">
        <v>0.00467490290488134</v>
      </c>
      <c r="GB310">
        <v>1</v>
      </c>
      <c r="GC310">
        <v>2</v>
      </c>
      <c r="GD310">
        <v>2</v>
      </c>
      <c r="GE310" t="s">
        <v>425</v>
      </c>
      <c r="GF310">
        <v>3.13288</v>
      </c>
      <c r="GG310">
        <v>2.71501</v>
      </c>
      <c r="GH310">
        <v>0.0888273</v>
      </c>
      <c r="GI310">
        <v>0.0892377</v>
      </c>
      <c r="GJ310">
        <v>0.101689</v>
      </c>
      <c r="GK310">
        <v>0.101692</v>
      </c>
      <c r="GL310">
        <v>34296.7</v>
      </c>
      <c r="GM310">
        <v>36708.8</v>
      </c>
      <c r="GN310">
        <v>34057.9</v>
      </c>
      <c r="GO310">
        <v>36496.2</v>
      </c>
      <c r="GP310">
        <v>43223.7</v>
      </c>
      <c r="GQ310">
        <v>47071.2</v>
      </c>
      <c r="GR310">
        <v>53147.2</v>
      </c>
      <c r="GS310">
        <v>58338.4</v>
      </c>
      <c r="GT310">
        <v>1.94363</v>
      </c>
      <c r="GU310">
        <v>1.64905</v>
      </c>
      <c r="GV310">
        <v>0.0945069</v>
      </c>
      <c r="GW310">
        <v>0</v>
      </c>
      <c r="GX310">
        <v>28.4648</v>
      </c>
      <c r="GY310">
        <v>999.9</v>
      </c>
      <c r="GZ310">
        <v>59.138</v>
      </c>
      <c r="HA310">
        <v>30.595</v>
      </c>
      <c r="HB310">
        <v>29.0148</v>
      </c>
      <c r="HC310">
        <v>54.5147</v>
      </c>
      <c r="HD310">
        <v>47.496</v>
      </c>
      <c r="HE310">
        <v>1</v>
      </c>
      <c r="HF310">
        <v>0.106845</v>
      </c>
      <c r="HG310">
        <v>-0.941947</v>
      </c>
      <c r="HH310">
        <v>20.1317</v>
      </c>
      <c r="HI310">
        <v>5.19797</v>
      </c>
      <c r="HJ310">
        <v>12.0061</v>
      </c>
      <c r="HK310">
        <v>4.97545</v>
      </c>
      <c r="HL310">
        <v>3.294</v>
      </c>
      <c r="HM310">
        <v>9999</v>
      </c>
      <c r="HN310">
        <v>9999</v>
      </c>
      <c r="HO310">
        <v>9999</v>
      </c>
      <c r="HP310">
        <v>999.9</v>
      </c>
      <c r="HQ310">
        <v>1.86327</v>
      </c>
      <c r="HR310">
        <v>1.86813</v>
      </c>
      <c r="HS310">
        <v>1.86784</v>
      </c>
      <c r="HT310">
        <v>1.86905</v>
      </c>
      <c r="HU310">
        <v>1.86984</v>
      </c>
      <c r="HV310">
        <v>1.86596</v>
      </c>
      <c r="HW310">
        <v>1.86696</v>
      </c>
      <c r="HX310">
        <v>1.86844</v>
      </c>
      <c r="HY310">
        <v>5</v>
      </c>
      <c r="HZ310">
        <v>0</v>
      </c>
      <c r="IA310">
        <v>0</v>
      </c>
      <c r="IB310">
        <v>0</v>
      </c>
      <c r="IC310" t="s">
        <v>426</v>
      </c>
      <c r="ID310" t="s">
        <v>427</v>
      </c>
      <c r="IE310" t="s">
        <v>428</v>
      </c>
      <c r="IF310" t="s">
        <v>428</v>
      </c>
      <c r="IG310" t="s">
        <v>428</v>
      </c>
      <c r="IH310" t="s">
        <v>428</v>
      </c>
      <c r="II310">
        <v>0</v>
      </c>
      <c r="IJ310">
        <v>100</v>
      </c>
      <c r="IK310">
        <v>100</v>
      </c>
      <c r="IL310">
        <v>2.053</v>
      </c>
      <c r="IM310">
        <v>0.3351</v>
      </c>
      <c r="IN310">
        <v>0.625846538382723</v>
      </c>
      <c r="IO310">
        <v>0.00365734689822481</v>
      </c>
      <c r="IP310">
        <v>-6.82403095585571e-07</v>
      </c>
      <c r="IQ310">
        <v>2.34579755332527e-10</v>
      </c>
      <c r="IR310">
        <v>-0.0964157226560202</v>
      </c>
      <c r="IS310">
        <v>-0.0183575705514064</v>
      </c>
      <c r="IT310">
        <v>0.00210061426533654</v>
      </c>
      <c r="IU310">
        <v>-2.28055882586626e-05</v>
      </c>
      <c r="IV310">
        <v>4</v>
      </c>
      <c r="IW310">
        <v>2464</v>
      </c>
      <c r="IX310">
        <v>0</v>
      </c>
      <c r="IY310">
        <v>27</v>
      </c>
      <c r="IZ310">
        <v>29308459.1</v>
      </c>
      <c r="JA310">
        <v>29308459.1</v>
      </c>
      <c r="JB310">
        <v>0.95459</v>
      </c>
      <c r="JC310">
        <v>2.63916</v>
      </c>
      <c r="JD310">
        <v>1.54785</v>
      </c>
      <c r="JE310">
        <v>2.31323</v>
      </c>
      <c r="JF310">
        <v>1.64673</v>
      </c>
      <c r="JG310">
        <v>2.33032</v>
      </c>
      <c r="JH310">
        <v>34.5092</v>
      </c>
      <c r="JI310">
        <v>24.2188</v>
      </c>
      <c r="JJ310">
        <v>18</v>
      </c>
      <c r="JK310">
        <v>501.797</v>
      </c>
      <c r="JL310">
        <v>330.081</v>
      </c>
      <c r="JM310">
        <v>30.6681</v>
      </c>
      <c r="JN310">
        <v>28.7444</v>
      </c>
      <c r="JO310">
        <v>30</v>
      </c>
      <c r="JP310">
        <v>28.682</v>
      </c>
      <c r="JQ310">
        <v>28.6371</v>
      </c>
      <c r="JR310">
        <v>19.1331</v>
      </c>
      <c r="JS310">
        <v>24.2066</v>
      </c>
      <c r="JT310">
        <v>89.0112</v>
      </c>
      <c r="JU310">
        <v>30.6967</v>
      </c>
      <c r="JV310">
        <v>420</v>
      </c>
      <c r="JW310">
        <v>23.67</v>
      </c>
      <c r="JX310">
        <v>96.5984</v>
      </c>
      <c r="JY310">
        <v>94.5152</v>
      </c>
    </row>
    <row r="311" spans="1:285">
      <c r="A311">
        <v>295</v>
      </c>
      <c r="B311">
        <v>1758507545</v>
      </c>
      <c r="C311">
        <v>4517</v>
      </c>
      <c r="D311" t="s">
        <v>1021</v>
      </c>
      <c r="E311" t="s">
        <v>1022</v>
      </c>
      <c r="F311">
        <v>5</v>
      </c>
      <c r="G311" t="s">
        <v>419</v>
      </c>
      <c r="H311" t="s">
        <v>964</v>
      </c>
      <c r="I311" t="s">
        <v>421</v>
      </c>
      <c r="J311">
        <v>1758507542</v>
      </c>
      <c r="K311">
        <f>(L311)/1000</f>
        <v>0</v>
      </c>
      <c r="L311">
        <f>1000*DL311*AJ311*(DH311-DI311)/(100*DA311*(1000-AJ311*DH311))</f>
        <v>0</v>
      </c>
      <c r="M311">
        <f>DL311*AJ311*(DG311-DF311*(1000-AJ311*DI311)/(1000-AJ311*DH311))/(100*DA311)</f>
        <v>0</v>
      </c>
      <c r="N311">
        <f>DF311 - IF(AJ311&gt;1, M311*DA311*100.0/(AL311), 0)</f>
        <v>0</v>
      </c>
      <c r="O311">
        <f>((U311-K311/2)*N311-M311)/(U311+K311/2)</f>
        <v>0</v>
      </c>
      <c r="P311">
        <f>O311*(DM311+DN311)/1000.0</f>
        <v>0</v>
      </c>
      <c r="Q311">
        <f>(DF311 - IF(AJ311&gt;1, M311*DA311*100.0/(AL311), 0))*(DM311+DN311)/1000.0</f>
        <v>0</v>
      </c>
      <c r="R311">
        <f>2.0/((1/T311-1/S311)+SIGN(T311)*SQRT((1/T311-1/S311)*(1/T311-1/S311) + 4*DB311/((DB311+1)*(DB311+1))*(2*1/T311*1/S311-1/S311*1/S311)))</f>
        <v>0</v>
      </c>
      <c r="S311">
        <f>IF(LEFT(DC311,1)&lt;&gt;"0",IF(LEFT(DC311,1)="1",3.0,DD311),$D$5+$E$5*(DT311*DM311/($K$5*1000))+$F$5*(DT311*DM311/($K$5*1000))*MAX(MIN(DA311,$J$5),$I$5)*MAX(MIN(DA311,$J$5),$I$5)+$G$5*MAX(MIN(DA311,$J$5),$I$5)*(DT311*DM311/($K$5*1000))+$H$5*(DT311*DM311/($K$5*1000))*(DT311*DM311/($K$5*1000)))</f>
        <v>0</v>
      </c>
      <c r="T311">
        <f>K311*(1000-(1000*0.61365*exp(17.502*X311/(240.97+X311))/(DM311+DN311)+DH311)/2)/(1000*0.61365*exp(17.502*X311/(240.97+X311))/(DM311+DN311)-DH311)</f>
        <v>0</v>
      </c>
      <c r="U311">
        <f>1/((DB311+1)/(R311/1.6)+1/(S311/1.37)) + DB311/((DB311+1)/(R311/1.6) + DB311/(S311/1.37))</f>
        <v>0</v>
      </c>
      <c r="V311">
        <f>(CW311*CZ311)</f>
        <v>0</v>
      </c>
      <c r="W311">
        <f>(DO311+(V311+2*0.95*5.67E-8*(((DO311+$B$7)+273)^4-(DO311+273)^4)-44100*K311)/(1.84*29.3*S311+8*0.95*5.67E-8*(DO311+273)^3))</f>
        <v>0</v>
      </c>
      <c r="X311">
        <f>($C$7*DP311+$D$7*DQ311+$E$7*W311)</f>
        <v>0</v>
      </c>
      <c r="Y311">
        <f>0.61365*exp(17.502*X311/(240.97+X311))</f>
        <v>0</v>
      </c>
      <c r="Z311">
        <f>(AA311/AB311*100)</f>
        <v>0</v>
      </c>
      <c r="AA311">
        <f>DH311*(DM311+DN311)/1000</f>
        <v>0</v>
      </c>
      <c r="AB311">
        <f>0.61365*exp(17.502*DO311/(240.97+DO311))</f>
        <v>0</v>
      </c>
      <c r="AC311">
        <f>(Y311-DH311*(DM311+DN311)/1000)</f>
        <v>0</v>
      </c>
      <c r="AD311">
        <f>(-K311*44100)</f>
        <v>0</v>
      </c>
      <c r="AE311">
        <f>2*29.3*S311*0.92*(DO311-X311)</f>
        <v>0</v>
      </c>
      <c r="AF311">
        <f>2*0.95*5.67E-8*(((DO311+$B$7)+273)^4-(X311+273)^4)</f>
        <v>0</v>
      </c>
      <c r="AG311">
        <f>V311+AF311+AD311+AE311</f>
        <v>0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MAX(0,($B$13+$C$13*DT311)/(1+$D$13*DT311)*DM311/(DO311+273)*$E$13)</f>
        <v>0</v>
      </c>
      <c r="AM311" t="s">
        <v>422</v>
      </c>
      <c r="AN311" t="s">
        <v>422</v>
      </c>
      <c r="AO311">
        <v>0</v>
      </c>
      <c r="AP311">
        <v>0</v>
      </c>
      <c r="AQ311">
        <f>1-AO311/AP311</f>
        <v>0</v>
      </c>
      <c r="AR311">
        <v>0</v>
      </c>
      <c r="AS311" t="s">
        <v>422</v>
      </c>
      <c r="AT311" t="s">
        <v>422</v>
      </c>
      <c r="AU311">
        <v>0</v>
      </c>
      <c r="AV311">
        <v>0</v>
      </c>
      <c r="AW311">
        <f>1-AU311/AV311</f>
        <v>0</v>
      </c>
      <c r="AX311">
        <v>0.5</v>
      </c>
      <c r="AY311">
        <f>CX311</f>
        <v>0</v>
      </c>
      <c r="AZ311">
        <f>M311</f>
        <v>0</v>
      </c>
      <c r="BA311">
        <f>AW311*AX311*AY311</f>
        <v>0</v>
      </c>
      <c r="BB311">
        <f>(AZ311-AR311)/AY311</f>
        <v>0</v>
      </c>
      <c r="BC311">
        <f>(AP311-AV311)/AV311</f>
        <v>0</v>
      </c>
      <c r="BD311">
        <f>AO311/(AQ311+AO311/AV311)</f>
        <v>0</v>
      </c>
      <c r="BE311" t="s">
        <v>422</v>
      </c>
      <c r="BF311">
        <v>0</v>
      </c>
      <c r="BG311">
        <f>IF(BF311&lt;&gt;0, BF311, BD311)</f>
        <v>0</v>
      </c>
      <c r="BH311">
        <f>1-BG311/AV311</f>
        <v>0</v>
      </c>
      <c r="BI311">
        <f>(AV311-AU311)/(AV311-BG311)</f>
        <v>0</v>
      </c>
      <c r="BJ311">
        <f>(AP311-AV311)/(AP311-BG311)</f>
        <v>0</v>
      </c>
      <c r="BK311">
        <f>(AV311-AU311)/(AV311-AO311)</f>
        <v>0</v>
      </c>
      <c r="BL311">
        <f>(AP311-AV311)/(AP311-AO311)</f>
        <v>0</v>
      </c>
      <c r="BM311">
        <f>(BI311*BG311/AU311)</f>
        <v>0</v>
      </c>
      <c r="BN311">
        <f>(1-BM311)</f>
        <v>0</v>
      </c>
      <c r="CW311">
        <f>$B$11*DU311+$C$11*DV311+$F$11*EG311*(1-EJ311)</f>
        <v>0</v>
      </c>
      <c r="CX311">
        <f>CW311*CY311</f>
        <v>0</v>
      </c>
      <c r="CY311">
        <f>($B$11*$D$9+$C$11*$D$9+$F$11*((ET311+EL311)/MAX(ET311+EL311+EU311, 0.1)*$I$9+EU311/MAX(ET311+EL311+EU311, 0.1)*$J$9))/($B$11+$C$11+$F$11)</f>
        <v>0</v>
      </c>
      <c r="CZ311">
        <f>($B$11*$K$9+$C$11*$K$9+$F$11*((ET311+EL311)/MAX(ET311+EL311+EU311, 0.1)*$P$9+EU311/MAX(ET311+EL311+EU311, 0.1)*$Q$9))/($B$11+$C$11+$F$11)</f>
        <v>0</v>
      </c>
      <c r="DA311">
        <v>2.96</v>
      </c>
      <c r="DB311">
        <v>0.5</v>
      </c>
      <c r="DC311" t="s">
        <v>423</v>
      </c>
      <c r="DD311">
        <v>2</v>
      </c>
      <c r="DE311">
        <v>1758507542</v>
      </c>
      <c r="DF311">
        <v>420.37</v>
      </c>
      <c r="DG311">
        <v>419.970333333333</v>
      </c>
      <c r="DH311">
        <v>23.8114</v>
      </c>
      <c r="DI311">
        <v>23.6034666666667</v>
      </c>
      <c r="DJ311">
        <v>418.316666666667</v>
      </c>
      <c r="DK311">
        <v>23.4761333333333</v>
      </c>
      <c r="DL311">
        <v>500.017333333333</v>
      </c>
      <c r="DM311">
        <v>89.8416</v>
      </c>
      <c r="DN311">
        <v>0.0369724333333333</v>
      </c>
      <c r="DO311">
        <v>30.1604333333333</v>
      </c>
      <c r="DP311">
        <v>30.0099666666667</v>
      </c>
      <c r="DQ311">
        <v>999.9</v>
      </c>
      <c r="DR311">
        <v>0</v>
      </c>
      <c r="DS311">
        <v>0</v>
      </c>
      <c r="DT311">
        <v>10001.8666666667</v>
      </c>
      <c r="DU311">
        <v>0</v>
      </c>
      <c r="DV311">
        <v>0.330984</v>
      </c>
      <c r="DW311">
        <v>0.399943</v>
      </c>
      <c r="DX311">
        <v>430.624</v>
      </c>
      <c r="DY311">
        <v>430.122666666667</v>
      </c>
      <c r="DZ311">
        <v>0.207929666666667</v>
      </c>
      <c r="EA311">
        <v>419.970333333333</v>
      </c>
      <c r="EB311">
        <v>23.6034666666667</v>
      </c>
      <c r="EC311">
        <v>2.13925333333333</v>
      </c>
      <c r="ED311">
        <v>2.12057</v>
      </c>
      <c r="EE311">
        <v>18.5145</v>
      </c>
      <c r="EF311">
        <v>18.3745666666667</v>
      </c>
      <c r="EG311">
        <v>0.00500059</v>
      </c>
      <c r="EH311">
        <v>0</v>
      </c>
      <c r="EI311">
        <v>0</v>
      </c>
      <c r="EJ311">
        <v>0</v>
      </c>
      <c r="EK311">
        <v>307.133333333333</v>
      </c>
      <c r="EL311">
        <v>0.00500059</v>
      </c>
      <c r="EM311">
        <v>-14.5</v>
      </c>
      <c r="EN311">
        <v>-0.8</v>
      </c>
      <c r="EO311">
        <v>35.187</v>
      </c>
      <c r="EP311">
        <v>38.604</v>
      </c>
      <c r="EQ311">
        <v>36.625</v>
      </c>
      <c r="ER311">
        <v>38.4996666666667</v>
      </c>
      <c r="ES311">
        <v>37.604</v>
      </c>
      <c r="ET311">
        <v>0</v>
      </c>
      <c r="EU311">
        <v>0</v>
      </c>
      <c r="EV311">
        <v>0</v>
      </c>
      <c r="EW311">
        <v>1758507545.7</v>
      </c>
      <c r="EX311">
        <v>0</v>
      </c>
      <c r="EY311">
        <v>305.188461538462</v>
      </c>
      <c r="EZ311">
        <v>27.1350430599741</v>
      </c>
      <c r="FA311">
        <v>-9.77435920460214</v>
      </c>
      <c r="FB311">
        <v>-13.5730769230769</v>
      </c>
      <c r="FC311">
        <v>15</v>
      </c>
      <c r="FD311">
        <v>0</v>
      </c>
      <c r="FE311" t="s">
        <v>424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0.380885571428571</v>
      </c>
      <c r="FR311">
        <v>-0.0576593766233764</v>
      </c>
      <c r="FS311">
        <v>0.032468869322815</v>
      </c>
      <c r="FT311">
        <v>1</v>
      </c>
      <c r="FU311">
        <v>304.855882352941</v>
      </c>
      <c r="FV311">
        <v>3.88540868613857</v>
      </c>
      <c r="FW311">
        <v>5.70671385693927</v>
      </c>
      <c r="FX311">
        <v>-1</v>
      </c>
      <c r="FY311">
        <v>0.220093380952381</v>
      </c>
      <c r="FZ311">
        <v>-0.0537742597402595</v>
      </c>
      <c r="GA311">
        <v>0.00614728566872978</v>
      </c>
      <c r="GB311">
        <v>1</v>
      </c>
      <c r="GC311">
        <v>2</v>
      </c>
      <c r="GD311">
        <v>2</v>
      </c>
      <c r="GE311" t="s">
        <v>425</v>
      </c>
      <c r="GF311">
        <v>3.13294</v>
      </c>
      <c r="GG311">
        <v>2.71488</v>
      </c>
      <c r="GH311">
        <v>0.0888316</v>
      </c>
      <c r="GI311">
        <v>0.0892471</v>
      </c>
      <c r="GJ311">
        <v>0.101684</v>
      </c>
      <c r="GK311">
        <v>0.101694</v>
      </c>
      <c r="GL311">
        <v>34296.6</v>
      </c>
      <c r="GM311">
        <v>36708.6</v>
      </c>
      <c r="GN311">
        <v>34058</v>
      </c>
      <c r="GO311">
        <v>36496.5</v>
      </c>
      <c r="GP311">
        <v>43223.9</v>
      </c>
      <c r="GQ311">
        <v>47071.2</v>
      </c>
      <c r="GR311">
        <v>53147.1</v>
      </c>
      <c r="GS311">
        <v>58338.5</v>
      </c>
      <c r="GT311">
        <v>1.9436</v>
      </c>
      <c r="GU311">
        <v>1.649</v>
      </c>
      <c r="GV311">
        <v>0.0942275</v>
      </c>
      <c r="GW311">
        <v>0</v>
      </c>
      <c r="GX311">
        <v>28.4666</v>
      </c>
      <c r="GY311">
        <v>999.9</v>
      </c>
      <c r="GZ311">
        <v>59.138</v>
      </c>
      <c r="HA311">
        <v>30.585</v>
      </c>
      <c r="HB311">
        <v>29.0024</v>
      </c>
      <c r="HC311">
        <v>54.5847</v>
      </c>
      <c r="HD311">
        <v>47.3478</v>
      </c>
      <c r="HE311">
        <v>1</v>
      </c>
      <c r="HF311">
        <v>0.107035</v>
      </c>
      <c r="HG311">
        <v>-1.0127</v>
      </c>
      <c r="HH311">
        <v>20.1314</v>
      </c>
      <c r="HI311">
        <v>5.19812</v>
      </c>
      <c r="HJ311">
        <v>12.0049</v>
      </c>
      <c r="HK311">
        <v>4.9754</v>
      </c>
      <c r="HL311">
        <v>3.294</v>
      </c>
      <c r="HM311">
        <v>9999</v>
      </c>
      <c r="HN311">
        <v>9999</v>
      </c>
      <c r="HO311">
        <v>9999</v>
      </c>
      <c r="HP311">
        <v>999.9</v>
      </c>
      <c r="HQ311">
        <v>1.86326</v>
      </c>
      <c r="HR311">
        <v>1.86813</v>
      </c>
      <c r="HS311">
        <v>1.86783</v>
      </c>
      <c r="HT311">
        <v>1.86905</v>
      </c>
      <c r="HU311">
        <v>1.86983</v>
      </c>
      <c r="HV311">
        <v>1.86593</v>
      </c>
      <c r="HW311">
        <v>1.86695</v>
      </c>
      <c r="HX311">
        <v>1.86844</v>
      </c>
      <c r="HY311">
        <v>5</v>
      </c>
      <c r="HZ311">
        <v>0</v>
      </c>
      <c r="IA311">
        <v>0</v>
      </c>
      <c r="IB311">
        <v>0</v>
      </c>
      <c r="IC311" t="s">
        <v>426</v>
      </c>
      <c r="ID311" t="s">
        <v>427</v>
      </c>
      <c r="IE311" t="s">
        <v>428</v>
      </c>
      <c r="IF311" t="s">
        <v>428</v>
      </c>
      <c r="IG311" t="s">
        <v>428</v>
      </c>
      <c r="IH311" t="s">
        <v>428</v>
      </c>
      <c r="II311">
        <v>0</v>
      </c>
      <c r="IJ311">
        <v>100</v>
      </c>
      <c r="IK311">
        <v>100</v>
      </c>
      <c r="IL311">
        <v>2.054</v>
      </c>
      <c r="IM311">
        <v>0.3351</v>
      </c>
      <c r="IN311">
        <v>0.625846538382723</v>
      </c>
      <c r="IO311">
        <v>0.00365734689822481</v>
      </c>
      <c r="IP311">
        <v>-6.82403095585571e-07</v>
      </c>
      <c r="IQ311">
        <v>2.34579755332527e-10</v>
      </c>
      <c r="IR311">
        <v>-0.0964157226560202</v>
      </c>
      <c r="IS311">
        <v>-0.0183575705514064</v>
      </c>
      <c r="IT311">
        <v>0.00210061426533654</v>
      </c>
      <c r="IU311">
        <v>-2.28055882586626e-05</v>
      </c>
      <c r="IV311">
        <v>4</v>
      </c>
      <c r="IW311">
        <v>2464</v>
      </c>
      <c r="IX311">
        <v>0</v>
      </c>
      <c r="IY311">
        <v>27</v>
      </c>
      <c r="IZ311">
        <v>29308459.1</v>
      </c>
      <c r="JA311">
        <v>29308459.1</v>
      </c>
      <c r="JB311">
        <v>0.95459</v>
      </c>
      <c r="JC311">
        <v>2.64282</v>
      </c>
      <c r="JD311">
        <v>1.54785</v>
      </c>
      <c r="JE311">
        <v>2.31323</v>
      </c>
      <c r="JF311">
        <v>1.64673</v>
      </c>
      <c r="JG311">
        <v>2.30347</v>
      </c>
      <c r="JH311">
        <v>34.5092</v>
      </c>
      <c r="JI311">
        <v>24.2188</v>
      </c>
      <c r="JJ311">
        <v>18</v>
      </c>
      <c r="JK311">
        <v>501.786</v>
      </c>
      <c r="JL311">
        <v>330.061</v>
      </c>
      <c r="JM311">
        <v>30.6582</v>
      </c>
      <c r="JN311">
        <v>28.7444</v>
      </c>
      <c r="JO311">
        <v>30.0002</v>
      </c>
      <c r="JP311">
        <v>28.6827</v>
      </c>
      <c r="JQ311">
        <v>28.6378</v>
      </c>
      <c r="JR311">
        <v>19.1323</v>
      </c>
      <c r="JS311">
        <v>24.2066</v>
      </c>
      <c r="JT311">
        <v>89.0112</v>
      </c>
      <c r="JU311">
        <v>30.6967</v>
      </c>
      <c r="JV311">
        <v>420</v>
      </c>
      <c r="JW311">
        <v>23.6749</v>
      </c>
      <c r="JX311">
        <v>96.5984</v>
      </c>
      <c r="JY311">
        <v>94.5156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2025-09-21T21:21:08Z</dcterms:created>
  <dcterms:modified xsi:type="dcterms:W3CDTF">2025-09-21T21:21:08Z</dcterms:modified>
</cp:coreProperties>
</file>