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34p_ligh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id</v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11:05:41</v>
      </c>
      <c r="C4" t="str">
        <v>2025-09-21</v>
      </c>
      <c r="D4" t="str">
        <v>g34p_light</v>
      </c>
      <c r="E4" t="str">
        <v>mrk</v>
      </c>
      <c r="F4" t="str">
        <v/>
      </c>
      <c r="G4" t="str">
        <v>312</v>
      </c>
      <c r="H4" t="str">
        <v/>
      </c>
      <c r="I4" t="str">
        <v/>
      </c>
      <c r="J4" t="str">
        <f>1/((1/L4)-(1/K4))</f>
        <v>-0.002323</v>
      </c>
      <c r="K4" t="str">
        <f>BH4+(BI4*AN4)+(BJ4*AN4*POWER(V4,2))+(BK4*AN4*V4)+(BL4*POWER(AN4,2))</f>
        <v>2.921624</v>
      </c>
      <c r="L4" t="str">
        <f>((M4/1000)*(1000-((T4+S4)/2)))/(T4-S4)</f>
        <v>-0.002325</v>
      </c>
      <c r="M4" t="str">
        <f>(AN4*(S4-R4))/(100*U4*(1000-S4))*1000</f>
        <v>-0.046544</v>
      </c>
      <c r="N4" t="str">
        <v>1.263908</v>
      </c>
      <c r="O4" t="str">
        <v>1.265074</v>
      </c>
      <c r="P4" t="str">
        <f>0.61365*EXP((17.502*AL4)/(240.97+AL4))</f>
        <v>3.025890</v>
      </c>
      <c r="Q4" t="str">
        <f>P4-N4</f>
        <v>1.761983</v>
      </c>
      <c r="R4" t="str">
        <v>14.029688</v>
      </c>
      <c r="S4" t="str">
        <v>14.016749</v>
      </c>
      <c r="T4" t="str">
        <f>(P4/AM4)*1000</f>
        <v>33.557152</v>
      </c>
      <c r="U4" t="str">
        <f>V4*BG4</f>
        <v>0.441786</v>
      </c>
      <c r="V4" t="str">
        <v>7.500000</v>
      </c>
      <c r="W4" t="str">
        <v>PSF-00438_20250921110541_ffc</v>
      </c>
      <c r="X4" t="str">
        <v>0.000000</v>
      </c>
      <c r="Y4" t="str">
        <v>0.000000</v>
      </c>
      <c r="Z4" t="str">
        <v>0.000000</v>
      </c>
      <c r="AA4" t="str">
        <v>108.796478</v>
      </c>
      <c r="AB4" t="str">
        <v>415.172333</v>
      </c>
      <c r="AC4" t="str">
        <v>0.737949</v>
      </c>
      <c r="AD4" t="str">
        <v>0.5</v>
      </c>
      <c r="AE4" t="str">
        <v>0.80</v>
      </c>
      <c r="AF4" t="str">
        <f>AC4*AD4*AE4*AQ4</f>
        <v>1.878031</v>
      </c>
      <c r="AG4" t="str">
        <v>1.000000</v>
      </c>
      <c r="AH4" t="str">
        <v>42.67</v>
      </c>
      <c r="AI4" t="str">
        <v>42.71</v>
      </c>
      <c r="AJ4" t="str">
        <v>23.81</v>
      </c>
      <c r="AK4" t="str">
        <v>24.17</v>
      </c>
      <c r="AL4" t="str">
        <f>(AK4-AJ4)*(AJ4*0+0)+AK4</f>
        <v>24.17</v>
      </c>
      <c r="AM4" t="str">
        <v>90.17</v>
      </c>
      <c r="AN4" t="str">
        <v>156.7</v>
      </c>
      <c r="AO4" t="str">
        <v>157.1</v>
      </c>
      <c r="AP4" t="str">
        <v>-0.3</v>
      </c>
      <c r="AQ4" t="str">
        <v>6</v>
      </c>
      <c r="AR4" t="str">
        <v>4.112</v>
      </c>
      <c r="AS4" t="str">
        <v>11:05:10</v>
      </c>
      <c r="AT4" t="str">
        <v>2025-09-21</v>
      </c>
      <c r="AU4" t="str">
        <v>0.03</v>
      </c>
      <c r="AV4" t="str">
        <v>1</v>
      </c>
      <c r="AW4" t="str">
        <v>-0.003</v>
      </c>
      <c r="AX4" t="str">
        <v>-0.006</v>
      </c>
      <c r="AY4" t="str">
        <v>-0.127</v>
      </c>
      <c r="AZ4" t="str">
        <v>-0.067</v>
      </c>
      <c r="BA4" t="str">
        <v>-0.386</v>
      </c>
      <c r="BB4" t="str">
        <v>54.465</v>
      </c>
      <c r="BC4" t="str">
        <v>0</v>
      </c>
      <c r="BD4" t="str">
        <v>150</v>
      </c>
      <c r="BE4" t="str">
        <v>0.005</v>
      </c>
      <c r="BF4" t="str">
        <v>2.000000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5.000000</v>
      </c>
      <c r="BS4" t="str">
        <v>2.000000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2.458010</v>
      </c>
      <c r="CD4" t="str">
        <v>2.472040</v>
      </c>
      <c r="CE4" t="str">
        <v>1.655411</v>
      </c>
      <c r="CF4" t="str">
        <v>0.939089</v>
      </c>
      <c r="CG4" t="str">
        <v>0.285946</v>
      </c>
      <c r="CH4" t="str">
        <v>0.004506</v>
      </c>
      <c r="CI4" t="str">
        <v>0.034597</v>
      </c>
      <c r="CJ4" t="str">
        <v>0.113024</v>
      </c>
      <c r="CK4" t="str">
        <v>108.935234</v>
      </c>
      <c r="CL4" t="str">
        <v>0.000237</v>
      </c>
      <c r="CM4" t="str">
        <v>2.388960</v>
      </c>
      <c r="CN4" t="str">
        <v>-0.000025</v>
      </c>
      <c r="CO4" t="str">
        <v>1.000000</v>
      </c>
      <c r="CP4" t="str">
        <v>2.402765</v>
      </c>
      <c r="CQ4" t="str">
        <v>-0.000034</v>
      </c>
      <c r="CR4" t="str">
        <v>1.000000</v>
      </c>
      <c r="CS4" t="str">
        <v>0.600816</v>
      </c>
      <c r="CT4" t="str">
        <v>0.600971</v>
      </c>
      <c r="CU4" t="str">
        <v>0.107301</v>
      </c>
      <c r="CV4" t="str">
        <v>0.000000</v>
      </c>
      <c r="CW4" t="str">
        <v>PSF-00438_20250921110541_ffc</v>
      </c>
      <c r="CX4" t="str">
        <v>PFA-00474</v>
      </c>
      <c r="CY4" t="str">
        <v>PSA-00486</v>
      </c>
      <c r="CZ4" t="str">
        <v>PSF-00438</v>
      </c>
      <c r="DA4" t="str">
        <v>RHS-00603</v>
      </c>
      <c r="DB4" t="str">
        <v>3.0.0</v>
      </c>
      <c r="DC4" t="str">
        <v>2025-09-20T16:15:47.767Z</v>
      </c>
    </row>
    <row r="5">
      <c r="A5" t="str">
        <v>2</v>
      </c>
      <c r="B5" t="str">
        <v>11:06:00</v>
      </c>
      <c r="C5" t="str">
        <v>2025-09-21</v>
      </c>
      <c r="D5" t="str">
        <v>g34p_light</v>
      </c>
      <c r="E5" t="str">
        <v>mrk</v>
      </c>
      <c r="F5" t="str">
        <v/>
      </c>
      <c r="G5" t="str">
        <v>319</v>
      </c>
      <c r="H5" t="str">
        <v/>
      </c>
      <c r="I5" t="str">
        <v/>
      </c>
      <c r="J5" t="str">
        <f>1/((1/L5)-(1/K5))</f>
        <v>-0.002889</v>
      </c>
      <c r="K5" t="str">
        <f>BH5+(BI5*AN5)+(BJ5*AN5*POWER(V5,2))+(BK5*AN5*V5)+(BL5*POWER(AN5,2))</f>
        <v>2.920797</v>
      </c>
      <c r="L5" t="str">
        <f>((M5/1000)*(1000-((T5+S5)/2)))/(T5-S5)</f>
        <v>-0.002892</v>
      </c>
      <c r="M5" t="str">
        <f>(AN5*(S5-R5))/(100*U5*(1000-S5))*1000</f>
        <v>-0.061527</v>
      </c>
      <c r="N5" t="str">
        <v>1.280253</v>
      </c>
      <c r="O5" t="str">
        <v>1.281796</v>
      </c>
      <c r="P5" t="str">
        <f>0.61365*EXP((17.502*AL5)/(240.97+AL5))</f>
        <v>3.151671</v>
      </c>
      <c r="Q5" t="str">
        <f>P5-N5</f>
        <v>1.871418</v>
      </c>
      <c r="R5" t="str">
        <v>14.215131</v>
      </c>
      <c r="S5" t="str">
        <v>14.198018</v>
      </c>
      <c r="T5" t="str">
        <f>(P5/AM5)*1000</f>
        <v>34.952057</v>
      </c>
      <c r="U5" t="str">
        <f>V5*BG5</f>
        <v>0.441786</v>
      </c>
      <c r="V5" t="str">
        <v>7.500000</v>
      </c>
      <c r="W5" t="str">
        <v>PSF-00438_20250921110600_009</v>
      </c>
      <c r="X5" t="str">
        <v>0.000000</v>
      </c>
      <c r="Y5" t="str">
        <v>0.000000</v>
      </c>
      <c r="Z5" t="str">
        <v>0.000000</v>
      </c>
      <c r="AA5" t="str">
        <v>122.413162</v>
      </c>
      <c r="AB5" t="str">
        <v>299.887421</v>
      </c>
      <c r="AC5" t="str">
        <v>0.591803</v>
      </c>
      <c r="AD5" t="str">
        <v>0.5</v>
      </c>
      <c r="AE5" t="str">
        <v>0.80</v>
      </c>
      <c r="AF5" t="str">
        <f>AC5*AD5*AE5*AQ5</f>
        <v>0.897493</v>
      </c>
      <c r="AG5" t="str">
        <v>1.000000</v>
      </c>
      <c r="AH5" t="str">
        <v>43.12</v>
      </c>
      <c r="AI5" t="str">
        <v>43.17</v>
      </c>
      <c r="AJ5" t="str">
        <v>23.86</v>
      </c>
      <c r="AK5" t="str">
        <v>24.85</v>
      </c>
      <c r="AL5" t="str">
        <f>(AK5-AJ5)*(AJ5*0+0)+AK5</f>
        <v>24.85</v>
      </c>
      <c r="AM5" t="str">
        <v>90.17</v>
      </c>
      <c r="AN5" t="str">
        <v>156.6</v>
      </c>
      <c r="AO5" t="str">
        <v>157.0</v>
      </c>
      <c r="AP5" t="str">
        <v>-0.3</v>
      </c>
      <c r="AQ5" t="str">
        <v>4</v>
      </c>
      <c r="AR5" t="str">
        <v>4.111</v>
      </c>
      <c r="AS5" t="str">
        <v>11:05:10</v>
      </c>
      <c r="AT5" t="str">
        <v>2025-09-21</v>
      </c>
      <c r="AU5" t="str">
        <v>0.03</v>
      </c>
      <c r="AV5" t="str">
        <v>1</v>
      </c>
      <c r="AW5" t="str">
        <v>-0.009</v>
      </c>
      <c r="AX5" t="str">
        <v>-0.101</v>
      </c>
      <c r="AY5" t="str">
        <v>-0.086</v>
      </c>
      <c r="AZ5" t="str">
        <v>0.183</v>
      </c>
      <c r="BA5" t="str">
        <v>61.133</v>
      </c>
      <c r="BB5" t="str">
        <v>91.354</v>
      </c>
      <c r="BC5" t="str">
        <v>0</v>
      </c>
      <c r="BD5" t="str">
        <v>150</v>
      </c>
      <c r="BE5" t="str">
        <v>0.005</v>
      </c>
      <c r="BF5" t="str">
        <v>2.000000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5.000000</v>
      </c>
      <c r="BS5" t="str">
        <v>2.000000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2.458624</v>
      </c>
      <c r="CD5" t="str">
        <v>2.472643</v>
      </c>
      <c r="CE5" t="str">
        <v>1.654546</v>
      </c>
      <c r="CF5" t="str">
        <v>0.938786</v>
      </c>
      <c r="CG5" t="str">
        <v>0.285476</v>
      </c>
      <c r="CH5" t="str">
        <v>0.011766</v>
      </c>
      <c r="CI5" t="str">
        <v>0.036991</v>
      </c>
      <c r="CJ5" t="str">
        <v>0.110712</v>
      </c>
      <c r="CK5" t="str">
        <v>122.413162</v>
      </c>
      <c r="CL5" t="str">
        <v>0.000237</v>
      </c>
      <c r="CM5" t="str">
        <v>2.388960</v>
      </c>
      <c r="CN5" t="str">
        <v>-0.000025</v>
      </c>
      <c r="CO5" t="str">
        <v>1.000000</v>
      </c>
      <c r="CP5" t="str">
        <v>2.402765</v>
      </c>
      <c r="CQ5" t="str">
        <v>-0.000034</v>
      </c>
      <c r="CR5" t="str">
        <v>1.000000</v>
      </c>
      <c r="CS5" t="str">
        <v>0.600816</v>
      </c>
      <c r="CT5" t="str">
        <v>0.600971</v>
      </c>
      <c r="CU5" t="str">
        <v>0.107301</v>
      </c>
      <c r="CV5" t="str">
        <v>0.000000</v>
      </c>
      <c r="CW5" t="str">
        <v>PSF-00438_20250921110600_009</v>
      </c>
      <c r="CX5" t="str">
        <v>PFA-00474</v>
      </c>
      <c r="CY5" t="str">
        <v>PSA-00486</v>
      </c>
      <c r="CZ5" t="str">
        <v>PSF-00438</v>
      </c>
      <c r="DA5" t="str">
        <v>RHS-00603</v>
      </c>
      <c r="DB5" t="str">
        <v>3.0.0</v>
      </c>
      <c r="DC5" t="str">
        <v>2025-09-20T16:15:47.767Z</v>
      </c>
    </row>
  </sheetData>
  <ignoredErrors>
    <ignoredError numberStoredAsText="1" sqref="A1:DC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g34p_light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