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hidePivotFieldList="1"/>
  <mc:AlternateContent xmlns:mc="http://schemas.openxmlformats.org/markup-compatibility/2006">
    <mc:Choice Requires="x15">
      <x15ac:absPath xmlns:x15ac="http://schemas.microsoft.com/office/spreadsheetml/2010/11/ac" url="/Users/monish/Desktop/"/>
    </mc:Choice>
  </mc:AlternateContent>
  <xr:revisionPtr revIDLastSave="0" documentId="13_ncr:1_{D8E66193-82AC-284A-9730-8AB2EF7B1375}" xr6:coauthVersionLast="47" xr6:coauthVersionMax="47" xr10:uidLastSave="{00000000-0000-0000-0000-000000000000}"/>
  <bookViews>
    <workbookView xWindow="0" yWindow="500" windowWidth="28800" windowHeight="16100" activeTab="2" xr2:uid="{00000000-000D-0000-FFFF-FFFF00000000}"/>
  </bookViews>
  <sheets>
    <sheet name="Main" sheetId="1" r:id="rId1"/>
    <sheet name="Dashboard" sheetId="20" r:id="rId2"/>
    <sheet name="Pivot Table" sheetId="19" r:id="rId3"/>
    <sheet name="Formula and Answers" sheetId="16" r:id="rId4"/>
    <sheet name="Total Revenue by Category" sheetId="3" r:id="rId5"/>
    <sheet name="Top 5 Customer" sheetId="4" r:id="rId6"/>
    <sheet name="Most Frequent (UPC based)" sheetId="5" r:id="rId7"/>
    <sheet name="Total Revenue by City" sheetId="10" r:id="rId8"/>
    <sheet name="No of Transactions by city" sheetId="8" r:id="rId9"/>
    <sheet name="AVG Quantity Per Transaction" sheetId="13" r:id="rId10"/>
    <sheet name="Top Reasons and Impact" sheetId="14" r:id="rId11"/>
    <sheet name=" City-wise Revenue and Quantity" sheetId="15" r:id="rId12"/>
  </sheets>
  <definedNames>
    <definedName name="_xlnm._FilterDatabase" localSheetId="0" hidden="1">Main!$A$1:$M$1502</definedName>
    <definedName name="Slicer_City">#N/A</definedName>
  </definedNames>
  <calcPr calcId="191029"/>
  <pivotCaches>
    <pivotCache cacheId="1" r:id="rId13"/>
  </pivotCaches>
  <extLs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C26" i="16" l="1"/>
  <c r="C27" i="16"/>
  <c r="C28" i="16"/>
  <c r="C29" i="16"/>
  <c r="C30" i="16"/>
  <c r="C31" i="16"/>
  <c r="C32" i="16"/>
  <c r="C33" i="16"/>
  <c r="C34" i="16"/>
  <c r="C35" i="16"/>
  <c r="C25" i="16"/>
  <c r="C97" i="16"/>
  <c r="C98" i="16"/>
  <c r="C99" i="16"/>
  <c r="C100" i="16"/>
  <c r="C96" i="16"/>
  <c r="B97" i="16"/>
  <c r="B98" i="16"/>
  <c r="B99" i="16"/>
  <c r="B100" i="16"/>
  <c r="B96" i="16"/>
  <c r="B40" i="16"/>
  <c r="C84" i="16"/>
  <c r="C85" i="16"/>
  <c r="C86" i="16"/>
  <c r="C87" i="16"/>
  <c r="C88" i="16"/>
  <c r="C89" i="16"/>
  <c r="C90" i="16"/>
  <c r="C91" i="16"/>
  <c r="C83" i="16"/>
  <c r="B83" i="16"/>
  <c r="B84" i="16"/>
  <c r="B85" i="16"/>
  <c r="B86" i="16"/>
  <c r="B87" i="16"/>
  <c r="B88" i="16"/>
  <c r="B89" i="16"/>
  <c r="B90" i="16"/>
  <c r="B91" i="16"/>
  <c r="B59" i="16"/>
  <c r="B60" i="16"/>
  <c r="B61" i="16"/>
  <c r="B62" i="16"/>
  <c r="B63" i="16"/>
  <c r="B64" i="16"/>
  <c r="B65" i="16"/>
  <c r="B66" i="16"/>
  <c r="B67" i="16"/>
  <c r="B68" i="16"/>
  <c r="B69" i="16"/>
  <c r="B70" i="16"/>
  <c r="B71" i="16"/>
  <c r="B72" i="16"/>
  <c r="B73" i="16"/>
  <c r="B74" i="16"/>
  <c r="B75" i="16"/>
  <c r="B76" i="16"/>
  <c r="B77" i="16"/>
  <c r="B78" i="16"/>
  <c r="B58" i="16"/>
  <c r="B50" i="16"/>
  <c r="B51" i="16"/>
  <c r="B52" i="16"/>
  <c r="B53" i="16"/>
  <c r="B49" i="16"/>
  <c r="B41" i="16"/>
  <c r="B42" i="16"/>
  <c r="B43" i="16"/>
  <c r="B44" i="16"/>
  <c r="B10" i="16"/>
  <c r="B11" i="16"/>
  <c r="B20" i="16"/>
  <c r="B19" i="16"/>
  <c r="B18" i="16"/>
  <c r="B17" i="16"/>
  <c r="B16" i="16"/>
  <c r="B9" i="16"/>
  <c r="B7" i="16"/>
  <c r="B8" i="16"/>
</calcChain>
</file>

<file path=xl/sharedStrings.xml><?xml version="1.0" encoding="utf-8"?>
<sst xmlns="http://schemas.openxmlformats.org/spreadsheetml/2006/main" count="12913" uniqueCount="804">
  <si>
    <t>date</t>
  </si>
  <si>
    <t>transaction_type</t>
  </si>
  <si>
    <t>customer_name</t>
  </si>
  <si>
    <t>customer_code</t>
  </si>
  <si>
    <t>channel_description</t>
  </si>
  <si>
    <t>customer_type</t>
  </si>
  <si>
    <t>Category</t>
  </si>
  <si>
    <t>brand</t>
  </si>
  <si>
    <t>upc (Unit per Case)</t>
  </si>
  <si>
    <t>quantity</t>
  </si>
  <si>
    <t>amount</t>
  </si>
  <si>
    <t>reason for transaction</t>
  </si>
  <si>
    <t>City</t>
  </si>
  <si>
    <t>DAMAGED RETURN</t>
  </si>
  <si>
    <t>Vaibhav Laxmi Medicine(GST)</t>
  </si>
  <si>
    <t>KRAHD_73297</t>
  </si>
  <si>
    <t>Large B Pharmacy</t>
  </si>
  <si>
    <t>HFS (Large B Pharmacy)- D Type- Sectorized</t>
  </si>
  <si>
    <t>Grooming</t>
  </si>
  <si>
    <t>Gillette Mach3</t>
  </si>
  <si>
    <t>DAMAGED</t>
  </si>
  <si>
    <t>Surat</t>
  </si>
  <si>
    <t>Bharavnath Anaj Bhandar</t>
  </si>
  <si>
    <t>KRAHD_39565</t>
  </si>
  <si>
    <t>Large B Traditional</t>
  </si>
  <si>
    <t>HFS Sectorized (Large B Traditional)</t>
  </si>
  <si>
    <t>Personal Care (GIL)</t>
  </si>
  <si>
    <t>Gillette</t>
  </si>
  <si>
    <t>Expired Pack</t>
  </si>
  <si>
    <t>Medicare Pharmacy(GST)</t>
  </si>
  <si>
    <t>KRAHD_84714</t>
  </si>
  <si>
    <t>Fem Care</t>
  </si>
  <si>
    <t>Whisper Ultra</t>
  </si>
  <si>
    <t>Whisper Maxi</t>
  </si>
  <si>
    <t>simandhar pharmacy</t>
  </si>
  <si>
    <t>KRAHD_85454</t>
  </si>
  <si>
    <t>Medium Pharmacy</t>
  </si>
  <si>
    <t>New (Medium Pharmacy)- D Type</t>
  </si>
  <si>
    <t>Gandhi &amp; Sons</t>
  </si>
  <si>
    <t>KRAHD_38463</t>
  </si>
  <si>
    <t>Health Care</t>
  </si>
  <si>
    <t>BabyRub</t>
  </si>
  <si>
    <t>Inhaler</t>
  </si>
  <si>
    <t>Navjeevan Chemist(GST)</t>
  </si>
  <si>
    <t>KRAHD_38677</t>
  </si>
  <si>
    <t>Large A Pharmacy</t>
  </si>
  <si>
    <t>HFS (Large A Pharmacy)- D type- Sectorized</t>
  </si>
  <si>
    <t>Vaporub</t>
  </si>
  <si>
    <t>Ashriwad Medical(GST)</t>
  </si>
  <si>
    <t>KRAHD_38939</t>
  </si>
  <si>
    <t>Vaporub Xtra Strong</t>
  </si>
  <si>
    <t>Personal Care (OS)</t>
  </si>
  <si>
    <t>Old Spice</t>
  </si>
  <si>
    <t>Mewad Pharmacy</t>
  </si>
  <si>
    <t>KRAHD_77560</t>
  </si>
  <si>
    <t>Baby Care</t>
  </si>
  <si>
    <t>Pampers</t>
  </si>
  <si>
    <t>Sales Invoice</t>
  </si>
  <si>
    <t>Bipinkumar Manshukhlal Shah</t>
  </si>
  <si>
    <t>KRHUB_78366</t>
  </si>
  <si>
    <t>SubD A</t>
  </si>
  <si>
    <t>SubD (SubD A)</t>
  </si>
  <si>
    <t>Fabric &amp; Home Care</t>
  </si>
  <si>
    <t>Ariel</t>
  </si>
  <si>
    <t>Pune</t>
  </si>
  <si>
    <t>Vinod Pharma</t>
  </si>
  <si>
    <t>KRHUB_93329</t>
  </si>
  <si>
    <t>Akshar Agency</t>
  </si>
  <si>
    <t>KRHUB_85606</t>
  </si>
  <si>
    <t>V M Enterprise</t>
  </si>
  <si>
    <t>KRHUB_91962</t>
  </si>
  <si>
    <t>Tide</t>
  </si>
  <si>
    <t>Jay Ambe Enterprise</t>
  </si>
  <si>
    <t>KRHUB_92863</t>
  </si>
  <si>
    <t>Hair Care</t>
  </si>
  <si>
    <t>H&amp;S</t>
  </si>
  <si>
    <t>Pantene</t>
  </si>
  <si>
    <t>Skin Care</t>
  </si>
  <si>
    <t>Olay</t>
  </si>
  <si>
    <t>Jiyansh Sales</t>
  </si>
  <si>
    <t>KRHUB_94585</t>
  </si>
  <si>
    <t>SubD B</t>
  </si>
  <si>
    <t>SubD (SubD B)</t>
  </si>
  <si>
    <t>Saleable RETURN</t>
  </si>
  <si>
    <t>Punit Sales Agency</t>
  </si>
  <si>
    <t>KRHUB_78572</t>
  </si>
  <si>
    <t>Wrong Order</t>
  </si>
  <si>
    <t>DEV ENTERPRISE</t>
  </si>
  <si>
    <t>KRHUB_90736</t>
  </si>
  <si>
    <t>Mach-3 Turbo</t>
  </si>
  <si>
    <t>A TO Z TRADERS</t>
  </si>
  <si>
    <t>KRHUB_93275</t>
  </si>
  <si>
    <t>Short Supplied</t>
  </si>
  <si>
    <t>VCD</t>
  </si>
  <si>
    <t>Female Hair Removal</t>
  </si>
  <si>
    <t>Satin Care</t>
  </si>
  <si>
    <t>Vinayak Marketing</t>
  </si>
  <si>
    <t>KRHUB_91961</t>
  </si>
  <si>
    <t>Venus</t>
  </si>
  <si>
    <t>Mashru General Store</t>
  </si>
  <si>
    <t>KRHUB_92137</t>
  </si>
  <si>
    <t>7 O Clock</t>
  </si>
  <si>
    <t>Fusion</t>
  </si>
  <si>
    <t>Gillette Presto Intl</t>
  </si>
  <si>
    <t>Guard</t>
  </si>
  <si>
    <t>Indore</t>
  </si>
  <si>
    <t>Jalaram Enterprise</t>
  </si>
  <si>
    <t>KRHUB_86219</t>
  </si>
  <si>
    <t>Vector3</t>
  </si>
  <si>
    <t>Wilkinson Sword</t>
  </si>
  <si>
    <t>Oral care</t>
  </si>
  <si>
    <t>ORAL B</t>
  </si>
  <si>
    <t>Star Exports(GST)</t>
  </si>
  <si>
    <t>KRHUB_68657</t>
  </si>
  <si>
    <t>Semi WS Traditional</t>
  </si>
  <si>
    <t>WS Platinum (Semi WS Traditional)</t>
  </si>
  <si>
    <t>Gillette Series</t>
  </si>
  <si>
    <t>Whisper Choice</t>
  </si>
  <si>
    <t>JCK Enterprise</t>
  </si>
  <si>
    <t>KRHUB_96991</t>
  </si>
  <si>
    <t>New WS Platinum (Semi WS Traditional)</t>
  </si>
  <si>
    <t>Action 500</t>
  </si>
  <si>
    <t>Aircare</t>
  </si>
  <si>
    <t>AmbiPur</t>
  </si>
  <si>
    <t>Ariel Liquid</t>
  </si>
  <si>
    <t>Scheme Free Product</t>
  </si>
  <si>
    <t>GPSAR Healthcare Ltd</t>
  </si>
  <si>
    <t>KRHUB_78371</t>
  </si>
  <si>
    <t>HFS (Large A Pharmacy)- D type</t>
  </si>
  <si>
    <t>Verai General Stores</t>
  </si>
  <si>
    <t>KRHUB_90915</t>
  </si>
  <si>
    <t>Gillette Vector Plus</t>
  </si>
  <si>
    <t>Fusion PC</t>
  </si>
  <si>
    <t>Liners</t>
  </si>
  <si>
    <t>Vicks</t>
  </si>
  <si>
    <t>Pampers Baby Wipes</t>
  </si>
  <si>
    <t>Vadodara</t>
  </si>
  <si>
    <t>SHREE MOMAI TRADERS</t>
  </si>
  <si>
    <t>KRHUB_89269</t>
  </si>
  <si>
    <t>7 O Clock PII</t>
  </si>
  <si>
    <t>Kyra Enterprises</t>
  </si>
  <si>
    <t>KRHUB_95398</t>
  </si>
  <si>
    <t>Thakkar Nandkumar Sitaram</t>
  </si>
  <si>
    <t>KRHUB_85835</t>
  </si>
  <si>
    <t>Tirupati Sales Corporation</t>
  </si>
  <si>
    <t>KRHUB_82079</t>
  </si>
  <si>
    <t>Jay Agency</t>
  </si>
  <si>
    <t>KRHUB_88631</t>
  </si>
  <si>
    <t>Charbhuja trading Co.</t>
  </si>
  <si>
    <t>KRAHD_38591</t>
  </si>
  <si>
    <t>Raj Medical &amp; General Store</t>
  </si>
  <si>
    <t>KRAHD_102733</t>
  </si>
  <si>
    <t>New Sectorized (Large A Pharmacy)</t>
  </si>
  <si>
    <t>Shop had No Cash</t>
  </si>
  <si>
    <t>Amiraj Pro Center(GST)</t>
  </si>
  <si>
    <t>KRAHD_39534</t>
  </si>
  <si>
    <t>Shree Sureshwar Grain Centre(GST)</t>
  </si>
  <si>
    <t>KRAHD_38651</t>
  </si>
  <si>
    <t>Shreeji Chemist(GST)</t>
  </si>
  <si>
    <t>KRAHD_40112</t>
  </si>
  <si>
    <t>Bhagvan Kirana &amp; Prov.(GST)</t>
  </si>
  <si>
    <t>KRAHD_38550</t>
  </si>
  <si>
    <t>Nandkishor Medical Stores</t>
  </si>
  <si>
    <t>KRAHD_53216</t>
  </si>
  <si>
    <t>Bholenath Supermarket(GST)</t>
  </si>
  <si>
    <t>KRAHD_75432</t>
  </si>
  <si>
    <t>Aravali Medical Stores</t>
  </si>
  <si>
    <t>KRAHD_75922</t>
  </si>
  <si>
    <t>A-1 Medical</t>
  </si>
  <si>
    <t>KRAHD_86105</t>
  </si>
  <si>
    <t>Rajesh Traders(GST)</t>
  </si>
  <si>
    <t>KRAHD_39538</t>
  </si>
  <si>
    <t>Semi WS Beauty</t>
  </si>
  <si>
    <t>WS Platinum (Semi WS Beauty)</t>
  </si>
  <si>
    <t>Godown Short</t>
  </si>
  <si>
    <t>NewSafe Medical</t>
  </si>
  <si>
    <t>KRAHD_55612</t>
  </si>
  <si>
    <t>Raj Chemist(GST)</t>
  </si>
  <si>
    <t>KRAHD_38421</t>
  </si>
  <si>
    <t>Po Expired So Customer Rejected</t>
  </si>
  <si>
    <t>Shree Shanti Chemist</t>
  </si>
  <si>
    <t>KRAHD_38988</t>
  </si>
  <si>
    <t>Murlidhar Prov. Store</t>
  </si>
  <si>
    <t>KRAHD_38523</t>
  </si>
  <si>
    <t>Large A Traditional</t>
  </si>
  <si>
    <t>HFS Sectorized (Large A Traditional)</t>
  </si>
  <si>
    <t>Ganpathi super market</t>
  </si>
  <si>
    <t>KRAHD_38630</t>
  </si>
  <si>
    <t>Shreyas Medicince</t>
  </si>
  <si>
    <t>KRAHD_70465</t>
  </si>
  <si>
    <t>New Umiya Medical</t>
  </si>
  <si>
    <t>KRAHD_41616</t>
  </si>
  <si>
    <t>Shop Closed</t>
  </si>
  <si>
    <t>Manan Medical Stores(GST)</t>
  </si>
  <si>
    <t>KRAHD_40413</t>
  </si>
  <si>
    <t>Hello Medecine(GST)</t>
  </si>
  <si>
    <t>KRAHD_38512</t>
  </si>
  <si>
    <t>Shalimar Oil Depo</t>
  </si>
  <si>
    <t>KRAHD_40253</t>
  </si>
  <si>
    <t>Aroma Medical</t>
  </si>
  <si>
    <t>KRAHD_38439</t>
  </si>
  <si>
    <t>Akshar Medicine(GST)</t>
  </si>
  <si>
    <t>KRAHD_42201</t>
  </si>
  <si>
    <t>Arpit Medical(GST)</t>
  </si>
  <si>
    <t>KRAHD_39093</t>
  </si>
  <si>
    <t>Roshan Sales</t>
  </si>
  <si>
    <t>KRAHD_77550</t>
  </si>
  <si>
    <t>Ahmedabad</t>
  </si>
  <si>
    <t>Sangam Pharmacy</t>
  </si>
  <si>
    <t>KRAHD_82527</t>
  </si>
  <si>
    <t>Rational Handloom Co.Pvt.Ltd(GST)</t>
  </si>
  <si>
    <t>KRAHD_38717</t>
  </si>
  <si>
    <t>Hyper</t>
  </si>
  <si>
    <t>New HFS (Hyper)</t>
  </si>
  <si>
    <t>Mahavir Medical Stores</t>
  </si>
  <si>
    <t>KRAHD_47308</t>
  </si>
  <si>
    <t>J.P.Tea Depo</t>
  </si>
  <si>
    <t>KRAHD_38423</t>
  </si>
  <si>
    <t>Salomi Boutique</t>
  </si>
  <si>
    <t>KRAHD_40072</t>
  </si>
  <si>
    <t>Laxmi Medical Store(GST)</t>
  </si>
  <si>
    <t>KRAHD_40281</t>
  </si>
  <si>
    <t>Satnam Parlour</t>
  </si>
  <si>
    <t>KRAHD_88685</t>
  </si>
  <si>
    <t>Small B Traditional</t>
  </si>
  <si>
    <t>Other (Small B Traditional)</t>
  </si>
  <si>
    <t>bhanbrayan kirana store</t>
  </si>
  <si>
    <t>KRAHD_M01439</t>
  </si>
  <si>
    <t>Small C Traditional</t>
  </si>
  <si>
    <t>Maximus Jun22 (Small C Traditional)</t>
  </si>
  <si>
    <t>Shree Aai Mata super market</t>
  </si>
  <si>
    <t>KRAHD_M04982</t>
  </si>
  <si>
    <t>Maximus Jun22 (Small B Traditional)</t>
  </si>
  <si>
    <t>Wel Come Medical-(Cash Only)</t>
  </si>
  <si>
    <t>KRAHD_77640</t>
  </si>
  <si>
    <t>Hare Krishna grain cener</t>
  </si>
  <si>
    <t>KRAHD_M01969</t>
  </si>
  <si>
    <t>chamunda kirana</t>
  </si>
  <si>
    <t>KRAHD_M01343</t>
  </si>
  <si>
    <t>Patava Medical(GST)</t>
  </si>
  <si>
    <t>KRAHD_40484</t>
  </si>
  <si>
    <t>Small A Pharmacy</t>
  </si>
  <si>
    <t>Other (Small A Pharmacy)</t>
  </si>
  <si>
    <t>Rajkamal General Store</t>
  </si>
  <si>
    <t>KRAHD_90635</t>
  </si>
  <si>
    <t>WS Silver (Semi WS Traditional)</t>
  </si>
  <si>
    <t>Shreeji anaj bhandar</t>
  </si>
  <si>
    <t>KRAHD_39638</t>
  </si>
  <si>
    <t>Medium Traditional</t>
  </si>
  <si>
    <t>Other (Medium Traditional)</t>
  </si>
  <si>
    <t>Shreenathji Pharmacy</t>
  </si>
  <si>
    <t>KRAHD_93063</t>
  </si>
  <si>
    <t>Vijay Stores</t>
  </si>
  <si>
    <t>KRAHD_38526</t>
  </si>
  <si>
    <t>Doveshwer General Store</t>
  </si>
  <si>
    <t>KRAHD_79100</t>
  </si>
  <si>
    <t>Small A Traditional</t>
  </si>
  <si>
    <t>Other (Small A Traditional)</t>
  </si>
  <si>
    <t>Jay jalaram kirana store</t>
  </si>
  <si>
    <t>KRAHD_M01596</t>
  </si>
  <si>
    <t>Siddhnath Medical &amp; Pro store</t>
  </si>
  <si>
    <t>KRAHD_40967</t>
  </si>
  <si>
    <t>chamunda kirana store</t>
  </si>
  <si>
    <t>KRAHD_97701</t>
  </si>
  <si>
    <t>New Traditional</t>
  </si>
  <si>
    <t>Maximus 2.0 Replacement (New Traditional)</t>
  </si>
  <si>
    <t>Shree Vardhaman Medical(GST)</t>
  </si>
  <si>
    <t>KRAHD_38584</t>
  </si>
  <si>
    <t>HFS (Large A Pharmacy)- L type- Sectorized</t>
  </si>
  <si>
    <t>Beena Medical Stores Private Limited</t>
  </si>
  <si>
    <t>KRAHD_94675</t>
  </si>
  <si>
    <t>New Mahalaxmi Medical store</t>
  </si>
  <si>
    <t>KRAHD_93109</t>
  </si>
  <si>
    <t>Shubham Medical Store</t>
  </si>
  <si>
    <t>KRAHD_84004</t>
  </si>
  <si>
    <t>Rameshwar Kirana Store</t>
  </si>
  <si>
    <t>KRAHD_68680</t>
  </si>
  <si>
    <t>Hari Om General &amp; Provision Store(GST)</t>
  </si>
  <si>
    <t>KRAHD_38571</t>
  </si>
  <si>
    <t>Mahalaxmi Novelty</t>
  </si>
  <si>
    <t>KRAHD_83768</t>
  </si>
  <si>
    <t>khodiyar kirana store</t>
  </si>
  <si>
    <t>KRAHD_M01356</t>
  </si>
  <si>
    <t>Maximus Jun22 (New Traditional)</t>
  </si>
  <si>
    <t>Giriraj Medical Stores(GST)</t>
  </si>
  <si>
    <t>KRAHD_38572</t>
  </si>
  <si>
    <t>New Rajasthan Medicalts(GST)</t>
  </si>
  <si>
    <t>KRAHD_38549</t>
  </si>
  <si>
    <t>Viraj Kirana</t>
  </si>
  <si>
    <t>KRAHD_25726</t>
  </si>
  <si>
    <t>Kashtabhanjan Medical</t>
  </si>
  <si>
    <t>KRAHD_88734</t>
  </si>
  <si>
    <t>Shivam medical</t>
  </si>
  <si>
    <t>KRAHD_25973</t>
  </si>
  <si>
    <t>New Pharmacy</t>
  </si>
  <si>
    <t>Other (New Pharmacy)</t>
  </si>
  <si>
    <t>Jalaram Medical(GST)</t>
  </si>
  <si>
    <t>KRAHD_48058</t>
  </si>
  <si>
    <t>Dharmi Super Market</t>
  </si>
  <si>
    <t>KRAHD_83015</t>
  </si>
  <si>
    <t>Apex Medical Store</t>
  </si>
  <si>
    <t>KRAHD_91898</t>
  </si>
  <si>
    <t>Arkaan Medicines</t>
  </si>
  <si>
    <t>KRAHD_83181</t>
  </si>
  <si>
    <t>Shivam Medical Stores</t>
  </si>
  <si>
    <t>KRAHD_25840</t>
  </si>
  <si>
    <t>Parishram Medical(GST)</t>
  </si>
  <si>
    <t>KRAHD_38481</t>
  </si>
  <si>
    <t>Safi store</t>
  </si>
  <si>
    <t>KRAHD_40235</t>
  </si>
  <si>
    <t>New (Large B Traditional)</t>
  </si>
  <si>
    <t>Madina Medical</t>
  </si>
  <si>
    <t>KRAHD_86142</t>
  </si>
  <si>
    <t>New (Large B Pharmacy)</t>
  </si>
  <si>
    <t>Madhur Super Market(GST)</t>
  </si>
  <si>
    <t>KRAHD_38632</t>
  </si>
  <si>
    <t>Anshi Lifestyle pharmacy &amp; Supermarket</t>
  </si>
  <si>
    <t>KRAHD_92058</t>
  </si>
  <si>
    <t>Kundan Parlour</t>
  </si>
  <si>
    <t>KRAHD_80386</t>
  </si>
  <si>
    <t>Other (New Traditional)</t>
  </si>
  <si>
    <t>King Store</t>
  </si>
  <si>
    <t>KRAHD_38582</t>
  </si>
  <si>
    <t>Karanchi Store</t>
  </si>
  <si>
    <t>KRAHD_41623</t>
  </si>
  <si>
    <t>Sunny medical store</t>
  </si>
  <si>
    <t>KRAHD_38979</t>
  </si>
  <si>
    <t>Bharat Novelty</t>
  </si>
  <si>
    <t>KRAHD_25650</t>
  </si>
  <si>
    <t>Speciality</t>
  </si>
  <si>
    <t>Speciality Others (Speciality)</t>
  </si>
  <si>
    <t>bhavani medical &amp; general store</t>
  </si>
  <si>
    <t>KRAHD_M01602</t>
  </si>
  <si>
    <t>Mahavir Medical Stores(GST)</t>
  </si>
  <si>
    <t>KRAHD_38642</t>
  </si>
  <si>
    <t>Raj Tarders</t>
  </si>
  <si>
    <t>KRAHD_86017</t>
  </si>
  <si>
    <t>bandana medical store</t>
  </si>
  <si>
    <t>KRAHD_92481</t>
  </si>
  <si>
    <t>Life Care Pharmacy</t>
  </si>
  <si>
    <t>KRAHD_82998</t>
  </si>
  <si>
    <t>Natraj Chemist</t>
  </si>
  <si>
    <t>KRAHD_91284</t>
  </si>
  <si>
    <t>Manisha Medical(GST)</t>
  </si>
  <si>
    <t>KRAHD_39042</t>
  </si>
  <si>
    <t>Tana Ri Ri Medi. &amp; Provi. Store(GST)</t>
  </si>
  <si>
    <t>KRAHD_42093</t>
  </si>
  <si>
    <t>kamod medical</t>
  </si>
  <si>
    <t>KRAHD_25727</t>
  </si>
  <si>
    <t>new alif medical stores</t>
  </si>
  <si>
    <t>KRAHD_71621</t>
  </si>
  <si>
    <t>Mahesh Medicla &amp; Prov.(GST)</t>
  </si>
  <si>
    <t>KRAHD_38578</t>
  </si>
  <si>
    <t>Sitaram</t>
  </si>
  <si>
    <t>KRAHD_P2373</t>
  </si>
  <si>
    <t>Maximus Phase1 (New Traditional)</t>
  </si>
  <si>
    <t>Anjali Kirana</t>
  </si>
  <si>
    <t>KRAHD_48180</t>
  </si>
  <si>
    <t>shree chamunda kirana store</t>
  </si>
  <si>
    <t>KRAHD_97658</t>
  </si>
  <si>
    <t>lucky tea stall</t>
  </si>
  <si>
    <t>KRAHD_101287</t>
  </si>
  <si>
    <t>Ganesh Medicine(GST)</t>
  </si>
  <si>
    <t>KRAHD_47112</t>
  </si>
  <si>
    <t>Highness Med</t>
  </si>
  <si>
    <t>KRAHD_38606</t>
  </si>
  <si>
    <t>Ravi Chemist(GST)</t>
  </si>
  <si>
    <t>KRAHD_40934</t>
  </si>
  <si>
    <t>Ilaj Medical</t>
  </si>
  <si>
    <t>KRAHD_39854</t>
  </si>
  <si>
    <t>Natraj Medical Stores</t>
  </si>
  <si>
    <t>KRAHD_93547</t>
  </si>
  <si>
    <t>sagar parlour</t>
  </si>
  <si>
    <t>KRAHD_M02566</t>
  </si>
  <si>
    <t>Upendra Pharmacy(GST)</t>
  </si>
  <si>
    <t>KRAHD_41011</t>
  </si>
  <si>
    <t>Star Health Medical(GST)</t>
  </si>
  <si>
    <t>KRAHD_38719</t>
  </si>
  <si>
    <t>Rajdeep Pro Store</t>
  </si>
  <si>
    <t>KRAHD_38513</t>
  </si>
  <si>
    <t>Health Plus</t>
  </si>
  <si>
    <t>KRAHD_85030</t>
  </si>
  <si>
    <t>HFS Sectorized (Large B Pharmacy)</t>
  </si>
  <si>
    <t>Maruti Medical &amp; Provision Store</t>
  </si>
  <si>
    <t>KRAHD_92202</t>
  </si>
  <si>
    <t>Bisora Medical Store</t>
  </si>
  <si>
    <t>KRAHD_70707</t>
  </si>
  <si>
    <t>Arhiant Medical Stores</t>
  </si>
  <si>
    <t>KRAHD_39436</t>
  </si>
  <si>
    <t>Trikamlal Mohanlal &amp; Co.</t>
  </si>
  <si>
    <t>KRAHD_80440</t>
  </si>
  <si>
    <t>Anand Prov. Store</t>
  </si>
  <si>
    <t>KRAHD_38913</t>
  </si>
  <si>
    <t>Just Born(GST)</t>
  </si>
  <si>
    <t>KRAHD_44577</t>
  </si>
  <si>
    <t>Anand Kirana</t>
  </si>
  <si>
    <t>KRAHD_40038</t>
  </si>
  <si>
    <t>Shanker Kirana Store</t>
  </si>
  <si>
    <t>KRAHD_39128</t>
  </si>
  <si>
    <t>Mahavir Genral Stores</t>
  </si>
  <si>
    <t>KRAHD_46672</t>
  </si>
  <si>
    <t>Radhe Trading(GST)</t>
  </si>
  <si>
    <t>KRAHD_25664</t>
  </si>
  <si>
    <t>Rajesh Provision Stores(GST)</t>
  </si>
  <si>
    <t>KRAHD_38535</t>
  </si>
  <si>
    <t>RAINBOW SUPER MARKET</t>
  </si>
  <si>
    <t>KRAHD_92020</t>
  </si>
  <si>
    <t>Super</t>
  </si>
  <si>
    <t>HFS (Super)</t>
  </si>
  <si>
    <t>Jay Shankar Pro store</t>
  </si>
  <si>
    <t>KRAHD_40271</t>
  </si>
  <si>
    <t>KOUSHAR KIRANA STORE</t>
  </si>
  <si>
    <t>KRAHD_M01203</t>
  </si>
  <si>
    <t>laxmi provision store</t>
  </si>
  <si>
    <t>KRAHD_M05655</t>
  </si>
  <si>
    <t>parvati provision store</t>
  </si>
  <si>
    <t>KRAHD_M00209</t>
  </si>
  <si>
    <t>babusingh rajpurohit kirana store</t>
  </si>
  <si>
    <t>KRAHD_X1235</t>
  </si>
  <si>
    <t>jai Shree kirana store</t>
  </si>
  <si>
    <t>KRAHD_101330</t>
  </si>
  <si>
    <t>RAJ KIRANA STORE</t>
  </si>
  <si>
    <t>KRAHD_M01213</t>
  </si>
  <si>
    <t>jay shri hingavaj kirana store</t>
  </si>
  <si>
    <t>KRAHD_X1239</t>
  </si>
  <si>
    <t>Other (Small C Traditional)</t>
  </si>
  <si>
    <t>C.patel &amp; Sons</t>
  </si>
  <si>
    <t>KRAHD_39096</t>
  </si>
  <si>
    <t>WS Non-Feeder Traditional</t>
  </si>
  <si>
    <t>WS Silver (WS Non-Feeder Traditional)</t>
  </si>
  <si>
    <t>Arvind Chemical Produc(GST)</t>
  </si>
  <si>
    <t>KRAHD_40837</t>
  </si>
  <si>
    <t>Alif medical store</t>
  </si>
  <si>
    <t>KRAHD_39805</t>
  </si>
  <si>
    <t>Vidya Medical &amp; Sergical Store(GST)-(Cash Only)</t>
  </si>
  <si>
    <t>KRAHD_62200</t>
  </si>
  <si>
    <t>shiv shakti kirana store</t>
  </si>
  <si>
    <t>KRAHD_M01766</t>
  </si>
  <si>
    <t>Salable</t>
  </si>
  <si>
    <t>Muskan Kirana store</t>
  </si>
  <si>
    <t>KRAHD_M00874</t>
  </si>
  <si>
    <t>hoshiyar kirana stor</t>
  </si>
  <si>
    <t>KRAHD_M01310</t>
  </si>
  <si>
    <t>moon corner store</t>
  </si>
  <si>
    <t>KRAHD_M04954</t>
  </si>
  <si>
    <t>Khodiyar Parlour</t>
  </si>
  <si>
    <t>KRAHD_M01918</t>
  </si>
  <si>
    <t>Shakti cutlery store</t>
  </si>
  <si>
    <t>KRAHD_M02489</t>
  </si>
  <si>
    <t>New Beauty</t>
  </si>
  <si>
    <t>Maximus Jun22 (New Beauty)</t>
  </si>
  <si>
    <t>shree ram rajeshwar provision store</t>
  </si>
  <si>
    <t>KRAHD_M01649</t>
  </si>
  <si>
    <t>Shakti Kirana Store</t>
  </si>
  <si>
    <t>KRAHD_M01920</t>
  </si>
  <si>
    <t>RAMDEV TEA STALL</t>
  </si>
  <si>
    <t>KRAHD_M01280</t>
  </si>
  <si>
    <t>Shree aashapura novelty and gift center</t>
  </si>
  <si>
    <t>KRAHD_M04949</t>
  </si>
  <si>
    <t>Raj Madir pan parlour</t>
  </si>
  <si>
    <t>KRAHD_M02157</t>
  </si>
  <si>
    <t>Jalaram dairy parlour</t>
  </si>
  <si>
    <t>KRAHD_M01996</t>
  </si>
  <si>
    <t>Guru Pan Parlor</t>
  </si>
  <si>
    <t>KRAHD_M02316</t>
  </si>
  <si>
    <t>shre khimaj mataji kirana store</t>
  </si>
  <si>
    <t>KRAHD_M01549</t>
  </si>
  <si>
    <t>JAGDAMBA KIRANA STORE</t>
  </si>
  <si>
    <t>KRAHD_M01217</t>
  </si>
  <si>
    <t>Khvaja dairy and store</t>
  </si>
  <si>
    <t>KRAHD_M01371</t>
  </si>
  <si>
    <t>Shivam parlor</t>
  </si>
  <si>
    <t>KRAHD_M02220</t>
  </si>
  <si>
    <t>momin pan parlor</t>
  </si>
  <si>
    <t>KRAHD_M02349</t>
  </si>
  <si>
    <t>Afiyat medical&amp; Hurble Sales</t>
  </si>
  <si>
    <t>KRAHD_M02675</t>
  </si>
  <si>
    <t>Maximus Jun22 (New Pharmacy)</t>
  </si>
  <si>
    <t>Jay bhole Mart kirana &amp; Provision stores</t>
  </si>
  <si>
    <t>KRAHD_M05263</t>
  </si>
  <si>
    <t>Maa ashapura katlary and general store</t>
  </si>
  <si>
    <t>KRAHD_M02726</t>
  </si>
  <si>
    <t>novelty pan parlor</t>
  </si>
  <si>
    <t>KRAHD_M02451</t>
  </si>
  <si>
    <t>Smit pan parlour</t>
  </si>
  <si>
    <t>KRAHD_M02069</t>
  </si>
  <si>
    <t>Taybah Medical</t>
  </si>
  <si>
    <t>KRAHD_M01174</t>
  </si>
  <si>
    <t>bhagya Laxmi provision store</t>
  </si>
  <si>
    <t>KRAHD_M01071</t>
  </si>
  <si>
    <t>Sagar pan parlour</t>
  </si>
  <si>
    <t>KRAHD_M01057</t>
  </si>
  <si>
    <t>Mukesh Provision Store</t>
  </si>
  <si>
    <t>KRAHD_M02315</t>
  </si>
  <si>
    <t>jay jagdamba provision store</t>
  </si>
  <si>
    <t>KRAHD_M01832</t>
  </si>
  <si>
    <t>Jalak pan dham</t>
  </si>
  <si>
    <t>KRAHD_M05264</t>
  </si>
  <si>
    <t>K G N parlour and general store</t>
  </si>
  <si>
    <t>KRAHD_M01532</t>
  </si>
  <si>
    <t>Royal Parlour</t>
  </si>
  <si>
    <t>KRAHD_M01189</t>
  </si>
  <si>
    <t>Vraj Medicine(GST)</t>
  </si>
  <si>
    <t>KRAHD_40706</t>
  </si>
  <si>
    <t>gurukrupa general store</t>
  </si>
  <si>
    <t>KRAHD_M01069</t>
  </si>
  <si>
    <t>firoj stor</t>
  </si>
  <si>
    <t>KRAHD_M01313</t>
  </si>
  <si>
    <t>Kuresha parlor</t>
  </si>
  <si>
    <t>KRAHD_M02450</t>
  </si>
  <si>
    <t>Rozi Provision store</t>
  </si>
  <si>
    <t>KRAHD_M02231</t>
  </si>
  <si>
    <t>Jay meldi kirana store</t>
  </si>
  <si>
    <t>KRAHD_M05266</t>
  </si>
  <si>
    <t>Mansi general store</t>
  </si>
  <si>
    <t>KRAHD_M01330</t>
  </si>
  <si>
    <t>manoj kirana store</t>
  </si>
  <si>
    <t>KRAHD_M02546</t>
  </si>
  <si>
    <t>Husen kiran</t>
  </si>
  <si>
    <t>KRAHD_M00867</t>
  </si>
  <si>
    <t>Rai Kirana store</t>
  </si>
  <si>
    <t>KRAHD_M02512</t>
  </si>
  <si>
    <t>NIZAM KIRANA STORE</t>
  </si>
  <si>
    <t>KRAHD_M01218</t>
  </si>
  <si>
    <t>shabnam dairy</t>
  </si>
  <si>
    <t>KRAHD_M02268</t>
  </si>
  <si>
    <t>Jay ambe kirana stores</t>
  </si>
  <si>
    <t>KRAHD_M01716</t>
  </si>
  <si>
    <t>Mangalmurty general store</t>
  </si>
  <si>
    <t>KRAHD_M01999</t>
  </si>
  <si>
    <t>bherunath kirana store</t>
  </si>
  <si>
    <t>KRAHD_M01626</t>
  </si>
  <si>
    <t>Zeel Cold drinks and Provision Store</t>
  </si>
  <si>
    <t>KRAHD_M01922</t>
  </si>
  <si>
    <t>Zam zam Traders</t>
  </si>
  <si>
    <t>KRAHD_M01182</t>
  </si>
  <si>
    <t>Saiyad Kirana Store</t>
  </si>
  <si>
    <t>KRAHD_M00873</t>
  </si>
  <si>
    <t>new sizan kirana store</t>
  </si>
  <si>
    <t>KRAHD_M02248</t>
  </si>
  <si>
    <t>Bajrang Parlour</t>
  </si>
  <si>
    <t>KRAHD_M01865</t>
  </si>
  <si>
    <t>N N PARLOUR</t>
  </si>
  <si>
    <t>KRAHD_M01220</t>
  </si>
  <si>
    <t>shree ashapuri general stores</t>
  </si>
  <si>
    <t>KRAHD_M01831</t>
  </si>
  <si>
    <t>Jay ashapura Kirana store</t>
  </si>
  <si>
    <t>KRAHD_M01763</t>
  </si>
  <si>
    <t>Sahara parlor</t>
  </si>
  <si>
    <t>KRAHD_M02258</t>
  </si>
  <si>
    <t>gokuls kirana store</t>
  </si>
  <si>
    <t>KRAHD_M02587</t>
  </si>
  <si>
    <t>Jay shree ram provision store</t>
  </si>
  <si>
    <t>KRAHD_M01650</t>
  </si>
  <si>
    <t>faruq store</t>
  </si>
  <si>
    <t>KRAHD_M02454</t>
  </si>
  <si>
    <t>khodhiyar mata</t>
  </si>
  <si>
    <t>KRAHD_M01283</t>
  </si>
  <si>
    <t>Alif Pan Parlour</t>
  </si>
  <si>
    <t>KRAHD_M01534</t>
  </si>
  <si>
    <t>Kalindi Store</t>
  </si>
  <si>
    <t>KRAHD_M02317</t>
  </si>
  <si>
    <t>mahavir kirana store</t>
  </si>
  <si>
    <t>KRAHD_M00973</t>
  </si>
  <si>
    <t>Shree Chamunda Kirana store</t>
  </si>
  <si>
    <t>KRAHD_M01264</t>
  </si>
  <si>
    <t>arsh medical &amp; janaral stor</t>
  </si>
  <si>
    <t>KRAHD_M01486</t>
  </si>
  <si>
    <t>Aavesh Kirana store</t>
  </si>
  <si>
    <t>KRAHD_M01466</t>
  </si>
  <si>
    <t>Sherba medical Stores</t>
  </si>
  <si>
    <t>KRAHD_M01373</t>
  </si>
  <si>
    <t>khodiyar general store</t>
  </si>
  <si>
    <t>KRAHD_M01326</t>
  </si>
  <si>
    <t>alif kirana store</t>
  </si>
  <si>
    <t>KRAHD_M02445</t>
  </si>
  <si>
    <t>Haj Traders</t>
  </si>
  <si>
    <t>KRAHD_M01538</t>
  </si>
  <si>
    <t>Adnan kirana and bakery parlour</t>
  </si>
  <si>
    <t>KRAHD_M01542</t>
  </si>
  <si>
    <t>Garib navaz parlour</t>
  </si>
  <si>
    <t>KRAHD_M01539</t>
  </si>
  <si>
    <t>Supreme Sales ( CASH ONLY )</t>
  </si>
  <si>
    <t>KRAHD_M01181</t>
  </si>
  <si>
    <t>madina kariyana</t>
  </si>
  <si>
    <t>KRAHD_M01468</t>
  </si>
  <si>
    <t>bimillah kirana store</t>
  </si>
  <si>
    <t>KRAHD_M02250</t>
  </si>
  <si>
    <t>Mavtar Kirana Store</t>
  </si>
  <si>
    <t>KRAHD_M01926</t>
  </si>
  <si>
    <t>New charbhuja</t>
  </si>
  <si>
    <t>KRAHD_M01834</t>
  </si>
  <si>
    <t>Shree Ramdav Kirana Store</t>
  </si>
  <si>
    <t>KRAHD_M01761</t>
  </si>
  <si>
    <t>komal kirana store</t>
  </si>
  <si>
    <t>KRAHD_M01651</t>
  </si>
  <si>
    <t>Matoshree medicose</t>
  </si>
  <si>
    <t>KRAHD_M02203</t>
  </si>
  <si>
    <t>Classic kirana store</t>
  </si>
  <si>
    <t>KRAHD_M01478</t>
  </si>
  <si>
    <t>aafrin parlor</t>
  </si>
  <si>
    <t>KRAHD_M02256</t>
  </si>
  <si>
    <t>Shreeji Dairy Parlour</t>
  </si>
  <si>
    <t>KRAHD_M01998</t>
  </si>
  <si>
    <t>Shree Padmavati pan parlour</t>
  </si>
  <si>
    <t>KRAHD_M02492</t>
  </si>
  <si>
    <t>dev kirana store(M00924)</t>
  </si>
  <si>
    <t>KRAHD_M00924</t>
  </si>
  <si>
    <t>M S Enterprise</t>
  </si>
  <si>
    <t>KRAHD_M01479</t>
  </si>
  <si>
    <t>Naushad store</t>
  </si>
  <si>
    <t>KRAHD_M01907</t>
  </si>
  <si>
    <t>shiv shakti pan parlor</t>
  </si>
  <si>
    <t>KRAHD_M02338</t>
  </si>
  <si>
    <t>Alif kirana</t>
  </si>
  <si>
    <t>KRAHD_M01541</t>
  </si>
  <si>
    <t>Husain pan parlor</t>
  </si>
  <si>
    <t>KRAHD_M02340</t>
  </si>
  <si>
    <t>Shri Rohini Medical Store</t>
  </si>
  <si>
    <t>KRAHD_M02543</t>
  </si>
  <si>
    <t>rehmad kirana</t>
  </si>
  <si>
    <t>KRAHD_M02249</t>
  </si>
  <si>
    <t>senter point parlour</t>
  </si>
  <si>
    <t>KRAHD_M02474</t>
  </si>
  <si>
    <t>dhanlaxmi anaj bhandar</t>
  </si>
  <si>
    <t>KRAHD_M01517</t>
  </si>
  <si>
    <t>ramdev provision store</t>
  </si>
  <si>
    <t>KRAHD_M00862</t>
  </si>
  <si>
    <t>Jay Mataji Kirana Store</t>
  </si>
  <si>
    <t>KRAHD_M01927</t>
  </si>
  <si>
    <t>Bahuchar Kirana Store</t>
  </si>
  <si>
    <t>KRAHD_M02113</t>
  </si>
  <si>
    <t>Khodiyar Kirana store</t>
  </si>
  <si>
    <t>KRAHD_M01052</t>
  </si>
  <si>
    <t>Hareem medical and provision store</t>
  </si>
  <si>
    <t>KRAHD_M01304</t>
  </si>
  <si>
    <t>Savera Pan Parlour</t>
  </si>
  <si>
    <t>KRAHD_M01056</t>
  </si>
  <si>
    <t>shri chamunda kirana store</t>
  </si>
  <si>
    <t>KRAHD_M05643</t>
  </si>
  <si>
    <t>bilal bekarye</t>
  </si>
  <si>
    <t>KRAHD_M01398</t>
  </si>
  <si>
    <t>jaimomai nasta store</t>
  </si>
  <si>
    <t>KRAHD_M02147</t>
  </si>
  <si>
    <t>Krishna kirana store</t>
  </si>
  <si>
    <t>KRAHD_M00910</t>
  </si>
  <si>
    <t>saumya fashion</t>
  </si>
  <si>
    <t>KRAHD_M02453</t>
  </si>
  <si>
    <t>new  madina kirana stor</t>
  </si>
  <si>
    <t>KRAHD_M01312</t>
  </si>
  <si>
    <t>Maheshwari Pan parlor</t>
  </si>
  <si>
    <t>KRAHD_M02202</t>
  </si>
  <si>
    <t>J K parlour</t>
  </si>
  <si>
    <t>KRAHD_M02125</t>
  </si>
  <si>
    <t>Maa Khodak Kirana Store</t>
  </si>
  <si>
    <t>KRAHD_M01929</t>
  </si>
  <si>
    <t>Malik pan parlor</t>
  </si>
  <si>
    <t>KRAHD_M02336</t>
  </si>
  <si>
    <t>New Faiz medical store</t>
  </si>
  <si>
    <t>KRAHD_M01172</t>
  </si>
  <si>
    <t>Shree Ganesh stores</t>
  </si>
  <si>
    <t>KRAHD_M04955</t>
  </si>
  <si>
    <t>Aayan parlor</t>
  </si>
  <si>
    <t>KRAHD_M01296</t>
  </si>
  <si>
    <t>TAWAKKAL TEA STALL</t>
  </si>
  <si>
    <t>KRAHD_M01219</t>
  </si>
  <si>
    <t>Khvaja general store</t>
  </si>
  <si>
    <t>KRAHD_M01533</t>
  </si>
  <si>
    <t>Satyanam tea stall</t>
  </si>
  <si>
    <t>KRAHD_M02118</t>
  </si>
  <si>
    <t>Shree dev house keeping</t>
  </si>
  <si>
    <t>KRAHD_M02070</t>
  </si>
  <si>
    <t>Adhiya ice cream parlar</t>
  </si>
  <si>
    <t>KRAHD_M01370</t>
  </si>
  <si>
    <t>Chamunda Parlour</t>
  </si>
  <si>
    <t>KRAHD_M02514</t>
  </si>
  <si>
    <t>sundha medical</t>
  </si>
  <si>
    <t>KRAHD_M00922</t>
  </si>
  <si>
    <t>ambica medical and general stor</t>
  </si>
  <si>
    <t>KRAHD_M02460</t>
  </si>
  <si>
    <t>urva medical store</t>
  </si>
  <si>
    <t>KRAHD_M02036</t>
  </si>
  <si>
    <t>Aaradhya kirana store</t>
  </si>
  <si>
    <t>KRAHD_M00912</t>
  </si>
  <si>
    <t>PARIKH GANREL STORE</t>
  </si>
  <si>
    <t>KRAHD_M01211</t>
  </si>
  <si>
    <t>saan stor</t>
  </si>
  <si>
    <t>KRAHD_M01396</t>
  </si>
  <si>
    <t>Krishna kirana Store</t>
  </si>
  <si>
    <t>KRAHD_M01764</t>
  </si>
  <si>
    <t>sai Krupa kirana store</t>
  </si>
  <si>
    <t>KRAHD_M02208</t>
  </si>
  <si>
    <t>K &amp; S pharmacy ( CASH ONLY )</t>
  </si>
  <si>
    <t>KRAHD_M04502</t>
  </si>
  <si>
    <t>Jai Borwadi Pan parlor</t>
  </si>
  <si>
    <t>KRAHD_M02240</t>
  </si>
  <si>
    <t>asha pan parlar</t>
  </si>
  <si>
    <t>KRAHD_M01299</t>
  </si>
  <si>
    <t>FAST CARE MEDICAL STORE</t>
  </si>
  <si>
    <t>KRAHD_M01209</t>
  </si>
  <si>
    <t>sabina kirana stor</t>
  </si>
  <si>
    <t>KRAHD_M01274</t>
  </si>
  <si>
    <t>sarfraj general store</t>
  </si>
  <si>
    <t>KRAHD_M02267</t>
  </si>
  <si>
    <t>shree harsiddh medical and general store</t>
  </si>
  <si>
    <t>KRAHD_M00972</t>
  </si>
  <si>
    <t>Nizm Store</t>
  </si>
  <si>
    <t>KRAHD_M00870</t>
  </si>
  <si>
    <t>firoz store</t>
  </si>
  <si>
    <t>KRAHD_M02457</t>
  </si>
  <si>
    <t>sajan bakery store</t>
  </si>
  <si>
    <t>KRAHD_M02337</t>
  </si>
  <si>
    <t>khawaza kirana</t>
  </si>
  <si>
    <t>KRAHD_M02446</t>
  </si>
  <si>
    <t>Taj parlor</t>
  </si>
  <si>
    <t>KRAHD_M02443</t>
  </si>
  <si>
    <t>Rathiji Medical store</t>
  </si>
  <si>
    <t>KRAHD_M01870</t>
  </si>
  <si>
    <t>mumtaz parlour</t>
  </si>
  <si>
    <t>KRAHD_M01404</t>
  </si>
  <si>
    <t>natvar kirana store</t>
  </si>
  <si>
    <t>KRAHD_M02469</t>
  </si>
  <si>
    <t>Ganesh Kirana</t>
  </si>
  <si>
    <t>KRAHD_P2337</t>
  </si>
  <si>
    <t>Maximus Phase1 (Small C Traditional)</t>
  </si>
  <si>
    <t>Moon Light Traders(GST)</t>
  </si>
  <si>
    <t>KRAHD_38485</t>
  </si>
  <si>
    <t>10 PLUS</t>
  </si>
  <si>
    <t>KRAHD_85332</t>
  </si>
  <si>
    <t>Heena Store</t>
  </si>
  <si>
    <t>KRAHD_91069</t>
  </si>
  <si>
    <t>M M Cosmatic</t>
  </si>
  <si>
    <t>KRAHD_M01191</t>
  </si>
  <si>
    <t>Vijay Medical &amp; Provision Store(GST)</t>
  </si>
  <si>
    <t>KRAHD_69324</t>
  </si>
  <si>
    <t>Al Sifat General Store</t>
  </si>
  <si>
    <t>KRAHD_X1950</t>
  </si>
  <si>
    <t>balaji medical and general Store</t>
  </si>
  <si>
    <t>KRAHD_102521</t>
  </si>
  <si>
    <t>BEST pharmacy</t>
  </si>
  <si>
    <t>KRAHD_97258</t>
  </si>
  <si>
    <t>sanjivni medical</t>
  </si>
  <si>
    <t>KRAHD_85869</t>
  </si>
  <si>
    <t>Other (Medium Pharmacy)</t>
  </si>
  <si>
    <t>Remedy Medicines</t>
  </si>
  <si>
    <t>KRAHD_64484</t>
  </si>
  <si>
    <t>Shree Laxmi Super Market</t>
  </si>
  <si>
    <t>KRAHD_38724</t>
  </si>
  <si>
    <t>Namh Meditech Private Limited</t>
  </si>
  <si>
    <t>KRAHD_102747</t>
  </si>
  <si>
    <t>Osia Hyper Retail Ltd(GST)</t>
  </si>
  <si>
    <t>KRAHD_70486</t>
  </si>
  <si>
    <t>Paras Traders(GST)</t>
  </si>
  <si>
    <t>KRAHD_38472</t>
  </si>
  <si>
    <t>Ashok Medical &amp; Gen. St.</t>
  </si>
  <si>
    <t>KRAHD_38444</t>
  </si>
  <si>
    <t>Janak Medical Store</t>
  </si>
  <si>
    <t>KRAHD_70694</t>
  </si>
  <si>
    <t>Galaxi Medical &amp; Provision Store</t>
  </si>
  <si>
    <t>KRAHD_68380</t>
  </si>
  <si>
    <t>Gujrat Medicines</t>
  </si>
  <si>
    <t>KRAHD_92326</t>
  </si>
  <si>
    <t>Row Labels</t>
  </si>
  <si>
    <t>Grand Total</t>
  </si>
  <si>
    <t>Sum of amount</t>
  </si>
  <si>
    <t>Count of upc (Unit per Case)</t>
  </si>
  <si>
    <t>Count of transaction_type</t>
  </si>
  <si>
    <t>Sum of quantity</t>
  </si>
  <si>
    <t>Average of quantity</t>
  </si>
  <si>
    <t>No of Occurrences</t>
  </si>
  <si>
    <r>
      <t xml:space="preserve">1. </t>
    </r>
    <r>
      <rPr>
        <b/>
        <sz val="11"/>
        <color theme="1"/>
        <rFont val="Aptos Narrow"/>
        <scheme val="minor"/>
      </rPr>
      <t>Total Revenue for Each Category and Brand</t>
    </r>
  </si>
  <si>
    <t>Health Care (Vaporub):</t>
  </si>
  <si>
    <t>Fabric &amp; Home Care (Ariel):</t>
  </si>
  <si>
    <t>Health Care (Inhaler):</t>
  </si>
  <si>
    <t>Health Care (Action 500):</t>
  </si>
  <si>
    <t>Health Care (VCD):</t>
  </si>
  <si>
    <t>Category and Brand</t>
  </si>
  <si>
    <t>Total Revenue</t>
  </si>
  <si>
    <t>2. Top 5 Customers Contributing the Most Revenue</t>
  </si>
  <si>
    <t>Customers</t>
  </si>
  <si>
    <t>Kyra Enterprises:</t>
  </si>
  <si>
    <t>JCK Enterprise:</t>
  </si>
  <si>
    <t>Vinayak Marketing:</t>
  </si>
  <si>
    <t>DEV ENTERPRISE:</t>
  </si>
  <si>
    <t>GPSAR Healthcare Ltd:</t>
  </si>
  <si>
    <t>3. Most Frequently Sold Product (by UPC) for Each Customer_Type</t>
  </si>
  <si>
    <t>4. Total revenue generated per city</t>
  </si>
  <si>
    <t>5. Number of transactions per city</t>
  </si>
  <si>
    <t>6. Average Quantity Sold per Transaction for Each Channel_Description</t>
  </si>
  <si>
    <t>7. Top Reasons for Transactions and Their Impact on Revenue</t>
  </si>
  <si>
    <t>Channel_Description</t>
  </si>
  <si>
    <t>Reasons for Transactions</t>
  </si>
  <si>
    <t>Revenue</t>
  </si>
  <si>
    <t>Occurrences</t>
  </si>
  <si>
    <t>8. City-wise Revenue and Quantity Trends</t>
  </si>
  <si>
    <t>Units Sold</t>
  </si>
  <si>
    <t>Customer Type</t>
  </si>
  <si>
    <t>Frequent UPC</t>
  </si>
  <si>
    <t>No of times Sold</t>
  </si>
  <si>
    <t>No of Transaction</t>
  </si>
  <si>
    <t>Average Quantity /T</t>
  </si>
  <si>
    <t>Data Analysis Tasks (Using Formulas)</t>
  </si>
  <si>
    <t>1. Total Revenue for Each Category and Brand</t>
  </si>
  <si>
    <t>7. Transaction Reasons &amp; Revenue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</si>
</sst>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14009]dd/mm/yy"/>
    <numFmt numFmtId="165" formatCode="&quot;₹&quot;#,##0;[Red]&quot;₹&quot;#,##0"/>
    <numFmt numFmtId="166" formatCode="&quot;₹&quot;#,##0.00"/>
  </numFmts>
  <fonts count="7" x14ac:knownFonts="1">
    <font>
      <sz val="11"/>
      <color theme="1"/>
      <name val="Aptos Narrow"/>
      <scheme val="minor"/>
    </font>
    <font>
      <b/>
      <sz val="10"/>
      <color theme="1"/>
      <name val="Calibri"/>
      <family val="2"/>
    </font>
    <font>
      <sz val="8"/>
      <color theme="1"/>
      <name val="Calibri"/>
      <family val="2"/>
    </font>
    <font>
      <sz val="8"/>
      <color theme="1"/>
      <name val="Aptos Narrow"/>
    </font>
    <font>
      <b/>
      <sz val="11"/>
      <color theme="1"/>
      <name val="Aptos Narrow"/>
      <scheme val="minor"/>
    </font>
    <font>
      <b/>
      <sz val="10"/>
      <color theme="1"/>
      <name val="Calibri"/>
      <family val="2"/>
    </font>
    <font>
      <b/>
      <sz val="13"/>
      <color rgb="FF000000"/>
      <name val="Helvetica"/>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164" fontId="1" fillId="0" borderId="1" xfId="0" applyNumberFormat="1" applyFont="1" applyBorder="1"/>
    <xf numFmtId="0" fontId="1" fillId="0" borderId="1" xfId="0" applyFont="1" applyBorder="1"/>
    <xf numFmtId="164" fontId="2" fillId="0" borderId="1" xfId="0" applyNumberFormat="1" applyFont="1" applyBorder="1"/>
    <xf numFmtId="0" fontId="2" fillId="0" borderId="1" xfId="0" applyFont="1" applyBorder="1"/>
    <xf numFmtId="164" fontId="3" fillId="0" borderId="1" xfId="0" applyNumberFormat="1" applyFont="1" applyBorder="1"/>
    <xf numFmtId="0" fontId="3" fillId="0" borderId="1" xfId="0" applyFont="1" applyBorder="1"/>
    <xf numFmtId="0" fontId="0" fillId="0" borderId="0" xfId="0" pivotButton="1"/>
    <xf numFmtId="0" fontId="0" fillId="0" borderId="0" xfId="0" applyAlignment="1">
      <alignment horizontal="left"/>
    </xf>
    <xf numFmtId="0" fontId="0" fillId="0" borderId="0" xfId="0" applyAlignment="1">
      <alignment horizontal="left" indent="1"/>
    </xf>
    <xf numFmtId="165" fontId="0" fillId="0" borderId="0" xfId="0" applyNumberFormat="1"/>
    <xf numFmtId="166" fontId="0" fillId="0" borderId="0" xfId="0" applyNumberFormat="1"/>
    <xf numFmtId="2" fontId="0" fillId="0" borderId="0" xfId="0" applyNumberFormat="1"/>
    <xf numFmtId="4" fontId="0" fillId="0" borderId="0" xfId="0" applyNumberFormat="1"/>
    <xf numFmtId="3" fontId="0" fillId="0" borderId="0" xfId="0" applyNumberFormat="1"/>
    <xf numFmtId="0" fontId="4" fillId="0" borderId="0" xfId="0" applyFont="1"/>
    <xf numFmtId="0" fontId="5" fillId="0" borderId="1" xfId="0" applyFont="1" applyBorder="1"/>
    <xf numFmtId="0" fontId="4" fillId="0" borderId="0" xfId="0" applyFont="1" applyAlignment="1">
      <alignment horizontal="left"/>
    </xf>
    <xf numFmtId="0" fontId="0" fillId="0" borderId="0" xfId="0" applyAlignment="1">
      <alignment horizontal="right"/>
    </xf>
    <xf numFmtId="0" fontId="6"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[business_data_analysis.xlsx]Pivot Table!PivotTable16</c:name>
    <c:fmtId val="6"/>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a:solidFill>
                  <a:schemeClr val="accent1"/>
                </a:solidFill>
              </a:rPr>
              <a:t>Total revenue generated per city</a:t>
            </a:r>
          </a:p>
        </c:rich>
      </c:tx>
      <c:layout>
        <c:manualLayout>
          <c:xMode val="edge"/>
          <c:yMode val="edge"/>
          <c:x val="0.25923626850750764"/>
          <c:y val="3.4225249470645952E-2"/>
        </c:manualLayout>
      </c:layout>
      <c:overlay val="0"/>
      <c:spPr>
        <a:solidFill>
          <a:schemeClr val="bg1"/>
        </a:solidFill>
        <a:ln w="22225">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dLbl>
          <c:idx val="0"/>
          <c:layout>
            <c:manualLayout>
              <c:x val="-5.2687257566015611E-3"/>
              <c:y val="0.11456526606095944"/>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r>
                  <a:rPr lang="en-US" baseline="0"/>
                  <a:t> </a:t>
                </a:r>
                <a:fld id="{68328532-90AA-2D48-916C-971A0584A38E}" type="VALUE">
                  <a:rPr lang="en-US" baseline="0"/>
                  <a:pPr>
                    <a:defRPr sz="900" b="0" i="0" u="none" strike="noStrike" kern="1200" baseline="0">
                      <a:solidFill>
                        <a:schemeClr val="dk1">
                          <a:lumMod val="65000"/>
                          <a:lumOff val="35000"/>
                        </a:schemeClr>
                      </a:solidFill>
                      <a:latin typeface="+mn-lt"/>
                      <a:ea typeface="+mn-ea"/>
                      <a:cs typeface="+mn-cs"/>
                    </a:defRPr>
                  </a:pPr>
                  <a:t>[VALUE]</a:t>
                </a:fld>
                <a:endParaRPr lang="en-US" baseline="0"/>
              </a:p>
            </c:rich>
          </c:tx>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2"/>
        <c:spPr>
          <a:solidFill>
            <a:schemeClr val="accent1"/>
          </a:solidFill>
          <a:ln>
            <a:noFill/>
          </a:ln>
          <a:effectLst/>
        </c:spPr>
        <c:dLbl>
          <c:idx val="0"/>
          <c:layout>
            <c:manualLayout>
              <c:x val="-7.9030886349021959E-3"/>
              <c:y val="-3.8188148662061799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r>
                  <a:rPr lang="en-US" baseline="0"/>
                  <a:t> </a:t>
                </a:r>
                <a:fld id="{11AE3489-628E-B54B-8046-AEBEF6BCCDED}" type="VALUE">
                  <a:rPr lang="en-US" baseline="0"/>
                  <a:pPr>
                    <a:defRPr sz="900" b="0" i="0" u="none" strike="noStrike" kern="1200" baseline="0">
                      <a:solidFill>
                        <a:schemeClr val="dk1">
                          <a:lumMod val="65000"/>
                          <a:lumOff val="35000"/>
                        </a:schemeClr>
                      </a:solidFill>
                      <a:latin typeface="+mn-lt"/>
                      <a:ea typeface="+mn-ea"/>
                      <a:cs typeface="+mn-cs"/>
                    </a:defRPr>
                  </a:pPr>
                  <a:t>[VALUE]</a:t>
                </a:fld>
                <a:endParaRPr lang="en-US" baseline="0"/>
              </a:p>
            </c:rich>
          </c:tx>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3"/>
        <c:spPr>
          <a:solidFill>
            <a:schemeClr val="accent1"/>
          </a:solidFill>
          <a:ln>
            <a:noFill/>
          </a:ln>
          <a:effectLst/>
        </c:spPr>
        <c:dLbl>
          <c:idx val="0"/>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70977757-C3CD-F343-A3CA-34715D024B23}" type="VALUE">
                  <a:rPr lang="en-US" baseline="0"/>
                  <a:pPr>
                    <a:defRPr sz="900" b="0" i="0" u="none" strike="noStrike" kern="1200" baseline="0">
                      <a:solidFill>
                        <a:schemeClr val="dk1">
                          <a:lumMod val="65000"/>
                          <a:lumOff val="35000"/>
                        </a:schemeClr>
                      </a:solidFill>
                      <a:latin typeface="+mn-lt"/>
                      <a:ea typeface="+mn-ea"/>
                      <a:cs typeface="+mn-cs"/>
                    </a:defRPr>
                  </a:pPr>
                  <a:t>[VALUE]</a:t>
                </a:fld>
                <a:endParaRPr lang="en-GB"/>
              </a:p>
            </c:rich>
          </c:tx>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GB"/>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4"/>
        <c:spPr>
          <a:solidFill>
            <a:schemeClr val="accent1"/>
          </a:solidFill>
          <a:ln>
            <a:noFill/>
          </a:ln>
          <a:effectLst/>
        </c:spPr>
        <c:dLbl>
          <c:idx val="0"/>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r>
                  <a:rPr lang="en-US" baseline="0"/>
                  <a:t> </a:t>
                </a:r>
                <a:fld id="{F7EA15FE-E8E7-E544-BC7B-9D2D6D9E445B}" type="VALUE">
                  <a:rPr lang="en-US" baseline="0"/>
                  <a:pPr>
                    <a:defRPr sz="900" b="0" i="0" u="none" strike="noStrike" kern="1200" baseline="0">
                      <a:solidFill>
                        <a:schemeClr val="dk1">
                          <a:lumMod val="65000"/>
                          <a:lumOff val="35000"/>
                        </a:schemeClr>
                      </a:solidFill>
                      <a:latin typeface="+mn-lt"/>
                      <a:ea typeface="+mn-ea"/>
                      <a:cs typeface="+mn-cs"/>
                    </a:defRPr>
                  </a:pPr>
                  <a:t>[VALUE]</a:t>
                </a:fld>
                <a:endParaRPr lang="en-US" baseline="0"/>
              </a:p>
            </c:rich>
          </c:tx>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5"/>
        <c:spPr>
          <a:solidFill>
            <a:schemeClr val="accent1"/>
          </a:solidFill>
          <a:ln>
            <a:noFill/>
          </a:ln>
          <a:effectLst/>
        </c:spPr>
        <c:dLbl>
          <c:idx val="0"/>
          <c:layout>
            <c:manualLayout>
              <c:x val="-1.053745151320293E-2"/>
              <c:y val="9.7206469952597074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8EC7C293-78D6-B240-82C0-AC01E84597E1}" type="VALUE">
                  <a:rPr lang="en-US" baseline="0"/>
                  <a:pPr>
                    <a:defRPr sz="900" b="0" i="0" u="none" strike="noStrike" kern="1200" baseline="0">
                      <a:solidFill>
                        <a:schemeClr val="dk1">
                          <a:lumMod val="65000"/>
                          <a:lumOff val="35000"/>
                        </a:schemeClr>
                      </a:solidFill>
                      <a:latin typeface="+mn-lt"/>
                      <a:ea typeface="+mn-ea"/>
                      <a:cs typeface="+mn-cs"/>
                    </a:defRPr>
                  </a:pPr>
                  <a:t>[VALUE]</a:t>
                </a:fld>
                <a:endParaRPr lang="en-GB"/>
              </a:p>
            </c:rich>
          </c:tx>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GB"/>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6"/>
        <c:spPr>
          <a:solidFill>
            <a:schemeClr val="accent1"/>
          </a:solidFill>
          <a:ln>
            <a:no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a:noFill/>
          </a:ln>
          <a:effectLst/>
        </c:spPr>
        <c:dLbl>
          <c:idx val="0"/>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r>
                  <a:rPr lang="en-US" baseline="0"/>
                  <a:t> </a:t>
                </a:r>
                <a:fld id="{F7EA15FE-E8E7-E544-BC7B-9D2D6D9E445B}" type="VALUE">
                  <a:rPr lang="en-US" baseline="0"/>
                  <a:pPr>
                    <a:defRPr sz="900" b="0" i="0" u="none" strike="noStrike" kern="1200" baseline="0">
                      <a:solidFill>
                        <a:schemeClr val="dk1">
                          <a:lumMod val="65000"/>
                          <a:lumOff val="35000"/>
                        </a:schemeClr>
                      </a:solidFill>
                      <a:latin typeface="+mn-lt"/>
                      <a:ea typeface="+mn-ea"/>
                      <a:cs typeface="+mn-cs"/>
                    </a:defRPr>
                  </a:pPr>
                  <a:t>[VALUE]</a:t>
                </a:fld>
                <a:endParaRPr lang="en-US" baseline="0"/>
              </a:p>
            </c:rich>
          </c:tx>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8"/>
        <c:spPr>
          <a:solidFill>
            <a:schemeClr val="accent1"/>
          </a:solidFill>
          <a:ln>
            <a:noFill/>
          </a:ln>
          <a:effectLst/>
        </c:spPr>
        <c:dLbl>
          <c:idx val="0"/>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70977757-C3CD-F343-A3CA-34715D024B23}" type="VALUE">
                  <a:rPr lang="en-US" baseline="0"/>
                  <a:pPr>
                    <a:defRPr sz="900" b="0" i="0" u="none" strike="noStrike" kern="1200" baseline="0">
                      <a:solidFill>
                        <a:schemeClr val="dk1">
                          <a:lumMod val="65000"/>
                          <a:lumOff val="35000"/>
                        </a:schemeClr>
                      </a:solidFill>
                      <a:latin typeface="+mn-lt"/>
                      <a:ea typeface="+mn-ea"/>
                      <a:cs typeface="+mn-cs"/>
                    </a:defRPr>
                  </a:pPr>
                  <a:t>[VALUE]</a:t>
                </a:fld>
                <a:endParaRPr lang="en-GB"/>
              </a:p>
            </c:rich>
          </c:tx>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GB"/>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9"/>
        <c:spPr>
          <a:solidFill>
            <a:schemeClr val="accent1"/>
          </a:solidFill>
          <a:ln>
            <a:noFill/>
          </a:ln>
          <a:effectLst/>
        </c:spPr>
        <c:dLbl>
          <c:idx val="0"/>
          <c:layout>
            <c:manualLayout>
              <c:x val="-7.9030886349021959E-3"/>
              <c:y val="-3.8188148662061799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r>
                  <a:rPr lang="en-US" baseline="0"/>
                  <a:t> </a:t>
                </a:r>
                <a:fld id="{11AE3489-628E-B54B-8046-AEBEF6BCCDED}" type="VALUE">
                  <a:rPr lang="en-US" baseline="0"/>
                  <a:pPr>
                    <a:defRPr sz="900" b="0" i="0" u="none" strike="noStrike" kern="1200" baseline="0">
                      <a:solidFill>
                        <a:schemeClr val="dk1">
                          <a:lumMod val="65000"/>
                          <a:lumOff val="35000"/>
                        </a:schemeClr>
                      </a:solidFill>
                      <a:latin typeface="+mn-lt"/>
                      <a:ea typeface="+mn-ea"/>
                      <a:cs typeface="+mn-cs"/>
                    </a:defRPr>
                  </a:pPr>
                  <a:t>[VALUE]</a:t>
                </a:fld>
                <a:endParaRPr lang="en-US" baseline="0"/>
              </a:p>
            </c:rich>
          </c:tx>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10"/>
        <c:spPr>
          <a:solidFill>
            <a:schemeClr val="accent1"/>
          </a:solidFill>
          <a:ln>
            <a:noFill/>
          </a:ln>
          <a:effectLst/>
        </c:spPr>
        <c:dLbl>
          <c:idx val="0"/>
          <c:layout>
            <c:manualLayout>
              <c:x val="-5.2687257566015611E-3"/>
              <c:y val="0.11456526606095944"/>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r>
                  <a:rPr lang="en-US" baseline="0"/>
                  <a:t> </a:t>
                </a:r>
                <a:fld id="{68328532-90AA-2D48-916C-971A0584A38E}" type="VALUE">
                  <a:rPr lang="en-US" baseline="0"/>
                  <a:pPr>
                    <a:defRPr sz="900" b="0" i="0" u="none" strike="noStrike" kern="1200" baseline="0">
                      <a:solidFill>
                        <a:schemeClr val="dk1">
                          <a:lumMod val="65000"/>
                          <a:lumOff val="35000"/>
                        </a:schemeClr>
                      </a:solidFill>
                      <a:latin typeface="+mn-lt"/>
                      <a:ea typeface="+mn-ea"/>
                      <a:cs typeface="+mn-cs"/>
                    </a:defRPr>
                  </a:pPr>
                  <a:t>[VALUE]</a:t>
                </a:fld>
                <a:endParaRPr lang="en-US" baseline="0"/>
              </a:p>
            </c:rich>
          </c:tx>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11"/>
        <c:spPr>
          <a:solidFill>
            <a:schemeClr val="accent1"/>
          </a:solidFill>
          <a:ln>
            <a:noFill/>
          </a:ln>
          <a:effectLst/>
        </c:spPr>
        <c:dLbl>
          <c:idx val="0"/>
          <c:layout>
            <c:manualLayout>
              <c:x val="-1.053745151320293E-2"/>
              <c:y val="9.7206469952597074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8EC7C293-78D6-B240-82C0-AC01E84597E1}" type="VALUE">
                  <a:rPr lang="en-US" baseline="0"/>
                  <a:pPr>
                    <a:defRPr sz="900" b="0" i="0" u="none" strike="noStrike" kern="1200" baseline="0">
                      <a:solidFill>
                        <a:schemeClr val="dk1">
                          <a:lumMod val="65000"/>
                          <a:lumOff val="35000"/>
                        </a:schemeClr>
                      </a:solidFill>
                      <a:latin typeface="+mn-lt"/>
                      <a:ea typeface="+mn-ea"/>
                      <a:cs typeface="+mn-cs"/>
                    </a:defRPr>
                  </a:pPr>
                  <a:t>[VALUE]</a:t>
                </a:fld>
                <a:endParaRPr lang="en-GB"/>
              </a:p>
            </c:rich>
          </c:tx>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GB"/>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12"/>
        <c:spPr>
          <a:solidFill>
            <a:schemeClr val="accent1"/>
          </a:solidFill>
          <a:ln>
            <a:no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a:noFill/>
          </a:ln>
          <a:effectLst/>
        </c:spPr>
        <c:dLbl>
          <c:idx val="0"/>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r>
                  <a:rPr lang="en-US" baseline="0"/>
                  <a:t> </a:t>
                </a:r>
                <a:fld id="{F7EA15FE-E8E7-E544-BC7B-9D2D6D9E445B}" type="VALUE">
                  <a:rPr lang="en-US" baseline="0"/>
                  <a:pPr>
                    <a:defRPr/>
                  </a:pPr>
                  <a:t>[VALUE]</a:t>
                </a:fld>
                <a:endParaRPr lang="en-US" baseline="0"/>
              </a:p>
            </c:rich>
          </c:tx>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14"/>
        <c:spPr>
          <a:solidFill>
            <a:schemeClr val="accent1"/>
          </a:solidFill>
          <a:ln>
            <a:noFill/>
          </a:ln>
          <a:effectLst/>
        </c:spPr>
        <c:dLbl>
          <c:idx val="0"/>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70977757-C3CD-F343-A3CA-34715D024B23}" type="VALUE">
                  <a:rPr lang="en-US" baseline="0"/>
                  <a:pPr>
                    <a:defRPr/>
                  </a:pPr>
                  <a:t>[VALUE]</a:t>
                </a:fld>
                <a:endParaRPr lang="en-GB"/>
              </a:p>
            </c:rich>
          </c:tx>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15"/>
        <c:spPr>
          <a:solidFill>
            <a:schemeClr val="accent1"/>
          </a:solidFill>
          <a:ln>
            <a:noFill/>
          </a:ln>
          <a:effectLst/>
        </c:spPr>
        <c:dLbl>
          <c:idx val="0"/>
          <c:layout>
            <c:manualLayout>
              <c:x val="-3.0357465292319863E-2"/>
              <c:y val="-9.2747872477533591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r>
                  <a:rPr lang="en-US" baseline="0"/>
                  <a:t> </a:t>
                </a:r>
                <a:fld id="{11AE3489-628E-B54B-8046-AEBEF6BCCDED}" type="VALUE">
                  <a:rPr lang="en-US" baseline="0"/>
                  <a:pPr>
                    <a:defRPr/>
                  </a:pPr>
                  <a:t>[VALUE]</a:t>
                </a:fld>
                <a:endParaRPr lang="en-US" baseline="0"/>
              </a:p>
            </c:rich>
          </c:tx>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16"/>
        <c:spPr>
          <a:solidFill>
            <a:schemeClr val="accent1"/>
          </a:solidFill>
          <a:ln>
            <a:noFill/>
          </a:ln>
          <a:effectLst/>
        </c:spPr>
        <c:dLbl>
          <c:idx val="0"/>
          <c:layout>
            <c:manualLayout>
              <c:x val="-3.6143680966707545E-2"/>
              <c:y val="0.1641654527063180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r>
                  <a:rPr lang="en-US" baseline="0"/>
                  <a:t> </a:t>
                </a:r>
                <a:fld id="{68328532-90AA-2D48-916C-971A0584A38E}" type="VALUE">
                  <a:rPr lang="en-US" baseline="0"/>
                  <a:pPr>
                    <a:defRPr/>
                  </a:pPr>
                  <a:t>[VALUE]</a:t>
                </a:fld>
                <a:endParaRPr lang="en-US" baseline="0"/>
              </a:p>
            </c:rich>
          </c:tx>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17"/>
        <c:spPr>
          <a:solidFill>
            <a:schemeClr val="accent1"/>
          </a:solidFill>
          <a:ln>
            <a:noFill/>
          </a:ln>
          <a:effectLst/>
        </c:spPr>
        <c:dLbl>
          <c:idx val="0"/>
          <c:layout>
            <c:manualLayout>
              <c:x val="-2.45714706261317E-2"/>
              <c:y val="0.12696671340251281"/>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8EC7C293-78D6-B240-82C0-AC01E84597E1}" type="VALUE">
                  <a:rPr lang="en-US" baseline="0"/>
                  <a:pPr>
                    <a:defRPr/>
                  </a:pPr>
                  <a:t>[VALUE]</a:t>
                </a:fld>
                <a:endParaRPr lang="en-GB"/>
              </a:p>
            </c:rich>
          </c:tx>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s>
    <c:plotArea>
      <c:layout>
        <c:manualLayout>
          <c:layoutTarget val="inner"/>
          <c:xMode val="edge"/>
          <c:yMode val="edge"/>
          <c:x val="3.7524528614988888E-2"/>
          <c:y val="0.13128155062796171"/>
          <c:w val="0.94644464726503352"/>
          <c:h val="0.82869917595245579"/>
        </c:manualLayout>
      </c:layout>
      <c:barChart>
        <c:barDir val="col"/>
        <c:grouping val="clustered"/>
        <c:varyColors val="0"/>
        <c:ser>
          <c:idx val="0"/>
          <c:order val="0"/>
          <c:tx>
            <c:strRef>
              <c:f>'Pivot Table'!$K$4</c:f>
              <c:strCache>
                <c:ptCount val="1"/>
                <c:pt idx="0">
                  <c:v>Total</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0-E70E-AD46-AC5F-6EBB6E3E9143}"/>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1-E70E-AD46-AC5F-6EBB6E3E9143}"/>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2-E70E-AD46-AC5F-6EBB6E3E9143}"/>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3-E70E-AD46-AC5F-6EBB6E3E9143}"/>
              </c:ext>
            </c:extLst>
          </c:dPt>
          <c:dPt>
            <c:idx val="4"/>
            <c:invertIfNegative val="0"/>
            <c:bubble3D val="0"/>
            <c:spPr>
              <a:solidFill>
                <a:schemeClr val="accent1"/>
              </a:solidFill>
              <a:ln>
                <a:noFill/>
              </a:ln>
              <a:effectLst/>
            </c:spPr>
            <c:extLst>
              <c:ext xmlns:c16="http://schemas.microsoft.com/office/drawing/2014/chart" uri="{C3380CC4-5D6E-409C-BE32-E72D297353CC}">
                <c16:uniqueId val="{00000004-E70E-AD46-AC5F-6EBB6E3E9143}"/>
              </c:ext>
            </c:extLst>
          </c:dPt>
          <c:dLbls>
            <c:dLbl>
              <c:idx val="0"/>
              <c:tx>
                <c:rich>
                  <a:bodyPr/>
                  <a:lstStyle/>
                  <a:p>
                    <a:r>
                      <a:rPr lang="en-US" baseline="0"/>
                      <a:t> </a:t>
                    </a:r>
                    <a:fld id="{F7EA15FE-E8E7-E544-BC7B-9D2D6D9E445B}" type="VALUE">
                      <a:rPr lang="en-US" baseline="0"/>
                      <a:pPr/>
                      <a:t>[VALUE]</a:t>
                    </a:fld>
                    <a:endParaRPr lang="en-US" baseline="0"/>
                  </a:p>
                </c:rich>
              </c:tx>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0-E70E-AD46-AC5F-6EBB6E3E9143}"/>
                </c:ext>
              </c:extLst>
            </c:dLbl>
            <c:dLbl>
              <c:idx val="1"/>
              <c:tx>
                <c:rich>
                  <a:bodyPr/>
                  <a:lstStyle/>
                  <a:p>
                    <a:fld id="{70977757-C3CD-F343-A3CA-34715D024B23}" type="VALUE">
                      <a:rPr lang="en-US" baseline="0"/>
                      <a:pPr/>
                      <a:t>[VALUE]</a:t>
                    </a:fld>
                    <a:endParaRPr lang="en-GB"/>
                  </a:p>
                </c:rich>
              </c:tx>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E70E-AD46-AC5F-6EBB6E3E9143}"/>
                </c:ext>
              </c:extLst>
            </c:dLbl>
            <c:dLbl>
              <c:idx val="2"/>
              <c:layout>
                <c:manualLayout>
                  <c:x val="-3.0357465292319863E-2"/>
                  <c:y val="-9.2747872477533591E-2"/>
                </c:manualLayout>
              </c:layout>
              <c:tx>
                <c:rich>
                  <a:bodyPr/>
                  <a:lstStyle/>
                  <a:p>
                    <a:r>
                      <a:rPr lang="en-US" baseline="0"/>
                      <a:t> </a:t>
                    </a:r>
                    <a:fld id="{11AE3489-628E-B54B-8046-AEBEF6BCCDED}" type="VALUE">
                      <a:rPr lang="en-US" baseline="0"/>
                      <a:pPr/>
                      <a:t>[VALUE]</a:t>
                    </a:fld>
                    <a:endParaRPr lang="en-US" baseline="0"/>
                  </a:p>
                </c:rich>
              </c:tx>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E70E-AD46-AC5F-6EBB6E3E9143}"/>
                </c:ext>
              </c:extLst>
            </c:dLbl>
            <c:dLbl>
              <c:idx val="3"/>
              <c:layout>
                <c:manualLayout>
                  <c:x val="-3.6143680966707545E-2"/>
                  <c:y val="0.16416545270631802"/>
                </c:manualLayout>
              </c:layout>
              <c:tx>
                <c:rich>
                  <a:bodyPr/>
                  <a:lstStyle/>
                  <a:p>
                    <a:r>
                      <a:rPr lang="en-US" baseline="0"/>
                      <a:t> </a:t>
                    </a:r>
                    <a:fld id="{68328532-90AA-2D48-916C-971A0584A38E}" type="VALUE">
                      <a:rPr lang="en-US" baseline="0"/>
                      <a:pPr/>
                      <a:t>[VALUE]</a:t>
                    </a:fld>
                    <a:endParaRPr lang="en-US" baseline="0"/>
                  </a:p>
                </c:rich>
              </c:tx>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E70E-AD46-AC5F-6EBB6E3E9143}"/>
                </c:ext>
              </c:extLst>
            </c:dLbl>
            <c:dLbl>
              <c:idx val="4"/>
              <c:layout>
                <c:manualLayout>
                  <c:x val="-2.45714706261317E-2"/>
                  <c:y val="0.12696671340251281"/>
                </c:manualLayout>
              </c:layout>
              <c:tx>
                <c:rich>
                  <a:bodyPr/>
                  <a:lstStyle/>
                  <a:p>
                    <a:fld id="{8EC7C293-78D6-B240-82C0-AC01E84597E1}" type="VALUE">
                      <a:rPr lang="en-US" baseline="0"/>
                      <a:pPr/>
                      <a:t>[VALUE]</a:t>
                    </a:fld>
                    <a:endParaRPr lang="en-GB"/>
                  </a:p>
                </c:rich>
              </c:tx>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E70E-AD46-AC5F-6EBB6E3E9143}"/>
                </c:ext>
              </c:extLst>
            </c:dLbl>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Table'!$J$5:$J$10</c:f>
              <c:strCache>
                <c:ptCount val="5"/>
                <c:pt idx="0">
                  <c:v>Vadodara</c:v>
                </c:pt>
                <c:pt idx="1">
                  <c:v>Indore</c:v>
                </c:pt>
                <c:pt idx="2">
                  <c:v>Pune</c:v>
                </c:pt>
                <c:pt idx="3">
                  <c:v>Surat</c:v>
                </c:pt>
                <c:pt idx="4">
                  <c:v>Ahmedabad</c:v>
                </c:pt>
              </c:strCache>
            </c:strRef>
          </c:cat>
          <c:val>
            <c:numRef>
              <c:f>'Pivot Table'!$K$5:$K$10</c:f>
              <c:numCache>
                <c:formatCode>"₹"#,##0.00</c:formatCode>
                <c:ptCount val="5"/>
                <c:pt idx="0">
                  <c:v>11935641.459999995</c:v>
                </c:pt>
                <c:pt idx="1">
                  <c:v>5187326.9299999988</c:v>
                </c:pt>
                <c:pt idx="2">
                  <c:v>700055.30999999947</c:v>
                </c:pt>
                <c:pt idx="3">
                  <c:v>-50322.719999999994</c:v>
                </c:pt>
                <c:pt idx="4">
                  <c:v>-110426.61</c:v>
                </c:pt>
              </c:numCache>
            </c:numRef>
          </c:val>
          <c:extLst>
            <c:ext xmlns:c16="http://schemas.microsoft.com/office/drawing/2014/chart" uri="{C3380CC4-5D6E-409C-BE32-E72D297353CC}">
              <c16:uniqueId val="{00000005-E70E-AD46-AC5F-6EBB6E3E9143}"/>
            </c:ext>
          </c:extLst>
        </c:ser>
        <c:dLbls>
          <c:showLegendKey val="0"/>
          <c:showVal val="0"/>
          <c:showCatName val="0"/>
          <c:showSerName val="0"/>
          <c:showPercent val="0"/>
          <c:showBubbleSize val="0"/>
        </c:dLbls>
        <c:gapWidth val="219"/>
        <c:overlap val="-27"/>
        <c:axId val="1949898400"/>
        <c:axId val="51448080"/>
      </c:barChart>
      <c:catAx>
        <c:axId val="1949898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51448080"/>
        <c:crosses val="autoZero"/>
        <c:auto val="1"/>
        <c:lblAlgn val="ctr"/>
        <c:lblOffset val="100"/>
        <c:noMultiLvlLbl val="0"/>
      </c:catAx>
      <c:valAx>
        <c:axId val="51448080"/>
        <c:scaling>
          <c:orientation val="minMax"/>
        </c:scaling>
        <c:delete val="1"/>
        <c:axPos val="l"/>
        <c:numFmt formatCode="&quot;₹&quot;#,##0.00" sourceLinked="1"/>
        <c:majorTickMark val="none"/>
        <c:minorTickMark val="none"/>
        <c:tickLblPos val="nextTo"/>
        <c:crossAx val="1949898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[business_data_analysis.xlsx]Pivot Table!PivotTable13</c:name>
    <c:fmtId val="11"/>
  </c:pivotSource>
  <c:chart>
    <c:title>
      <c:tx>
        <c:rich>
          <a:bodyPr rot="0" spcFirstLastPara="1" vertOverflow="ellipsis" vert="horz" wrap="square" anchor="ctr" anchorCtr="1"/>
          <a:lstStyle/>
          <a:p>
            <a:pPr>
              <a:defRPr sz="1600" b="1" i="0" u="none" strike="noStrike" kern="1200" spc="0" baseline="0">
                <a:solidFill>
                  <a:schemeClr val="accent1"/>
                </a:solidFill>
                <a:latin typeface="+mn-lt"/>
                <a:ea typeface="+mn-ea"/>
                <a:cs typeface="+mn-cs"/>
              </a:defRPr>
            </a:pPr>
            <a:r>
              <a:rPr lang="en-US" sz="1600" b="1">
                <a:solidFill>
                  <a:schemeClr val="accent1"/>
                </a:solidFill>
              </a:rPr>
              <a:t> Total Revenue for Each Category</a:t>
            </a:r>
          </a:p>
        </c:rich>
      </c:tx>
      <c:layout>
        <c:manualLayout>
          <c:xMode val="edge"/>
          <c:yMode val="edge"/>
          <c:x val="0.25595401581667226"/>
          <c:y val="9.7979840840620742E-3"/>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accent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229680592251552"/>
          <c:y val="0.12443359526198775"/>
          <c:w val="0.7227031940774844"/>
          <c:h val="0.84286378865895473"/>
        </c:manualLayout>
      </c:layout>
      <c:barChart>
        <c:barDir val="bar"/>
        <c:grouping val="clustered"/>
        <c:varyColors val="0"/>
        <c:ser>
          <c:idx val="0"/>
          <c:order val="0"/>
          <c:tx>
            <c:strRef>
              <c:f>'Pivot Table'!$B$4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Table'!$A$5:$A$17</c:f>
              <c:strCache>
                <c:ptCount val="12"/>
                <c:pt idx="0">
                  <c:v>Personal Care (OS)</c:v>
                </c:pt>
                <c:pt idx="1">
                  <c:v>Aircare</c:v>
                </c:pt>
                <c:pt idx="2">
                  <c:v>Skin Care</c:v>
                </c:pt>
                <c:pt idx="3">
                  <c:v>Female Hair Removal</c:v>
                </c:pt>
                <c:pt idx="4">
                  <c:v>Personal Care (GIL)</c:v>
                </c:pt>
                <c:pt idx="5">
                  <c:v>Oral care</c:v>
                </c:pt>
                <c:pt idx="6">
                  <c:v>Baby Care</c:v>
                </c:pt>
                <c:pt idx="7">
                  <c:v>Hair Care</c:v>
                </c:pt>
                <c:pt idx="8">
                  <c:v>Fem Care</c:v>
                </c:pt>
                <c:pt idx="9">
                  <c:v>Grooming</c:v>
                </c:pt>
                <c:pt idx="10">
                  <c:v>Fabric &amp; Home Care</c:v>
                </c:pt>
                <c:pt idx="11">
                  <c:v>Health Care</c:v>
                </c:pt>
              </c:strCache>
            </c:strRef>
          </c:cat>
          <c:val>
            <c:numRef>
              <c:f>'Pivot Table'!$B$5:$B$17</c:f>
              <c:numCache>
                <c:formatCode>"₹"#,##0;[Red]"₹"#,##0</c:formatCode>
                <c:ptCount val="12"/>
                <c:pt idx="0">
                  <c:v>8720.0800000000017</c:v>
                </c:pt>
                <c:pt idx="1">
                  <c:v>10714.77</c:v>
                </c:pt>
                <c:pt idx="2">
                  <c:v>11697.6</c:v>
                </c:pt>
                <c:pt idx="3">
                  <c:v>106347.50999999998</c:v>
                </c:pt>
                <c:pt idx="4">
                  <c:v>152277.58999999991</c:v>
                </c:pt>
                <c:pt idx="5">
                  <c:v>158559.46</c:v>
                </c:pt>
                <c:pt idx="6">
                  <c:v>472742.59000000014</c:v>
                </c:pt>
                <c:pt idx="7">
                  <c:v>546327.02000000025</c:v>
                </c:pt>
                <c:pt idx="8">
                  <c:v>632381.33999999985</c:v>
                </c:pt>
                <c:pt idx="9">
                  <c:v>791839.98000000021</c:v>
                </c:pt>
                <c:pt idx="10">
                  <c:v>2487278.2599999988</c:v>
                </c:pt>
                <c:pt idx="11">
                  <c:v>12283388.17</c:v>
                </c:pt>
              </c:numCache>
            </c:numRef>
          </c:val>
          <c:extLst>
            <c:ext xmlns:c16="http://schemas.microsoft.com/office/drawing/2014/chart" uri="{C3380CC4-5D6E-409C-BE32-E72D297353CC}">
              <c16:uniqueId val="{00000000-27BB-874F-B875-54A2E5F4FCBA}"/>
            </c:ext>
          </c:extLst>
        </c:ser>
        <c:dLbls>
          <c:dLblPos val="outEnd"/>
          <c:showLegendKey val="0"/>
          <c:showVal val="1"/>
          <c:showCatName val="0"/>
          <c:showSerName val="0"/>
          <c:showPercent val="0"/>
          <c:showBubbleSize val="0"/>
        </c:dLbls>
        <c:gapWidth val="219"/>
        <c:axId val="648660240"/>
        <c:axId val="648661952"/>
      </c:barChart>
      <c:catAx>
        <c:axId val="6486602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48661952"/>
        <c:crosses val="autoZero"/>
        <c:auto val="1"/>
        <c:lblAlgn val="ctr"/>
        <c:lblOffset val="100"/>
        <c:noMultiLvlLbl val="0"/>
      </c:catAx>
      <c:valAx>
        <c:axId val="648661952"/>
        <c:scaling>
          <c:orientation val="minMax"/>
        </c:scaling>
        <c:delete val="1"/>
        <c:axPos val="b"/>
        <c:numFmt formatCode="&quot;₹&quot;#,##0;[Red]&quot;₹&quot;#,##0" sourceLinked="1"/>
        <c:majorTickMark val="none"/>
        <c:minorTickMark val="none"/>
        <c:tickLblPos val="nextTo"/>
        <c:crossAx val="648660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a:t>Transaction Reasons &amp; Revenue Impact</a:t>
            </a:r>
            <a:endParaRPr lang="en-US"/>
          </a:p>
        </c:rich>
      </c:tx>
      <c:layout>
        <c:manualLayout>
          <c:xMode val="edge"/>
          <c:yMode val="edge"/>
          <c:x val="0.22250068385555186"/>
          <c:y val="3.4516055012923139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'Formula and Answers'!$B$82</c:f>
              <c:strCache>
                <c:ptCount val="1"/>
                <c:pt idx="0">
                  <c:v>Revenue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E52-BA44-B1E6-28533D46562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E52-BA44-B1E6-28533D46562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E52-BA44-B1E6-28533D46562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E52-BA44-B1E6-28533D46562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E52-BA44-B1E6-28533D46562D}"/>
              </c:ext>
            </c:extLst>
          </c:dPt>
          <c:dLbls>
            <c:dLbl>
              <c:idx val="0"/>
              <c:layout>
                <c:manualLayout>
                  <c:x val="6.559047958385586E-2"/>
                  <c:y val="-6.9221947244390625E-2"/>
                </c:manualLayout>
              </c:layout>
              <c:tx>
                <c:rich>
                  <a:bodyPr/>
                  <a:lstStyle/>
                  <a:p>
                    <a:fld id="{6DEEEEFF-B29B-2A46-BC59-4B0DAE3DF0F4}" type="CATEGORYNAME">
                      <a:rPr lang="en-US"/>
                      <a:pPr/>
                      <a:t>[CATEGORY NAME]</a:t>
                    </a:fld>
                    <a:r>
                      <a:rPr lang="en-US" baseline="0"/>
                      <a:t>,</a:t>
                    </a:r>
                  </a:p>
                  <a:p>
                    <a:r>
                      <a:rPr lang="en-US" baseline="0"/>
                      <a:t> </a:t>
                    </a:r>
                    <a:fld id="{B26227F4-4A85-3A4C-BE68-6112943BE2FE}" type="VALUE">
                      <a:rPr lang="en-US" baseline="0"/>
                      <a:pPr/>
                      <a:t>[VALUE]</a:t>
                    </a:fld>
                    <a:r>
                      <a:rPr lang="en-US" baseline="0"/>
                      <a:t>, </a:t>
                    </a:r>
                    <a:fld id="{2A5E9893-DDB3-E94A-B315-B06287E110DA}" type="PERCENTAGE">
                      <a:rPr lang="en-US" baseline="0"/>
                      <a:pPr/>
                      <a:t>[PERCENTAGE]</a:t>
                    </a:fld>
                    <a:endParaRPr lang="en-US" baseline="0"/>
                  </a:p>
                </c:rich>
              </c:tx>
              <c:showLegendKey val="0"/>
              <c:showVal val="1"/>
              <c:showCatName val="1"/>
              <c:showSerName val="0"/>
              <c:showPercent val="1"/>
              <c:showBubbleSize val="0"/>
              <c:extLst>
                <c:ext xmlns:c15="http://schemas.microsoft.com/office/drawing/2012/chart" uri="{CE6537A1-D6FC-4f65-9D91-7224C49458BB}">
                  <c15:layout>
                    <c:manualLayout>
                      <c:w val="0.23421640792378876"/>
                      <c:h val="0.13900661331003117"/>
                    </c:manualLayout>
                  </c15:layout>
                  <c15:dlblFieldTable/>
                  <c15:showDataLabelsRange val="0"/>
                </c:ext>
                <c:ext xmlns:c16="http://schemas.microsoft.com/office/drawing/2014/chart" uri="{C3380CC4-5D6E-409C-BE32-E72D297353CC}">
                  <c16:uniqueId val="{00000001-DE52-BA44-B1E6-28533D46562D}"/>
                </c:ext>
              </c:extLst>
            </c:dLbl>
            <c:dLbl>
              <c:idx val="1"/>
              <c:layout>
                <c:manualLayout>
                  <c:x val="-6.2579668187920908E-3"/>
                  <c:y val="8.7518736257359661E-2"/>
                </c:manualLayout>
              </c:layout>
              <c:tx>
                <c:rich>
                  <a:bodyPr/>
                  <a:lstStyle/>
                  <a:p>
                    <a:fld id="{3C4BD58E-70E3-EA40-88ED-C7AA1068E96F}" type="CATEGORYNAME">
                      <a:rPr lang="en-US"/>
                      <a:pPr/>
                      <a:t>[CATEGORY NAME]</a:t>
                    </a:fld>
                    <a:r>
                      <a:rPr lang="en-US" baseline="0"/>
                      <a:t>,</a:t>
                    </a:r>
                  </a:p>
                  <a:p>
                    <a:r>
                      <a:rPr lang="en-US" baseline="0"/>
                      <a:t> </a:t>
                    </a:r>
                    <a:fld id="{81DC1CDF-B699-F347-BD85-7E340A9B44BD}" type="VALUE">
                      <a:rPr lang="en-US" baseline="0"/>
                      <a:pPr/>
                      <a:t>[VALUE]</a:t>
                    </a:fld>
                    <a:r>
                      <a:rPr lang="en-US" baseline="0"/>
                      <a:t>, </a:t>
                    </a:r>
                    <a:fld id="{3331BE15-1DC7-154F-9C13-7902D07359D7}" type="PERCENTAGE">
                      <a:rPr lang="en-US" baseline="0"/>
                      <a:pPr/>
                      <a:t>[PERCENTAGE]</a:t>
                    </a:fld>
                    <a:endParaRPr lang="en-US" baseline="0"/>
                  </a:p>
                </c:rich>
              </c:tx>
              <c:showLegendKey val="0"/>
              <c:showVal val="1"/>
              <c:showCatName val="1"/>
              <c:showSerName val="0"/>
              <c:showPercent val="1"/>
              <c:showBubbleSize val="0"/>
              <c:extLst>
                <c:ext xmlns:c15="http://schemas.microsoft.com/office/drawing/2012/chart" uri="{CE6537A1-D6FC-4f65-9D91-7224C49458BB}">
                  <c15:layout>
                    <c:manualLayout>
                      <c:w val="0.26602067177821564"/>
                      <c:h val="0.12524919522715083"/>
                    </c:manualLayout>
                  </c15:layout>
                  <c15:dlblFieldTable/>
                  <c15:showDataLabelsRange val="0"/>
                </c:ext>
                <c:ext xmlns:c16="http://schemas.microsoft.com/office/drawing/2014/chart" uri="{C3380CC4-5D6E-409C-BE32-E72D297353CC}">
                  <c16:uniqueId val="{00000003-DE52-BA44-B1E6-28533D46562D}"/>
                </c:ext>
              </c:extLst>
            </c:dLbl>
            <c:dLbl>
              <c:idx val="2"/>
              <c:layout>
                <c:manualLayout>
                  <c:x val="-7.8910537996279201E-2"/>
                  <c:y val="0.13856211510373129"/>
                </c:manualLayout>
              </c:layout>
              <c:tx>
                <c:rich>
                  <a:bodyPr/>
                  <a:lstStyle/>
                  <a:p>
                    <a:fld id="{0EB79DC0-6620-4F45-BE64-110FE24EB870}" type="CATEGORYNAME">
                      <a:rPr lang="en-US"/>
                      <a:pPr/>
                      <a:t>[CATEGORY NAME]</a:t>
                    </a:fld>
                    <a:r>
                      <a:rPr lang="en-US" baseline="0"/>
                      <a:t>,</a:t>
                    </a:r>
                  </a:p>
                  <a:p>
                    <a:r>
                      <a:rPr lang="en-US" baseline="0"/>
                      <a:t> </a:t>
                    </a:r>
                    <a:fld id="{2F0AB3B5-8282-2A43-8FD5-6EC787D83BB5}" type="VALUE">
                      <a:rPr lang="en-US" baseline="0"/>
                      <a:pPr/>
                      <a:t>[VALUE]</a:t>
                    </a:fld>
                    <a:r>
                      <a:rPr lang="en-US" baseline="0"/>
                      <a:t>, </a:t>
                    </a:r>
                    <a:fld id="{1A5110FA-644D-E540-883E-8073A87D53EA}" type="PERCENTAGE">
                      <a:rPr lang="en-US" baseline="0"/>
                      <a:pPr/>
                      <a:t>[PERCENTAGE]</a:t>
                    </a:fld>
                    <a:endParaRPr lang="en-US" baseline="0"/>
                  </a:p>
                </c:rich>
              </c:tx>
              <c:showLegendKey val="0"/>
              <c:showVal val="1"/>
              <c:showCatName val="1"/>
              <c:showSerName val="0"/>
              <c:showPercent val="1"/>
              <c:showBubbleSize val="0"/>
              <c:extLst>
                <c:ext xmlns:c15="http://schemas.microsoft.com/office/drawing/2012/chart" uri="{CE6537A1-D6FC-4f65-9D91-7224C49458BB}">
                  <c15:layout>
                    <c:manualLayout>
                      <c:w val="0.22213494856069041"/>
                      <c:h val="0.13442080728240441"/>
                    </c:manualLayout>
                  </c15:layout>
                  <c15:dlblFieldTable/>
                  <c15:showDataLabelsRange val="0"/>
                </c:ext>
                <c:ext xmlns:c16="http://schemas.microsoft.com/office/drawing/2014/chart" uri="{C3380CC4-5D6E-409C-BE32-E72D297353CC}">
                  <c16:uniqueId val="{00000005-DE52-BA44-B1E6-28533D46562D}"/>
                </c:ext>
              </c:extLst>
            </c:dLbl>
            <c:dLbl>
              <c:idx val="3"/>
              <c:layout>
                <c:manualLayout>
                  <c:x val="-0.12191681777041166"/>
                  <c:y val="5.0570607872059602E-2"/>
                </c:manualLayout>
              </c:layout>
              <c:tx>
                <c:rich>
                  <a:bodyPr/>
                  <a:lstStyle/>
                  <a:p>
                    <a:fld id="{BF6900C7-034B-1544-9301-0EC09F4ABA23}" type="CATEGORYNAME">
                      <a:rPr lang="en-US"/>
                      <a:pPr/>
                      <a:t>[CATEGORY NAME]</a:t>
                    </a:fld>
                    <a:r>
                      <a:rPr lang="en-US" baseline="0"/>
                      <a:t>,</a:t>
                    </a:r>
                  </a:p>
                  <a:p>
                    <a:r>
                      <a:rPr lang="en-US" baseline="0"/>
                      <a:t> </a:t>
                    </a:r>
                    <a:fld id="{6AC633CB-A63B-A44A-85C0-8184B60E603D}" type="VALUE">
                      <a:rPr lang="en-US" baseline="0"/>
                      <a:pPr/>
                      <a:t>[VALUE]</a:t>
                    </a:fld>
                    <a:r>
                      <a:rPr lang="en-US" baseline="0"/>
                      <a:t>, </a:t>
                    </a:r>
                    <a:fld id="{ECFD6AD2-292C-7D41-BF69-25723E3F44D7}" type="PERCENTAGE">
                      <a:rPr lang="en-US" baseline="0"/>
                      <a:pPr/>
                      <a:t>[PERCENTAGE]</a:t>
                    </a:fld>
                    <a:endParaRPr lang="en-US" baseline="0"/>
                  </a:p>
                </c:rich>
              </c:tx>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DE52-BA44-B1E6-28533D46562D}"/>
                </c:ext>
              </c:extLst>
            </c:dLbl>
            <c:dLbl>
              <c:idx val="4"/>
              <c:layout>
                <c:manualLayout>
                  <c:x val="0.34500304313452945"/>
                  <c:y val="0.11950203222028676"/>
                </c:manualLayout>
              </c:layout>
              <c:tx>
                <c:rich>
                  <a:bodyPr/>
                  <a:lstStyle/>
                  <a:p>
                    <a:fld id="{CFE72AA6-3AAB-B84D-8907-000A3B3251DE}" type="CATEGORYNAME">
                      <a:rPr lang="en-US"/>
                      <a:pPr/>
                      <a:t>[CATEGORY NAME]</a:t>
                    </a:fld>
                    <a:r>
                      <a:rPr lang="en-US" baseline="0"/>
                      <a:t>,</a:t>
                    </a:r>
                  </a:p>
                  <a:p>
                    <a:r>
                      <a:rPr lang="en-US" baseline="0"/>
                      <a:t> </a:t>
                    </a:r>
                    <a:fld id="{1F69153F-6553-E549-8E8B-5114781B7891}" type="VALUE">
                      <a:rPr lang="en-US" baseline="0"/>
                      <a:pPr/>
                      <a:t>[VALUE]</a:t>
                    </a:fld>
                    <a:r>
                      <a:rPr lang="en-US" baseline="0"/>
                      <a:t>, </a:t>
                    </a:r>
                    <a:fld id="{93FD5E67-66D2-3E4B-A124-7F1B43CE0B40}" type="PERCENTAGE">
                      <a:rPr lang="en-US" baseline="0"/>
                      <a:pPr/>
                      <a:t>[PERCENTAGE]</a:t>
                    </a:fld>
                    <a:endParaRPr lang="en-US" baseline="0"/>
                  </a:p>
                </c:rich>
              </c:tx>
              <c:showLegendKey val="0"/>
              <c:showVal val="1"/>
              <c:showCatName val="1"/>
              <c:showSerName val="0"/>
              <c:showPercent val="1"/>
              <c:showBubbleSize val="0"/>
              <c:extLst>
                <c:ext xmlns:c15="http://schemas.microsoft.com/office/drawing/2012/chart" uri="{CE6537A1-D6FC-4f65-9D91-7224C49458BB}">
                  <c15:layout>
                    <c:manualLayout>
                      <c:w val="0.21981025000218038"/>
                      <c:h val="0.16063968193046166"/>
                    </c:manualLayout>
                  </c15:layout>
                  <c15:dlblFieldTable/>
                  <c15:showDataLabelsRange val="0"/>
                </c:ext>
                <c:ext xmlns:c16="http://schemas.microsoft.com/office/drawing/2014/chart" uri="{C3380CC4-5D6E-409C-BE32-E72D297353CC}">
                  <c16:uniqueId val="{00000009-DE52-BA44-B1E6-28533D46562D}"/>
                </c:ext>
              </c:extLst>
            </c:dLbl>
            <c:spPr>
              <a:solidFill>
                <a:srgbClr val="FFFFFF"/>
              </a:solidFill>
              <a:ln>
                <a:solidFill>
                  <a:srgbClr val="000000">
                    <a:lumMod val="25000"/>
                    <a:lumOff val="75000"/>
                  </a:srgb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'Formula and Answers'!$A$83:$A$87</c:f>
              <c:strCache>
                <c:ptCount val="5"/>
                <c:pt idx="0">
                  <c:v>Wrong Order</c:v>
                </c:pt>
                <c:pt idx="1">
                  <c:v>Shop had No Cash</c:v>
                </c:pt>
                <c:pt idx="2">
                  <c:v>Godown Short</c:v>
                </c:pt>
                <c:pt idx="3">
                  <c:v>Short Supplied</c:v>
                </c:pt>
                <c:pt idx="4">
                  <c:v>Salable</c:v>
                </c:pt>
              </c:strCache>
            </c:strRef>
          </c:cat>
          <c:val>
            <c:numRef>
              <c:f>'Formula and Answers'!$B$83:$B$87</c:f>
              <c:numCache>
                <c:formatCode>"₹"#,##0.00</c:formatCode>
                <c:ptCount val="5"/>
                <c:pt idx="0">
                  <c:v>-161023.31999999995</c:v>
                </c:pt>
                <c:pt idx="1">
                  <c:v>-33232.83</c:v>
                </c:pt>
                <c:pt idx="2">
                  <c:v>-28976.389999999996</c:v>
                </c:pt>
                <c:pt idx="3">
                  <c:v>-16741.16</c:v>
                </c:pt>
                <c:pt idx="4">
                  <c:v>-13818</c:v>
                </c:pt>
              </c:numCache>
            </c:numRef>
          </c:val>
          <c:extLst>
            <c:ext xmlns:c16="http://schemas.microsoft.com/office/drawing/2014/chart" uri="{C3380CC4-5D6E-409C-BE32-E72D297353CC}">
              <c16:uniqueId val="{0000000A-DE52-BA44-B1E6-28533D46562D}"/>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b="1" i="0" baseline="0"/>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[business_data_analysis.xlsx]Pivot Table!PivotTable14</c:name>
    <c:fmtId val="12"/>
  </c:pivotSource>
  <c:chart>
    <c:title>
      <c:tx>
        <c:rich>
          <a:bodyPr rot="0" spcFirstLastPara="1" vertOverflow="ellipsis" vert="horz" wrap="square" anchor="ctr" anchorCtr="1"/>
          <a:lstStyle/>
          <a:p>
            <a:pPr>
              <a:defRPr sz="1080" b="1" i="0" u="none" strike="noStrike" kern="1200" spc="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08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404982813789148E-2"/>
          <c:y val="0.17466790171433319"/>
          <c:w val="0.89460496551537827"/>
          <c:h val="0.66472942666694357"/>
        </c:manualLayout>
      </c:layout>
      <c:barChart>
        <c:barDir val="col"/>
        <c:grouping val="clustered"/>
        <c:varyColors val="0"/>
        <c:ser>
          <c:idx val="0"/>
          <c:order val="0"/>
          <c:tx>
            <c:strRef>
              <c:f>'Pivot Table'!$E$4</c:f>
              <c:strCache>
                <c:ptCount val="1"/>
                <c:pt idx="0">
                  <c:v>Total</c:v>
                </c:pt>
              </c:strCache>
            </c:strRef>
          </c:tx>
          <c:spPr>
            <a:solidFill>
              <a:schemeClr val="accent1"/>
            </a:solidFill>
            <a:ln w="19050">
              <a:solidFill>
                <a:schemeClr val="lt1"/>
              </a:solid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Table'!$D$5:$D$10</c:f>
              <c:strCache>
                <c:ptCount val="5"/>
                <c:pt idx="0">
                  <c:v>Kyra Enterprises</c:v>
                </c:pt>
                <c:pt idx="1">
                  <c:v>JCK Enterprise</c:v>
                </c:pt>
                <c:pt idx="2">
                  <c:v>Vinayak Marketing</c:v>
                </c:pt>
                <c:pt idx="3">
                  <c:v>DEV ENTERPRISE</c:v>
                </c:pt>
                <c:pt idx="4">
                  <c:v>GPSAR Healthcare Ltd</c:v>
                </c:pt>
              </c:strCache>
            </c:strRef>
          </c:cat>
          <c:val>
            <c:numRef>
              <c:f>'Pivot Table'!$E$5:$E$10</c:f>
              <c:numCache>
                <c:formatCode>"₹"#,##0.00</c:formatCode>
                <c:ptCount val="5"/>
                <c:pt idx="0">
                  <c:v>9325580.0199999996</c:v>
                </c:pt>
                <c:pt idx="1">
                  <c:v>1833620.7999999998</c:v>
                </c:pt>
                <c:pt idx="2">
                  <c:v>809827.35999999987</c:v>
                </c:pt>
                <c:pt idx="3">
                  <c:v>663372.25</c:v>
                </c:pt>
                <c:pt idx="4">
                  <c:v>572266.4800000001</c:v>
                </c:pt>
              </c:numCache>
            </c:numRef>
          </c:val>
          <c:extLst>
            <c:ext xmlns:c16="http://schemas.microsoft.com/office/drawing/2014/chart" uri="{C3380CC4-5D6E-409C-BE32-E72D297353CC}">
              <c16:uniqueId val="{00000000-BE9F-1640-BF35-0018AF5DA15A}"/>
            </c:ext>
          </c:extLst>
        </c:ser>
        <c:dLbls>
          <c:dLblPos val="outEnd"/>
          <c:showLegendKey val="0"/>
          <c:showVal val="1"/>
          <c:showCatName val="0"/>
          <c:showSerName val="0"/>
          <c:showPercent val="0"/>
          <c:showBubbleSize val="0"/>
        </c:dLbls>
        <c:gapWidth val="219"/>
        <c:axId val="2052583263"/>
        <c:axId val="2052092079"/>
      </c:barChart>
      <c:catAx>
        <c:axId val="205258326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52092079"/>
        <c:crosses val="autoZero"/>
        <c:auto val="1"/>
        <c:lblAlgn val="ctr"/>
        <c:lblOffset val="100"/>
        <c:noMultiLvlLbl val="0"/>
      </c:catAx>
      <c:valAx>
        <c:axId val="2052092079"/>
        <c:scaling>
          <c:orientation val="minMax"/>
        </c:scaling>
        <c:delete val="1"/>
        <c:axPos val="l"/>
        <c:numFmt formatCode="&quot;₹&quot;#,##0.00" sourceLinked="1"/>
        <c:majorTickMark val="none"/>
        <c:minorTickMark val="none"/>
        <c:tickLblPos val="nextTo"/>
        <c:crossAx val="2052583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900" b="1" i="0" baseline="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[business_data_analysis.xlsx]Pivot Table!PivotTable16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1"/>
                </a:solidFill>
              </a:rPr>
              <a:t>Total revenue generated per city</a:t>
            </a:r>
          </a:p>
        </c:rich>
      </c:tx>
      <c:overlay val="0"/>
      <c:spPr>
        <a:solidFill>
          <a:schemeClr val="bg1"/>
        </a:solidFill>
        <a:ln w="22225">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dLbl>
          <c:idx val="0"/>
          <c:layout>
            <c:manualLayout>
              <c:x val="-5.2687257566015611E-3"/>
              <c:y val="0.11456526606095944"/>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r>
                  <a:rPr lang="en-US" baseline="0"/>
                  <a:t> </a:t>
                </a:r>
                <a:fld id="{68328532-90AA-2D48-916C-971A0584A38E}" type="VALUE">
                  <a:rPr lang="en-US" baseline="0"/>
                  <a:pPr>
                    <a:defRPr/>
                  </a:pPr>
                  <a:t>[VALUE]</a:t>
                </a:fld>
                <a:endParaRPr lang="en-US" baseline="0"/>
              </a:p>
            </c:rich>
          </c:tx>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2"/>
        <c:spPr>
          <a:solidFill>
            <a:schemeClr val="accent1"/>
          </a:solidFill>
          <a:ln>
            <a:noFill/>
          </a:ln>
          <a:effectLst/>
        </c:spPr>
        <c:dLbl>
          <c:idx val="0"/>
          <c:layout>
            <c:manualLayout>
              <c:x val="-7.9030886349021959E-3"/>
              <c:y val="-3.8188148662061799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r>
                  <a:rPr lang="en-US" baseline="0"/>
                  <a:t> </a:t>
                </a:r>
                <a:fld id="{11AE3489-628E-B54B-8046-AEBEF6BCCDED}" type="VALUE">
                  <a:rPr lang="en-US" baseline="0"/>
                  <a:pPr>
                    <a:defRPr/>
                  </a:pPr>
                  <a:t>[VALUE]</a:t>
                </a:fld>
                <a:endParaRPr lang="en-US" baseline="0"/>
              </a:p>
            </c:rich>
          </c:tx>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3"/>
        <c:spPr>
          <a:solidFill>
            <a:schemeClr val="accent1"/>
          </a:solidFill>
          <a:ln>
            <a:noFill/>
          </a:ln>
          <a:effectLst/>
        </c:spPr>
        <c:dLbl>
          <c:idx val="0"/>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70977757-C3CD-F343-A3CA-34715D024B23}" type="VALUE">
                  <a:rPr lang="en-US" baseline="0"/>
                  <a:pPr>
                    <a:defRPr/>
                  </a:pPr>
                  <a:t>[VALUE]</a:t>
                </a:fld>
                <a:endParaRPr lang="en-GB"/>
              </a:p>
            </c:rich>
          </c:tx>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4"/>
        <c:spPr>
          <a:solidFill>
            <a:schemeClr val="accent1"/>
          </a:solidFill>
          <a:ln>
            <a:noFill/>
          </a:ln>
          <a:effectLst/>
        </c:spPr>
        <c:dLbl>
          <c:idx val="0"/>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r>
                  <a:rPr lang="en-US" baseline="0"/>
                  <a:t> </a:t>
                </a:r>
                <a:fld id="{F7EA15FE-E8E7-E544-BC7B-9D2D6D9E445B}" type="VALUE">
                  <a:rPr lang="en-US" baseline="0"/>
                  <a:pPr>
                    <a:defRPr/>
                  </a:pPr>
                  <a:t>[VALUE]</a:t>
                </a:fld>
                <a:endParaRPr lang="en-US" baseline="0"/>
              </a:p>
            </c:rich>
          </c:tx>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5"/>
        <c:spPr>
          <a:solidFill>
            <a:schemeClr val="accent1"/>
          </a:solidFill>
          <a:ln>
            <a:noFill/>
          </a:ln>
          <a:effectLst/>
        </c:spPr>
        <c:dLbl>
          <c:idx val="0"/>
          <c:layout>
            <c:manualLayout>
              <c:x val="-1.053745151320293E-2"/>
              <c:y val="9.7206469952597074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8EC7C293-78D6-B240-82C0-AC01E84597E1}" type="VALUE">
                  <a:rPr lang="en-US" baseline="0"/>
                  <a:pPr>
                    <a:defRPr/>
                  </a:pPr>
                  <a:t>[VALUE]</a:t>
                </a:fld>
                <a:endParaRPr lang="en-GB"/>
              </a:p>
            </c:rich>
          </c:tx>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s>
    <c:plotArea>
      <c:layout>
        <c:manualLayout>
          <c:layoutTarget val="inner"/>
          <c:xMode val="edge"/>
          <c:yMode val="edge"/>
          <c:x val="3.7524528614988888E-2"/>
          <c:y val="0.13128155062796171"/>
          <c:w val="0.94644464726503352"/>
          <c:h val="0.82869917595245579"/>
        </c:manualLayout>
      </c:layout>
      <c:barChart>
        <c:barDir val="col"/>
        <c:grouping val="clustered"/>
        <c:varyColors val="0"/>
        <c:ser>
          <c:idx val="0"/>
          <c:order val="0"/>
          <c:tx>
            <c:strRef>
              <c:f>'Pivot Table'!$K$4</c:f>
              <c:strCache>
                <c:ptCount val="1"/>
                <c:pt idx="0">
                  <c:v>Total</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5-E7B1-3F4D-A261-039B9E80D79B}"/>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4-E7B1-3F4D-A261-039B9E80D79B}"/>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3-E7B1-3F4D-A261-039B9E80D79B}"/>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2-E7B1-3F4D-A261-039B9E80D79B}"/>
              </c:ext>
            </c:extLst>
          </c:dPt>
          <c:dPt>
            <c:idx val="4"/>
            <c:invertIfNegative val="0"/>
            <c:bubble3D val="0"/>
            <c:spPr>
              <a:solidFill>
                <a:schemeClr val="accent1"/>
              </a:solidFill>
              <a:ln>
                <a:noFill/>
              </a:ln>
              <a:effectLst/>
            </c:spPr>
            <c:extLst>
              <c:ext xmlns:c16="http://schemas.microsoft.com/office/drawing/2014/chart" uri="{C3380CC4-5D6E-409C-BE32-E72D297353CC}">
                <c16:uniqueId val="{00000006-E7B1-3F4D-A261-039B9E80D79B}"/>
              </c:ext>
            </c:extLst>
          </c:dPt>
          <c:dLbls>
            <c:dLbl>
              <c:idx val="0"/>
              <c:tx>
                <c:rich>
                  <a:bodyPr/>
                  <a:lstStyle/>
                  <a:p>
                    <a:r>
                      <a:rPr lang="en-US" baseline="0"/>
                      <a:t> </a:t>
                    </a:r>
                    <a:fld id="{F7EA15FE-E8E7-E544-BC7B-9D2D6D9E445B}" type="VALUE">
                      <a:rPr lang="en-US" baseline="0"/>
                      <a:pPr/>
                      <a:t>[VALUE]</a:t>
                    </a:fld>
                    <a:endParaRPr lang="en-US" baseline="0"/>
                  </a:p>
                </c:rich>
              </c:tx>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E7B1-3F4D-A261-039B9E80D79B}"/>
                </c:ext>
              </c:extLst>
            </c:dLbl>
            <c:dLbl>
              <c:idx val="1"/>
              <c:tx>
                <c:rich>
                  <a:bodyPr/>
                  <a:lstStyle/>
                  <a:p>
                    <a:fld id="{70977757-C3CD-F343-A3CA-34715D024B23}" type="VALUE">
                      <a:rPr lang="en-US" baseline="0"/>
                      <a:pPr/>
                      <a:t>[VALUE]</a:t>
                    </a:fld>
                    <a:endParaRPr lang="en-GB"/>
                  </a:p>
                </c:rich>
              </c:tx>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E7B1-3F4D-A261-039B9E80D79B}"/>
                </c:ext>
              </c:extLst>
            </c:dLbl>
            <c:dLbl>
              <c:idx val="2"/>
              <c:layout>
                <c:manualLayout>
                  <c:x val="-7.9030886349021959E-3"/>
                  <c:y val="-3.8188148662061799E-2"/>
                </c:manualLayout>
              </c:layout>
              <c:tx>
                <c:rich>
                  <a:bodyPr/>
                  <a:lstStyle/>
                  <a:p>
                    <a:r>
                      <a:rPr lang="en-US" baseline="0"/>
                      <a:t> </a:t>
                    </a:r>
                    <a:fld id="{11AE3489-628E-B54B-8046-AEBEF6BCCDED}" type="VALUE">
                      <a:rPr lang="en-US" baseline="0"/>
                      <a:pPr/>
                      <a:t>[VALUE]</a:t>
                    </a:fld>
                    <a:endParaRPr lang="en-US" baseline="0"/>
                  </a:p>
                </c:rich>
              </c:tx>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E7B1-3F4D-A261-039B9E80D79B}"/>
                </c:ext>
              </c:extLst>
            </c:dLbl>
            <c:dLbl>
              <c:idx val="3"/>
              <c:layout>
                <c:manualLayout>
                  <c:x val="-5.2687257566015611E-3"/>
                  <c:y val="0.11456526606095944"/>
                </c:manualLayout>
              </c:layout>
              <c:tx>
                <c:rich>
                  <a:bodyPr/>
                  <a:lstStyle/>
                  <a:p>
                    <a:r>
                      <a:rPr lang="en-US" baseline="0"/>
                      <a:t> </a:t>
                    </a:r>
                    <a:fld id="{68328532-90AA-2D48-916C-971A0584A38E}" type="VALUE">
                      <a:rPr lang="en-US" baseline="0"/>
                      <a:pPr/>
                      <a:t>[VALUE]</a:t>
                    </a:fld>
                    <a:endParaRPr lang="en-US" baseline="0"/>
                  </a:p>
                </c:rich>
              </c:tx>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E7B1-3F4D-A261-039B9E80D79B}"/>
                </c:ext>
              </c:extLst>
            </c:dLbl>
            <c:dLbl>
              <c:idx val="4"/>
              <c:layout>
                <c:manualLayout>
                  <c:x val="-1.053745151320293E-2"/>
                  <c:y val="9.7206469952597074E-2"/>
                </c:manualLayout>
              </c:layout>
              <c:tx>
                <c:rich>
                  <a:bodyPr/>
                  <a:lstStyle/>
                  <a:p>
                    <a:fld id="{8EC7C293-78D6-B240-82C0-AC01E84597E1}" type="VALUE">
                      <a:rPr lang="en-US" baseline="0"/>
                      <a:pPr/>
                      <a:t>[VALUE]</a:t>
                    </a:fld>
                    <a:endParaRPr lang="en-GB"/>
                  </a:p>
                </c:rich>
              </c:tx>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6-E7B1-3F4D-A261-039B9E80D79B}"/>
                </c:ext>
              </c:extLst>
            </c:dLbl>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Table'!$J$5:$J$10</c:f>
              <c:strCache>
                <c:ptCount val="5"/>
                <c:pt idx="0">
                  <c:v>Vadodara</c:v>
                </c:pt>
                <c:pt idx="1">
                  <c:v>Indore</c:v>
                </c:pt>
                <c:pt idx="2">
                  <c:v>Pune</c:v>
                </c:pt>
                <c:pt idx="3">
                  <c:v>Surat</c:v>
                </c:pt>
                <c:pt idx="4">
                  <c:v>Ahmedabad</c:v>
                </c:pt>
              </c:strCache>
            </c:strRef>
          </c:cat>
          <c:val>
            <c:numRef>
              <c:f>'Pivot Table'!$K$5:$K$10</c:f>
              <c:numCache>
                <c:formatCode>"₹"#,##0.00</c:formatCode>
                <c:ptCount val="5"/>
                <c:pt idx="0">
                  <c:v>11935641.459999995</c:v>
                </c:pt>
                <c:pt idx="1">
                  <c:v>5187326.9299999988</c:v>
                </c:pt>
                <c:pt idx="2">
                  <c:v>700055.30999999947</c:v>
                </c:pt>
                <c:pt idx="3">
                  <c:v>-50322.719999999994</c:v>
                </c:pt>
                <c:pt idx="4">
                  <c:v>-110426.61</c:v>
                </c:pt>
              </c:numCache>
            </c:numRef>
          </c:val>
          <c:extLst>
            <c:ext xmlns:c16="http://schemas.microsoft.com/office/drawing/2014/chart" uri="{C3380CC4-5D6E-409C-BE32-E72D297353CC}">
              <c16:uniqueId val="{00000000-E7B1-3F4D-A261-039B9E80D79B}"/>
            </c:ext>
          </c:extLst>
        </c:ser>
        <c:dLbls>
          <c:showLegendKey val="0"/>
          <c:showVal val="0"/>
          <c:showCatName val="0"/>
          <c:showSerName val="0"/>
          <c:showPercent val="0"/>
          <c:showBubbleSize val="0"/>
        </c:dLbls>
        <c:gapWidth val="219"/>
        <c:overlap val="-27"/>
        <c:axId val="1949898400"/>
        <c:axId val="51448080"/>
      </c:barChart>
      <c:catAx>
        <c:axId val="1949898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48080"/>
        <c:crosses val="autoZero"/>
        <c:auto val="1"/>
        <c:lblAlgn val="ctr"/>
        <c:lblOffset val="100"/>
        <c:noMultiLvlLbl val="0"/>
      </c:catAx>
      <c:valAx>
        <c:axId val="51448080"/>
        <c:scaling>
          <c:orientation val="minMax"/>
        </c:scaling>
        <c:delete val="1"/>
        <c:axPos val="l"/>
        <c:numFmt formatCode="&quot;₹&quot;#,##0.00" sourceLinked="1"/>
        <c:majorTickMark val="none"/>
        <c:minorTickMark val="none"/>
        <c:tickLblPos val="nextTo"/>
        <c:crossAx val="1949898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[business_data_analysis.xlsx]Pivot Table!PivotTable14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404982813789148E-2"/>
          <c:y val="0.17466790171433319"/>
          <c:w val="0.89460496551537827"/>
          <c:h val="0.66472942666694357"/>
        </c:manualLayout>
      </c:layout>
      <c:barChart>
        <c:barDir val="col"/>
        <c:grouping val="clustered"/>
        <c:varyColors val="0"/>
        <c:ser>
          <c:idx val="0"/>
          <c:order val="0"/>
          <c:tx>
            <c:strRef>
              <c:f>'Pivot Table'!$E$4</c:f>
              <c:strCache>
                <c:ptCount val="1"/>
                <c:pt idx="0">
                  <c:v>Total</c:v>
                </c:pt>
              </c:strCache>
            </c:strRef>
          </c:tx>
          <c:spPr>
            <a:solidFill>
              <a:schemeClr val="accent1"/>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Table'!$D$5:$D$10</c:f>
              <c:strCache>
                <c:ptCount val="5"/>
                <c:pt idx="0">
                  <c:v>Kyra Enterprises</c:v>
                </c:pt>
                <c:pt idx="1">
                  <c:v>JCK Enterprise</c:v>
                </c:pt>
                <c:pt idx="2">
                  <c:v>Vinayak Marketing</c:v>
                </c:pt>
                <c:pt idx="3">
                  <c:v>DEV ENTERPRISE</c:v>
                </c:pt>
                <c:pt idx="4">
                  <c:v>GPSAR Healthcare Ltd</c:v>
                </c:pt>
              </c:strCache>
            </c:strRef>
          </c:cat>
          <c:val>
            <c:numRef>
              <c:f>'Pivot Table'!$E$5:$E$10</c:f>
              <c:numCache>
                <c:formatCode>"₹"#,##0.00</c:formatCode>
                <c:ptCount val="5"/>
                <c:pt idx="0">
                  <c:v>9325580.0199999996</c:v>
                </c:pt>
                <c:pt idx="1">
                  <c:v>1833620.7999999998</c:v>
                </c:pt>
                <c:pt idx="2">
                  <c:v>809827.35999999987</c:v>
                </c:pt>
                <c:pt idx="3">
                  <c:v>663372.25</c:v>
                </c:pt>
                <c:pt idx="4">
                  <c:v>572266.4800000001</c:v>
                </c:pt>
              </c:numCache>
            </c:numRef>
          </c:val>
          <c:extLst>
            <c:ext xmlns:c16="http://schemas.microsoft.com/office/drawing/2014/chart" uri="{C3380CC4-5D6E-409C-BE32-E72D297353CC}">
              <c16:uniqueId val="{00000000-7FB2-2147-8EED-328D40152C13}"/>
            </c:ext>
          </c:extLst>
        </c:ser>
        <c:dLbls>
          <c:dLblPos val="outEnd"/>
          <c:showLegendKey val="0"/>
          <c:showVal val="1"/>
          <c:showCatName val="0"/>
          <c:showSerName val="0"/>
          <c:showPercent val="0"/>
          <c:showBubbleSize val="0"/>
        </c:dLbls>
        <c:gapWidth val="219"/>
        <c:axId val="2052583263"/>
        <c:axId val="2052092079"/>
      </c:barChart>
      <c:catAx>
        <c:axId val="205258326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2092079"/>
        <c:crosses val="autoZero"/>
        <c:auto val="1"/>
        <c:lblAlgn val="ctr"/>
        <c:lblOffset val="100"/>
        <c:noMultiLvlLbl val="0"/>
      </c:catAx>
      <c:valAx>
        <c:axId val="2052092079"/>
        <c:scaling>
          <c:orientation val="minMax"/>
        </c:scaling>
        <c:delete val="1"/>
        <c:axPos val="l"/>
        <c:numFmt formatCode="&quot;₹&quot;#,##0.00" sourceLinked="1"/>
        <c:majorTickMark val="none"/>
        <c:minorTickMark val="none"/>
        <c:tickLblPos val="nextTo"/>
        <c:crossAx val="2052583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[business_data_analysis.xlsx]Pivot Table!PivotTable13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Total Revenue for Each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229680592251552"/>
          <c:y val="0.12443359526198775"/>
          <c:w val="0.7227031940774844"/>
          <c:h val="0.84286378865895473"/>
        </c:manualLayout>
      </c:layout>
      <c:barChart>
        <c:barDir val="bar"/>
        <c:grouping val="clustered"/>
        <c:varyColors val="0"/>
        <c:ser>
          <c:idx val="0"/>
          <c:order val="0"/>
          <c:tx>
            <c:strRef>
              <c:f>'Pivot Table'!$B$4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Table'!$A$5:$A$17</c:f>
              <c:strCache>
                <c:ptCount val="12"/>
                <c:pt idx="0">
                  <c:v>Personal Care (OS)</c:v>
                </c:pt>
                <c:pt idx="1">
                  <c:v>Aircare</c:v>
                </c:pt>
                <c:pt idx="2">
                  <c:v>Skin Care</c:v>
                </c:pt>
                <c:pt idx="3">
                  <c:v>Female Hair Removal</c:v>
                </c:pt>
                <c:pt idx="4">
                  <c:v>Personal Care (GIL)</c:v>
                </c:pt>
                <c:pt idx="5">
                  <c:v>Oral care</c:v>
                </c:pt>
                <c:pt idx="6">
                  <c:v>Baby Care</c:v>
                </c:pt>
                <c:pt idx="7">
                  <c:v>Hair Care</c:v>
                </c:pt>
                <c:pt idx="8">
                  <c:v>Fem Care</c:v>
                </c:pt>
                <c:pt idx="9">
                  <c:v>Grooming</c:v>
                </c:pt>
                <c:pt idx="10">
                  <c:v>Fabric &amp; Home Care</c:v>
                </c:pt>
                <c:pt idx="11">
                  <c:v>Health Care</c:v>
                </c:pt>
              </c:strCache>
            </c:strRef>
          </c:cat>
          <c:val>
            <c:numRef>
              <c:f>'Pivot Table'!$B$5:$B$17</c:f>
              <c:numCache>
                <c:formatCode>"₹"#,##0;[Red]"₹"#,##0</c:formatCode>
                <c:ptCount val="12"/>
                <c:pt idx="0">
                  <c:v>8720.0800000000017</c:v>
                </c:pt>
                <c:pt idx="1">
                  <c:v>10714.77</c:v>
                </c:pt>
                <c:pt idx="2">
                  <c:v>11697.6</c:v>
                </c:pt>
                <c:pt idx="3">
                  <c:v>106347.50999999998</c:v>
                </c:pt>
                <c:pt idx="4">
                  <c:v>152277.58999999991</c:v>
                </c:pt>
                <c:pt idx="5">
                  <c:v>158559.46</c:v>
                </c:pt>
                <c:pt idx="6">
                  <c:v>472742.59000000014</c:v>
                </c:pt>
                <c:pt idx="7">
                  <c:v>546327.02000000025</c:v>
                </c:pt>
                <c:pt idx="8">
                  <c:v>632381.33999999985</c:v>
                </c:pt>
                <c:pt idx="9">
                  <c:v>791839.98000000021</c:v>
                </c:pt>
                <c:pt idx="10">
                  <c:v>2487278.2599999988</c:v>
                </c:pt>
                <c:pt idx="11">
                  <c:v>12283388.17</c:v>
                </c:pt>
              </c:numCache>
            </c:numRef>
          </c:val>
          <c:extLst>
            <c:ext xmlns:c16="http://schemas.microsoft.com/office/drawing/2014/chart" uri="{C3380CC4-5D6E-409C-BE32-E72D297353CC}">
              <c16:uniqueId val="{00000000-3AD7-F743-8F86-B8099182160D}"/>
            </c:ext>
          </c:extLst>
        </c:ser>
        <c:dLbls>
          <c:dLblPos val="outEnd"/>
          <c:showLegendKey val="0"/>
          <c:showVal val="1"/>
          <c:showCatName val="0"/>
          <c:showSerName val="0"/>
          <c:showPercent val="0"/>
          <c:showBubbleSize val="0"/>
        </c:dLbls>
        <c:gapWidth val="219"/>
        <c:axId val="648660240"/>
        <c:axId val="648661952"/>
      </c:barChart>
      <c:catAx>
        <c:axId val="6486602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8661952"/>
        <c:crosses val="autoZero"/>
        <c:auto val="1"/>
        <c:lblAlgn val="ctr"/>
        <c:lblOffset val="100"/>
        <c:noMultiLvlLbl val="0"/>
      </c:catAx>
      <c:valAx>
        <c:axId val="648661952"/>
        <c:scaling>
          <c:orientation val="minMax"/>
        </c:scaling>
        <c:delete val="1"/>
        <c:axPos val="b"/>
        <c:numFmt formatCode="&quot;₹&quot;#,##0;[Red]&quot;₹&quot;#,##0" sourceLinked="1"/>
        <c:majorTickMark val="none"/>
        <c:minorTickMark val="none"/>
        <c:tickLblPos val="nextTo"/>
        <c:crossAx val="648660240"/>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Transaction Reasons &amp; Revenue Impact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'Formula and Answers'!$B$82</c:f>
              <c:strCache>
                <c:ptCount val="1"/>
                <c:pt idx="0">
                  <c:v>Revenue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B15-7744-A739-82297908FA1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FB15-7744-A739-82297908FA1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3-FB15-7744-A739-82297908FA1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4-FB15-7744-A739-82297908FA1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5-FB15-7744-A739-82297908FA1D}"/>
              </c:ext>
            </c:extLst>
          </c:dPt>
          <c:dLbls>
            <c:dLbl>
              <c:idx val="0"/>
              <c:layout>
                <c:manualLayout>
                  <c:x val="6.559047958385586E-2"/>
                  <c:y val="-6.9221947244390625E-2"/>
                </c:manualLayout>
              </c:layout>
              <c:tx>
                <c:rich>
                  <a:bodyPr/>
                  <a:lstStyle/>
                  <a:p>
                    <a:fld id="{6DEEEEFF-B29B-2A46-BC59-4B0DAE3DF0F4}" type="CATEGORYNAME">
                      <a:rPr lang="en-US"/>
                      <a:pPr/>
                      <a:t>[CATEGORY NAME]</a:t>
                    </a:fld>
                    <a:r>
                      <a:rPr lang="en-US" baseline="0"/>
                      <a:t>,</a:t>
                    </a:r>
                  </a:p>
                  <a:p>
                    <a:r>
                      <a:rPr lang="en-US" baseline="0"/>
                      <a:t> </a:t>
                    </a:r>
                    <a:fld id="{B26227F4-4A85-3A4C-BE68-6112943BE2FE}" type="VALUE">
                      <a:rPr lang="en-US" baseline="0"/>
                      <a:pPr/>
                      <a:t>[VALUE]</a:t>
                    </a:fld>
                    <a:r>
                      <a:rPr lang="en-US" baseline="0"/>
                      <a:t>, </a:t>
                    </a:r>
                    <a:fld id="{2A5E9893-DDB3-E94A-B315-B06287E110DA}" type="PERCENTAGE">
                      <a:rPr lang="en-US" baseline="0"/>
                      <a:pPr/>
                      <a:t>[PERCENTAGE]</a:t>
                    </a:fld>
                    <a:endParaRPr lang="en-US" baseline="0"/>
                  </a:p>
                </c:rich>
              </c:tx>
              <c:showLegendKey val="0"/>
              <c:showVal val="1"/>
              <c:showCatName val="1"/>
              <c:showSerName val="0"/>
              <c:showPercent val="1"/>
              <c:showBubbleSize val="0"/>
              <c:extLst>
                <c:ext xmlns:c15="http://schemas.microsoft.com/office/drawing/2012/chart" uri="{CE6537A1-D6FC-4f65-9D91-7224C49458BB}">
                  <c15:layout>
                    <c:manualLayout>
                      <c:w val="0.23421640792378876"/>
                      <c:h val="0.13900661331003117"/>
                    </c:manualLayout>
                  </c15:layout>
                  <c15:dlblFieldTable/>
                  <c15:showDataLabelsRange val="0"/>
                </c:ext>
                <c:ext xmlns:c16="http://schemas.microsoft.com/office/drawing/2014/chart" uri="{C3380CC4-5D6E-409C-BE32-E72D297353CC}">
                  <c16:uniqueId val="{00000001-FB15-7744-A739-82297908FA1D}"/>
                </c:ext>
              </c:extLst>
            </c:dLbl>
            <c:dLbl>
              <c:idx val="1"/>
              <c:layout>
                <c:manualLayout>
                  <c:x val="-6.2579668187920908E-3"/>
                  <c:y val="8.7518736257359661E-2"/>
                </c:manualLayout>
              </c:layout>
              <c:tx>
                <c:rich>
                  <a:bodyPr/>
                  <a:lstStyle/>
                  <a:p>
                    <a:fld id="{3C4BD58E-70E3-EA40-88ED-C7AA1068E96F}" type="CATEGORYNAME">
                      <a:rPr lang="en-US"/>
                      <a:pPr/>
                      <a:t>[CATEGORY NAME]</a:t>
                    </a:fld>
                    <a:r>
                      <a:rPr lang="en-US" baseline="0"/>
                      <a:t>,</a:t>
                    </a:r>
                  </a:p>
                  <a:p>
                    <a:r>
                      <a:rPr lang="en-US" baseline="0"/>
                      <a:t> </a:t>
                    </a:r>
                    <a:fld id="{81DC1CDF-B699-F347-BD85-7E340A9B44BD}" type="VALUE">
                      <a:rPr lang="en-US" baseline="0"/>
                      <a:pPr/>
                      <a:t>[VALUE]</a:t>
                    </a:fld>
                    <a:r>
                      <a:rPr lang="en-US" baseline="0"/>
                      <a:t>, </a:t>
                    </a:r>
                    <a:fld id="{3331BE15-1DC7-154F-9C13-7902D07359D7}" type="PERCENTAGE">
                      <a:rPr lang="en-US" baseline="0"/>
                      <a:pPr/>
                      <a:t>[PERCENTAGE]</a:t>
                    </a:fld>
                    <a:endParaRPr lang="en-US" baseline="0"/>
                  </a:p>
                </c:rich>
              </c:tx>
              <c:showLegendKey val="0"/>
              <c:showVal val="1"/>
              <c:showCatName val="1"/>
              <c:showSerName val="0"/>
              <c:showPercent val="1"/>
              <c:showBubbleSize val="0"/>
              <c:extLst>
                <c:ext xmlns:c15="http://schemas.microsoft.com/office/drawing/2012/chart" uri="{CE6537A1-D6FC-4f65-9D91-7224C49458BB}">
                  <c15:layout>
                    <c:manualLayout>
                      <c:w val="0.26602067177821564"/>
                      <c:h val="0.12524919522715083"/>
                    </c:manualLayout>
                  </c15:layout>
                  <c15:dlblFieldTable/>
                  <c15:showDataLabelsRange val="0"/>
                </c:ext>
                <c:ext xmlns:c16="http://schemas.microsoft.com/office/drawing/2014/chart" uri="{C3380CC4-5D6E-409C-BE32-E72D297353CC}">
                  <c16:uniqueId val="{00000002-FB15-7744-A739-82297908FA1D}"/>
                </c:ext>
              </c:extLst>
            </c:dLbl>
            <c:dLbl>
              <c:idx val="2"/>
              <c:layout>
                <c:manualLayout>
                  <c:x val="-7.8910537996279201E-2"/>
                  <c:y val="0.13856211510373129"/>
                </c:manualLayout>
              </c:layout>
              <c:tx>
                <c:rich>
                  <a:bodyPr/>
                  <a:lstStyle/>
                  <a:p>
                    <a:fld id="{0EB79DC0-6620-4F45-BE64-110FE24EB870}" type="CATEGORYNAME">
                      <a:rPr lang="en-US"/>
                      <a:pPr/>
                      <a:t>[CATEGORY NAME]</a:t>
                    </a:fld>
                    <a:r>
                      <a:rPr lang="en-US" baseline="0"/>
                      <a:t>,</a:t>
                    </a:r>
                  </a:p>
                  <a:p>
                    <a:r>
                      <a:rPr lang="en-US" baseline="0"/>
                      <a:t> </a:t>
                    </a:r>
                    <a:fld id="{2F0AB3B5-8282-2A43-8FD5-6EC787D83BB5}" type="VALUE">
                      <a:rPr lang="en-US" baseline="0"/>
                      <a:pPr/>
                      <a:t>[VALUE]</a:t>
                    </a:fld>
                    <a:r>
                      <a:rPr lang="en-US" baseline="0"/>
                      <a:t>, </a:t>
                    </a:r>
                    <a:fld id="{1A5110FA-644D-E540-883E-8073A87D53EA}" type="PERCENTAGE">
                      <a:rPr lang="en-US" baseline="0"/>
                      <a:pPr/>
                      <a:t>[PERCENTAGE]</a:t>
                    </a:fld>
                    <a:endParaRPr lang="en-US" baseline="0"/>
                  </a:p>
                </c:rich>
              </c:tx>
              <c:showLegendKey val="0"/>
              <c:showVal val="1"/>
              <c:showCatName val="1"/>
              <c:showSerName val="0"/>
              <c:showPercent val="1"/>
              <c:showBubbleSize val="0"/>
              <c:extLst>
                <c:ext xmlns:c15="http://schemas.microsoft.com/office/drawing/2012/chart" uri="{CE6537A1-D6FC-4f65-9D91-7224C49458BB}">
                  <c15:layout>
                    <c:manualLayout>
                      <c:w val="0.22213494856069041"/>
                      <c:h val="0.13442080728240441"/>
                    </c:manualLayout>
                  </c15:layout>
                  <c15:dlblFieldTable/>
                  <c15:showDataLabelsRange val="0"/>
                </c:ext>
                <c:ext xmlns:c16="http://schemas.microsoft.com/office/drawing/2014/chart" uri="{C3380CC4-5D6E-409C-BE32-E72D297353CC}">
                  <c16:uniqueId val="{00000003-FB15-7744-A739-82297908FA1D}"/>
                </c:ext>
              </c:extLst>
            </c:dLbl>
            <c:dLbl>
              <c:idx val="3"/>
              <c:layout>
                <c:manualLayout>
                  <c:x val="-0.12191681777041166"/>
                  <c:y val="5.0570607872059602E-2"/>
                </c:manualLayout>
              </c:layout>
              <c:tx>
                <c:rich>
                  <a:bodyPr/>
                  <a:lstStyle/>
                  <a:p>
                    <a:fld id="{BF6900C7-034B-1544-9301-0EC09F4ABA23}" type="CATEGORYNAME">
                      <a:rPr lang="en-US"/>
                      <a:pPr/>
                      <a:t>[CATEGORY NAME]</a:t>
                    </a:fld>
                    <a:r>
                      <a:rPr lang="en-US" baseline="0"/>
                      <a:t>,</a:t>
                    </a:r>
                  </a:p>
                  <a:p>
                    <a:r>
                      <a:rPr lang="en-US" baseline="0"/>
                      <a:t> </a:t>
                    </a:r>
                    <a:fld id="{6AC633CB-A63B-A44A-85C0-8184B60E603D}" type="VALUE">
                      <a:rPr lang="en-US" baseline="0"/>
                      <a:pPr/>
                      <a:t>[VALUE]</a:t>
                    </a:fld>
                    <a:r>
                      <a:rPr lang="en-US" baseline="0"/>
                      <a:t>, </a:t>
                    </a:r>
                    <a:fld id="{ECFD6AD2-292C-7D41-BF69-25723E3F44D7}" type="PERCENTAGE">
                      <a:rPr lang="en-US" baseline="0"/>
                      <a:pPr/>
                      <a:t>[PERCENTAGE]</a:t>
                    </a:fld>
                    <a:endParaRPr lang="en-US" baseline="0"/>
                  </a:p>
                </c:rich>
              </c:tx>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FB15-7744-A739-82297908FA1D}"/>
                </c:ext>
              </c:extLst>
            </c:dLbl>
            <c:dLbl>
              <c:idx val="4"/>
              <c:layout>
                <c:manualLayout>
                  <c:x val="0.32980009067762561"/>
                  <c:y val="3.2013298937536794E-2"/>
                </c:manualLayout>
              </c:layout>
              <c:tx>
                <c:rich>
                  <a:bodyPr/>
                  <a:lstStyle/>
                  <a:p>
                    <a:fld id="{CFE72AA6-3AAB-B84D-8907-000A3B3251DE}" type="CATEGORYNAME">
                      <a:rPr lang="en-US"/>
                      <a:pPr/>
                      <a:t>[CATEGORY NAME]</a:t>
                    </a:fld>
                    <a:r>
                      <a:rPr lang="en-US" baseline="0"/>
                      <a:t>,</a:t>
                    </a:r>
                  </a:p>
                  <a:p>
                    <a:r>
                      <a:rPr lang="en-US" baseline="0"/>
                      <a:t> </a:t>
                    </a:r>
                    <a:fld id="{1F69153F-6553-E549-8E8B-5114781B7891}" type="VALUE">
                      <a:rPr lang="en-US" baseline="0"/>
                      <a:pPr/>
                      <a:t>[VALUE]</a:t>
                    </a:fld>
                    <a:r>
                      <a:rPr lang="en-US" baseline="0"/>
                      <a:t>, </a:t>
                    </a:r>
                    <a:fld id="{93FD5E67-66D2-3E4B-A124-7F1B43CE0B40}" type="PERCENTAGE">
                      <a:rPr lang="en-US" baseline="0"/>
                      <a:pPr/>
                      <a:t>[PERCENTAGE]</a:t>
                    </a:fld>
                    <a:endParaRPr lang="en-US" baseline="0"/>
                  </a:p>
                </c:rich>
              </c:tx>
              <c:showLegendKey val="0"/>
              <c:showVal val="1"/>
              <c:showCatName val="1"/>
              <c:showSerName val="0"/>
              <c:showPercent val="1"/>
              <c:showBubbleSize val="0"/>
              <c:extLst>
                <c:ext xmlns:c15="http://schemas.microsoft.com/office/drawing/2012/chart" uri="{CE6537A1-D6FC-4f65-9D91-7224C49458BB}">
                  <c15:layout>
                    <c:manualLayout>
                      <c:w val="0.21981019056106835"/>
                      <c:h val="0.1156455730580225"/>
                    </c:manualLayout>
                  </c15:layout>
                  <c15:dlblFieldTable/>
                  <c15:showDataLabelsRange val="0"/>
                </c:ext>
                <c:ext xmlns:c16="http://schemas.microsoft.com/office/drawing/2014/chart" uri="{C3380CC4-5D6E-409C-BE32-E72D297353CC}">
                  <c16:uniqueId val="{00000005-FB15-7744-A739-82297908FA1D}"/>
                </c:ext>
              </c:extLst>
            </c:dLbl>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'Formula and Answers'!$A$83:$A$87</c:f>
              <c:strCache>
                <c:ptCount val="5"/>
                <c:pt idx="0">
                  <c:v>Wrong Order</c:v>
                </c:pt>
                <c:pt idx="1">
                  <c:v>Shop had No Cash</c:v>
                </c:pt>
                <c:pt idx="2">
                  <c:v>Godown Short</c:v>
                </c:pt>
                <c:pt idx="3">
                  <c:v>Short Supplied</c:v>
                </c:pt>
                <c:pt idx="4">
                  <c:v>Salable</c:v>
                </c:pt>
              </c:strCache>
            </c:strRef>
          </c:cat>
          <c:val>
            <c:numRef>
              <c:f>'Formula and Answers'!$B$83:$B$87</c:f>
              <c:numCache>
                <c:formatCode>"₹"#,##0.00</c:formatCode>
                <c:ptCount val="5"/>
                <c:pt idx="0">
                  <c:v>-161023.31999999995</c:v>
                </c:pt>
                <c:pt idx="1">
                  <c:v>-33232.83</c:v>
                </c:pt>
                <c:pt idx="2">
                  <c:v>-28976.389999999996</c:v>
                </c:pt>
                <c:pt idx="3">
                  <c:v>-16741.16</c:v>
                </c:pt>
                <c:pt idx="4">
                  <c:v>-13818</c:v>
                </c:pt>
              </c:numCache>
            </c:numRef>
          </c:val>
          <c:extLst>
            <c:ext xmlns:c16="http://schemas.microsoft.com/office/drawing/2014/chart" uri="{C3380CC4-5D6E-409C-BE32-E72D297353CC}">
              <c16:uniqueId val="{00000000-FB15-7744-A739-82297908FA1D}"/>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svg"/><Relationship Id="rId3" Type="http://schemas.openxmlformats.org/officeDocument/2006/relationships/chart" Target="../charts/chart3.xml"/><Relationship Id="rId7" Type="http://schemas.openxmlformats.org/officeDocument/2006/relationships/image" Target="../media/image3.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2.svg"/><Relationship Id="rId5" Type="http://schemas.openxmlformats.org/officeDocument/2006/relationships/image" Target="../media/image1.png"/><Relationship Id="rId10" Type="http://schemas.openxmlformats.org/officeDocument/2006/relationships/image" Target="../media/image6.svg"/><Relationship Id="rId4" Type="http://schemas.openxmlformats.org/officeDocument/2006/relationships/chart" Target="../charts/chart4.xm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63499</xdr:colOff>
      <xdr:row>0</xdr:row>
      <xdr:rowOff>126999</xdr:rowOff>
    </xdr:from>
    <xdr:to>
      <xdr:col>14</xdr:col>
      <xdr:colOff>745066</xdr:colOff>
      <xdr:row>3</xdr:row>
      <xdr:rowOff>129592</xdr:rowOff>
    </xdr:to>
    <xdr:sp macro="" textlink="">
      <xdr:nvSpPr>
        <xdr:cNvPr id="3" name="Rounded Rectangle 2">
          <a:extLst>
            <a:ext uri="{FF2B5EF4-FFF2-40B4-BE49-F238E27FC236}">
              <a16:creationId xmlns:a16="http://schemas.microsoft.com/office/drawing/2014/main" id="{F7C1024D-DEDD-472F-7D69-32F562534332}"/>
            </a:ext>
          </a:extLst>
        </xdr:cNvPr>
        <xdr:cNvSpPr/>
      </xdr:nvSpPr>
      <xdr:spPr>
        <a:xfrm>
          <a:off x="63499" y="126999"/>
          <a:ext cx="12297834" cy="561393"/>
        </a:xfrm>
        <a:prstGeom prst="roundRect">
          <a:avLst/>
        </a:prstGeom>
        <a:solidFill>
          <a:schemeClr val="bg1"/>
        </a:solidFill>
        <a:ln>
          <a:noFill/>
        </a:ln>
        <a:effectLst>
          <a:outerShdw blurRad="50800" dist="38100" dir="2700000" algn="tl" rotWithShape="0">
            <a:prstClr val="black">
              <a:alpha val="40000"/>
            </a:prstClr>
          </a:outerShdw>
        </a:effectLst>
        <a:scene3d>
          <a:camera prst="orthographicFront">
            <a:rot lat="0" lon="0" rev="0"/>
          </a:camera>
          <a:lightRig rig="glow" dir="t">
            <a:rot lat="0" lon="0" rev="4800000"/>
          </a:lightRig>
        </a:scene3d>
        <a:sp3d prstMaterial="matte">
          <a:bevelT w="127000" h="63500"/>
        </a:sp3d>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indent="0" algn="ctr"/>
          <a:r>
            <a:rPr lang="en-GB" sz="2800" b="1" kern="1200">
              <a:solidFill>
                <a:schemeClr val="accent1"/>
              </a:solidFill>
              <a:latin typeface="+mn-lt"/>
              <a:ea typeface="+mn-ea"/>
              <a:cs typeface="+mn-cs"/>
            </a:rPr>
            <a:t>SALES</a:t>
          </a:r>
          <a:r>
            <a:rPr lang="en-GB" sz="2800" b="1" kern="1200" baseline="0">
              <a:solidFill>
                <a:schemeClr val="accent1"/>
              </a:solidFill>
              <a:latin typeface="+mn-lt"/>
              <a:ea typeface="+mn-ea"/>
              <a:cs typeface="+mn-cs"/>
            </a:rPr>
            <a:t> DASHBOARD</a:t>
          </a:r>
          <a:endParaRPr lang="en-GB" sz="2800" b="1" kern="1200">
            <a:solidFill>
              <a:schemeClr val="accent1"/>
            </a:solidFill>
            <a:latin typeface="+mn-lt"/>
            <a:ea typeface="+mn-ea"/>
            <a:cs typeface="+mn-cs"/>
          </a:endParaRPr>
        </a:p>
      </xdr:txBody>
    </xdr:sp>
    <xdr:clientData/>
  </xdr:twoCellAnchor>
  <xdr:twoCellAnchor>
    <xdr:from>
      <xdr:col>0</xdr:col>
      <xdr:colOff>85977</xdr:colOff>
      <xdr:row>4</xdr:row>
      <xdr:rowOff>50431</xdr:rowOff>
    </xdr:from>
    <xdr:to>
      <xdr:col>3</xdr:col>
      <xdr:colOff>730531</xdr:colOff>
      <xdr:row>8</xdr:row>
      <xdr:rowOff>78673</xdr:rowOff>
    </xdr:to>
    <xdr:sp macro="" textlink="">
      <xdr:nvSpPr>
        <xdr:cNvPr id="4" name="Rounded Rectangle 3">
          <a:extLst>
            <a:ext uri="{FF2B5EF4-FFF2-40B4-BE49-F238E27FC236}">
              <a16:creationId xmlns:a16="http://schemas.microsoft.com/office/drawing/2014/main" id="{9EF17945-FD5E-5F99-EE3B-F009E6B0FC9F}"/>
            </a:ext>
          </a:extLst>
        </xdr:cNvPr>
        <xdr:cNvSpPr/>
      </xdr:nvSpPr>
      <xdr:spPr>
        <a:xfrm>
          <a:off x="85977" y="814679"/>
          <a:ext cx="3105881" cy="792490"/>
        </a:xfrm>
        <a:prstGeom prst="roundRect">
          <a:avLst/>
        </a:prstGeom>
        <a:solidFill>
          <a:schemeClr val="bg1"/>
        </a:solidFill>
        <a:ln>
          <a:noFill/>
        </a:ln>
        <a:effectLst>
          <a:outerShdw blurRad="50800" dist="38100" dir="2700000" algn="tl" rotWithShape="0">
            <a:prstClr val="black">
              <a:alpha val="40000"/>
            </a:prstClr>
          </a:outerShdw>
        </a:effectLst>
        <a:scene3d>
          <a:camera prst="orthographicFront">
            <a:rot lat="0" lon="0" rev="0"/>
          </a:camera>
          <a:lightRig rig="glow" dir="t">
            <a:rot lat="0" lon="0" rev="4800000"/>
          </a:lightRig>
        </a:scene3d>
        <a:sp3d prstMaterial="matte">
          <a:bevelT w="127000" h="635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ctr"/>
          <a:r>
            <a:rPr lang="en-GB" sz="2400" b="1" kern="1200">
              <a:solidFill>
                <a:schemeClr val="accent1"/>
              </a:solidFill>
              <a:latin typeface="+mn-lt"/>
              <a:ea typeface="+mn-ea"/>
              <a:cs typeface="+mn-cs"/>
            </a:rPr>
            <a:t>       </a:t>
          </a:r>
          <a:r>
            <a:rPr lang="en-GB" sz="2000" b="1" kern="1200">
              <a:solidFill>
                <a:schemeClr val="accent1"/>
              </a:solidFill>
              <a:latin typeface="+mn-lt"/>
              <a:ea typeface="+mn-ea"/>
              <a:cs typeface="+mn-cs"/>
            </a:rPr>
            <a:t>TOTAL</a:t>
          </a:r>
          <a:r>
            <a:rPr lang="en-GB" sz="2000" b="1" kern="1200" baseline="0">
              <a:solidFill>
                <a:schemeClr val="accent1"/>
              </a:solidFill>
              <a:latin typeface="+mn-lt"/>
              <a:ea typeface="+mn-ea"/>
              <a:cs typeface="+mn-cs"/>
            </a:rPr>
            <a:t> SALES</a:t>
          </a:r>
        </a:p>
      </xdr:txBody>
    </xdr:sp>
    <xdr:clientData/>
  </xdr:twoCellAnchor>
  <xdr:twoCellAnchor>
    <xdr:from>
      <xdr:col>0</xdr:col>
      <xdr:colOff>68161</xdr:colOff>
      <xdr:row>4</xdr:row>
      <xdr:rowOff>50431</xdr:rowOff>
    </xdr:from>
    <xdr:to>
      <xdr:col>1</xdr:col>
      <xdr:colOff>95572</xdr:colOff>
      <xdr:row>8</xdr:row>
      <xdr:rowOff>78673</xdr:rowOff>
    </xdr:to>
    <xdr:sp macro="" textlink="">
      <xdr:nvSpPr>
        <xdr:cNvPr id="6" name="Rounded Rectangle 5">
          <a:extLst>
            <a:ext uri="{FF2B5EF4-FFF2-40B4-BE49-F238E27FC236}">
              <a16:creationId xmlns:a16="http://schemas.microsoft.com/office/drawing/2014/main" id="{927508FE-B20A-075E-C551-B301493425AC}"/>
            </a:ext>
          </a:extLst>
        </xdr:cNvPr>
        <xdr:cNvSpPr/>
      </xdr:nvSpPr>
      <xdr:spPr>
        <a:xfrm>
          <a:off x="68161" y="814679"/>
          <a:ext cx="847853" cy="792490"/>
        </a:xfrm>
        <a:prstGeom prst="roundRect">
          <a:avLst/>
        </a:prstGeom>
        <a:solidFill>
          <a:schemeClr val="accent1"/>
        </a:solidFill>
        <a:ln>
          <a:noFill/>
        </a:ln>
        <a:effectLst>
          <a:outerShdw blurRad="50800" dist="38100" dir="2700000" algn="tl" rotWithShape="0">
            <a:prstClr val="black">
              <a:alpha val="40000"/>
            </a:prstClr>
          </a:outerShdw>
        </a:effectLst>
        <a:scene3d>
          <a:camera prst="orthographicFront">
            <a:rot lat="0" lon="0" rev="0"/>
          </a:camera>
          <a:lightRig rig="glow" dir="t">
            <a:rot lat="0" lon="0" rev="4800000"/>
          </a:lightRig>
        </a:scene3d>
        <a:sp3d prstMaterial="matte">
          <a:bevelT w="127000" h="63500"/>
        </a:sp3d>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indent="0" algn="ctr"/>
          <a:endParaRPr lang="en-GB" sz="2800" b="1" kern="1200">
            <a:solidFill>
              <a:schemeClr val="accent1"/>
            </a:solidFill>
            <a:latin typeface="+mn-lt"/>
            <a:ea typeface="+mn-ea"/>
            <a:cs typeface="+mn-cs"/>
          </a:endParaRPr>
        </a:p>
      </xdr:txBody>
    </xdr:sp>
    <xdr:clientData/>
  </xdr:twoCellAnchor>
  <xdr:twoCellAnchor>
    <xdr:from>
      <xdr:col>4</xdr:col>
      <xdr:colOff>108455</xdr:colOff>
      <xdr:row>4</xdr:row>
      <xdr:rowOff>50431</xdr:rowOff>
    </xdr:from>
    <xdr:to>
      <xdr:col>7</xdr:col>
      <xdr:colOff>753009</xdr:colOff>
      <xdr:row>8</xdr:row>
      <xdr:rowOff>78673</xdr:rowOff>
    </xdr:to>
    <xdr:sp macro="" textlink="">
      <xdr:nvSpPr>
        <xdr:cNvPr id="7" name="Rounded Rectangle 6">
          <a:extLst>
            <a:ext uri="{FF2B5EF4-FFF2-40B4-BE49-F238E27FC236}">
              <a16:creationId xmlns:a16="http://schemas.microsoft.com/office/drawing/2014/main" id="{278F827F-E092-1B93-CEE5-A83723959994}"/>
            </a:ext>
          </a:extLst>
        </xdr:cNvPr>
        <xdr:cNvSpPr/>
      </xdr:nvSpPr>
      <xdr:spPr>
        <a:xfrm>
          <a:off x="3390225" y="814679"/>
          <a:ext cx="3105881" cy="792490"/>
        </a:xfrm>
        <a:prstGeom prst="roundRect">
          <a:avLst/>
        </a:prstGeom>
        <a:solidFill>
          <a:schemeClr val="bg1"/>
        </a:solidFill>
        <a:ln>
          <a:noFill/>
        </a:ln>
        <a:effectLst>
          <a:outerShdw blurRad="50800" dist="38100" dir="2700000" algn="tl" rotWithShape="0">
            <a:prstClr val="black">
              <a:alpha val="40000"/>
            </a:prstClr>
          </a:outerShdw>
        </a:effectLst>
        <a:scene3d>
          <a:camera prst="orthographicFront">
            <a:rot lat="0" lon="0" rev="0"/>
          </a:camera>
          <a:lightRig rig="glow" dir="t">
            <a:rot lat="0" lon="0" rev="4800000"/>
          </a:lightRig>
        </a:scene3d>
        <a:sp3d prstMaterial="matte">
          <a:bevelT w="127000" h="635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ctr"/>
          <a:r>
            <a:rPr lang="en-GB" sz="2000" b="1" kern="1200">
              <a:solidFill>
                <a:schemeClr val="accent1"/>
              </a:solidFill>
              <a:latin typeface="+mn-lt"/>
              <a:ea typeface="+mn-ea"/>
              <a:cs typeface="+mn-cs"/>
            </a:rPr>
            <a:t>               AVERAGE</a:t>
          </a:r>
          <a:r>
            <a:rPr lang="en-GB" sz="2000" b="1" kern="1200" baseline="0">
              <a:solidFill>
                <a:schemeClr val="accent1"/>
              </a:solidFill>
              <a:latin typeface="+mn-lt"/>
              <a:ea typeface="+mn-ea"/>
              <a:cs typeface="+mn-cs"/>
            </a:rPr>
            <a:t> SALES</a:t>
          </a:r>
        </a:p>
      </xdr:txBody>
    </xdr:sp>
    <xdr:clientData/>
  </xdr:twoCellAnchor>
  <xdr:twoCellAnchor>
    <xdr:from>
      <xdr:col>4</xdr:col>
      <xdr:colOff>90639</xdr:colOff>
      <xdr:row>4</xdr:row>
      <xdr:rowOff>50431</xdr:rowOff>
    </xdr:from>
    <xdr:to>
      <xdr:col>5</xdr:col>
      <xdr:colOff>118050</xdr:colOff>
      <xdr:row>8</xdr:row>
      <xdr:rowOff>78673</xdr:rowOff>
    </xdr:to>
    <xdr:sp macro="" textlink="">
      <xdr:nvSpPr>
        <xdr:cNvPr id="8" name="Rounded Rectangle 7">
          <a:extLst>
            <a:ext uri="{FF2B5EF4-FFF2-40B4-BE49-F238E27FC236}">
              <a16:creationId xmlns:a16="http://schemas.microsoft.com/office/drawing/2014/main" id="{C05ECC2F-3D7D-6143-8003-BB1202F5D301}"/>
            </a:ext>
          </a:extLst>
        </xdr:cNvPr>
        <xdr:cNvSpPr/>
      </xdr:nvSpPr>
      <xdr:spPr>
        <a:xfrm>
          <a:off x="3372409" y="814679"/>
          <a:ext cx="847853" cy="792490"/>
        </a:xfrm>
        <a:prstGeom prst="roundRect">
          <a:avLst/>
        </a:prstGeom>
        <a:solidFill>
          <a:schemeClr val="accent1"/>
        </a:solidFill>
        <a:ln>
          <a:noFill/>
        </a:ln>
        <a:effectLst>
          <a:outerShdw blurRad="50800" dist="38100" dir="2700000" algn="tl" rotWithShape="0">
            <a:prstClr val="black">
              <a:alpha val="40000"/>
            </a:prstClr>
          </a:outerShdw>
        </a:effectLst>
        <a:scene3d>
          <a:camera prst="orthographicFront">
            <a:rot lat="0" lon="0" rev="0"/>
          </a:camera>
          <a:lightRig rig="glow" dir="t">
            <a:rot lat="0" lon="0" rev="4800000"/>
          </a:lightRig>
        </a:scene3d>
        <a:sp3d prstMaterial="matte">
          <a:bevelT w="127000" h="63500"/>
        </a:sp3d>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indent="0" algn="ctr"/>
          <a:endParaRPr lang="en-GB" sz="2800" b="1" kern="1200">
            <a:solidFill>
              <a:schemeClr val="accent1"/>
            </a:solidFill>
            <a:latin typeface="+mn-lt"/>
            <a:ea typeface="+mn-ea"/>
            <a:cs typeface="+mn-cs"/>
          </a:endParaRPr>
        </a:p>
      </xdr:txBody>
    </xdr:sp>
    <xdr:clientData/>
  </xdr:twoCellAnchor>
  <xdr:twoCellAnchor>
    <xdr:from>
      <xdr:col>8</xdr:col>
      <xdr:colOff>63499</xdr:colOff>
      <xdr:row>4</xdr:row>
      <xdr:rowOff>50431</xdr:rowOff>
    </xdr:from>
    <xdr:to>
      <xdr:col>11</xdr:col>
      <xdr:colOff>708053</xdr:colOff>
      <xdr:row>8</xdr:row>
      <xdr:rowOff>78673</xdr:rowOff>
    </xdr:to>
    <xdr:sp macro="" textlink="">
      <xdr:nvSpPr>
        <xdr:cNvPr id="9" name="Rounded Rectangle 8">
          <a:extLst>
            <a:ext uri="{FF2B5EF4-FFF2-40B4-BE49-F238E27FC236}">
              <a16:creationId xmlns:a16="http://schemas.microsoft.com/office/drawing/2014/main" id="{8196F984-6361-E1C8-EAF4-413EA4D00641}"/>
            </a:ext>
          </a:extLst>
        </xdr:cNvPr>
        <xdr:cNvSpPr/>
      </xdr:nvSpPr>
      <xdr:spPr>
        <a:xfrm>
          <a:off x="6627039" y="814679"/>
          <a:ext cx="3105881" cy="792490"/>
        </a:xfrm>
        <a:prstGeom prst="roundRect">
          <a:avLst/>
        </a:prstGeom>
        <a:solidFill>
          <a:schemeClr val="bg1"/>
        </a:solidFill>
        <a:ln>
          <a:noFill/>
        </a:ln>
        <a:effectLst>
          <a:outerShdw blurRad="50800" dist="38100" dir="2700000" algn="tl" rotWithShape="0">
            <a:prstClr val="black">
              <a:alpha val="40000"/>
            </a:prstClr>
          </a:outerShdw>
        </a:effectLst>
        <a:scene3d>
          <a:camera prst="orthographicFront">
            <a:rot lat="0" lon="0" rev="0"/>
          </a:camera>
          <a:lightRig rig="glow" dir="t">
            <a:rot lat="0" lon="0" rev="4800000"/>
          </a:lightRig>
        </a:scene3d>
        <a:sp3d prstMaterial="matte">
          <a:bevelT w="127000" h="635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ctr"/>
          <a:r>
            <a:rPr lang="en-GB" sz="2000" b="1" kern="1200">
              <a:solidFill>
                <a:schemeClr val="accent1"/>
              </a:solidFill>
              <a:latin typeface="+mn-lt"/>
              <a:ea typeface="+mn-ea"/>
              <a:cs typeface="+mn-cs"/>
            </a:rPr>
            <a:t>      UNITS SOLD</a:t>
          </a:r>
        </a:p>
      </xdr:txBody>
    </xdr:sp>
    <xdr:clientData/>
  </xdr:twoCellAnchor>
  <xdr:twoCellAnchor>
    <xdr:from>
      <xdr:col>8</xdr:col>
      <xdr:colOff>45683</xdr:colOff>
      <xdr:row>4</xdr:row>
      <xdr:rowOff>50431</xdr:rowOff>
    </xdr:from>
    <xdr:to>
      <xdr:col>9</xdr:col>
      <xdr:colOff>73094</xdr:colOff>
      <xdr:row>8</xdr:row>
      <xdr:rowOff>78673</xdr:rowOff>
    </xdr:to>
    <xdr:sp macro="" textlink="">
      <xdr:nvSpPr>
        <xdr:cNvPr id="10" name="Rounded Rectangle 9">
          <a:extLst>
            <a:ext uri="{FF2B5EF4-FFF2-40B4-BE49-F238E27FC236}">
              <a16:creationId xmlns:a16="http://schemas.microsoft.com/office/drawing/2014/main" id="{06DAB101-4BC3-0FED-904B-C213AA179D4C}"/>
            </a:ext>
          </a:extLst>
        </xdr:cNvPr>
        <xdr:cNvSpPr/>
      </xdr:nvSpPr>
      <xdr:spPr>
        <a:xfrm>
          <a:off x="6667826" y="821502"/>
          <a:ext cx="855179" cy="799314"/>
        </a:xfrm>
        <a:prstGeom prst="roundRect">
          <a:avLst/>
        </a:prstGeom>
        <a:solidFill>
          <a:schemeClr val="accent1"/>
        </a:solidFill>
        <a:ln>
          <a:noFill/>
        </a:ln>
        <a:effectLst>
          <a:outerShdw blurRad="50800" dist="38100" dir="2700000" algn="tl" rotWithShape="0">
            <a:prstClr val="black">
              <a:alpha val="40000"/>
            </a:prstClr>
          </a:outerShdw>
        </a:effectLst>
        <a:scene3d>
          <a:camera prst="orthographicFront">
            <a:rot lat="0" lon="0" rev="0"/>
          </a:camera>
          <a:lightRig rig="glow" dir="t">
            <a:rot lat="0" lon="0" rev="4800000"/>
          </a:lightRig>
        </a:scene3d>
        <a:sp3d prstMaterial="matte">
          <a:bevelT w="127000" h="63500"/>
        </a:sp3d>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indent="0" algn="ctr"/>
          <a:endParaRPr lang="en-GB" sz="2800" b="1" kern="1200">
            <a:solidFill>
              <a:schemeClr val="accent1"/>
            </a:solidFill>
            <a:latin typeface="+mn-lt"/>
            <a:ea typeface="+mn-ea"/>
            <a:cs typeface="+mn-cs"/>
          </a:endParaRPr>
        </a:p>
      </xdr:txBody>
    </xdr:sp>
    <xdr:clientData/>
  </xdr:twoCellAnchor>
  <xdr:twoCellAnchor>
    <xdr:from>
      <xdr:col>1</xdr:col>
      <xdr:colOff>280974</xdr:colOff>
      <xdr:row>6</xdr:row>
      <xdr:rowOff>67434</xdr:rowOff>
    </xdr:from>
    <xdr:to>
      <xdr:col>3</xdr:col>
      <xdr:colOff>427080</xdr:colOff>
      <xdr:row>8</xdr:row>
      <xdr:rowOff>11240</xdr:rowOff>
    </xdr:to>
    <xdr:sp macro="" textlink="">
      <xdr:nvSpPr>
        <xdr:cNvPr id="13" name="TextBox 12">
          <a:extLst>
            <a:ext uri="{FF2B5EF4-FFF2-40B4-BE49-F238E27FC236}">
              <a16:creationId xmlns:a16="http://schemas.microsoft.com/office/drawing/2014/main" id="{AEA4951C-2C68-C2AB-AC9C-35A703DA97EF}"/>
            </a:ext>
          </a:extLst>
        </xdr:cNvPr>
        <xdr:cNvSpPr txBox="1"/>
      </xdr:nvSpPr>
      <xdr:spPr>
        <a:xfrm>
          <a:off x="1101416" y="1213806"/>
          <a:ext cx="1786991" cy="325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i="0" u="none" strike="noStrike">
              <a:solidFill>
                <a:schemeClr val="accent1"/>
              </a:solidFill>
              <a:effectLst/>
              <a:latin typeface="+mn-lt"/>
              <a:ea typeface="+mn-ea"/>
              <a:cs typeface="+mn-cs"/>
            </a:rPr>
            <a:t>₹1,76,62,274.37</a:t>
          </a:r>
          <a:r>
            <a:rPr lang="en-IN" sz="1800">
              <a:solidFill>
                <a:schemeClr val="accent1"/>
              </a:solidFill>
            </a:rPr>
            <a:t> </a:t>
          </a:r>
          <a:endParaRPr lang="en-GB" sz="1800" kern="1200">
            <a:solidFill>
              <a:schemeClr val="accent1"/>
            </a:solidFill>
          </a:endParaRPr>
        </a:p>
      </xdr:txBody>
    </xdr:sp>
    <xdr:clientData/>
  </xdr:twoCellAnchor>
  <xdr:twoCellAnchor>
    <xdr:from>
      <xdr:col>9</xdr:col>
      <xdr:colOff>457200</xdr:colOff>
      <xdr:row>6</xdr:row>
      <xdr:rowOff>47037</xdr:rowOff>
    </xdr:from>
    <xdr:to>
      <xdr:col>11</xdr:col>
      <xdr:colOff>584425</xdr:colOff>
      <xdr:row>7</xdr:row>
      <xdr:rowOff>172720</xdr:rowOff>
    </xdr:to>
    <xdr:sp macro="" textlink="">
      <xdr:nvSpPr>
        <xdr:cNvPr id="15" name="TextBox 14">
          <a:extLst>
            <a:ext uri="{FF2B5EF4-FFF2-40B4-BE49-F238E27FC236}">
              <a16:creationId xmlns:a16="http://schemas.microsoft.com/office/drawing/2014/main" id="{4C2E71F9-8655-B60E-B1DA-F7B29417D3B8}"/>
            </a:ext>
          </a:extLst>
        </xdr:cNvPr>
        <xdr:cNvSpPr txBox="1"/>
      </xdr:nvSpPr>
      <xdr:spPr>
        <a:xfrm>
          <a:off x="7863840" y="1205277"/>
          <a:ext cx="1773145" cy="31872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kern="1200">
              <a:solidFill>
                <a:schemeClr val="accent1"/>
              </a:solidFill>
            </a:rPr>
            <a:t>1,31,412</a:t>
          </a:r>
        </a:p>
      </xdr:txBody>
    </xdr:sp>
    <xdr:clientData/>
  </xdr:twoCellAnchor>
  <xdr:twoCellAnchor>
    <xdr:from>
      <xdr:col>8</xdr:col>
      <xdr:colOff>16933</xdr:colOff>
      <xdr:row>8</xdr:row>
      <xdr:rowOff>171687</xdr:rowOff>
    </xdr:from>
    <xdr:to>
      <xdr:col>14</xdr:col>
      <xdr:colOff>728133</xdr:colOff>
      <xdr:row>23</xdr:row>
      <xdr:rowOff>132493</xdr:rowOff>
    </xdr:to>
    <xdr:sp macro="" textlink="">
      <xdr:nvSpPr>
        <xdr:cNvPr id="18" name="Rounded Rectangle 17">
          <a:extLst>
            <a:ext uri="{FF2B5EF4-FFF2-40B4-BE49-F238E27FC236}">
              <a16:creationId xmlns:a16="http://schemas.microsoft.com/office/drawing/2014/main" id="{703C5EBC-864F-6248-9B0B-40BA01C2EE36}"/>
            </a:ext>
          </a:extLst>
        </xdr:cNvPr>
        <xdr:cNvSpPr/>
      </xdr:nvSpPr>
      <xdr:spPr>
        <a:xfrm>
          <a:off x="6654800" y="1661820"/>
          <a:ext cx="5689600" cy="2754806"/>
        </a:xfrm>
        <a:prstGeom prst="roundRect">
          <a:avLst/>
        </a:prstGeom>
        <a:solidFill>
          <a:schemeClr val="bg1"/>
        </a:solidFill>
        <a:ln>
          <a:noFill/>
        </a:ln>
        <a:effectLst>
          <a:outerShdw blurRad="50800" dist="38100" dir="2700000" algn="tl" rotWithShape="0">
            <a:prstClr val="black">
              <a:alpha val="40000"/>
            </a:prstClr>
          </a:outerShdw>
        </a:effectLst>
        <a:scene3d>
          <a:camera prst="orthographicFront">
            <a:rot lat="0" lon="0" rev="0"/>
          </a:camera>
          <a:lightRig rig="glow" dir="t">
            <a:rot lat="0" lon="0" rev="4800000"/>
          </a:lightRig>
        </a:scene3d>
        <a:sp3d prstMaterial="matte">
          <a:bevelT w="127000" h="635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ctr"/>
          <a:endParaRPr lang="en-GB" sz="2000" b="1" kern="1200" baseline="0">
            <a:solidFill>
              <a:schemeClr val="accent1"/>
            </a:solidFill>
            <a:latin typeface="+mn-lt"/>
            <a:ea typeface="+mn-ea"/>
            <a:cs typeface="+mn-cs"/>
          </a:endParaRPr>
        </a:p>
      </xdr:txBody>
    </xdr:sp>
    <xdr:clientData/>
  </xdr:twoCellAnchor>
  <xdr:twoCellAnchor>
    <xdr:from>
      <xdr:col>0</xdr:col>
      <xdr:colOff>89472</xdr:colOff>
      <xdr:row>24</xdr:row>
      <xdr:rowOff>169065</xdr:rowOff>
    </xdr:from>
    <xdr:to>
      <xdr:col>7</xdr:col>
      <xdr:colOff>544285</xdr:colOff>
      <xdr:row>39</xdr:row>
      <xdr:rowOff>123378</xdr:rowOff>
    </xdr:to>
    <xdr:sp macro="" textlink="">
      <xdr:nvSpPr>
        <xdr:cNvPr id="19" name="Rounded Rectangle 18">
          <a:extLst>
            <a:ext uri="{FF2B5EF4-FFF2-40B4-BE49-F238E27FC236}">
              <a16:creationId xmlns:a16="http://schemas.microsoft.com/office/drawing/2014/main" id="{B5131572-C674-4215-EF64-DE5BF1DB2486}"/>
            </a:ext>
          </a:extLst>
        </xdr:cNvPr>
        <xdr:cNvSpPr/>
      </xdr:nvSpPr>
      <xdr:spPr>
        <a:xfrm>
          <a:off x="89472" y="4858296"/>
          <a:ext cx="6218659" cy="2885082"/>
        </a:xfrm>
        <a:prstGeom prst="roundRect">
          <a:avLst/>
        </a:prstGeom>
        <a:solidFill>
          <a:schemeClr val="bg1"/>
        </a:solidFill>
        <a:ln>
          <a:noFill/>
        </a:ln>
        <a:effectLst>
          <a:outerShdw blurRad="50800" dist="38100" dir="2700000" algn="tl" rotWithShape="0">
            <a:prstClr val="black">
              <a:alpha val="40000"/>
            </a:prstClr>
          </a:outerShdw>
        </a:effectLst>
        <a:scene3d>
          <a:camera prst="orthographicFront">
            <a:rot lat="0" lon="0" rev="0"/>
          </a:camera>
          <a:lightRig rig="glow" dir="t">
            <a:rot lat="0" lon="0" rev="4800000"/>
          </a:lightRig>
        </a:scene3d>
        <a:sp3d prstMaterial="matte">
          <a:bevelT w="127000" h="635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ctr"/>
          <a:endParaRPr lang="en-GB" sz="2000" b="1" kern="1200" baseline="0">
            <a:solidFill>
              <a:schemeClr val="accent1"/>
            </a:solidFill>
            <a:latin typeface="+mn-lt"/>
            <a:ea typeface="+mn-ea"/>
            <a:cs typeface="+mn-cs"/>
          </a:endParaRPr>
        </a:p>
      </xdr:txBody>
    </xdr:sp>
    <xdr:clientData/>
  </xdr:twoCellAnchor>
  <xdr:twoCellAnchor>
    <xdr:from>
      <xdr:col>8</xdr:col>
      <xdr:colOff>0</xdr:colOff>
      <xdr:row>24</xdr:row>
      <xdr:rowOff>169065</xdr:rowOff>
    </xdr:from>
    <xdr:to>
      <xdr:col>14</xdr:col>
      <xdr:colOff>711200</xdr:colOff>
      <xdr:row>39</xdr:row>
      <xdr:rowOff>123378</xdr:rowOff>
    </xdr:to>
    <xdr:sp macro="" textlink="">
      <xdr:nvSpPr>
        <xdr:cNvPr id="20" name="Rounded Rectangle 19">
          <a:extLst>
            <a:ext uri="{FF2B5EF4-FFF2-40B4-BE49-F238E27FC236}">
              <a16:creationId xmlns:a16="http://schemas.microsoft.com/office/drawing/2014/main" id="{C27F913E-28B0-EDAC-E71A-6C96B6C8BDC4}"/>
            </a:ext>
          </a:extLst>
        </xdr:cNvPr>
        <xdr:cNvSpPr/>
      </xdr:nvSpPr>
      <xdr:spPr>
        <a:xfrm>
          <a:off x="6637867" y="4639465"/>
          <a:ext cx="5689600" cy="2748313"/>
        </a:xfrm>
        <a:prstGeom prst="roundRect">
          <a:avLst/>
        </a:prstGeom>
        <a:solidFill>
          <a:schemeClr val="bg1"/>
        </a:solidFill>
        <a:ln>
          <a:noFill/>
        </a:ln>
        <a:effectLst>
          <a:outerShdw blurRad="50800" dist="38100" dir="2700000" algn="tl" rotWithShape="0">
            <a:prstClr val="black">
              <a:alpha val="40000"/>
            </a:prstClr>
          </a:outerShdw>
        </a:effectLst>
        <a:scene3d>
          <a:camera prst="orthographicFront">
            <a:rot lat="0" lon="0" rev="0"/>
          </a:camera>
          <a:lightRig rig="glow" dir="t">
            <a:rot lat="0" lon="0" rev="4800000"/>
          </a:lightRig>
        </a:scene3d>
        <a:sp3d prstMaterial="matte">
          <a:bevelT w="127000" h="635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ctr"/>
          <a:endParaRPr lang="en-GB" sz="2000" b="1" kern="1200" baseline="0">
            <a:solidFill>
              <a:schemeClr val="accent1"/>
            </a:solidFill>
            <a:latin typeface="+mn-lt"/>
            <a:ea typeface="+mn-ea"/>
            <a:cs typeface="+mn-cs"/>
          </a:endParaRPr>
        </a:p>
      </xdr:txBody>
    </xdr:sp>
    <xdr:clientData/>
  </xdr:twoCellAnchor>
  <xdr:twoCellAnchor>
    <xdr:from>
      <xdr:col>0</xdr:col>
      <xdr:colOff>78235</xdr:colOff>
      <xdr:row>9</xdr:row>
      <xdr:rowOff>16464</xdr:rowOff>
    </xdr:from>
    <xdr:to>
      <xdr:col>7</xdr:col>
      <xdr:colOff>694267</xdr:colOff>
      <xdr:row>23</xdr:row>
      <xdr:rowOff>174826</xdr:rowOff>
    </xdr:to>
    <xdr:grpSp>
      <xdr:nvGrpSpPr>
        <xdr:cNvPr id="23" name="Group 22">
          <a:extLst>
            <a:ext uri="{FF2B5EF4-FFF2-40B4-BE49-F238E27FC236}">
              <a16:creationId xmlns:a16="http://schemas.microsoft.com/office/drawing/2014/main" id="{4885C532-D586-5881-05A7-10A7CCE6570A}"/>
            </a:ext>
          </a:extLst>
        </xdr:cNvPr>
        <xdr:cNvGrpSpPr/>
      </xdr:nvGrpSpPr>
      <xdr:grpSpPr>
        <a:xfrm>
          <a:off x="78235" y="1755812"/>
          <a:ext cx="6413858" cy="2864014"/>
          <a:chOff x="1390568" y="1850909"/>
          <a:chExt cx="4988028" cy="2924140"/>
        </a:xfrm>
      </xdr:grpSpPr>
      <xdr:sp macro="" textlink="">
        <xdr:nvSpPr>
          <xdr:cNvPr id="16" name="Rounded Rectangle 15">
            <a:extLst>
              <a:ext uri="{FF2B5EF4-FFF2-40B4-BE49-F238E27FC236}">
                <a16:creationId xmlns:a16="http://schemas.microsoft.com/office/drawing/2014/main" id="{B3BA8046-45A4-6AA5-7F65-9F3DC1602500}"/>
              </a:ext>
            </a:extLst>
          </xdr:cNvPr>
          <xdr:cNvSpPr/>
        </xdr:nvSpPr>
        <xdr:spPr>
          <a:xfrm>
            <a:off x="1390568" y="1850909"/>
            <a:ext cx="4988028" cy="2924140"/>
          </a:xfrm>
          <a:prstGeom prst="roundRect">
            <a:avLst/>
          </a:prstGeom>
          <a:solidFill>
            <a:schemeClr val="bg1"/>
          </a:solidFill>
          <a:ln>
            <a:noFill/>
          </a:ln>
          <a:effectLst>
            <a:outerShdw blurRad="50800" dist="38100" dir="2700000" algn="tl" rotWithShape="0">
              <a:prstClr val="black">
                <a:alpha val="40000"/>
              </a:prstClr>
            </a:outerShdw>
          </a:effectLst>
          <a:scene3d>
            <a:camera prst="orthographicFront">
              <a:rot lat="0" lon="0" rev="0"/>
            </a:camera>
            <a:lightRig rig="glow" dir="t">
              <a:rot lat="0" lon="0" rev="4800000"/>
            </a:lightRig>
          </a:scene3d>
          <a:sp3d prstMaterial="matte">
            <a:bevelT w="127000" h="635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ctr"/>
            <a:endParaRPr lang="en-GB" sz="2000" b="1" kern="1200" baseline="0">
              <a:solidFill>
                <a:schemeClr val="accent1"/>
              </a:solidFill>
              <a:latin typeface="+mn-lt"/>
              <a:ea typeface="+mn-ea"/>
              <a:cs typeface="+mn-cs"/>
            </a:endParaRPr>
          </a:p>
        </xdr:txBody>
      </xdr:sp>
      <xdr:graphicFrame macro="">
        <xdr:nvGraphicFramePr>
          <xdr:cNvPr id="22" name="Chart 21">
            <a:extLst>
              <a:ext uri="{FF2B5EF4-FFF2-40B4-BE49-F238E27FC236}">
                <a16:creationId xmlns:a16="http://schemas.microsoft.com/office/drawing/2014/main" id="{9FC44ABD-3B7D-3C4B-B916-7A56563BBB50}"/>
              </a:ext>
            </a:extLst>
          </xdr:cNvPr>
          <xdr:cNvGraphicFramePr>
            <a:graphicFrameLocks/>
          </xdr:cNvGraphicFramePr>
        </xdr:nvGraphicFramePr>
        <xdr:xfrm>
          <a:off x="1694735" y="1991838"/>
          <a:ext cx="4412323" cy="2641491"/>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twoCellAnchor>
    <xdr:from>
      <xdr:col>8</xdr:col>
      <xdr:colOff>148385</xdr:colOff>
      <xdr:row>9</xdr:row>
      <xdr:rowOff>135293</xdr:rowOff>
    </xdr:from>
    <xdr:to>
      <xdr:col>14</xdr:col>
      <xdr:colOff>567354</xdr:colOff>
      <xdr:row>22</xdr:row>
      <xdr:rowOff>187663</xdr:rowOff>
    </xdr:to>
    <xdr:graphicFrame macro="">
      <xdr:nvGraphicFramePr>
        <xdr:cNvPr id="24" name="Chart 23">
          <a:extLst>
            <a:ext uri="{FF2B5EF4-FFF2-40B4-BE49-F238E27FC236}">
              <a16:creationId xmlns:a16="http://schemas.microsoft.com/office/drawing/2014/main" id="{F57557C7-DB8E-A34A-AAC5-907E8446B3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298373</xdr:colOff>
      <xdr:row>25</xdr:row>
      <xdr:rowOff>99457</xdr:rowOff>
    </xdr:from>
    <xdr:to>
      <xdr:col>7</xdr:col>
      <xdr:colOff>382530</xdr:colOff>
      <xdr:row>38</xdr:row>
      <xdr:rowOff>191265</xdr:rowOff>
    </xdr:to>
    <xdr:graphicFrame macro="">
      <xdr:nvGraphicFramePr>
        <xdr:cNvPr id="2" name="Chart 1">
          <a:extLst>
            <a:ext uri="{FF2B5EF4-FFF2-40B4-BE49-F238E27FC236}">
              <a16:creationId xmlns:a16="http://schemas.microsoft.com/office/drawing/2014/main" id="{A85267C2-3D23-2C40-94FB-F2866571E5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247650</xdr:colOff>
      <xdr:row>25</xdr:row>
      <xdr:rowOff>114300</xdr:rowOff>
    </xdr:from>
    <xdr:to>
      <xdr:col>14</xdr:col>
      <xdr:colOff>552450</xdr:colOff>
      <xdr:row>39</xdr:row>
      <xdr:rowOff>25400</xdr:rowOff>
    </xdr:to>
    <xdr:graphicFrame macro="">
      <xdr:nvGraphicFramePr>
        <xdr:cNvPr id="5" name="Chart 4">
          <a:extLst>
            <a:ext uri="{FF2B5EF4-FFF2-40B4-BE49-F238E27FC236}">
              <a16:creationId xmlns:a16="http://schemas.microsoft.com/office/drawing/2014/main" id="{0340CA5C-CDEB-D849-A23E-0573E60322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12</xdr:col>
      <xdr:colOff>3763</xdr:colOff>
      <xdr:row>4</xdr:row>
      <xdr:rowOff>71120</xdr:rowOff>
    </xdr:from>
    <xdr:to>
      <xdr:col>14</xdr:col>
      <xdr:colOff>654003</xdr:colOff>
      <xdr:row>8</xdr:row>
      <xdr:rowOff>101600</xdr:rowOff>
    </xdr:to>
    <mc:AlternateContent xmlns:mc="http://schemas.openxmlformats.org/markup-compatibility/2006" xmlns:a14="http://schemas.microsoft.com/office/drawing/2010/main">
      <mc:Choice Requires="a14">
        <xdr:graphicFrame macro="">
          <xdr:nvGraphicFramePr>
            <xdr:cNvPr id="12" name="City 1">
              <a:extLst>
                <a:ext uri="{FF2B5EF4-FFF2-40B4-BE49-F238E27FC236}">
                  <a16:creationId xmlns:a16="http://schemas.microsoft.com/office/drawing/2014/main" id="{28021C18-5E4C-BF4C-A735-A24A7615031C}"/>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mlns="">
        <xdr:sp macro="" textlink="">
          <xdr:nvSpPr>
            <xdr:cNvPr id="0" name=""/>
            <xdr:cNvSpPr>
              <a:spLocks noTextEdit="1"/>
            </xdr:cNvSpPr>
          </xdr:nvSpPr>
          <xdr:spPr>
            <a:xfrm>
              <a:off x="9836021" y="835851"/>
              <a:ext cx="2288950" cy="79521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219507</xdr:colOff>
      <xdr:row>4</xdr:row>
      <xdr:rowOff>125432</xdr:rowOff>
    </xdr:from>
    <xdr:to>
      <xdr:col>0</xdr:col>
      <xdr:colOff>820327</xdr:colOff>
      <xdr:row>7</xdr:row>
      <xdr:rowOff>161808</xdr:rowOff>
    </xdr:to>
    <xdr:pic>
      <xdr:nvPicPr>
        <xdr:cNvPr id="17" name="Graphic 16" descr="Money with solid fill">
          <a:extLst>
            <a:ext uri="{FF2B5EF4-FFF2-40B4-BE49-F238E27FC236}">
              <a16:creationId xmlns:a16="http://schemas.microsoft.com/office/drawing/2014/main" id="{4AB25D04-8558-0E43-CB96-98752924FF2A}"/>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219507" y="878025"/>
          <a:ext cx="600820" cy="600820"/>
        </a:xfrm>
        <a:prstGeom prst="rect">
          <a:avLst/>
        </a:prstGeom>
      </xdr:spPr>
    </xdr:pic>
    <xdr:clientData/>
  </xdr:twoCellAnchor>
  <xdr:twoCellAnchor editAs="oneCell">
    <xdr:from>
      <xdr:col>4</xdr:col>
      <xdr:colOff>273544</xdr:colOff>
      <xdr:row>4</xdr:row>
      <xdr:rowOff>168130</xdr:rowOff>
    </xdr:from>
    <xdr:to>
      <xdr:col>4</xdr:col>
      <xdr:colOff>790951</xdr:colOff>
      <xdr:row>7</xdr:row>
      <xdr:rowOff>121093</xdr:rowOff>
    </xdr:to>
    <xdr:pic>
      <xdr:nvPicPr>
        <xdr:cNvPr id="25" name="Graphic 24" descr="Coins with solid fill">
          <a:extLst>
            <a:ext uri="{FF2B5EF4-FFF2-40B4-BE49-F238E27FC236}">
              <a16:creationId xmlns:a16="http://schemas.microsoft.com/office/drawing/2014/main" id="{9874D1F2-A792-B084-7EC8-736D7481B12C}"/>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3584615" y="939201"/>
          <a:ext cx="517407" cy="531267"/>
        </a:xfrm>
        <a:prstGeom prst="rect">
          <a:avLst/>
        </a:prstGeom>
      </xdr:spPr>
    </xdr:pic>
    <xdr:clientData/>
  </xdr:twoCellAnchor>
  <xdr:twoCellAnchor>
    <xdr:from>
      <xdr:col>5</xdr:col>
      <xdr:colOff>660400</xdr:colOff>
      <xdr:row>6</xdr:row>
      <xdr:rowOff>50800</xdr:rowOff>
    </xdr:from>
    <xdr:to>
      <xdr:col>7</xdr:col>
      <xdr:colOff>457200</xdr:colOff>
      <xdr:row>8</xdr:row>
      <xdr:rowOff>20320</xdr:rowOff>
    </xdr:to>
    <xdr:sp macro="" textlink="">
      <xdr:nvSpPr>
        <xdr:cNvPr id="26" name="TextBox 25">
          <a:extLst>
            <a:ext uri="{FF2B5EF4-FFF2-40B4-BE49-F238E27FC236}">
              <a16:creationId xmlns:a16="http://schemas.microsoft.com/office/drawing/2014/main" id="{DB12EE3F-740B-F728-D5A8-649356C66C37}"/>
            </a:ext>
          </a:extLst>
        </xdr:cNvPr>
        <xdr:cNvSpPr txBox="1"/>
      </xdr:nvSpPr>
      <xdr:spPr>
        <a:xfrm>
          <a:off x="4775200" y="1209040"/>
          <a:ext cx="1442720" cy="355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kern="1200">
              <a:solidFill>
                <a:schemeClr val="accent1"/>
              </a:solidFill>
            </a:rPr>
            <a:t>11,767</a:t>
          </a:r>
        </a:p>
      </xdr:txBody>
    </xdr:sp>
    <xdr:clientData/>
  </xdr:twoCellAnchor>
  <xdr:twoCellAnchor editAs="oneCell">
    <xdr:from>
      <xdr:col>8</xdr:col>
      <xdr:colOff>215448</xdr:colOff>
      <xdr:row>4</xdr:row>
      <xdr:rowOff>188688</xdr:rowOff>
    </xdr:from>
    <xdr:to>
      <xdr:col>8</xdr:col>
      <xdr:colOff>737054</xdr:colOff>
      <xdr:row>7</xdr:row>
      <xdr:rowOff>131990</xdr:rowOff>
    </xdr:to>
    <xdr:pic>
      <xdr:nvPicPr>
        <xdr:cNvPr id="28" name="Graphic 27" descr="Database with solid fill">
          <a:extLst>
            <a:ext uri="{FF2B5EF4-FFF2-40B4-BE49-F238E27FC236}">
              <a16:creationId xmlns:a16="http://schemas.microsoft.com/office/drawing/2014/main" id="{A99EFFF7-1546-79B9-EF29-2F038457FA21}"/>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37591" y="959759"/>
          <a:ext cx="521606" cy="52160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351927</xdr:colOff>
      <xdr:row>27</xdr:row>
      <xdr:rowOff>61204</xdr:rowOff>
    </xdr:from>
    <xdr:to>
      <xdr:col>12</xdr:col>
      <xdr:colOff>939494</xdr:colOff>
      <xdr:row>46</xdr:row>
      <xdr:rowOff>63347</xdr:rowOff>
    </xdr:to>
    <xdr:graphicFrame macro="">
      <xdr:nvGraphicFramePr>
        <xdr:cNvPr id="2" name="Chart 1">
          <a:extLst>
            <a:ext uri="{FF2B5EF4-FFF2-40B4-BE49-F238E27FC236}">
              <a16:creationId xmlns:a16="http://schemas.microsoft.com/office/drawing/2014/main" id="{3A990E00-6590-7CE6-F0A0-BC27491EB6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119380</xdr:colOff>
      <xdr:row>13</xdr:row>
      <xdr:rowOff>137160</xdr:rowOff>
    </xdr:from>
    <xdr:to>
      <xdr:col>5</xdr:col>
      <xdr:colOff>721360</xdr:colOff>
      <xdr:row>27</xdr:row>
      <xdr:rowOff>175260</xdr:rowOff>
    </xdr:to>
    <xdr:graphicFrame macro="">
      <xdr:nvGraphicFramePr>
        <xdr:cNvPr id="4" name="Chart 3">
          <a:extLst>
            <a:ext uri="{FF2B5EF4-FFF2-40B4-BE49-F238E27FC236}">
              <a16:creationId xmlns:a16="http://schemas.microsoft.com/office/drawing/2014/main" id="{3F6B7F8C-8829-E1FE-86A0-AEA6EFB977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124460</xdr:colOff>
      <xdr:row>29</xdr:row>
      <xdr:rowOff>22860</xdr:rowOff>
    </xdr:from>
    <xdr:to>
      <xdr:col>5</xdr:col>
      <xdr:colOff>723900</xdr:colOff>
      <xdr:row>43</xdr:row>
      <xdr:rowOff>60960</xdr:rowOff>
    </xdr:to>
    <xdr:graphicFrame macro="">
      <xdr:nvGraphicFramePr>
        <xdr:cNvPr id="6" name="Chart 5">
          <a:extLst>
            <a:ext uri="{FF2B5EF4-FFF2-40B4-BE49-F238E27FC236}">
              <a16:creationId xmlns:a16="http://schemas.microsoft.com/office/drawing/2014/main" id="{D981DD0C-8743-CD0F-2C5C-AB050546D2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2631</xdr:colOff>
      <xdr:row>29</xdr:row>
      <xdr:rowOff>5699</xdr:rowOff>
    </xdr:from>
    <xdr:to>
      <xdr:col>14</xdr:col>
      <xdr:colOff>754807</xdr:colOff>
      <xdr:row>33</xdr:row>
      <xdr:rowOff>184728</xdr:rowOff>
    </xdr:to>
    <mc:AlternateContent xmlns:mc="http://schemas.openxmlformats.org/markup-compatibility/2006" xmlns:a14="http://schemas.microsoft.com/office/drawing/2010/main">
      <mc:Choice Requires="a14">
        <xdr:graphicFrame macro="">
          <xdr:nvGraphicFramePr>
            <xdr:cNvPr id="3" name="City">
              <a:extLst>
                <a:ext uri="{FF2B5EF4-FFF2-40B4-BE49-F238E27FC236}">
                  <a16:creationId xmlns:a16="http://schemas.microsoft.com/office/drawing/2014/main" id="{791502FD-145B-BEF0-06B8-6D02AFED953E}"/>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16275564" y="5407432"/>
              <a:ext cx="1971376" cy="92409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82550</xdr:colOff>
      <xdr:row>80</xdr:row>
      <xdr:rowOff>120650</xdr:rowOff>
    </xdr:from>
    <xdr:to>
      <xdr:col>9</xdr:col>
      <xdr:colOff>527050</xdr:colOff>
      <xdr:row>95</xdr:row>
      <xdr:rowOff>6350</xdr:rowOff>
    </xdr:to>
    <xdr:graphicFrame macro="">
      <xdr:nvGraphicFramePr>
        <xdr:cNvPr id="4" name="Chart 3">
          <a:extLst>
            <a:ext uri="{FF2B5EF4-FFF2-40B4-BE49-F238E27FC236}">
              <a16:creationId xmlns:a16="http://schemas.microsoft.com/office/drawing/2014/main" id="{46599626-3D2E-5AFE-D73D-96FDDF948A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nish" refreshedDate="45650.608237615743" createdVersion="8" refreshedVersion="8" minRefreshableVersion="3" recordCount="1501" xr:uid="{635A44B2-D3A0-B74E-840B-185BE8C3F11F}">
  <cacheSource type="worksheet">
    <worksheetSource ref="A1:M1502" sheet="Main"/>
  </cacheSource>
  <cacheFields count="13">
    <cacheField name="date" numFmtId="164">
      <sharedItems containsSemiMixedTypes="0" containsNonDate="0" containsDate="1" containsString="0" minDate="2024-12-02T00:00:00" maxDate="2024-12-21T00:00:00"/>
    </cacheField>
    <cacheField name="transaction_type" numFmtId="0">
      <sharedItems/>
    </cacheField>
    <cacheField name="customer_name" numFmtId="0">
      <sharedItems count="309">
        <s v="Vaibhav Laxmi Medicine(GST)"/>
        <s v="Bharavnath Anaj Bhandar"/>
        <s v="Medicare Pharmacy(GST)"/>
        <s v="simandhar pharmacy"/>
        <s v="Gandhi &amp; Sons"/>
        <s v="Navjeevan Chemist(GST)"/>
        <s v="Ashriwad Medical(GST)"/>
        <s v="Mewad Pharmacy"/>
        <s v="Bipinkumar Manshukhlal Shah"/>
        <s v="Vinod Pharma"/>
        <s v="Akshar Agency"/>
        <s v="V M Enterprise"/>
        <s v="Jay Ambe Enterprise"/>
        <s v="Jiyansh Sales"/>
        <s v="Punit Sales Agency"/>
        <s v="DEV ENTERPRISE"/>
        <s v="A TO Z TRADERS"/>
        <s v="Vinayak Marketing"/>
        <s v="Mashru General Store"/>
        <s v="Jalaram Enterprise"/>
        <s v="Star Exports(GST)"/>
        <s v="JCK Enterprise"/>
        <s v="GPSAR Healthcare Ltd"/>
        <s v="Verai General Stores"/>
        <s v="SHREE MOMAI TRADERS"/>
        <s v="Kyra Enterprises"/>
        <s v="Thakkar Nandkumar Sitaram"/>
        <s v="Tirupati Sales Corporation"/>
        <s v="Jay Agency"/>
        <s v="Charbhuja trading Co."/>
        <s v="Raj Medical &amp; General Store"/>
        <s v="Amiraj Pro Center(GST)"/>
        <s v="Shree Sureshwar Grain Centre(GST)"/>
        <s v="Shreeji Chemist(GST)"/>
        <s v="Bhagvan Kirana &amp; Prov.(GST)"/>
        <s v="Nandkishor Medical Stores"/>
        <s v="Bholenath Supermarket(GST)"/>
        <s v="Aravali Medical Stores"/>
        <s v="A-1 Medical"/>
        <s v="Rajesh Traders(GST)"/>
        <s v="NewSafe Medical"/>
        <s v="Raj Chemist(GST)"/>
        <s v="Shree Shanti Chemist"/>
        <s v="Murlidhar Prov. Store"/>
        <s v="Ganpathi super market"/>
        <s v="Shreyas Medicince"/>
        <s v="New Umiya Medical"/>
        <s v="Manan Medical Stores(GST)"/>
        <s v="Hello Medecine(GST)"/>
        <s v="Shalimar Oil Depo"/>
        <s v="Aroma Medical"/>
        <s v="Akshar Medicine(GST)"/>
        <s v="Arpit Medical(GST)"/>
        <s v="Roshan Sales"/>
        <s v="Sangam Pharmacy"/>
        <s v="Rational Handloom Co.Pvt.Ltd(GST)"/>
        <s v="Mahavir Medical Stores"/>
        <s v="J.P.Tea Depo"/>
        <s v="Salomi Boutique"/>
        <s v="Laxmi Medical Store(GST)"/>
        <s v="Satnam Parlour"/>
        <s v="bhanbrayan kirana store"/>
        <s v="Shree Aai Mata super market"/>
        <s v="Wel Come Medical-(Cash Only)"/>
        <s v="Hare Krishna grain cener"/>
        <s v="chamunda kirana"/>
        <s v="Patava Medical(GST)"/>
        <s v="Rajkamal General Store"/>
        <s v="Shreeji anaj bhandar"/>
        <s v="Shreenathji Pharmacy"/>
        <s v="Vijay Stores"/>
        <s v="Doveshwer General Store"/>
        <s v="Jay jalaram kirana store"/>
        <s v="Siddhnath Medical &amp; Pro store"/>
        <s v="chamunda kirana store"/>
        <s v="Shree Vardhaman Medical(GST)"/>
        <s v="Beena Medical Stores Private Limited"/>
        <s v="New Mahalaxmi Medical store"/>
        <s v="Shubham Medical Store"/>
        <s v="Rameshwar Kirana Store"/>
        <s v="Hari Om General &amp; Provision Store(GST)"/>
        <s v="Mahalaxmi Novelty"/>
        <s v="khodiyar kirana store"/>
        <s v="Giriraj Medical Stores(GST)"/>
        <s v="New Rajasthan Medicalts(GST)"/>
        <s v="Viraj Kirana"/>
        <s v="Kashtabhanjan Medical"/>
        <s v="Shivam medical"/>
        <s v="Jalaram Medical(GST)"/>
        <s v="Dharmi Super Market"/>
        <s v="Apex Medical Store"/>
        <s v="Arkaan Medicines"/>
        <s v="Shivam Medical Stores"/>
        <s v="Parishram Medical(GST)"/>
        <s v="Safi store"/>
        <s v="Madina Medical"/>
        <s v="Madhur Super Market(GST)"/>
        <s v="Anshi Lifestyle pharmacy &amp; Supermarket"/>
        <s v="Kundan Parlour"/>
        <s v="King Store"/>
        <s v="Karanchi Store"/>
        <s v="Sunny medical store"/>
        <s v="Bharat Novelty"/>
        <s v="bhavani medical &amp; general store"/>
        <s v="Mahavir Medical Stores(GST)"/>
        <s v="Raj Tarders"/>
        <s v="bandana medical store"/>
        <s v="Life Care Pharmacy"/>
        <s v="Natraj Chemist"/>
        <s v="Manisha Medical(GST)"/>
        <s v="Tana Ri Ri Medi. &amp; Provi. Store(GST)"/>
        <s v="kamod medical"/>
        <s v="new alif medical stores"/>
        <s v="Mahesh Medicla &amp; Prov.(GST)"/>
        <s v="Sitaram"/>
        <s v="Anjali Kirana"/>
        <s v="shree chamunda kirana store"/>
        <s v="lucky tea stall"/>
        <s v="Ganesh Medicine(GST)"/>
        <s v="Highness Med"/>
        <s v="Ravi Chemist(GST)"/>
        <s v="Ilaj Medical"/>
        <s v="Natraj Medical Stores"/>
        <s v="sagar parlour"/>
        <s v="Upendra Pharmacy(GST)"/>
        <s v="Star Health Medical(GST)"/>
        <s v="Rajdeep Pro Store"/>
        <s v="Health Plus"/>
        <s v="Maruti Medical &amp; Provision Store"/>
        <s v="Bisora Medical Store"/>
        <s v="Arhiant Medical Stores"/>
        <s v="Trikamlal Mohanlal &amp; Co."/>
        <s v="Anand Prov. Store"/>
        <s v="Just Born(GST)"/>
        <s v="Anand Kirana"/>
        <s v="Shanker Kirana Store"/>
        <s v="Mahavir Genral Stores"/>
        <s v="Radhe Trading(GST)"/>
        <s v="Rajesh Provision Stores(GST)"/>
        <s v="RAINBOW SUPER MARKET"/>
        <s v="Jay Shankar Pro store"/>
        <s v="KOUSHAR KIRANA STORE"/>
        <s v="laxmi provision store"/>
        <s v="parvati provision store"/>
        <s v="babusingh rajpurohit kirana store"/>
        <s v="jai Shree kirana store"/>
        <s v="RAJ KIRANA STORE"/>
        <s v="jay shri hingavaj kirana store"/>
        <s v="C.patel &amp; Sons"/>
        <s v="Arvind Chemical Produc(GST)"/>
        <s v="Alif medical store"/>
        <s v="Vidya Medical &amp; Sergical Store(GST)-(Cash Only)"/>
        <s v="shiv shakti kirana store"/>
        <s v="Muskan Kirana store"/>
        <s v="hoshiyar kirana stor"/>
        <s v="moon corner store"/>
        <s v="Khodiyar Parlour"/>
        <s v="Shakti cutlery store"/>
        <s v="shree ram rajeshwar provision store"/>
        <s v="Shakti Kirana Store"/>
        <s v="RAMDEV TEA STALL"/>
        <s v="Shree aashapura novelty and gift center"/>
        <s v="Raj Madir pan parlour"/>
        <s v="Jalaram dairy parlour"/>
        <s v="Guru Pan Parlor"/>
        <s v="shre khimaj mataji kirana store"/>
        <s v="JAGDAMBA KIRANA STORE"/>
        <s v="Khvaja dairy and store"/>
        <s v="Shivam parlor"/>
        <s v="momin pan parlor"/>
        <s v="Afiyat medical&amp; Hurble Sales"/>
        <s v="Jay bhole Mart kirana &amp; Provision stores"/>
        <s v="Maa ashapura katlary and general store"/>
        <s v="novelty pan parlor"/>
        <s v="Smit pan parlour"/>
        <s v="Taybah Medical"/>
        <s v="bhagya Laxmi provision store"/>
        <s v="Sagar pan parlour"/>
        <s v="Mukesh Provision Store"/>
        <s v="jay jagdamba provision store"/>
        <s v="Jalak pan dham"/>
        <s v="K G N parlour and general store"/>
        <s v="Royal Parlour"/>
        <s v="Vraj Medicine(GST)"/>
        <s v="gurukrupa general store"/>
        <s v="firoj stor"/>
        <s v="Kuresha parlor"/>
        <s v="Rozi Provision store"/>
        <s v="Jay meldi kirana store"/>
        <s v="Mansi general store"/>
        <s v="manoj kirana store"/>
        <s v="Husen kiran"/>
        <s v="Rai Kirana store"/>
        <s v="NIZAM KIRANA STORE"/>
        <s v="shabnam dairy"/>
        <s v="Jay ambe kirana stores"/>
        <s v="Mangalmurty general store"/>
        <s v="bherunath kirana store"/>
        <s v="Zeel Cold drinks and Provision Store"/>
        <s v="Zam zam Traders"/>
        <s v="Saiyad Kirana Store"/>
        <s v="new sizan kirana store"/>
        <s v="Bajrang Parlour"/>
        <s v="N N PARLOUR"/>
        <s v="shree ashapuri general stores"/>
        <s v="Jay ashapura Kirana store"/>
        <s v="Sahara parlor"/>
        <s v="gokuls kirana store"/>
        <s v="Jay shree ram provision store"/>
        <s v="faruq store"/>
        <s v="khodhiyar mata"/>
        <s v="Alif Pan Parlour"/>
        <s v="Kalindi Store"/>
        <s v="mahavir kirana store"/>
        <s v="arsh medical &amp; janaral stor"/>
        <s v="Aavesh Kirana store"/>
        <s v="Sherba medical Stores"/>
        <s v="khodiyar general store"/>
        <s v="alif kirana store"/>
        <s v="Haj Traders"/>
        <s v="Adnan kirana and bakery parlour"/>
        <s v="Garib navaz parlour"/>
        <s v="Supreme Sales ( CASH ONLY )"/>
        <s v="madina kariyana"/>
        <s v="bimillah kirana store"/>
        <s v="Mavtar Kirana Store"/>
        <s v="New charbhuja"/>
        <s v="Shree Ramdav Kirana Store"/>
        <s v="komal kirana store"/>
        <s v="Matoshree medicose"/>
        <s v="Classic kirana store"/>
        <s v="aafrin parlor"/>
        <s v="Shreeji Dairy Parlour"/>
        <s v="Shree Padmavati pan parlour"/>
        <s v="dev kirana store(M00924)"/>
        <s v="M S Enterprise"/>
        <s v="Naushad store"/>
        <s v="shiv shakti pan parlor"/>
        <s v="Alif kirana"/>
        <s v="Husain pan parlor"/>
        <s v="Shri Rohini Medical Store"/>
        <s v="rehmad kirana"/>
        <s v="senter point parlour"/>
        <s v="dhanlaxmi anaj bhandar"/>
        <s v="ramdev provision store"/>
        <s v="Jay Mataji Kirana Store"/>
        <s v="Bahuchar Kirana Store"/>
        <s v="Hareem medical and provision store"/>
        <s v="Savera Pan Parlour"/>
        <s v="shri chamunda kirana store"/>
        <s v="bilal bekarye"/>
        <s v="jaimomai nasta store"/>
        <s v="Krishna kirana store"/>
        <s v="saumya fashion"/>
        <s v="new  madina kirana stor"/>
        <s v="Maheshwari Pan parlor"/>
        <s v="J K parlour"/>
        <s v="Maa Khodak Kirana Store"/>
        <s v="Malik pan parlor"/>
        <s v="New Faiz medical store"/>
        <s v="Shree Ganesh stores"/>
        <s v="Aayan parlor"/>
        <s v="TAWAKKAL TEA STALL"/>
        <s v="Khvaja general store"/>
        <s v="Satyanam tea stall"/>
        <s v="Shree dev house keeping"/>
        <s v="Adhiya ice cream parlar"/>
        <s v="Chamunda Parlour"/>
        <s v="sundha medical"/>
        <s v="ambica medical and general stor"/>
        <s v="urva medical store"/>
        <s v="Aaradhya kirana store"/>
        <s v="PARIKH GANREL STORE"/>
        <s v="saan stor"/>
        <s v="sai Krupa kirana store"/>
        <s v="K &amp; S pharmacy ( CASH ONLY )"/>
        <s v="Jai Borwadi Pan parlor"/>
        <s v="asha pan parlar"/>
        <s v="FAST CARE MEDICAL STORE"/>
        <s v="sabina kirana stor"/>
        <s v="sarfraj general store"/>
        <s v="shree harsiddh medical and general store"/>
        <s v="Nizm Store"/>
        <s v="firoz store"/>
        <s v="sajan bakery store"/>
        <s v="khawaza kirana"/>
        <s v="Taj parlor"/>
        <s v="Rathiji Medical store"/>
        <s v="mumtaz parlour"/>
        <s v="natvar kirana store"/>
        <s v="Ganesh Kirana"/>
        <s v="Moon Light Traders(GST)"/>
        <s v="10 PLUS"/>
        <s v="Heena Store"/>
        <s v="M M Cosmatic"/>
        <s v="Vijay Medical &amp; Provision Store(GST)"/>
        <s v="Al Sifat General Store"/>
        <s v="balaji medical and general Store"/>
        <s v="BEST pharmacy"/>
        <s v="sanjivni medical"/>
        <s v="Remedy Medicines"/>
        <s v="Shree Laxmi Super Market"/>
        <s v="Namh Meditech Private Limited"/>
        <s v="Osia Hyper Retail Ltd(GST)"/>
        <s v="Paras Traders(GST)"/>
        <s v="Ashok Medical &amp; Gen. St."/>
        <s v="Janak Medical Store"/>
        <s v="Galaxi Medical &amp; Provision Store"/>
        <s v="Gujrat Medicines"/>
      </sharedItems>
    </cacheField>
    <cacheField name="customer_code" numFmtId="0">
      <sharedItems/>
    </cacheField>
    <cacheField name="channel_description" numFmtId="0">
      <sharedItems count="21">
        <s v="Large B Pharmacy"/>
        <s v="Large B Traditional"/>
        <s v="Medium Pharmacy"/>
        <s v="Large A Pharmacy"/>
        <s v="SubD A"/>
        <s v="SubD B"/>
        <s v="Semi WS Traditional"/>
        <s v="Semi WS Beauty"/>
        <s v="Large A Traditional"/>
        <s v="Hyper"/>
        <s v="Small B Traditional"/>
        <s v="Small C Traditional"/>
        <s v="Small A Pharmacy"/>
        <s v="Medium Traditional"/>
        <s v="Small A Traditional"/>
        <s v="New Traditional"/>
        <s v="New Pharmacy"/>
        <s v="Speciality"/>
        <s v="Super"/>
        <s v="WS Non-Feeder Traditional"/>
        <s v="New Beauty"/>
      </sharedItems>
    </cacheField>
    <cacheField name="customer_type" numFmtId="0">
      <sharedItems count="37">
        <s v="HFS (Large B Pharmacy)- D Type- Sectorized"/>
        <s v="HFS Sectorized (Large B Traditional)"/>
        <s v="New (Medium Pharmacy)- D Type"/>
        <s v="HFS (Large A Pharmacy)- D type- Sectorized"/>
        <s v="SubD (SubD A)"/>
        <s v="SubD (SubD B)"/>
        <s v="WS Platinum (Semi WS Traditional)"/>
        <s v="New WS Platinum (Semi WS Traditional)"/>
        <s v="HFS (Large A Pharmacy)- D type"/>
        <s v="New Sectorized (Large A Pharmacy)"/>
        <s v="WS Platinum (Semi WS Beauty)"/>
        <s v="HFS Sectorized (Large A Traditional)"/>
        <s v="New HFS (Hyper)"/>
        <s v="Other (Small B Traditional)"/>
        <s v="Maximus Jun22 (Small C Traditional)"/>
        <s v="Maximus Jun22 (Small B Traditional)"/>
        <s v="Other (Small A Pharmacy)"/>
        <s v="WS Silver (Semi WS Traditional)"/>
        <s v="Other (Medium Traditional)"/>
        <s v="Other (Small A Traditional)"/>
        <s v="Maximus 2.0 Replacement (New Traditional)"/>
        <s v="HFS (Large A Pharmacy)- L type- Sectorized"/>
        <s v="Maximus Jun22 (New Traditional)"/>
        <s v="Other (New Pharmacy)"/>
        <s v="New (Large B Traditional)"/>
        <s v="New (Large B Pharmacy)"/>
        <s v="Other (New Traditional)"/>
        <s v="Speciality Others (Speciality)"/>
        <s v="Maximus Phase1 (New Traditional)"/>
        <s v="HFS Sectorized (Large B Pharmacy)"/>
        <s v="HFS (Super)"/>
        <s v="Other (Small C Traditional)"/>
        <s v="WS Silver (WS Non-Feeder Traditional)"/>
        <s v="Maximus Jun22 (New Beauty)"/>
        <s v="Maximus Jun22 (New Pharmacy)"/>
        <s v="Maximus Phase1 (Small C Traditional)"/>
        <s v="Other (Medium Pharmacy)"/>
      </sharedItems>
    </cacheField>
    <cacheField name="Category" numFmtId="0">
      <sharedItems count="12">
        <s v="Grooming"/>
        <s v="Personal Care (GIL)"/>
        <s v="Fem Care"/>
        <s v="Health Care"/>
        <s v="Personal Care (OS)"/>
        <s v="Baby Care"/>
        <s v="Fabric &amp; Home Care"/>
        <s v="Hair Care"/>
        <s v="Skin Care"/>
        <s v="Female Hair Removal"/>
        <s v="Oral care"/>
        <s v="Aircare"/>
      </sharedItems>
    </cacheField>
    <cacheField name="brand" numFmtId="0">
      <sharedItems count="37">
        <s v="Gillette Mach3"/>
        <s v="Gillette"/>
        <s v="Whisper Ultra"/>
        <s v="Whisper Maxi"/>
        <s v="BabyRub"/>
        <s v="Inhaler"/>
        <s v="Vaporub"/>
        <s v="Vaporub Xtra Strong"/>
        <s v="Old Spice"/>
        <s v="Pampers"/>
        <s v="Ariel"/>
        <s v="Tide"/>
        <s v="H&amp;S"/>
        <s v="Pantene"/>
        <s v="Olay"/>
        <s v="Mach-3 Turbo"/>
        <s v="VCD"/>
        <s v="Satin Care"/>
        <s v="Venus"/>
        <s v="7 O Clock"/>
        <s v="Fusion"/>
        <s v="Gillette Presto Intl"/>
        <s v="Guard"/>
        <s v="Vector3"/>
        <s v="Wilkinson Sword"/>
        <s v="ORAL B"/>
        <s v="Gillette Series"/>
        <s v="Whisper Choice"/>
        <s v="Action 500"/>
        <s v="AmbiPur"/>
        <s v="Ariel Liquid"/>
        <s v="Gillette Vector Plus"/>
        <s v="Fusion PC"/>
        <s v="Liners"/>
        <s v="Vicks"/>
        <s v="Pampers Baby Wipes"/>
        <s v="7 O Clock PII"/>
      </sharedItems>
    </cacheField>
    <cacheField name="upc (Unit per Case)" numFmtId="0">
      <sharedItems containsSemiMixedTypes="0" containsString="0" containsNumber="1" containsInteger="1" minValue="1" maxValue="1200" count="55">
        <n v="36"/>
        <n v="12"/>
        <n v="48"/>
        <n v="54"/>
        <n v="45"/>
        <n v="75"/>
        <n v="18"/>
        <n v="60"/>
        <n v="24"/>
        <n v="1080"/>
        <n v="216"/>
        <n v="120"/>
        <n v="720"/>
        <n v="72"/>
        <n v="320"/>
        <n v="540"/>
        <n v="4"/>
        <n v="5"/>
        <n v="3"/>
        <n v="40"/>
        <n v="30"/>
        <n v="56"/>
        <n v="192"/>
        <n v="144"/>
        <n v="200"/>
        <n v="240"/>
        <n v="480"/>
        <n v="108"/>
        <n v="800"/>
        <n v="160"/>
        <n v="1200"/>
        <n v="96"/>
        <n v="20"/>
        <n v="1"/>
        <n v="112"/>
        <n v="15"/>
        <n v="960"/>
        <n v="16"/>
        <n v="25"/>
        <n v="32"/>
        <n v="140"/>
        <n v="6"/>
        <n v="324"/>
        <n v="288"/>
        <n v="168"/>
        <n v="2"/>
        <n v="8"/>
        <n v="576"/>
        <n v="100"/>
        <n v="80"/>
        <n v="600"/>
        <n v="10"/>
        <n v="50"/>
        <n v="34"/>
        <n v="90"/>
      </sharedItems>
    </cacheField>
    <cacheField name="quantity" numFmtId="0">
      <sharedItems containsSemiMixedTypes="0" containsString="0" containsNumber="1" containsInteger="1" minValue="-36" maxValue="16307"/>
    </cacheField>
    <cacheField name="amount" numFmtId="0">
      <sharedItems containsSemiMixedTypes="0" containsString="0" containsNumber="1" minValue="-39719.4" maxValue="2231769.6"/>
    </cacheField>
    <cacheField name="reason for transaction" numFmtId="0">
      <sharedItems containsBlank="1" count="10">
        <s v="DAMAGED"/>
        <s v="Expired Pack"/>
        <m/>
        <s v="Wrong Order"/>
        <s v="Short Supplied"/>
        <s v="Shop had No Cash"/>
        <s v="Godown Short"/>
        <s v="Po Expired So Customer Rejected"/>
        <s v="Shop Closed"/>
        <s v="Salable"/>
      </sharedItems>
    </cacheField>
    <cacheField name="City" numFmtId="0">
      <sharedItems count="5">
        <s v="Surat"/>
        <s v="Pune"/>
        <s v="Indore"/>
        <s v="Vadodara"/>
        <s v="Ahmedabad"/>
      </sharedItems>
    </cacheField>
  </cacheFields>
  <extLst>
    <ext xmlns:x14="http://schemas.microsoft.com/office/spreadsheetml/2009/9/main" uri="{725AE2AE-9491-48be-B2B4-4EB974FC3084}">
      <x14:pivotCacheDefinition pivotCacheId="5069179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1">
  <r>
    <d v="2024-12-02T00:00:00"/>
    <s v="DAMAGED RETURN"/>
    <x v="0"/>
    <s v="KRAHD_73297"/>
    <x v="0"/>
    <x v="0"/>
    <x v="0"/>
    <x v="0"/>
    <x v="0"/>
    <n v="-3"/>
    <n v="-736.62"/>
    <x v="0"/>
    <x v="0"/>
  </r>
  <r>
    <d v="2024-12-02T00:00:00"/>
    <s v="DAMAGED RETURN"/>
    <x v="1"/>
    <s v="KRAHD_39565"/>
    <x v="1"/>
    <x v="1"/>
    <x v="1"/>
    <x v="1"/>
    <x v="1"/>
    <n v="-1"/>
    <n v="-200.89"/>
    <x v="1"/>
    <x v="0"/>
  </r>
  <r>
    <d v="2024-12-02T00:00:00"/>
    <s v="DAMAGED RETURN"/>
    <x v="2"/>
    <s v="KRAHD_84714"/>
    <x v="0"/>
    <x v="0"/>
    <x v="2"/>
    <x v="2"/>
    <x v="2"/>
    <n v="-2"/>
    <n v="-228.06"/>
    <x v="1"/>
    <x v="0"/>
  </r>
  <r>
    <d v="2024-12-02T00:00:00"/>
    <s v="DAMAGED RETURN"/>
    <x v="2"/>
    <s v="KRAHD_84714"/>
    <x v="0"/>
    <x v="0"/>
    <x v="2"/>
    <x v="2"/>
    <x v="3"/>
    <n v="-3"/>
    <n v="-289.47000000000003"/>
    <x v="0"/>
    <x v="0"/>
  </r>
  <r>
    <d v="2024-12-02T00:00:00"/>
    <s v="DAMAGED RETURN"/>
    <x v="2"/>
    <s v="KRAHD_84714"/>
    <x v="0"/>
    <x v="0"/>
    <x v="2"/>
    <x v="2"/>
    <x v="3"/>
    <n v="-2"/>
    <n v="-184.22"/>
    <x v="0"/>
    <x v="0"/>
  </r>
  <r>
    <d v="2024-12-02T00:00:00"/>
    <s v="DAMAGED RETURN"/>
    <x v="2"/>
    <s v="KRAHD_84714"/>
    <x v="0"/>
    <x v="0"/>
    <x v="2"/>
    <x v="2"/>
    <x v="0"/>
    <n v="-2"/>
    <n v="-210.52"/>
    <x v="0"/>
    <x v="0"/>
  </r>
  <r>
    <d v="2024-12-02T00:00:00"/>
    <s v="DAMAGED RETURN"/>
    <x v="2"/>
    <s v="KRAHD_84714"/>
    <x v="0"/>
    <x v="0"/>
    <x v="2"/>
    <x v="3"/>
    <x v="4"/>
    <n v="-1"/>
    <n v="-127.68"/>
    <x v="0"/>
    <x v="0"/>
  </r>
  <r>
    <d v="2024-12-02T00:00:00"/>
    <s v="DAMAGED RETURN"/>
    <x v="2"/>
    <s v="KRAHD_84714"/>
    <x v="0"/>
    <x v="0"/>
    <x v="2"/>
    <x v="3"/>
    <x v="5"/>
    <n v="-2"/>
    <n v="-142.86000000000001"/>
    <x v="0"/>
    <x v="0"/>
  </r>
  <r>
    <d v="2024-12-02T00:00:00"/>
    <s v="DAMAGED RETURN"/>
    <x v="2"/>
    <s v="KRAHD_84714"/>
    <x v="0"/>
    <x v="0"/>
    <x v="2"/>
    <x v="2"/>
    <x v="6"/>
    <n v="-1"/>
    <n v="-385.96"/>
    <x v="0"/>
    <x v="0"/>
  </r>
  <r>
    <d v="2024-12-02T00:00:00"/>
    <s v="DAMAGED RETURN"/>
    <x v="2"/>
    <s v="KRAHD_84714"/>
    <x v="0"/>
    <x v="0"/>
    <x v="2"/>
    <x v="2"/>
    <x v="6"/>
    <n v="-1"/>
    <n v="-442.89"/>
    <x v="0"/>
    <x v="0"/>
  </r>
  <r>
    <d v="2024-12-02T00:00:00"/>
    <s v="DAMAGED RETURN"/>
    <x v="3"/>
    <s v="KRAHD_85454"/>
    <x v="2"/>
    <x v="2"/>
    <x v="2"/>
    <x v="2"/>
    <x v="7"/>
    <n v="-1"/>
    <n v="-81.09"/>
    <x v="0"/>
    <x v="0"/>
  </r>
  <r>
    <d v="2024-12-02T00:00:00"/>
    <s v="DAMAGED RETURN"/>
    <x v="3"/>
    <s v="KRAHD_85454"/>
    <x v="2"/>
    <x v="2"/>
    <x v="2"/>
    <x v="2"/>
    <x v="8"/>
    <n v="-1"/>
    <n v="-166.67"/>
    <x v="0"/>
    <x v="0"/>
  </r>
  <r>
    <d v="2024-12-02T00:00:00"/>
    <s v="DAMAGED RETURN"/>
    <x v="2"/>
    <s v="KRAHD_84714"/>
    <x v="0"/>
    <x v="0"/>
    <x v="2"/>
    <x v="2"/>
    <x v="8"/>
    <n v="-2"/>
    <n v="-333.34"/>
    <x v="0"/>
    <x v="0"/>
  </r>
  <r>
    <d v="2024-12-02T00:00:00"/>
    <s v="DAMAGED RETURN"/>
    <x v="2"/>
    <s v="KRAHD_84714"/>
    <x v="0"/>
    <x v="0"/>
    <x v="2"/>
    <x v="2"/>
    <x v="8"/>
    <n v="-2"/>
    <n v="-333.34"/>
    <x v="0"/>
    <x v="0"/>
  </r>
  <r>
    <d v="2024-12-02T00:00:00"/>
    <s v="DAMAGED RETURN"/>
    <x v="2"/>
    <s v="KRAHD_84714"/>
    <x v="0"/>
    <x v="0"/>
    <x v="2"/>
    <x v="2"/>
    <x v="6"/>
    <n v="-1"/>
    <n v="-307.02"/>
    <x v="0"/>
    <x v="0"/>
  </r>
  <r>
    <d v="2024-12-02T00:00:00"/>
    <s v="DAMAGED RETURN"/>
    <x v="2"/>
    <s v="KRAHD_84714"/>
    <x v="0"/>
    <x v="0"/>
    <x v="2"/>
    <x v="2"/>
    <x v="6"/>
    <n v="-1"/>
    <n v="-404.08"/>
    <x v="0"/>
    <x v="0"/>
  </r>
  <r>
    <d v="2024-12-02T00:00:00"/>
    <s v="DAMAGED RETURN"/>
    <x v="2"/>
    <s v="KRAHD_84714"/>
    <x v="0"/>
    <x v="0"/>
    <x v="2"/>
    <x v="2"/>
    <x v="6"/>
    <n v="-1"/>
    <n v="-442.89"/>
    <x v="0"/>
    <x v="0"/>
  </r>
  <r>
    <d v="2024-12-02T00:00:00"/>
    <s v="DAMAGED RETURN"/>
    <x v="2"/>
    <s v="KRAHD_84714"/>
    <x v="0"/>
    <x v="0"/>
    <x v="2"/>
    <x v="2"/>
    <x v="6"/>
    <n v="-1"/>
    <n v="-485.63"/>
    <x v="0"/>
    <x v="0"/>
  </r>
  <r>
    <d v="2024-12-02T00:00:00"/>
    <s v="DAMAGED RETURN"/>
    <x v="2"/>
    <s v="KRAHD_84714"/>
    <x v="0"/>
    <x v="0"/>
    <x v="2"/>
    <x v="2"/>
    <x v="1"/>
    <n v="-1"/>
    <n v="-350.88"/>
    <x v="0"/>
    <x v="0"/>
  </r>
  <r>
    <d v="2024-12-02T00:00:00"/>
    <s v="DAMAGED RETURN"/>
    <x v="2"/>
    <s v="KRAHD_84714"/>
    <x v="0"/>
    <x v="0"/>
    <x v="2"/>
    <x v="2"/>
    <x v="2"/>
    <n v="-1"/>
    <n v="-81.09"/>
    <x v="0"/>
    <x v="0"/>
  </r>
  <r>
    <d v="2024-12-02T00:00:00"/>
    <s v="DAMAGED RETURN"/>
    <x v="2"/>
    <s v="KRAHD_84714"/>
    <x v="0"/>
    <x v="0"/>
    <x v="2"/>
    <x v="2"/>
    <x v="2"/>
    <n v="-1"/>
    <n v="-75.89"/>
    <x v="0"/>
    <x v="0"/>
  </r>
  <r>
    <d v="2024-12-02T00:00:00"/>
    <s v="DAMAGED RETURN"/>
    <x v="2"/>
    <s v="KRAHD_84714"/>
    <x v="0"/>
    <x v="0"/>
    <x v="2"/>
    <x v="2"/>
    <x v="1"/>
    <n v="-1"/>
    <n v="-394.74"/>
    <x v="0"/>
    <x v="0"/>
  </r>
  <r>
    <d v="2024-12-02T00:00:00"/>
    <s v="DAMAGED RETURN"/>
    <x v="2"/>
    <s v="KRAHD_84714"/>
    <x v="0"/>
    <x v="0"/>
    <x v="2"/>
    <x v="2"/>
    <x v="7"/>
    <n v="-1"/>
    <n v="-59.46"/>
    <x v="0"/>
    <x v="0"/>
  </r>
  <r>
    <d v="2024-12-02T00:00:00"/>
    <s v="DAMAGED RETURN"/>
    <x v="4"/>
    <s v="KRAHD_38463"/>
    <x v="1"/>
    <x v="1"/>
    <x v="3"/>
    <x v="4"/>
    <x v="9"/>
    <n v="-8"/>
    <n v="-313.76"/>
    <x v="1"/>
    <x v="0"/>
  </r>
  <r>
    <d v="2024-12-02T00:00:00"/>
    <s v="DAMAGED RETURN"/>
    <x v="1"/>
    <s v="KRAHD_39565"/>
    <x v="1"/>
    <x v="1"/>
    <x v="3"/>
    <x v="4"/>
    <x v="10"/>
    <n v="-1"/>
    <n v="-74.27"/>
    <x v="1"/>
    <x v="0"/>
  </r>
  <r>
    <d v="2024-12-02T00:00:00"/>
    <s v="DAMAGED RETURN"/>
    <x v="3"/>
    <s v="KRAHD_85454"/>
    <x v="2"/>
    <x v="2"/>
    <x v="3"/>
    <x v="4"/>
    <x v="11"/>
    <n v="-1"/>
    <n v="-179.4"/>
    <x v="1"/>
    <x v="0"/>
  </r>
  <r>
    <d v="2024-12-02T00:00:00"/>
    <s v="DAMAGED RETURN"/>
    <x v="3"/>
    <s v="KRAHD_85454"/>
    <x v="2"/>
    <x v="2"/>
    <x v="3"/>
    <x v="5"/>
    <x v="12"/>
    <n v="-1"/>
    <n v="-55.91"/>
    <x v="0"/>
    <x v="0"/>
  </r>
  <r>
    <d v="2024-12-02T00:00:00"/>
    <s v="DAMAGED RETURN"/>
    <x v="5"/>
    <s v="KRAHD_38677"/>
    <x v="3"/>
    <x v="3"/>
    <x v="3"/>
    <x v="6"/>
    <x v="13"/>
    <n v="-1"/>
    <n v="-283.81"/>
    <x v="1"/>
    <x v="0"/>
  </r>
  <r>
    <d v="2024-12-02T00:00:00"/>
    <s v="DAMAGED RETURN"/>
    <x v="3"/>
    <s v="KRAHD_85454"/>
    <x v="2"/>
    <x v="2"/>
    <x v="3"/>
    <x v="6"/>
    <x v="14"/>
    <n v="-3"/>
    <n v="-272.94"/>
    <x v="1"/>
    <x v="0"/>
  </r>
  <r>
    <d v="2024-12-02T00:00:00"/>
    <s v="DAMAGED RETURN"/>
    <x v="6"/>
    <s v="KRAHD_38939"/>
    <x v="2"/>
    <x v="2"/>
    <x v="3"/>
    <x v="6"/>
    <x v="13"/>
    <n v="-4"/>
    <n v="-841.12"/>
    <x v="1"/>
    <x v="0"/>
  </r>
  <r>
    <d v="2024-12-02T00:00:00"/>
    <s v="DAMAGED RETURN"/>
    <x v="6"/>
    <s v="KRAHD_38939"/>
    <x v="2"/>
    <x v="2"/>
    <x v="3"/>
    <x v="7"/>
    <x v="15"/>
    <n v="-2"/>
    <n v="-88.46"/>
    <x v="0"/>
    <x v="0"/>
  </r>
  <r>
    <d v="2024-12-02T00:00:00"/>
    <s v="DAMAGED RETURN"/>
    <x v="6"/>
    <s v="KRAHD_38939"/>
    <x v="2"/>
    <x v="2"/>
    <x v="4"/>
    <x v="8"/>
    <x v="2"/>
    <n v="-1"/>
    <n v="-191.96"/>
    <x v="0"/>
    <x v="0"/>
  </r>
  <r>
    <d v="2024-12-02T00:00:00"/>
    <s v="DAMAGED RETURN"/>
    <x v="7"/>
    <s v="KRAHD_77560"/>
    <x v="2"/>
    <x v="2"/>
    <x v="5"/>
    <x v="9"/>
    <x v="16"/>
    <n v="-1"/>
    <n v="-582.5"/>
    <x v="1"/>
    <x v="0"/>
  </r>
  <r>
    <d v="2024-12-13T00:00:00"/>
    <s v="Sales Invoice"/>
    <x v="8"/>
    <s v="KRHUB_78366"/>
    <x v="4"/>
    <x v="4"/>
    <x v="6"/>
    <x v="10"/>
    <x v="8"/>
    <n v="24"/>
    <n v="3977.76"/>
    <x v="2"/>
    <x v="1"/>
  </r>
  <r>
    <d v="2024-12-13T00:00:00"/>
    <s v="Sales Invoice"/>
    <x v="9"/>
    <s v="KRHUB_93329"/>
    <x v="4"/>
    <x v="4"/>
    <x v="6"/>
    <x v="10"/>
    <x v="2"/>
    <n v="192"/>
    <n v="16001.28"/>
    <x v="2"/>
    <x v="1"/>
  </r>
  <r>
    <d v="2024-12-13T00:00:00"/>
    <s v="Sales Invoice"/>
    <x v="10"/>
    <s v="KRHUB_85606"/>
    <x v="4"/>
    <x v="4"/>
    <x v="6"/>
    <x v="10"/>
    <x v="2"/>
    <n v="48"/>
    <n v="4000.32"/>
    <x v="2"/>
    <x v="1"/>
  </r>
  <r>
    <d v="2024-12-13T00:00:00"/>
    <s v="Sales Invoice"/>
    <x v="11"/>
    <s v="KRHUB_91962"/>
    <x v="4"/>
    <x v="4"/>
    <x v="6"/>
    <x v="10"/>
    <x v="2"/>
    <n v="52"/>
    <n v="4333.68"/>
    <x v="2"/>
    <x v="1"/>
  </r>
  <r>
    <d v="2024-12-13T00:00:00"/>
    <s v="Sales Invoice"/>
    <x v="8"/>
    <s v="KRHUB_78366"/>
    <x v="4"/>
    <x v="4"/>
    <x v="6"/>
    <x v="10"/>
    <x v="2"/>
    <n v="288"/>
    <n v="24001.919999999998"/>
    <x v="2"/>
    <x v="1"/>
  </r>
  <r>
    <d v="2024-12-13T00:00:00"/>
    <s v="Sales Invoice"/>
    <x v="11"/>
    <s v="KRHUB_91962"/>
    <x v="4"/>
    <x v="4"/>
    <x v="6"/>
    <x v="10"/>
    <x v="2"/>
    <n v="140"/>
    <n v="11667.6"/>
    <x v="2"/>
    <x v="1"/>
  </r>
  <r>
    <d v="2024-12-13T00:00:00"/>
    <s v="Sales Invoice"/>
    <x v="11"/>
    <s v="KRHUB_91962"/>
    <x v="4"/>
    <x v="4"/>
    <x v="6"/>
    <x v="10"/>
    <x v="17"/>
    <n v="250"/>
    <n v="25510"/>
    <x v="2"/>
    <x v="1"/>
  </r>
  <r>
    <d v="2024-12-13T00:00:00"/>
    <s v="Sales Invoice"/>
    <x v="9"/>
    <s v="KRHUB_93329"/>
    <x v="4"/>
    <x v="4"/>
    <x v="6"/>
    <x v="10"/>
    <x v="17"/>
    <n v="4"/>
    <n v="408.16"/>
    <x v="2"/>
    <x v="1"/>
  </r>
  <r>
    <d v="2024-12-13T00:00:00"/>
    <s v="Sales Invoice"/>
    <x v="9"/>
    <s v="KRHUB_93329"/>
    <x v="4"/>
    <x v="4"/>
    <x v="6"/>
    <x v="10"/>
    <x v="17"/>
    <n v="996"/>
    <n v="101631.84"/>
    <x v="2"/>
    <x v="1"/>
  </r>
  <r>
    <d v="2024-12-13T00:00:00"/>
    <s v="Sales Invoice"/>
    <x v="11"/>
    <s v="KRHUB_91962"/>
    <x v="4"/>
    <x v="4"/>
    <x v="6"/>
    <x v="11"/>
    <x v="1"/>
    <n v="36"/>
    <n v="4166.6400000000003"/>
    <x v="2"/>
    <x v="1"/>
  </r>
  <r>
    <d v="2024-12-13T00:00:00"/>
    <s v="Sales Invoice"/>
    <x v="10"/>
    <s v="KRHUB_85606"/>
    <x v="4"/>
    <x v="4"/>
    <x v="6"/>
    <x v="11"/>
    <x v="1"/>
    <n v="24"/>
    <n v="2777.76"/>
    <x v="2"/>
    <x v="1"/>
  </r>
  <r>
    <d v="2024-12-13T00:00:00"/>
    <s v="Sales Invoice"/>
    <x v="11"/>
    <s v="KRHUB_91962"/>
    <x v="4"/>
    <x v="4"/>
    <x v="6"/>
    <x v="11"/>
    <x v="13"/>
    <n v="216"/>
    <n v="2000.16"/>
    <x v="2"/>
    <x v="1"/>
  </r>
  <r>
    <d v="2024-12-13T00:00:00"/>
    <s v="Sales Invoice"/>
    <x v="11"/>
    <s v="KRHUB_91962"/>
    <x v="4"/>
    <x v="4"/>
    <x v="6"/>
    <x v="11"/>
    <x v="1"/>
    <n v="36"/>
    <n v="3833.28"/>
    <x v="2"/>
    <x v="1"/>
  </r>
  <r>
    <d v="2024-12-13T00:00:00"/>
    <s v="Sales Invoice"/>
    <x v="11"/>
    <s v="KRHUB_91962"/>
    <x v="4"/>
    <x v="4"/>
    <x v="6"/>
    <x v="11"/>
    <x v="13"/>
    <n v="1080"/>
    <n v="10000.799999999999"/>
    <x v="2"/>
    <x v="1"/>
  </r>
  <r>
    <d v="2024-12-13T00:00:00"/>
    <s v="Sales Invoice"/>
    <x v="10"/>
    <s v="KRHUB_85606"/>
    <x v="4"/>
    <x v="4"/>
    <x v="6"/>
    <x v="11"/>
    <x v="17"/>
    <n v="25"/>
    <n v="15023.25"/>
    <x v="2"/>
    <x v="1"/>
  </r>
  <r>
    <d v="2024-12-13T00:00:00"/>
    <s v="Sales Invoice"/>
    <x v="12"/>
    <s v="KRHUB_92863"/>
    <x v="4"/>
    <x v="4"/>
    <x v="6"/>
    <x v="11"/>
    <x v="17"/>
    <n v="75"/>
    <n v="45069.75"/>
    <x v="2"/>
    <x v="1"/>
  </r>
  <r>
    <d v="2024-12-13T00:00:00"/>
    <s v="Sales Invoice"/>
    <x v="12"/>
    <s v="KRHUB_92863"/>
    <x v="4"/>
    <x v="4"/>
    <x v="6"/>
    <x v="11"/>
    <x v="18"/>
    <n v="30"/>
    <n v="28749.9"/>
    <x v="2"/>
    <x v="1"/>
  </r>
  <r>
    <d v="2024-12-13T00:00:00"/>
    <s v="Sales Invoice"/>
    <x v="11"/>
    <s v="KRHUB_91962"/>
    <x v="4"/>
    <x v="4"/>
    <x v="6"/>
    <x v="11"/>
    <x v="18"/>
    <n v="45"/>
    <n v="43124.85"/>
    <x v="2"/>
    <x v="1"/>
  </r>
  <r>
    <d v="2024-12-13T00:00:00"/>
    <s v="Sales Invoice"/>
    <x v="8"/>
    <s v="KRHUB_78366"/>
    <x v="4"/>
    <x v="4"/>
    <x v="6"/>
    <x v="11"/>
    <x v="17"/>
    <n v="150"/>
    <n v="15306"/>
    <x v="2"/>
    <x v="1"/>
  </r>
  <r>
    <d v="2024-12-13T00:00:00"/>
    <s v="Sales Invoice"/>
    <x v="11"/>
    <s v="KRHUB_91962"/>
    <x v="4"/>
    <x v="4"/>
    <x v="6"/>
    <x v="11"/>
    <x v="17"/>
    <n v="90"/>
    <n v="9183.6"/>
    <x v="2"/>
    <x v="1"/>
  </r>
  <r>
    <d v="2024-12-13T00:00:00"/>
    <s v="Sales Invoice"/>
    <x v="11"/>
    <s v="KRHUB_91962"/>
    <x v="4"/>
    <x v="4"/>
    <x v="6"/>
    <x v="11"/>
    <x v="17"/>
    <n v="10"/>
    <n v="1020.4"/>
    <x v="2"/>
    <x v="1"/>
  </r>
  <r>
    <d v="2024-12-13T00:00:00"/>
    <s v="Sales Invoice"/>
    <x v="9"/>
    <s v="KRHUB_93329"/>
    <x v="4"/>
    <x v="4"/>
    <x v="6"/>
    <x v="11"/>
    <x v="8"/>
    <n v="72"/>
    <n v="9732.9599999999991"/>
    <x v="2"/>
    <x v="1"/>
  </r>
  <r>
    <d v="2024-12-13T00:00:00"/>
    <s v="Sales Invoice"/>
    <x v="9"/>
    <s v="KRHUB_93329"/>
    <x v="4"/>
    <x v="4"/>
    <x v="7"/>
    <x v="12"/>
    <x v="1"/>
    <n v="6"/>
    <n v="4982.16"/>
    <x v="2"/>
    <x v="1"/>
  </r>
  <r>
    <d v="2024-12-13T00:00:00"/>
    <s v="Sales Invoice"/>
    <x v="11"/>
    <s v="KRHUB_91962"/>
    <x v="4"/>
    <x v="4"/>
    <x v="7"/>
    <x v="12"/>
    <x v="1"/>
    <n v="6"/>
    <n v="5298.24"/>
    <x v="2"/>
    <x v="1"/>
  </r>
  <r>
    <d v="2024-12-13T00:00:00"/>
    <s v="Sales Invoice"/>
    <x v="9"/>
    <s v="KRHUB_93329"/>
    <x v="4"/>
    <x v="4"/>
    <x v="7"/>
    <x v="12"/>
    <x v="1"/>
    <n v="6"/>
    <n v="5298.24"/>
    <x v="2"/>
    <x v="1"/>
  </r>
  <r>
    <d v="2024-12-13T00:00:00"/>
    <s v="Sales Invoice"/>
    <x v="11"/>
    <s v="KRHUB_91962"/>
    <x v="4"/>
    <x v="4"/>
    <x v="7"/>
    <x v="12"/>
    <x v="2"/>
    <n v="144"/>
    <n v="10997.28"/>
    <x v="2"/>
    <x v="1"/>
  </r>
  <r>
    <d v="2024-12-13T00:00:00"/>
    <s v="Sales Invoice"/>
    <x v="11"/>
    <s v="KRHUB_91962"/>
    <x v="4"/>
    <x v="4"/>
    <x v="7"/>
    <x v="12"/>
    <x v="1"/>
    <n v="3"/>
    <n v="2649.12"/>
    <x v="2"/>
    <x v="1"/>
  </r>
  <r>
    <d v="2024-12-13T00:00:00"/>
    <s v="Sales Invoice"/>
    <x v="9"/>
    <s v="KRHUB_93329"/>
    <x v="4"/>
    <x v="4"/>
    <x v="7"/>
    <x v="12"/>
    <x v="2"/>
    <n v="24"/>
    <n v="1832.88"/>
    <x v="2"/>
    <x v="1"/>
  </r>
  <r>
    <d v="2024-12-13T00:00:00"/>
    <s v="Sales Invoice"/>
    <x v="11"/>
    <s v="KRHUB_91962"/>
    <x v="4"/>
    <x v="4"/>
    <x v="7"/>
    <x v="12"/>
    <x v="2"/>
    <n v="12"/>
    <n v="916.44"/>
    <x v="2"/>
    <x v="1"/>
  </r>
  <r>
    <d v="2024-12-13T00:00:00"/>
    <s v="Sales Invoice"/>
    <x v="8"/>
    <s v="KRHUB_78366"/>
    <x v="4"/>
    <x v="4"/>
    <x v="7"/>
    <x v="12"/>
    <x v="8"/>
    <n v="48"/>
    <n v="8945.2800000000007"/>
    <x v="2"/>
    <x v="1"/>
  </r>
  <r>
    <d v="2024-12-13T00:00:00"/>
    <s v="Sales Invoice"/>
    <x v="11"/>
    <s v="KRHUB_91962"/>
    <x v="4"/>
    <x v="4"/>
    <x v="7"/>
    <x v="12"/>
    <x v="1"/>
    <n v="6"/>
    <n v="5298.24"/>
    <x v="2"/>
    <x v="1"/>
  </r>
  <r>
    <d v="2024-12-13T00:00:00"/>
    <s v="Sales Invoice"/>
    <x v="10"/>
    <s v="KRHUB_85606"/>
    <x v="4"/>
    <x v="4"/>
    <x v="7"/>
    <x v="12"/>
    <x v="1"/>
    <n v="12"/>
    <n v="10596.48"/>
    <x v="2"/>
    <x v="1"/>
  </r>
  <r>
    <d v="2024-12-13T00:00:00"/>
    <s v="Sales Invoice"/>
    <x v="12"/>
    <s v="KRHUB_92863"/>
    <x v="4"/>
    <x v="4"/>
    <x v="7"/>
    <x v="12"/>
    <x v="1"/>
    <n v="72"/>
    <n v="63578.879999999997"/>
    <x v="2"/>
    <x v="1"/>
  </r>
  <r>
    <d v="2024-12-13T00:00:00"/>
    <s v="Sales Invoice"/>
    <x v="11"/>
    <s v="KRHUB_91962"/>
    <x v="4"/>
    <x v="4"/>
    <x v="7"/>
    <x v="12"/>
    <x v="2"/>
    <n v="192"/>
    <n v="14663.04"/>
    <x v="2"/>
    <x v="1"/>
  </r>
  <r>
    <d v="2024-12-13T00:00:00"/>
    <s v="Sales Invoice"/>
    <x v="11"/>
    <s v="KRHUB_91962"/>
    <x v="4"/>
    <x v="4"/>
    <x v="7"/>
    <x v="12"/>
    <x v="0"/>
    <n v="360"/>
    <n v="14400"/>
    <x v="2"/>
    <x v="1"/>
  </r>
  <r>
    <d v="2024-12-13T00:00:00"/>
    <s v="Sales Invoice"/>
    <x v="10"/>
    <s v="KRHUB_85606"/>
    <x v="4"/>
    <x v="4"/>
    <x v="7"/>
    <x v="12"/>
    <x v="0"/>
    <n v="72"/>
    <n v="2880"/>
    <x v="2"/>
    <x v="1"/>
  </r>
  <r>
    <d v="2024-12-13T00:00:00"/>
    <s v="Sales Invoice"/>
    <x v="11"/>
    <s v="KRHUB_91962"/>
    <x v="4"/>
    <x v="4"/>
    <x v="7"/>
    <x v="12"/>
    <x v="7"/>
    <n v="600"/>
    <n v="14700"/>
    <x v="2"/>
    <x v="1"/>
  </r>
  <r>
    <d v="2024-12-13T00:00:00"/>
    <s v="Sales Invoice"/>
    <x v="11"/>
    <s v="KRHUB_91962"/>
    <x v="4"/>
    <x v="4"/>
    <x v="7"/>
    <x v="12"/>
    <x v="7"/>
    <n v="120"/>
    <n v="2940"/>
    <x v="2"/>
    <x v="1"/>
  </r>
  <r>
    <d v="2024-12-13T00:00:00"/>
    <s v="Sales Invoice"/>
    <x v="11"/>
    <s v="KRHUB_91962"/>
    <x v="4"/>
    <x v="4"/>
    <x v="7"/>
    <x v="12"/>
    <x v="7"/>
    <n v="60"/>
    <n v="1470"/>
    <x v="2"/>
    <x v="1"/>
  </r>
  <r>
    <d v="2024-12-13T00:00:00"/>
    <s v="Sales Invoice"/>
    <x v="11"/>
    <s v="KRHUB_91962"/>
    <x v="4"/>
    <x v="4"/>
    <x v="7"/>
    <x v="12"/>
    <x v="7"/>
    <n v="60"/>
    <n v="1470"/>
    <x v="2"/>
    <x v="1"/>
  </r>
  <r>
    <d v="2024-12-13T00:00:00"/>
    <s v="Sales Invoice"/>
    <x v="9"/>
    <s v="KRHUB_93329"/>
    <x v="4"/>
    <x v="4"/>
    <x v="7"/>
    <x v="12"/>
    <x v="19"/>
    <n v="40"/>
    <n v="2750"/>
    <x v="2"/>
    <x v="1"/>
  </r>
  <r>
    <d v="2024-12-13T00:00:00"/>
    <s v="Sales Invoice"/>
    <x v="11"/>
    <s v="KRHUB_91962"/>
    <x v="4"/>
    <x v="4"/>
    <x v="7"/>
    <x v="12"/>
    <x v="19"/>
    <n v="40"/>
    <n v="2750"/>
    <x v="2"/>
    <x v="1"/>
  </r>
  <r>
    <d v="2024-12-13T00:00:00"/>
    <s v="Sales Invoice"/>
    <x v="8"/>
    <s v="KRHUB_78366"/>
    <x v="4"/>
    <x v="4"/>
    <x v="7"/>
    <x v="13"/>
    <x v="8"/>
    <n v="48"/>
    <n v="8247.36"/>
    <x v="2"/>
    <x v="1"/>
  </r>
  <r>
    <d v="2024-12-13T00:00:00"/>
    <s v="Sales Invoice"/>
    <x v="9"/>
    <s v="KRHUB_93329"/>
    <x v="4"/>
    <x v="4"/>
    <x v="7"/>
    <x v="13"/>
    <x v="8"/>
    <n v="3"/>
    <n v="515.46"/>
    <x v="2"/>
    <x v="1"/>
  </r>
  <r>
    <d v="2024-12-13T00:00:00"/>
    <s v="Sales Invoice"/>
    <x v="10"/>
    <s v="KRHUB_85606"/>
    <x v="4"/>
    <x v="4"/>
    <x v="7"/>
    <x v="13"/>
    <x v="20"/>
    <n v="12"/>
    <n v="3916.32"/>
    <x v="2"/>
    <x v="1"/>
  </r>
  <r>
    <d v="2024-12-13T00:00:00"/>
    <s v="Sales Invoice"/>
    <x v="9"/>
    <s v="KRHUB_93329"/>
    <x v="4"/>
    <x v="4"/>
    <x v="7"/>
    <x v="13"/>
    <x v="21"/>
    <n v="2"/>
    <n v="343.64"/>
    <x v="2"/>
    <x v="1"/>
  </r>
  <r>
    <d v="2024-12-13T00:00:00"/>
    <s v="Sales Invoice"/>
    <x v="9"/>
    <s v="KRHUB_93329"/>
    <x v="4"/>
    <x v="4"/>
    <x v="7"/>
    <x v="13"/>
    <x v="21"/>
    <n v="10"/>
    <n v="1718.2"/>
    <x v="2"/>
    <x v="1"/>
  </r>
  <r>
    <d v="2024-12-13T00:00:00"/>
    <s v="Sales Invoice"/>
    <x v="11"/>
    <s v="KRHUB_91962"/>
    <x v="4"/>
    <x v="4"/>
    <x v="7"/>
    <x v="13"/>
    <x v="2"/>
    <n v="48"/>
    <n v="3272.64"/>
    <x v="2"/>
    <x v="1"/>
  </r>
  <r>
    <d v="2024-12-13T00:00:00"/>
    <s v="Sales Invoice"/>
    <x v="9"/>
    <s v="KRHUB_93329"/>
    <x v="4"/>
    <x v="4"/>
    <x v="7"/>
    <x v="13"/>
    <x v="6"/>
    <n v="4"/>
    <n v="1305.44"/>
    <x v="2"/>
    <x v="1"/>
  </r>
  <r>
    <d v="2024-12-13T00:00:00"/>
    <s v="Sales Invoice"/>
    <x v="10"/>
    <s v="KRHUB_85606"/>
    <x v="4"/>
    <x v="4"/>
    <x v="7"/>
    <x v="13"/>
    <x v="20"/>
    <n v="12"/>
    <n v="3916.32"/>
    <x v="2"/>
    <x v="1"/>
  </r>
  <r>
    <d v="2024-12-13T00:00:00"/>
    <s v="Sales Invoice"/>
    <x v="10"/>
    <s v="KRHUB_85606"/>
    <x v="4"/>
    <x v="4"/>
    <x v="7"/>
    <x v="13"/>
    <x v="20"/>
    <n v="3"/>
    <n v="979.08"/>
    <x v="2"/>
    <x v="1"/>
  </r>
  <r>
    <d v="2024-12-13T00:00:00"/>
    <s v="Sales Invoice"/>
    <x v="10"/>
    <s v="KRHUB_85606"/>
    <x v="4"/>
    <x v="4"/>
    <x v="7"/>
    <x v="13"/>
    <x v="20"/>
    <n v="9"/>
    <n v="3068.19"/>
    <x v="2"/>
    <x v="1"/>
  </r>
  <r>
    <d v="2024-12-13T00:00:00"/>
    <s v="Sales Invoice"/>
    <x v="10"/>
    <s v="KRHUB_85606"/>
    <x v="4"/>
    <x v="4"/>
    <x v="7"/>
    <x v="13"/>
    <x v="20"/>
    <n v="12"/>
    <n v="3916.32"/>
    <x v="2"/>
    <x v="1"/>
  </r>
  <r>
    <d v="2024-12-13T00:00:00"/>
    <s v="Sales Invoice"/>
    <x v="10"/>
    <s v="KRHUB_85606"/>
    <x v="4"/>
    <x v="4"/>
    <x v="7"/>
    <x v="13"/>
    <x v="1"/>
    <n v="1"/>
    <n v="750"/>
    <x v="2"/>
    <x v="1"/>
  </r>
  <r>
    <d v="2024-12-13T00:00:00"/>
    <s v="Sales Invoice"/>
    <x v="10"/>
    <s v="KRHUB_85606"/>
    <x v="4"/>
    <x v="4"/>
    <x v="7"/>
    <x v="13"/>
    <x v="1"/>
    <n v="11"/>
    <n v="8829.48"/>
    <x v="2"/>
    <x v="1"/>
  </r>
  <r>
    <d v="2024-12-13T00:00:00"/>
    <s v="Sales Invoice"/>
    <x v="9"/>
    <s v="KRHUB_93329"/>
    <x v="4"/>
    <x v="4"/>
    <x v="7"/>
    <x v="13"/>
    <x v="2"/>
    <n v="12"/>
    <n v="818.16"/>
    <x v="2"/>
    <x v="1"/>
  </r>
  <r>
    <d v="2024-12-13T00:00:00"/>
    <s v="Sales Invoice"/>
    <x v="9"/>
    <s v="KRHUB_93329"/>
    <x v="4"/>
    <x v="4"/>
    <x v="7"/>
    <x v="13"/>
    <x v="6"/>
    <n v="4"/>
    <n v="1305.44"/>
    <x v="2"/>
    <x v="1"/>
  </r>
  <r>
    <d v="2024-12-13T00:00:00"/>
    <s v="Sales Invoice"/>
    <x v="11"/>
    <s v="KRHUB_91962"/>
    <x v="4"/>
    <x v="4"/>
    <x v="8"/>
    <x v="14"/>
    <x v="2"/>
    <n v="12"/>
    <n v="1033.08"/>
    <x v="2"/>
    <x v="1"/>
  </r>
  <r>
    <d v="2024-12-13T00:00:00"/>
    <s v="Sales Invoice"/>
    <x v="10"/>
    <s v="KRHUB_85606"/>
    <x v="4"/>
    <x v="4"/>
    <x v="8"/>
    <x v="14"/>
    <x v="2"/>
    <n v="24"/>
    <n v="2066.16"/>
    <x v="2"/>
    <x v="1"/>
  </r>
  <r>
    <d v="2024-12-14T00:00:00"/>
    <s v="DAMAGED RETURN"/>
    <x v="13"/>
    <s v="KRHUB_94585"/>
    <x v="5"/>
    <x v="5"/>
    <x v="1"/>
    <x v="1"/>
    <x v="8"/>
    <n v="-1"/>
    <n v="-437.5"/>
    <x v="0"/>
    <x v="1"/>
  </r>
  <r>
    <d v="2024-12-14T00:00:00"/>
    <s v="Saleable RETURN"/>
    <x v="14"/>
    <s v="KRHUB_78572"/>
    <x v="4"/>
    <x v="4"/>
    <x v="0"/>
    <x v="0"/>
    <x v="0"/>
    <n v="-36"/>
    <n v="-8839.44"/>
    <x v="3"/>
    <x v="1"/>
  </r>
  <r>
    <d v="2024-12-14T00:00:00"/>
    <s v="Saleable RETURN"/>
    <x v="15"/>
    <s v="KRHUB_90736"/>
    <x v="4"/>
    <x v="4"/>
    <x v="0"/>
    <x v="15"/>
    <x v="2"/>
    <n v="-3"/>
    <n v="-1918.83"/>
    <x v="3"/>
    <x v="1"/>
  </r>
  <r>
    <d v="2024-12-14T00:00:00"/>
    <s v="Saleable RETURN"/>
    <x v="16"/>
    <s v="KRHUB_93275"/>
    <x v="5"/>
    <x v="5"/>
    <x v="2"/>
    <x v="2"/>
    <x v="8"/>
    <n v="-24"/>
    <n v="-11170.08"/>
    <x v="4"/>
    <x v="1"/>
  </r>
  <r>
    <d v="2024-12-14T00:00:00"/>
    <s v="Saleable RETURN"/>
    <x v="8"/>
    <s v="KRHUB_78366"/>
    <x v="4"/>
    <x v="4"/>
    <x v="3"/>
    <x v="16"/>
    <x v="16"/>
    <n v="-28"/>
    <n v="-39719.4"/>
    <x v="3"/>
    <x v="1"/>
  </r>
  <r>
    <d v="2024-12-14T00:00:00"/>
    <s v="Saleable RETURN"/>
    <x v="16"/>
    <s v="KRHUB_93275"/>
    <x v="5"/>
    <x v="5"/>
    <x v="5"/>
    <x v="9"/>
    <x v="1"/>
    <n v="-18"/>
    <n v="-4680"/>
    <x v="4"/>
    <x v="1"/>
  </r>
  <r>
    <d v="2024-12-14T00:00:00"/>
    <s v="Sales Invoice"/>
    <x v="13"/>
    <s v="KRHUB_94585"/>
    <x v="5"/>
    <x v="5"/>
    <x v="9"/>
    <x v="17"/>
    <x v="22"/>
    <n v="96"/>
    <n v="7493.76"/>
    <x v="2"/>
    <x v="1"/>
  </r>
  <r>
    <d v="2024-12-14T00:00:00"/>
    <s v="Sales Invoice"/>
    <x v="11"/>
    <s v="KRHUB_91962"/>
    <x v="4"/>
    <x v="4"/>
    <x v="9"/>
    <x v="17"/>
    <x v="22"/>
    <n v="60"/>
    <n v="4683.6000000000004"/>
    <x v="2"/>
    <x v="1"/>
  </r>
  <r>
    <d v="2024-12-14T00:00:00"/>
    <s v="Sales Invoice"/>
    <x v="17"/>
    <s v="KRHUB_91961"/>
    <x v="4"/>
    <x v="4"/>
    <x v="9"/>
    <x v="18"/>
    <x v="19"/>
    <n v="6"/>
    <n v="2500.02"/>
    <x v="2"/>
    <x v="1"/>
  </r>
  <r>
    <d v="2024-12-14T00:00:00"/>
    <s v="Sales Invoice"/>
    <x v="17"/>
    <s v="KRHUB_91961"/>
    <x v="4"/>
    <x v="4"/>
    <x v="9"/>
    <x v="18"/>
    <x v="8"/>
    <n v="6"/>
    <n v="1973.7"/>
    <x v="2"/>
    <x v="1"/>
  </r>
  <r>
    <d v="2024-12-14T00:00:00"/>
    <s v="Sales Invoice"/>
    <x v="17"/>
    <s v="KRHUB_91961"/>
    <x v="4"/>
    <x v="4"/>
    <x v="9"/>
    <x v="18"/>
    <x v="6"/>
    <n v="6"/>
    <n v="1973.7"/>
    <x v="2"/>
    <x v="1"/>
  </r>
  <r>
    <d v="2024-12-14T00:00:00"/>
    <s v="Sales Invoice"/>
    <x v="17"/>
    <s v="KRHUB_91961"/>
    <x v="4"/>
    <x v="4"/>
    <x v="9"/>
    <x v="18"/>
    <x v="6"/>
    <n v="18"/>
    <n v="5131.62"/>
    <x v="2"/>
    <x v="1"/>
  </r>
  <r>
    <d v="2024-12-14T00:00:00"/>
    <s v="Sales Invoice"/>
    <x v="18"/>
    <s v="KRHUB_92137"/>
    <x v="5"/>
    <x v="5"/>
    <x v="0"/>
    <x v="19"/>
    <x v="23"/>
    <n v="24"/>
    <n v="1009.92"/>
    <x v="2"/>
    <x v="1"/>
  </r>
  <r>
    <d v="2024-12-14T00:00:00"/>
    <s v="Sales Invoice"/>
    <x v="17"/>
    <s v="KRHUB_91961"/>
    <x v="4"/>
    <x v="4"/>
    <x v="0"/>
    <x v="19"/>
    <x v="23"/>
    <n v="48"/>
    <n v="2019.84"/>
    <x v="2"/>
    <x v="1"/>
  </r>
  <r>
    <d v="2024-12-14T00:00:00"/>
    <s v="Sales Invoice"/>
    <x v="8"/>
    <s v="KRHUB_78366"/>
    <x v="4"/>
    <x v="4"/>
    <x v="0"/>
    <x v="20"/>
    <x v="24"/>
    <n v="20"/>
    <n v="11160.8"/>
    <x v="2"/>
    <x v="1"/>
  </r>
  <r>
    <d v="2024-12-14T00:00:00"/>
    <s v="Sales Invoice"/>
    <x v="8"/>
    <s v="KRHUB_78366"/>
    <x v="4"/>
    <x v="4"/>
    <x v="0"/>
    <x v="20"/>
    <x v="19"/>
    <n v="20"/>
    <n v="20518"/>
    <x v="2"/>
    <x v="1"/>
  </r>
  <r>
    <d v="2024-12-14T00:00:00"/>
    <s v="Sales Invoice"/>
    <x v="14"/>
    <s v="KRHUB_78572"/>
    <x v="4"/>
    <x v="4"/>
    <x v="0"/>
    <x v="21"/>
    <x v="22"/>
    <n v="96"/>
    <n v="6314.88"/>
    <x v="2"/>
    <x v="1"/>
  </r>
  <r>
    <d v="2024-12-14T00:00:00"/>
    <s v="Sales Invoice"/>
    <x v="13"/>
    <s v="KRHUB_94585"/>
    <x v="5"/>
    <x v="5"/>
    <x v="0"/>
    <x v="21"/>
    <x v="22"/>
    <n v="48"/>
    <n v="3157.44"/>
    <x v="2"/>
    <x v="1"/>
  </r>
  <r>
    <d v="2024-12-14T00:00:00"/>
    <s v="Sales Invoice"/>
    <x v="14"/>
    <s v="KRHUB_78572"/>
    <x v="4"/>
    <x v="4"/>
    <x v="0"/>
    <x v="22"/>
    <x v="25"/>
    <n v="24"/>
    <n v="2688"/>
    <x v="2"/>
    <x v="1"/>
  </r>
  <r>
    <d v="2024-12-14T00:00:00"/>
    <s v="Sales Invoice"/>
    <x v="17"/>
    <s v="KRHUB_91961"/>
    <x v="4"/>
    <x v="4"/>
    <x v="0"/>
    <x v="22"/>
    <x v="26"/>
    <n v="480"/>
    <n v="19200"/>
    <x v="2"/>
    <x v="1"/>
  </r>
  <r>
    <d v="2024-12-14T00:00:00"/>
    <s v="Sales Invoice"/>
    <x v="14"/>
    <s v="KRHUB_78572"/>
    <x v="4"/>
    <x v="4"/>
    <x v="0"/>
    <x v="22"/>
    <x v="26"/>
    <n v="40"/>
    <n v="1600"/>
    <x v="2"/>
    <x v="1"/>
  </r>
  <r>
    <d v="2024-12-14T00:00:00"/>
    <s v="Sales Invoice"/>
    <x v="17"/>
    <s v="KRHUB_91961"/>
    <x v="4"/>
    <x v="4"/>
    <x v="0"/>
    <x v="22"/>
    <x v="26"/>
    <n v="480"/>
    <n v="33600"/>
    <x v="2"/>
    <x v="1"/>
  </r>
  <r>
    <d v="2024-12-14T00:00:00"/>
    <s v="Sales Invoice"/>
    <x v="14"/>
    <s v="KRHUB_78572"/>
    <x v="4"/>
    <x v="4"/>
    <x v="0"/>
    <x v="22"/>
    <x v="26"/>
    <n v="40"/>
    <n v="2800"/>
    <x v="2"/>
    <x v="1"/>
  </r>
  <r>
    <d v="2024-12-14T00:00:00"/>
    <s v="Sales Invoice"/>
    <x v="17"/>
    <s v="KRHUB_91961"/>
    <x v="4"/>
    <x v="4"/>
    <x v="0"/>
    <x v="22"/>
    <x v="27"/>
    <n v="92"/>
    <n v="9103.4"/>
    <x v="2"/>
    <x v="1"/>
  </r>
  <r>
    <d v="2024-12-14T00:00:00"/>
    <s v="Sales Invoice"/>
    <x v="17"/>
    <s v="KRHUB_91961"/>
    <x v="4"/>
    <x v="4"/>
    <x v="0"/>
    <x v="22"/>
    <x v="27"/>
    <n v="124"/>
    <n v="12269.8"/>
    <x v="2"/>
    <x v="1"/>
  </r>
  <r>
    <d v="2024-12-14T00:00:00"/>
    <s v="Sales Invoice"/>
    <x v="18"/>
    <s v="KRHUB_92137"/>
    <x v="5"/>
    <x v="5"/>
    <x v="0"/>
    <x v="0"/>
    <x v="7"/>
    <n v="3"/>
    <n v="3716.22"/>
    <x v="2"/>
    <x v="1"/>
  </r>
  <r>
    <d v="2024-12-14T00:00:00"/>
    <s v="Sales Invoice"/>
    <x v="11"/>
    <s v="KRHUB_91962"/>
    <x v="4"/>
    <x v="4"/>
    <x v="0"/>
    <x v="0"/>
    <x v="7"/>
    <n v="6"/>
    <n v="7432.44"/>
    <x v="2"/>
    <x v="1"/>
  </r>
  <r>
    <d v="2024-12-14T00:00:00"/>
    <s v="Sales Invoice"/>
    <x v="8"/>
    <s v="KRHUB_78366"/>
    <x v="4"/>
    <x v="4"/>
    <x v="0"/>
    <x v="0"/>
    <x v="13"/>
    <n v="2"/>
    <n v="533.94000000000005"/>
    <x v="2"/>
    <x v="1"/>
  </r>
  <r>
    <d v="2024-12-14T00:00:00"/>
    <s v="Sales Invoice"/>
    <x v="8"/>
    <s v="KRHUB_78366"/>
    <x v="4"/>
    <x v="4"/>
    <x v="0"/>
    <x v="0"/>
    <x v="13"/>
    <n v="34"/>
    <n v="9076.98"/>
    <x v="2"/>
    <x v="2"/>
  </r>
  <r>
    <d v="2024-12-14T00:00:00"/>
    <s v="Sales Invoice"/>
    <x v="16"/>
    <s v="KRHUB_93275"/>
    <x v="5"/>
    <x v="5"/>
    <x v="0"/>
    <x v="0"/>
    <x v="2"/>
    <n v="12"/>
    <n v="6160.68"/>
    <x v="2"/>
    <x v="2"/>
  </r>
  <r>
    <d v="2024-12-14T00:00:00"/>
    <s v="Sales Invoice"/>
    <x v="19"/>
    <s v="KRHUB_86219"/>
    <x v="5"/>
    <x v="5"/>
    <x v="0"/>
    <x v="0"/>
    <x v="0"/>
    <n v="6"/>
    <n v="1473.24"/>
    <x v="2"/>
    <x v="2"/>
  </r>
  <r>
    <d v="2024-12-14T00:00:00"/>
    <s v="Sales Invoice"/>
    <x v="19"/>
    <s v="KRHUB_86219"/>
    <x v="5"/>
    <x v="5"/>
    <x v="0"/>
    <x v="15"/>
    <x v="13"/>
    <n v="3"/>
    <n v="1056.03"/>
    <x v="2"/>
    <x v="2"/>
  </r>
  <r>
    <d v="2024-12-14T00:00:00"/>
    <s v="Sales Invoice"/>
    <x v="15"/>
    <s v="KRHUB_90736"/>
    <x v="4"/>
    <x v="4"/>
    <x v="0"/>
    <x v="15"/>
    <x v="13"/>
    <n v="12"/>
    <n v="4224.12"/>
    <x v="2"/>
    <x v="2"/>
  </r>
  <r>
    <d v="2024-12-14T00:00:00"/>
    <s v="Sales Invoice"/>
    <x v="15"/>
    <s v="KRHUB_90736"/>
    <x v="4"/>
    <x v="4"/>
    <x v="0"/>
    <x v="15"/>
    <x v="2"/>
    <n v="3"/>
    <n v="1918.83"/>
    <x v="2"/>
    <x v="2"/>
  </r>
  <r>
    <d v="2024-12-14T00:00:00"/>
    <s v="Sales Invoice"/>
    <x v="15"/>
    <s v="KRHUB_90736"/>
    <x v="4"/>
    <x v="4"/>
    <x v="0"/>
    <x v="15"/>
    <x v="2"/>
    <n v="2"/>
    <n v="1314.52"/>
    <x v="2"/>
    <x v="2"/>
  </r>
  <r>
    <d v="2024-12-14T00:00:00"/>
    <s v="Sales Invoice"/>
    <x v="15"/>
    <s v="KRHUB_90736"/>
    <x v="4"/>
    <x v="4"/>
    <x v="0"/>
    <x v="15"/>
    <x v="2"/>
    <n v="1"/>
    <n v="657.26"/>
    <x v="2"/>
    <x v="2"/>
  </r>
  <r>
    <d v="2024-12-14T00:00:00"/>
    <s v="Sales Invoice"/>
    <x v="17"/>
    <s v="KRHUB_91961"/>
    <x v="4"/>
    <x v="4"/>
    <x v="0"/>
    <x v="15"/>
    <x v="0"/>
    <n v="6"/>
    <n v="7021.62"/>
    <x v="2"/>
    <x v="2"/>
  </r>
  <r>
    <d v="2024-12-14T00:00:00"/>
    <s v="Sales Invoice"/>
    <x v="17"/>
    <s v="KRHUB_91961"/>
    <x v="4"/>
    <x v="4"/>
    <x v="0"/>
    <x v="15"/>
    <x v="0"/>
    <n v="6"/>
    <n v="1967.1"/>
    <x v="2"/>
    <x v="2"/>
  </r>
  <r>
    <d v="2024-12-14T00:00:00"/>
    <s v="Sales Invoice"/>
    <x v="19"/>
    <s v="KRHUB_86219"/>
    <x v="5"/>
    <x v="5"/>
    <x v="0"/>
    <x v="15"/>
    <x v="0"/>
    <n v="2"/>
    <n v="655.7"/>
    <x v="2"/>
    <x v="2"/>
  </r>
  <r>
    <d v="2024-12-14T00:00:00"/>
    <s v="Sales Invoice"/>
    <x v="19"/>
    <s v="KRHUB_86219"/>
    <x v="5"/>
    <x v="5"/>
    <x v="0"/>
    <x v="23"/>
    <x v="20"/>
    <n v="11"/>
    <n v="1718.86"/>
    <x v="2"/>
    <x v="2"/>
  </r>
  <r>
    <d v="2024-12-14T00:00:00"/>
    <s v="Sales Invoice"/>
    <x v="19"/>
    <s v="KRHUB_86219"/>
    <x v="5"/>
    <x v="5"/>
    <x v="0"/>
    <x v="23"/>
    <x v="20"/>
    <n v="13"/>
    <n v="2031.38"/>
    <x v="2"/>
    <x v="2"/>
  </r>
  <r>
    <d v="2024-12-14T00:00:00"/>
    <s v="Sales Invoice"/>
    <x v="17"/>
    <s v="KRHUB_91961"/>
    <x v="4"/>
    <x v="4"/>
    <x v="0"/>
    <x v="24"/>
    <x v="28"/>
    <n v="200"/>
    <n v="4162"/>
    <x v="2"/>
    <x v="2"/>
  </r>
  <r>
    <d v="2024-12-14T00:00:00"/>
    <s v="Sales Invoice"/>
    <x v="17"/>
    <s v="KRHUB_91961"/>
    <x v="4"/>
    <x v="4"/>
    <x v="0"/>
    <x v="24"/>
    <x v="29"/>
    <n v="480"/>
    <n v="49440"/>
    <x v="2"/>
    <x v="2"/>
  </r>
  <r>
    <d v="2024-12-14T00:00:00"/>
    <s v="Sales Invoice"/>
    <x v="17"/>
    <s v="KRHUB_91961"/>
    <x v="4"/>
    <x v="4"/>
    <x v="0"/>
    <x v="24"/>
    <x v="30"/>
    <n v="1200"/>
    <n v="12132"/>
    <x v="2"/>
    <x v="2"/>
  </r>
  <r>
    <d v="2024-12-14T00:00:00"/>
    <s v="Sales Invoice"/>
    <x v="18"/>
    <s v="KRHUB_92137"/>
    <x v="5"/>
    <x v="5"/>
    <x v="10"/>
    <x v="25"/>
    <x v="8"/>
    <n v="24"/>
    <n v="4959.84"/>
    <x v="2"/>
    <x v="2"/>
  </r>
  <r>
    <d v="2024-12-14T00:00:00"/>
    <s v="Sales Invoice"/>
    <x v="15"/>
    <s v="KRHUB_90736"/>
    <x v="4"/>
    <x v="4"/>
    <x v="10"/>
    <x v="25"/>
    <x v="8"/>
    <n v="48"/>
    <n v="9919.68"/>
    <x v="2"/>
    <x v="2"/>
  </r>
  <r>
    <d v="2024-12-14T00:00:00"/>
    <s v="Sales Invoice"/>
    <x v="15"/>
    <s v="KRHUB_90736"/>
    <x v="4"/>
    <x v="4"/>
    <x v="10"/>
    <x v="25"/>
    <x v="13"/>
    <n v="18"/>
    <n v="1800"/>
    <x v="2"/>
    <x v="2"/>
  </r>
  <r>
    <d v="2024-12-14T00:00:00"/>
    <s v="Sales Invoice"/>
    <x v="15"/>
    <s v="KRHUB_90736"/>
    <x v="4"/>
    <x v="4"/>
    <x v="10"/>
    <x v="25"/>
    <x v="2"/>
    <n v="12"/>
    <n v="1200"/>
    <x v="2"/>
    <x v="2"/>
  </r>
  <r>
    <d v="2024-12-14T00:00:00"/>
    <s v="Sales Invoice"/>
    <x v="19"/>
    <s v="KRHUB_86219"/>
    <x v="5"/>
    <x v="5"/>
    <x v="10"/>
    <x v="25"/>
    <x v="31"/>
    <n v="36"/>
    <n v="1950.12"/>
    <x v="2"/>
    <x v="2"/>
  </r>
  <r>
    <d v="2024-12-14T00:00:00"/>
    <s v="Sales Invoice"/>
    <x v="19"/>
    <s v="KRHUB_86219"/>
    <x v="5"/>
    <x v="5"/>
    <x v="10"/>
    <x v="25"/>
    <x v="31"/>
    <n v="36"/>
    <n v="2100.2399999999998"/>
    <x v="2"/>
    <x v="2"/>
  </r>
  <r>
    <d v="2024-12-14T00:00:00"/>
    <s v="Sales Invoice"/>
    <x v="15"/>
    <s v="KRHUB_90736"/>
    <x v="4"/>
    <x v="4"/>
    <x v="10"/>
    <x v="25"/>
    <x v="0"/>
    <n v="12"/>
    <n v="1350"/>
    <x v="2"/>
    <x v="2"/>
  </r>
  <r>
    <d v="2024-12-14T00:00:00"/>
    <s v="Sales Invoice"/>
    <x v="19"/>
    <s v="KRHUB_86219"/>
    <x v="5"/>
    <x v="5"/>
    <x v="10"/>
    <x v="25"/>
    <x v="32"/>
    <n v="20"/>
    <n v="3500"/>
    <x v="2"/>
    <x v="2"/>
  </r>
  <r>
    <d v="2024-12-14T00:00:00"/>
    <s v="Sales Invoice"/>
    <x v="17"/>
    <s v="KRHUB_91961"/>
    <x v="4"/>
    <x v="4"/>
    <x v="10"/>
    <x v="25"/>
    <x v="32"/>
    <n v="40"/>
    <n v="7000"/>
    <x v="2"/>
    <x v="2"/>
  </r>
  <r>
    <d v="2024-12-14T00:00:00"/>
    <s v="Sales Invoice"/>
    <x v="15"/>
    <s v="KRHUB_90736"/>
    <x v="4"/>
    <x v="4"/>
    <x v="10"/>
    <x v="25"/>
    <x v="2"/>
    <n v="4"/>
    <n v="566.67999999999995"/>
    <x v="2"/>
    <x v="2"/>
  </r>
  <r>
    <d v="2024-12-14T00:00:00"/>
    <s v="Sales Invoice"/>
    <x v="15"/>
    <s v="KRHUB_90736"/>
    <x v="4"/>
    <x v="4"/>
    <x v="10"/>
    <x v="25"/>
    <x v="2"/>
    <n v="6"/>
    <n v="850.02"/>
    <x v="2"/>
    <x v="2"/>
  </r>
  <r>
    <d v="2024-12-14T00:00:00"/>
    <s v="Sales Invoice"/>
    <x v="15"/>
    <s v="KRHUB_90736"/>
    <x v="4"/>
    <x v="4"/>
    <x v="10"/>
    <x v="25"/>
    <x v="2"/>
    <n v="2"/>
    <n v="283.33999999999997"/>
    <x v="2"/>
    <x v="2"/>
  </r>
  <r>
    <d v="2024-12-14T00:00:00"/>
    <s v="Sales Invoice"/>
    <x v="15"/>
    <s v="KRHUB_90736"/>
    <x v="4"/>
    <x v="4"/>
    <x v="10"/>
    <x v="25"/>
    <x v="2"/>
    <n v="11"/>
    <n v="1558.37"/>
    <x v="2"/>
    <x v="2"/>
  </r>
  <r>
    <d v="2024-12-14T00:00:00"/>
    <s v="Sales Invoice"/>
    <x v="17"/>
    <s v="KRHUB_91961"/>
    <x v="4"/>
    <x v="4"/>
    <x v="10"/>
    <x v="25"/>
    <x v="8"/>
    <n v="48"/>
    <n v="6000"/>
    <x v="2"/>
    <x v="2"/>
  </r>
  <r>
    <d v="2024-12-14T00:00:00"/>
    <s v="Sales Invoice"/>
    <x v="18"/>
    <s v="KRHUB_92137"/>
    <x v="5"/>
    <x v="5"/>
    <x v="10"/>
    <x v="25"/>
    <x v="8"/>
    <n v="69"/>
    <n v="8625"/>
    <x v="2"/>
    <x v="2"/>
  </r>
  <r>
    <d v="2024-12-14T00:00:00"/>
    <s v="Sales Invoice"/>
    <x v="18"/>
    <s v="KRHUB_92137"/>
    <x v="5"/>
    <x v="5"/>
    <x v="10"/>
    <x v="25"/>
    <x v="8"/>
    <n v="3"/>
    <n v="375"/>
    <x v="2"/>
    <x v="2"/>
  </r>
  <r>
    <d v="2024-12-14T00:00:00"/>
    <s v="Sales Invoice"/>
    <x v="13"/>
    <s v="KRHUB_94585"/>
    <x v="5"/>
    <x v="5"/>
    <x v="10"/>
    <x v="25"/>
    <x v="8"/>
    <n v="24"/>
    <n v="3000"/>
    <x v="2"/>
    <x v="2"/>
  </r>
  <r>
    <d v="2024-12-14T00:00:00"/>
    <s v="Sales Invoice"/>
    <x v="13"/>
    <s v="KRHUB_94585"/>
    <x v="5"/>
    <x v="5"/>
    <x v="10"/>
    <x v="25"/>
    <x v="8"/>
    <n v="12"/>
    <n v="1500"/>
    <x v="2"/>
    <x v="2"/>
  </r>
  <r>
    <d v="2024-12-14T00:00:00"/>
    <s v="Sales Invoice"/>
    <x v="13"/>
    <s v="KRHUB_94585"/>
    <x v="5"/>
    <x v="5"/>
    <x v="10"/>
    <x v="25"/>
    <x v="8"/>
    <n v="12"/>
    <n v="1500"/>
    <x v="2"/>
    <x v="2"/>
  </r>
  <r>
    <d v="2024-12-14T00:00:00"/>
    <s v="Sales Invoice"/>
    <x v="8"/>
    <s v="KRHUB_78366"/>
    <x v="4"/>
    <x v="4"/>
    <x v="1"/>
    <x v="1"/>
    <x v="1"/>
    <n v="24"/>
    <n v="5335.68"/>
    <x v="2"/>
    <x v="2"/>
  </r>
  <r>
    <d v="2024-12-14T00:00:00"/>
    <s v="Sales Invoice"/>
    <x v="19"/>
    <s v="KRHUB_86219"/>
    <x v="5"/>
    <x v="5"/>
    <x v="1"/>
    <x v="1"/>
    <x v="8"/>
    <n v="6"/>
    <n v="1066.08"/>
    <x v="2"/>
    <x v="2"/>
  </r>
  <r>
    <d v="2024-12-14T00:00:00"/>
    <s v="Sales Invoice"/>
    <x v="14"/>
    <s v="KRHUB_78572"/>
    <x v="4"/>
    <x v="4"/>
    <x v="1"/>
    <x v="1"/>
    <x v="2"/>
    <n v="48"/>
    <n v="3857.28"/>
    <x v="2"/>
    <x v="2"/>
  </r>
  <r>
    <d v="2024-12-14T00:00:00"/>
    <s v="Sales Invoice"/>
    <x v="13"/>
    <s v="KRHUB_94585"/>
    <x v="5"/>
    <x v="5"/>
    <x v="1"/>
    <x v="1"/>
    <x v="8"/>
    <n v="1"/>
    <n v="437.5"/>
    <x v="2"/>
    <x v="2"/>
  </r>
  <r>
    <d v="2024-12-14T00:00:00"/>
    <s v="Sales Invoice"/>
    <x v="13"/>
    <s v="KRHUB_94585"/>
    <x v="5"/>
    <x v="5"/>
    <x v="1"/>
    <x v="1"/>
    <x v="8"/>
    <n v="3"/>
    <n v="1468.8"/>
    <x v="2"/>
    <x v="2"/>
  </r>
  <r>
    <d v="2024-12-14T00:00:00"/>
    <s v="Sales Invoice"/>
    <x v="15"/>
    <s v="KRHUB_90736"/>
    <x v="4"/>
    <x v="4"/>
    <x v="1"/>
    <x v="1"/>
    <x v="23"/>
    <n v="24"/>
    <n v="857.04"/>
    <x v="2"/>
    <x v="2"/>
  </r>
  <r>
    <d v="2024-12-14T00:00:00"/>
    <s v="Sales Invoice"/>
    <x v="19"/>
    <s v="KRHUB_86219"/>
    <x v="5"/>
    <x v="5"/>
    <x v="1"/>
    <x v="1"/>
    <x v="23"/>
    <n v="24"/>
    <n v="857.04"/>
    <x v="2"/>
    <x v="2"/>
  </r>
  <r>
    <d v="2024-12-14T00:00:00"/>
    <s v="Sales Invoice"/>
    <x v="17"/>
    <s v="KRHUB_91961"/>
    <x v="4"/>
    <x v="4"/>
    <x v="1"/>
    <x v="1"/>
    <x v="23"/>
    <n v="36"/>
    <n v="1285.56"/>
    <x v="2"/>
    <x v="2"/>
  </r>
  <r>
    <d v="2024-12-14T00:00:00"/>
    <s v="Sales Invoice"/>
    <x v="9"/>
    <s v="KRHUB_93329"/>
    <x v="4"/>
    <x v="4"/>
    <x v="1"/>
    <x v="1"/>
    <x v="31"/>
    <n v="24"/>
    <n v="1607.04"/>
    <x v="2"/>
    <x v="2"/>
  </r>
  <r>
    <d v="2024-12-14T00:00:00"/>
    <s v="Sales Invoice"/>
    <x v="15"/>
    <s v="KRHUB_90736"/>
    <x v="4"/>
    <x v="4"/>
    <x v="1"/>
    <x v="1"/>
    <x v="23"/>
    <n v="24"/>
    <n v="857.04"/>
    <x v="2"/>
    <x v="2"/>
  </r>
  <r>
    <d v="2024-12-14T00:00:00"/>
    <s v="Sales Invoice"/>
    <x v="17"/>
    <s v="KRHUB_91961"/>
    <x v="4"/>
    <x v="4"/>
    <x v="1"/>
    <x v="1"/>
    <x v="23"/>
    <n v="36"/>
    <n v="1285.56"/>
    <x v="2"/>
    <x v="2"/>
  </r>
  <r>
    <d v="2024-12-14T00:00:00"/>
    <s v="Sales Invoice"/>
    <x v="19"/>
    <s v="KRHUB_86219"/>
    <x v="5"/>
    <x v="5"/>
    <x v="1"/>
    <x v="1"/>
    <x v="23"/>
    <n v="24"/>
    <n v="857.04"/>
    <x v="2"/>
    <x v="2"/>
  </r>
  <r>
    <d v="2024-12-14T00:00:00"/>
    <s v="Sales Invoice"/>
    <x v="11"/>
    <s v="KRHUB_91962"/>
    <x v="4"/>
    <x v="4"/>
    <x v="1"/>
    <x v="1"/>
    <x v="23"/>
    <n v="60"/>
    <n v="2142.6"/>
    <x v="2"/>
    <x v="2"/>
  </r>
  <r>
    <d v="2024-12-14T00:00:00"/>
    <s v="Sales Invoice"/>
    <x v="8"/>
    <s v="KRHUB_78366"/>
    <x v="4"/>
    <x v="4"/>
    <x v="1"/>
    <x v="1"/>
    <x v="13"/>
    <n v="72"/>
    <n v="3456"/>
    <x v="2"/>
    <x v="2"/>
  </r>
  <r>
    <d v="2024-12-14T00:00:00"/>
    <s v="Sales Invoice"/>
    <x v="20"/>
    <s v="KRHUB_68657"/>
    <x v="6"/>
    <x v="6"/>
    <x v="1"/>
    <x v="1"/>
    <x v="13"/>
    <n v="330"/>
    <n v="15840"/>
    <x v="2"/>
    <x v="2"/>
  </r>
  <r>
    <d v="2024-12-14T00:00:00"/>
    <s v="Sales Invoice"/>
    <x v="9"/>
    <s v="KRHUB_93329"/>
    <x v="4"/>
    <x v="4"/>
    <x v="1"/>
    <x v="1"/>
    <x v="13"/>
    <n v="24"/>
    <n v="1152"/>
    <x v="2"/>
    <x v="2"/>
  </r>
  <r>
    <d v="2024-12-14T00:00:00"/>
    <s v="Sales Invoice"/>
    <x v="20"/>
    <s v="KRHUB_68657"/>
    <x v="6"/>
    <x v="6"/>
    <x v="1"/>
    <x v="1"/>
    <x v="13"/>
    <n v="30"/>
    <n v="1440"/>
    <x v="2"/>
    <x v="2"/>
  </r>
  <r>
    <d v="2024-12-14T00:00:00"/>
    <s v="Sales Invoice"/>
    <x v="17"/>
    <s v="KRHUB_91961"/>
    <x v="4"/>
    <x v="4"/>
    <x v="1"/>
    <x v="1"/>
    <x v="13"/>
    <n v="72"/>
    <n v="3456"/>
    <x v="2"/>
    <x v="2"/>
  </r>
  <r>
    <d v="2024-12-14T00:00:00"/>
    <s v="Sales Invoice"/>
    <x v="14"/>
    <s v="KRHUB_78572"/>
    <x v="4"/>
    <x v="4"/>
    <x v="1"/>
    <x v="1"/>
    <x v="23"/>
    <n v="48"/>
    <n v="960"/>
    <x v="2"/>
    <x v="2"/>
  </r>
  <r>
    <d v="2024-12-14T00:00:00"/>
    <s v="Sales Invoice"/>
    <x v="17"/>
    <s v="KRHUB_91961"/>
    <x v="4"/>
    <x v="4"/>
    <x v="1"/>
    <x v="1"/>
    <x v="23"/>
    <n v="144"/>
    <n v="2880"/>
    <x v="2"/>
    <x v="2"/>
  </r>
  <r>
    <d v="2024-12-14T00:00:00"/>
    <s v="Sales Invoice"/>
    <x v="16"/>
    <s v="KRHUB_93275"/>
    <x v="5"/>
    <x v="5"/>
    <x v="1"/>
    <x v="26"/>
    <x v="23"/>
    <n v="12"/>
    <n v="1060.68"/>
    <x v="2"/>
    <x v="2"/>
  </r>
  <r>
    <d v="2024-12-14T00:00:00"/>
    <s v="Sales Invoice"/>
    <x v="15"/>
    <s v="KRHUB_90736"/>
    <x v="4"/>
    <x v="4"/>
    <x v="1"/>
    <x v="26"/>
    <x v="23"/>
    <n v="24"/>
    <n v="1050"/>
    <x v="2"/>
    <x v="2"/>
  </r>
  <r>
    <d v="2024-12-14T00:00:00"/>
    <s v="Sales Invoice"/>
    <x v="17"/>
    <s v="KRHUB_91961"/>
    <x v="4"/>
    <x v="4"/>
    <x v="1"/>
    <x v="26"/>
    <x v="23"/>
    <n v="24"/>
    <n v="1050"/>
    <x v="2"/>
    <x v="2"/>
  </r>
  <r>
    <d v="2024-12-14T00:00:00"/>
    <s v="Sales Invoice"/>
    <x v="16"/>
    <s v="KRHUB_93275"/>
    <x v="5"/>
    <x v="5"/>
    <x v="1"/>
    <x v="26"/>
    <x v="23"/>
    <n v="12"/>
    <n v="525"/>
    <x v="2"/>
    <x v="2"/>
  </r>
  <r>
    <d v="2024-12-14T00:00:00"/>
    <s v="Sales Invoice"/>
    <x v="19"/>
    <s v="KRHUB_86219"/>
    <x v="5"/>
    <x v="5"/>
    <x v="1"/>
    <x v="26"/>
    <x v="23"/>
    <n v="24"/>
    <n v="1050"/>
    <x v="2"/>
    <x v="2"/>
  </r>
  <r>
    <d v="2024-12-14T00:00:00"/>
    <s v="Sales Invoice"/>
    <x v="16"/>
    <s v="KRHUB_93275"/>
    <x v="5"/>
    <x v="5"/>
    <x v="1"/>
    <x v="26"/>
    <x v="23"/>
    <n v="12"/>
    <n v="1060.68"/>
    <x v="2"/>
    <x v="2"/>
  </r>
  <r>
    <d v="2024-12-14T00:00:00"/>
    <s v="Sales Invoice"/>
    <x v="19"/>
    <s v="KRHUB_86219"/>
    <x v="5"/>
    <x v="5"/>
    <x v="1"/>
    <x v="26"/>
    <x v="23"/>
    <n v="12"/>
    <n v="1060.68"/>
    <x v="2"/>
    <x v="2"/>
  </r>
  <r>
    <d v="2024-12-14T00:00:00"/>
    <s v="Sales Invoice"/>
    <x v="13"/>
    <s v="KRHUB_94585"/>
    <x v="5"/>
    <x v="5"/>
    <x v="2"/>
    <x v="27"/>
    <x v="20"/>
    <n v="60"/>
    <n v="6487.2"/>
    <x v="2"/>
    <x v="2"/>
  </r>
  <r>
    <d v="2024-12-14T00:00:00"/>
    <s v="Sales Invoice"/>
    <x v="13"/>
    <s v="KRHUB_94585"/>
    <x v="5"/>
    <x v="5"/>
    <x v="2"/>
    <x v="27"/>
    <x v="7"/>
    <n v="300"/>
    <n v="13512"/>
    <x v="2"/>
    <x v="2"/>
  </r>
  <r>
    <d v="2024-12-14T00:00:00"/>
    <s v="Sales Invoice"/>
    <x v="9"/>
    <s v="KRHUB_93329"/>
    <x v="4"/>
    <x v="4"/>
    <x v="2"/>
    <x v="27"/>
    <x v="7"/>
    <n v="120"/>
    <n v="5404.8"/>
    <x v="2"/>
    <x v="2"/>
  </r>
  <r>
    <d v="2024-12-14T00:00:00"/>
    <s v="Sales Invoice"/>
    <x v="19"/>
    <s v="KRHUB_86219"/>
    <x v="5"/>
    <x v="5"/>
    <x v="2"/>
    <x v="27"/>
    <x v="33"/>
    <n v="6"/>
    <n v="15568.02"/>
    <x v="2"/>
    <x v="2"/>
  </r>
  <r>
    <d v="2024-12-14T00:00:00"/>
    <s v="Sales Invoice"/>
    <x v="18"/>
    <s v="KRHUB_92137"/>
    <x v="5"/>
    <x v="5"/>
    <x v="2"/>
    <x v="27"/>
    <x v="20"/>
    <n v="30"/>
    <n v="4324.2"/>
    <x v="2"/>
    <x v="2"/>
  </r>
  <r>
    <d v="2024-12-14T00:00:00"/>
    <s v="Sales Invoice"/>
    <x v="17"/>
    <s v="KRHUB_91961"/>
    <x v="4"/>
    <x v="4"/>
    <x v="2"/>
    <x v="27"/>
    <x v="20"/>
    <n v="60"/>
    <n v="8648.4"/>
    <x v="2"/>
    <x v="2"/>
  </r>
  <r>
    <d v="2024-12-14T00:00:00"/>
    <s v="Sales Invoice"/>
    <x v="19"/>
    <s v="KRHUB_86219"/>
    <x v="5"/>
    <x v="5"/>
    <x v="2"/>
    <x v="27"/>
    <x v="20"/>
    <n v="30"/>
    <n v="4324.2"/>
    <x v="2"/>
    <x v="2"/>
  </r>
  <r>
    <d v="2024-12-14T00:00:00"/>
    <s v="Sales Invoice"/>
    <x v="13"/>
    <s v="KRHUB_94585"/>
    <x v="5"/>
    <x v="5"/>
    <x v="2"/>
    <x v="27"/>
    <x v="34"/>
    <n v="560"/>
    <n v="25222.400000000001"/>
    <x v="2"/>
    <x v="2"/>
  </r>
  <r>
    <d v="2024-12-14T00:00:00"/>
    <s v="Sales Invoice"/>
    <x v="14"/>
    <s v="KRHUB_78572"/>
    <x v="4"/>
    <x v="4"/>
    <x v="2"/>
    <x v="27"/>
    <x v="19"/>
    <n v="120"/>
    <n v="12973.2"/>
    <x v="2"/>
    <x v="2"/>
  </r>
  <r>
    <d v="2024-12-14T00:00:00"/>
    <s v="Sales Invoice"/>
    <x v="9"/>
    <s v="KRHUB_93329"/>
    <x v="4"/>
    <x v="4"/>
    <x v="2"/>
    <x v="27"/>
    <x v="11"/>
    <n v="120"/>
    <n v="4539.6000000000004"/>
    <x v="2"/>
    <x v="2"/>
  </r>
  <r>
    <d v="2024-12-14T00:00:00"/>
    <s v="Sales Invoice"/>
    <x v="17"/>
    <s v="KRHUB_91961"/>
    <x v="4"/>
    <x v="4"/>
    <x v="2"/>
    <x v="2"/>
    <x v="1"/>
    <n v="12"/>
    <n v="3720.24"/>
    <x v="2"/>
    <x v="2"/>
  </r>
  <r>
    <d v="2024-12-14T00:00:00"/>
    <s v="Sales Invoice"/>
    <x v="17"/>
    <s v="KRHUB_91961"/>
    <x v="4"/>
    <x v="4"/>
    <x v="2"/>
    <x v="2"/>
    <x v="1"/>
    <n v="12"/>
    <n v="3684.24"/>
    <x v="2"/>
    <x v="2"/>
  </r>
  <r>
    <d v="2024-12-14T00:00:00"/>
    <s v="Sales Invoice"/>
    <x v="9"/>
    <s v="KRHUB_93329"/>
    <x v="4"/>
    <x v="4"/>
    <x v="2"/>
    <x v="2"/>
    <x v="0"/>
    <n v="36"/>
    <n v="4421.16"/>
    <x v="2"/>
    <x v="2"/>
  </r>
  <r>
    <d v="2024-12-14T00:00:00"/>
    <s v="Sales Invoice"/>
    <x v="17"/>
    <s v="KRHUB_91961"/>
    <x v="4"/>
    <x v="4"/>
    <x v="2"/>
    <x v="2"/>
    <x v="0"/>
    <n v="36"/>
    <n v="4421.16"/>
    <x v="2"/>
    <x v="2"/>
  </r>
  <r>
    <d v="2024-12-14T00:00:00"/>
    <s v="Sales Invoice"/>
    <x v="16"/>
    <s v="KRHUB_93275"/>
    <x v="5"/>
    <x v="5"/>
    <x v="2"/>
    <x v="2"/>
    <x v="7"/>
    <n v="60"/>
    <n v="3513"/>
    <x v="2"/>
    <x v="2"/>
  </r>
  <r>
    <d v="2024-12-14T00:00:00"/>
    <s v="Sales Invoice"/>
    <x v="15"/>
    <s v="KRHUB_90736"/>
    <x v="4"/>
    <x v="4"/>
    <x v="2"/>
    <x v="2"/>
    <x v="7"/>
    <n v="360"/>
    <n v="21078"/>
    <x v="2"/>
    <x v="2"/>
  </r>
  <r>
    <d v="2024-12-14T00:00:00"/>
    <s v="Sales Invoice"/>
    <x v="16"/>
    <s v="KRHUB_93275"/>
    <x v="5"/>
    <x v="5"/>
    <x v="2"/>
    <x v="2"/>
    <x v="33"/>
    <n v="1"/>
    <n v="1338.52"/>
    <x v="2"/>
    <x v="2"/>
  </r>
  <r>
    <d v="2024-12-14T00:00:00"/>
    <s v="Sales Invoice"/>
    <x v="13"/>
    <s v="KRHUB_94585"/>
    <x v="5"/>
    <x v="5"/>
    <x v="2"/>
    <x v="2"/>
    <x v="2"/>
    <n v="48"/>
    <n v="8216.16"/>
    <x v="2"/>
    <x v="2"/>
  </r>
  <r>
    <d v="2024-12-14T00:00:00"/>
    <s v="Sales Invoice"/>
    <x v="19"/>
    <s v="KRHUB_86219"/>
    <x v="5"/>
    <x v="5"/>
    <x v="2"/>
    <x v="2"/>
    <x v="2"/>
    <n v="96"/>
    <n v="16432.32"/>
    <x v="2"/>
    <x v="2"/>
  </r>
  <r>
    <d v="2024-12-14T00:00:00"/>
    <s v="Sales Invoice"/>
    <x v="8"/>
    <s v="KRHUB_78366"/>
    <x v="4"/>
    <x v="4"/>
    <x v="2"/>
    <x v="2"/>
    <x v="2"/>
    <n v="48"/>
    <n v="8216.16"/>
    <x v="2"/>
    <x v="2"/>
  </r>
  <r>
    <d v="2024-12-14T00:00:00"/>
    <s v="Sales Invoice"/>
    <x v="9"/>
    <s v="KRHUB_93329"/>
    <x v="4"/>
    <x v="4"/>
    <x v="2"/>
    <x v="2"/>
    <x v="6"/>
    <n v="1"/>
    <n v="328.95"/>
    <x v="2"/>
    <x v="2"/>
  </r>
  <r>
    <d v="2024-12-14T00:00:00"/>
    <s v="Sales Invoice"/>
    <x v="9"/>
    <s v="KRHUB_93329"/>
    <x v="4"/>
    <x v="4"/>
    <x v="2"/>
    <x v="2"/>
    <x v="6"/>
    <n v="17"/>
    <n v="5592.15"/>
    <x v="2"/>
    <x v="2"/>
  </r>
  <r>
    <d v="2024-12-14T00:00:00"/>
    <s v="Sales Invoice"/>
    <x v="8"/>
    <s v="KRHUB_78366"/>
    <x v="4"/>
    <x v="4"/>
    <x v="2"/>
    <x v="2"/>
    <x v="6"/>
    <n v="18"/>
    <n v="5921.1"/>
    <x v="2"/>
    <x v="2"/>
  </r>
  <r>
    <d v="2024-12-14T00:00:00"/>
    <s v="Sales Invoice"/>
    <x v="8"/>
    <s v="KRHUB_78366"/>
    <x v="4"/>
    <x v="4"/>
    <x v="2"/>
    <x v="2"/>
    <x v="35"/>
    <n v="15"/>
    <n v="6315.9"/>
    <x v="2"/>
    <x v="2"/>
  </r>
  <r>
    <d v="2024-12-14T00:00:00"/>
    <s v="Sales Invoice"/>
    <x v="16"/>
    <s v="KRHUB_93275"/>
    <x v="5"/>
    <x v="5"/>
    <x v="2"/>
    <x v="2"/>
    <x v="8"/>
    <n v="24"/>
    <n v="11170.08"/>
    <x v="2"/>
    <x v="2"/>
  </r>
  <r>
    <d v="2024-12-14T00:00:00"/>
    <s v="Sales Invoice"/>
    <x v="14"/>
    <s v="KRHUB_78572"/>
    <x v="4"/>
    <x v="4"/>
    <x v="2"/>
    <x v="2"/>
    <x v="7"/>
    <n v="120"/>
    <n v="9730.7999999999993"/>
    <x v="2"/>
    <x v="2"/>
  </r>
  <r>
    <d v="2024-12-14T00:00:00"/>
    <s v="Sales Invoice"/>
    <x v="8"/>
    <s v="KRHUB_78366"/>
    <x v="4"/>
    <x v="4"/>
    <x v="2"/>
    <x v="2"/>
    <x v="8"/>
    <n v="24"/>
    <n v="4736.88"/>
    <x v="2"/>
    <x v="2"/>
  </r>
  <r>
    <d v="2024-12-14T00:00:00"/>
    <s v="Sales Invoice"/>
    <x v="11"/>
    <s v="KRHUB_91962"/>
    <x v="4"/>
    <x v="4"/>
    <x v="2"/>
    <x v="2"/>
    <x v="2"/>
    <n v="48"/>
    <n v="4756.8"/>
    <x v="2"/>
    <x v="2"/>
  </r>
  <r>
    <d v="2024-12-14T00:00:00"/>
    <s v="Sales Invoice"/>
    <x v="8"/>
    <s v="KRHUB_78366"/>
    <x v="4"/>
    <x v="4"/>
    <x v="2"/>
    <x v="2"/>
    <x v="2"/>
    <n v="48"/>
    <n v="4756.8"/>
    <x v="2"/>
    <x v="2"/>
  </r>
  <r>
    <d v="2024-12-14T00:00:00"/>
    <s v="Sales Invoice"/>
    <x v="8"/>
    <s v="KRHUB_78366"/>
    <x v="4"/>
    <x v="4"/>
    <x v="2"/>
    <x v="2"/>
    <x v="6"/>
    <n v="18"/>
    <n v="5999.94"/>
    <x v="2"/>
    <x v="2"/>
  </r>
  <r>
    <d v="2024-12-14T00:00:00"/>
    <s v="Sales Invoice"/>
    <x v="21"/>
    <s v="KRHUB_96991"/>
    <x v="6"/>
    <x v="7"/>
    <x v="3"/>
    <x v="28"/>
    <x v="36"/>
    <n v="1920"/>
    <n v="89644.800000000003"/>
    <x v="2"/>
    <x v="2"/>
  </r>
  <r>
    <d v="2024-12-14T00:00:00"/>
    <s v="Sales Invoice"/>
    <x v="21"/>
    <s v="KRHUB_96991"/>
    <x v="6"/>
    <x v="7"/>
    <x v="3"/>
    <x v="28"/>
    <x v="36"/>
    <n v="1933"/>
    <n v="90251.77"/>
    <x v="2"/>
    <x v="2"/>
  </r>
  <r>
    <d v="2024-12-14T00:00:00"/>
    <s v="Sales Invoice"/>
    <x v="21"/>
    <s v="KRHUB_96991"/>
    <x v="6"/>
    <x v="7"/>
    <x v="3"/>
    <x v="28"/>
    <x v="36"/>
    <n v="16307"/>
    <n v="761373.83"/>
    <x v="2"/>
    <x v="2"/>
  </r>
  <r>
    <d v="2024-12-14T00:00:00"/>
    <s v="Sales Invoice"/>
    <x v="13"/>
    <s v="KRHUB_94585"/>
    <x v="5"/>
    <x v="5"/>
    <x v="3"/>
    <x v="4"/>
    <x v="37"/>
    <n v="2"/>
    <n v="3963.54"/>
    <x v="2"/>
    <x v="2"/>
  </r>
  <r>
    <d v="2024-12-14T00:00:00"/>
    <s v="Sales Invoice"/>
    <x v="16"/>
    <s v="KRHUB_93275"/>
    <x v="5"/>
    <x v="5"/>
    <x v="3"/>
    <x v="4"/>
    <x v="37"/>
    <n v="2"/>
    <n v="3963.54"/>
    <x v="2"/>
    <x v="2"/>
  </r>
  <r>
    <d v="2024-12-14T00:00:00"/>
    <s v="Sales Invoice"/>
    <x v="13"/>
    <s v="KRHUB_94585"/>
    <x v="5"/>
    <x v="5"/>
    <x v="3"/>
    <x v="4"/>
    <x v="1"/>
    <n v="1"/>
    <n v="1973.53"/>
    <x v="2"/>
    <x v="2"/>
  </r>
  <r>
    <d v="2024-12-14T00:00:00"/>
    <s v="Sales Invoice"/>
    <x v="14"/>
    <s v="KRHUB_78572"/>
    <x v="4"/>
    <x v="4"/>
    <x v="3"/>
    <x v="4"/>
    <x v="9"/>
    <n v="216"/>
    <n v="9914.4"/>
    <x v="2"/>
    <x v="2"/>
  </r>
  <r>
    <d v="2024-12-14T00:00:00"/>
    <s v="Sales Invoice"/>
    <x v="18"/>
    <s v="KRHUB_92137"/>
    <x v="5"/>
    <x v="5"/>
    <x v="3"/>
    <x v="4"/>
    <x v="9"/>
    <n v="144"/>
    <n v="6609.6"/>
    <x v="2"/>
    <x v="2"/>
  </r>
  <r>
    <d v="2024-12-14T00:00:00"/>
    <s v="Sales Invoice"/>
    <x v="17"/>
    <s v="KRHUB_91961"/>
    <x v="4"/>
    <x v="4"/>
    <x v="3"/>
    <x v="4"/>
    <x v="9"/>
    <n v="144"/>
    <n v="6609.6"/>
    <x v="2"/>
    <x v="2"/>
  </r>
  <r>
    <d v="2024-12-14T00:00:00"/>
    <s v="Sales Invoice"/>
    <x v="19"/>
    <s v="KRHUB_86219"/>
    <x v="5"/>
    <x v="5"/>
    <x v="3"/>
    <x v="4"/>
    <x v="9"/>
    <n v="67"/>
    <n v="3075.3"/>
    <x v="2"/>
    <x v="2"/>
  </r>
  <r>
    <d v="2024-12-14T00:00:00"/>
    <s v="Sales Invoice"/>
    <x v="19"/>
    <s v="KRHUB_86219"/>
    <x v="5"/>
    <x v="5"/>
    <x v="3"/>
    <x v="4"/>
    <x v="9"/>
    <n v="53"/>
    <n v="2432.6999999999998"/>
    <x v="2"/>
    <x v="2"/>
  </r>
  <r>
    <d v="2024-12-14T00:00:00"/>
    <s v="Sales Invoice"/>
    <x v="15"/>
    <s v="KRHUB_90736"/>
    <x v="4"/>
    <x v="4"/>
    <x v="3"/>
    <x v="4"/>
    <x v="23"/>
    <n v="30"/>
    <n v="5207.1000000000004"/>
    <x v="2"/>
    <x v="2"/>
  </r>
  <r>
    <d v="2024-12-14T00:00:00"/>
    <s v="Sales Invoice"/>
    <x v="13"/>
    <s v="KRHUB_94585"/>
    <x v="5"/>
    <x v="5"/>
    <x v="3"/>
    <x v="4"/>
    <x v="23"/>
    <n v="30"/>
    <n v="5207.1000000000004"/>
    <x v="2"/>
    <x v="2"/>
  </r>
  <r>
    <d v="2024-12-14T00:00:00"/>
    <s v="Sales Invoice"/>
    <x v="19"/>
    <s v="KRHUB_86219"/>
    <x v="5"/>
    <x v="5"/>
    <x v="3"/>
    <x v="4"/>
    <x v="10"/>
    <n v="27"/>
    <n v="2816.37"/>
    <x v="2"/>
    <x v="2"/>
  </r>
  <r>
    <d v="2024-12-14T00:00:00"/>
    <s v="Sales Invoice"/>
    <x v="16"/>
    <s v="KRHUB_93275"/>
    <x v="5"/>
    <x v="5"/>
    <x v="3"/>
    <x v="4"/>
    <x v="10"/>
    <n v="27"/>
    <n v="2816.37"/>
    <x v="2"/>
    <x v="2"/>
  </r>
  <r>
    <d v="2024-12-14T00:00:00"/>
    <s v="Sales Invoice"/>
    <x v="16"/>
    <s v="KRHUB_93275"/>
    <x v="5"/>
    <x v="5"/>
    <x v="3"/>
    <x v="5"/>
    <x v="38"/>
    <n v="12"/>
    <n v="15199.56"/>
    <x v="2"/>
    <x v="2"/>
  </r>
  <r>
    <d v="2024-12-14T00:00:00"/>
    <s v="Sales Invoice"/>
    <x v="13"/>
    <s v="KRHUB_94585"/>
    <x v="5"/>
    <x v="5"/>
    <x v="3"/>
    <x v="5"/>
    <x v="38"/>
    <n v="25"/>
    <n v="31665.75"/>
    <x v="2"/>
    <x v="2"/>
  </r>
  <r>
    <d v="2024-12-14T00:00:00"/>
    <s v="Sales Invoice"/>
    <x v="15"/>
    <s v="KRHUB_90736"/>
    <x v="4"/>
    <x v="4"/>
    <x v="3"/>
    <x v="5"/>
    <x v="38"/>
    <n v="25"/>
    <n v="31665.75"/>
    <x v="2"/>
    <x v="2"/>
  </r>
  <r>
    <d v="2024-12-14T00:00:00"/>
    <s v="Sales Invoice"/>
    <x v="18"/>
    <s v="KRHUB_92137"/>
    <x v="5"/>
    <x v="5"/>
    <x v="3"/>
    <x v="5"/>
    <x v="38"/>
    <n v="3"/>
    <n v="3799.89"/>
    <x v="2"/>
    <x v="2"/>
  </r>
  <r>
    <d v="2024-12-14T00:00:00"/>
    <s v="Sales Invoice"/>
    <x v="17"/>
    <s v="KRHUB_91961"/>
    <x v="4"/>
    <x v="4"/>
    <x v="3"/>
    <x v="5"/>
    <x v="12"/>
    <n v="51"/>
    <n v="2936.07"/>
    <x v="2"/>
    <x v="2"/>
  </r>
  <r>
    <d v="2024-12-14T00:00:00"/>
    <s v="Sales Invoice"/>
    <x v="14"/>
    <s v="KRHUB_78572"/>
    <x v="4"/>
    <x v="4"/>
    <x v="3"/>
    <x v="5"/>
    <x v="12"/>
    <n v="144"/>
    <n v="8290.08"/>
    <x v="2"/>
    <x v="2"/>
  </r>
  <r>
    <d v="2024-12-14T00:00:00"/>
    <s v="Sales Invoice"/>
    <x v="17"/>
    <s v="KRHUB_91961"/>
    <x v="4"/>
    <x v="4"/>
    <x v="3"/>
    <x v="5"/>
    <x v="12"/>
    <n v="21"/>
    <n v="1208.97"/>
    <x v="2"/>
    <x v="2"/>
  </r>
  <r>
    <d v="2024-12-14T00:00:00"/>
    <s v="Sales Invoice"/>
    <x v="19"/>
    <s v="KRHUB_86219"/>
    <x v="5"/>
    <x v="5"/>
    <x v="3"/>
    <x v="5"/>
    <x v="1"/>
    <n v="12"/>
    <n v="11015.16"/>
    <x v="2"/>
    <x v="2"/>
  </r>
  <r>
    <d v="2024-12-14T00:00:00"/>
    <s v="Sales Invoice"/>
    <x v="8"/>
    <s v="KRHUB_78366"/>
    <x v="4"/>
    <x v="4"/>
    <x v="3"/>
    <x v="16"/>
    <x v="39"/>
    <n v="224"/>
    <n v="39249.279999999999"/>
    <x v="2"/>
    <x v="2"/>
  </r>
  <r>
    <d v="2024-12-14T00:00:00"/>
    <s v="Sales Invoice"/>
    <x v="16"/>
    <s v="KRHUB_93275"/>
    <x v="5"/>
    <x v="5"/>
    <x v="3"/>
    <x v="16"/>
    <x v="39"/>
    <n v="32"/>
    <n v="5607.04"/>
    <x v="2"/>
    <x v="2"/>
  </r>
  <r>
    <d v="2024-12-14T00:00:00"/>
    <s v="Sales Invoice"/>
    <x v="13"/>
    <s v="KRHUB_94585"/>
    <x v="5"/>
    <x v="5"/>
    <x v="3"/>
    <x v="16"/>
    <x v="39"/>
    <n v="64"/>
    <n v="11214.08"/>
    <x v="2"/>
    <x v="2"/>
  </r>
  <r>
    <d v="2024-12-14T00:00:00"/>
    <s v="Sales Invoice"/>
    <x v="17"/>
    <s v="KRHUB_91961"/>
    <x v="4"/>
    <x v="4"/>
    <x v="3"/>
    <x v="16"/>
    <x v="39"/>
    <n v="384"/>
    <n v="67284.479999999996"/>
    <x v="2"/>
    <x v="2"/>
  </r>
  <r>
    <d v="2024-12-14T00:00:00"/>
    <s v="Sales Invoice"/>
    <x v="18"/>
    <s v="KRHUB_92137"/>
    <x v="5"/>
    <x v="5"/>
    <x v="3"/>
    <x v="16"/>
    <x v="39"/>
    <n v="32"/>
    <n v="5607.04"/>
    <x v="2"/>
    <x v="2"/>
  </r>
  <r>
    <d v="2024-12-14T00:00:00"/>
    <s v="Sales Invoice"/>
    <x v="18"/>
    <s v="KRHUB_92137"/>
    <x v="5"/>
    <x v="5"/>
    <x v="3"/>
    <x v="16"/>
    <x v="37"/>
    <n v="64"/>
    <n v="19759.36"/>
    <x v="2"/>
    <x v="2"/>
  </r>
  <r>
    <d v="2024-12-14T00:00:00"/>
    <s v="Sales Invoice"/>
    <x v="17"/>
    <s v="KRHUB_91961"/>
    <x v="4"/>
    <x v="4"/>
    <x v="3"/>
    <x v="16"/>
    <x v="37"/>
    <n v="16"/>
    <n v="4939.84"/>
    <x v="2"/>
    <x v="2"/>
  </r>
  <r>
    <d v="2024-12-14T00:00:00"/>
    <s v="Sales Invoice"/>
    <x v="19"/>
    <s v="KRHUB_86219"/>
    <x v="5"/>
    <x v="5"/>
    <x v="3"/>
    <x v="16"/>
    <x v="37"/>
    <n v="16"/>
    <n v="4939.84"/>
    <x v="2"/>
    <x v="2"/>
  </r>
  <r>
    <d v="2024-12-14T00:00:00"/>
    <s v="Sales Invoice"/>
    <x v="19"/>
    <s v="KRHUB_86219"/>
    <x v="5"/>
    <x v="5"/>
    <x v="3"/>
    <x v="16"/>
    <x v="37"/>
    <n v="16"/>
    <n v="4939.84"/>
    <x v="2"/>
    <x v="2"/>
  </r>
  <r>
    <d v="2024-12-14T00:00:00"/>
    <s v="Sales Invoice"/>
    <x v="14"/>
    <s v="KRHUB_78572"/>
    <x v="4"/>
    <x v="4"/>
    <x v="3"/>
    <x v="16"/>
    <x v="37"/>
    <n v="48"/>
    <n v="14819.52"/>
    <x v="2"/>
    <x v="2"/>
  </r>
  <r>
    <d v="2024-12-14T00:00:00"/>
    <s v="Sales Invoice"/>
    <x v="16"/>
    <s v="KRHUB_93275"/>
    <x v="5"/>
    <x v="5"/>
    <x v="3"/>
    <x v="16"/>
    <x v="37"/>
    <n v="16"/>
    <n v="4939.84"/>
    <x v="2"/>
    <x v="2"/>
  </r>
  <r>
    <d v="2024-12-14T00:00:00"/>
    <s v="Sales Invoice"/>
    <x v="13"/>
    <s v="KRHUB_94585"/>
    <x v="5"/>
    <x v="5"/>
    <x v="3"/>
    <x v="16"/>
    <x v="39"/>
    <n v="96"/>
    <n v="9612.48"/>
    <x v="2"/>
    <x v="2"/>
  </r>
  <r>
    <d v="2024-12-14T00:00:00"/>
    <s v="Sales Invoice"/>
    <x v="19"/>
    <s v="KRHUB_86219"/>
    <x v="5"/>
    <x v="5"/>
    <x v="3"/>
    <x v="16"/>
    <x v="16"/>
    <n v="8"/>
    <n v="11348.4"/>
    <x v="2"/>
    <x v="2"/>
  </r>
  <r>
    <d v="2024-12-14T00:00:00"/>
    <s v="Sales Invoice"/>
    <x v="17"/>
    <s v="KRHUB_91961"/>
    <x v="4"/>
    <x v="4"/>
    <x v="3"/>
    <x v="16"/>
    <x v="16"/>
    <n v="20"/>
    <n v="28371"/>
    <x v="2"/>
    <x v="2"/>
  </r>
  <r>
    <d v="2024-12-14T00:00:00"/>
    <s v="Sales Invoice"/>
    <x v="13"/>
    <s v="KRHUB_94585"/>
    <x v="5"/>
    <x v="5"/>
    <x v="3"/>
    <x v="16"/>
    <x v="16"/>
    <n v="8"/>
    <n v="11348.4"/>
    <x v="2"/>
    <x v="2"/>
  </r>
  <r>
    <d v="2024-12-14T00:00:00"/>
    <s v="Sales Invoice"/>
    <x v="9"/>
    <s v="KRHUB_93329"/>
    <x v="4"/>
    <x v="4"/>
    <x v="3"/>
    <x v="16"/>
    <x v="16"/>
    <n v="8"/>
    <n v="11348.4"/>
    <x v="2"/>
    <x v="2"/>
  </r>
  <r>
    <d v="2024-12-14T00:00:00"/>
    <s v="Sales Invoice"/>
    <x v="11"/>
    <s v="KRHUB_91962"/>
    <x v="4"/>
    <x v="4"/>
    <x v="3"/>
    <x v="6"/>
    <x v="13"/>
    <n v="9"/>
    <n v="2553.39"/>
    <x v="2"/>
    <x v="2"/>
  </r>
  <r>
    <d v="2024-12-14T00:00:00"/>
    <s v="Sales Invoice"/>
    <x v="14"/>
    <s v="KRHUB_78572"/>
    <x v="4"/>
    <x v="4"/>
    <x v="3"/>
    <x v="6"/>
    <x v="9"/>
    <n v="72"/>
    <n v="2883.6"/>
    <x v="2"/>
    <x v="2"/>
  </r>
  <r>
    <d v="2024-12-14T00:00:00"/>
    <s v="Sales Invoice"/>
    <x v="17"/>
    <s v="KRHUB_91961"/>
    <x v="4"/>
    <x v="4"/>
    <x v="3"/>
    <x v="6"/>
    <x v="13"/>
    <n v="12"/>
    <n v="5527.44"/>
    <x v="2"/>
    <x v="2"/>
  </r>
  <r>
    <d v="2024-12-14T00:00:00"/>
    <s v="Sales Invoice"/>
    <x v="19"/>
    <s v="KRHUB_86219"/>
    <x v="5"/>
    <x v="5"/>
    <x v="3"/>
    <x v="6"/>
    <x v="37"/>
    <n v="16"/>
    <n v="27649.599999999999"/>
    <x v="2"/>
    <x v="2"/>
  </r>
  <r>
    <d v="2024-12-14T00:00:00"/>
    <s v="Sales Invoice"/>
    <x v="11"/>
    <s v="KRHUB_91962"/>
    <x v="4"/>
    <x v="4"/>
    <x v="3"/>
    <x v="6"/>
    <x v="37"/>
    <n v="16"/>
    <n v="27649.599999999999"/>
    <x v="2"/>
    <x v="2"/>
  </r>
  <r>
    <d v="2024-12-14T00:00:00"/>
    <s v="Sales Invoice"/>
    <x v="15"/>
    <s v="KRHUB_90736"/>
    <x v="4"/>
    <x v="4"/>
    <x v="3"/>
    <x v="6"/>
    <x v="37"/>
    <n v="80"/>
    <n v="138248"/>
    <x v="2"/>
    <x v="2"/>
  </r>
  <r>
    <d v="2024-12-14T00:00:00"/>
    <s v="Sales Invoice"/>
    <x v="17"/>
    <s v="KRHUB_91961"/>
    <x v="4"/>
    <x v="4"/>
    <x v="3"/>
    <x v="6"/>
    <x v="37"/>
    <n v="32"/>
    <n v="55299.199999999997"/>
    <x v="2"/>
    <x v="2"/>
  </r>
  <r>
    <d v="2024-12-14T00:00:00"/>
    <s v="Sales Invoice"/>
    <x v="16"/>
    <s v="KRHUB_93275"/>
    <x v="5"/>
    <x v="5"/>
    <x v="3"/>
    <x v="6"/>
    <x v="37"/>
    <n v="16"/>
    <n v="27649.599999999999"/>
    <x v="2"/>
    <x v="2"/>
  </r>
  <r>
    <d v="2024-12-14T00:00:00"/>
    <s v="Sales Invoice"/>
    <x v="16"/>
    <s v="KRHUB_93275"/>
    <x v="5"/>
    <x v="5"/>
    <x v="3"/>
    <x v="6"/>
    <x v="1"/>
    <n v="6"/>
    <n v="13948.56"/>
    <x v="2"/>
    <x v="2"/>
  </r>
  <r>
    <d v="2024-12-14T00:00:00"/>
    <s v="Sales Invoice"/>
    <x v="15"/>
    <s v="KRHUB_90736"/>
    <x v="4"/>
    <x v="4"/>
    <x v="3"/>
    <x v="6"/>
    <x v="30"/>
    <n v="600"/>
    <n v="12522"/>
    <x v="2"/>
    <x v="2"/>
  </r>
  <r>
    <d v="2024-12-14T00:00:00"/>
    <s v="Sales Invoice"/>
    <x v="14"/>
    <s v="KRHUB_78572"/>
    <x v="4"/>
    <x v="4"/>
    <x v="3"/>
    <x v="6"/>
    <x v="30"/>
    <n v="72"/>
    <n v="1502.64"/>
    <x v="2"/>
    <x v="2"/>
  </r>
  <r>
    <d v="2024-12-14T00:00:00"/>
    <s v="Sales Invoice"/>
    <x v="13"/>
    <s v="KRHUB_94585"/>
    <x v="5"/>
    <x v="5"/>
    <x v="3"/>
    <x v="6"/>
    <x v="13"/>
    <n v="72"/>
    <n v="17303.759999999998"/>
    <x v="2"/>
    <x v="2"/>
  </r>
  <r>
    <d v="2024-12-14T00:00:00"/>
    <s v="Sales Invoice"/>
    <x v="13"/>
    <s v="KRHUB_94585"/>
    <x v="5"/>
    <x v="5"/>
    <x v="3"/>
    <x v="6"/>
    <x v="0"/>
    <n v="6"/>
    <n v="994.98"/>
    <x v="2"/>
    <x v="2"/>
  </r>
  <r>
    <d v="2024-12-14T00:00:00"/>
    <s v="Sales Invoice"/>
    <x v="13"/>
    <s v="KRHUB_94585"/>
    <x v="5"/>
    <x v="5"/>
    <x v="3"/>
    <x v="6"/>
    <x v="8"/>
    <n v="12"/>
    <n v="990"/>
    <x v="2"/>
    <x v="2"/>
  </r>
  <r>
    <d v="2024-12-14T00:00:00"/>
    <s v="Sales Invoice"/>
    <x v="8"/>
    <s v="KRHUB_78366"/>
    <x v="4"/>
    <x v="4"/>
    <x v="3"/>
    <x v="7"/>
    <x v="40"/>
    <n v="25"/>
    <n v="4485"/>
    <x v="2"/>
    <x v="2"/>
  </r>
  <r>
    <d v="2024-12-14T00:00:00"/>
    <s v="Sales Invoice"/>
    <x v="15"/>
    <s v="KRHUB_90736"/>
    <x v="4"/>
    <x v="4"/>
    <x v="4"/>
    <x v="8"/>
    <x v="13"/>
    <n v="6"/>
    <n v="696.48"/>
    <x v="2"/>
    <x v="2"/>
  </r>
  <r>
    <d v="2024-12-14T00:00:00"/>
    <s v="Sales Invoice"/>
    <x v="18"/>
    <s v="KRHUB_92137"/>
    <x v="5"/>
    <x v="5"/>
    <x v="11"/>
    <x v="29"/>
    <x v="1"/>
    <n v="2"/>
    <n v="581.66"/>
    <x v="2"/>
    <x v="2"/>
  </r>
  <r>
    <d v="2024-12-14T00:00:00"/>
    <s v="Sales Invoice"/>
    <x v="8"/>
    <s v="KRHUB_78366"/>
    <x v="4"/>
    <x v="4"/>
    <x v="5"/>
    <x v="9"/>
    <x v="8"/>
    <n v="24"/>
    <n v="3944.4"/>
    <x v="2"/>
    <x v="2"/>
  </r>
  <r>
    <d v="2024-12-14T00:00:00"/>
    <s v="Sales Invoice"/>
    <x v="8"/>
    <s v="KRHUB_78366"/>
    <x v="4"/>
    <x v="4"/>
    <x v="5"/>
    <x v="9"/>
    <x v="19"/>
    <n v="16"/>
    <n v="2768.8"/>
    <x v="2"/>
    <x v="2"/>
  </r>
  <r>
    <d v="2024-12-14T00:00:00"/>
    <s v="Sales Invoice"/>
    <x v="8"/>
    <s v="KRHUB_78366"/>
    <x v="4"/>
    <x v="4"/>
    <x v="5"/>
    <x v="9"/>
    <x v="41"/>
    <n v="6"/>
    <n v="3907.8"/>
    <x v="2"/>
    <x v="2"/>
  </r>
  <r>
    <d v="2024-12-14T00:00:00"/>
    <s v="Sales Invoice"/>
    <x v="19"/>
    <s v="KRHUB_86219"/>
    <x v="5"/>
    <x v="5"/>
    <x v="5"/>
    <x v="9"/>
    <x v="42"/>
    <n v="324"/>
    <n v="4050"/>
    <x v="2"/>
    <x v="2"/>
  </r>
  <r>
    <d v="2024-12-14T00:00:00"/>
    <s v="Sales Invoice"/>
    <x v="13"/>
    <s v="KRHUB_94585"/>
    <x v="5"/>
    <x v="5"/>
    <x v="5"/>
    <x v="9"/>
    <x v="42"/>
    <n v="324"/>
    <n v="4050"/>
    <x v="2"/>
    <x v="2"/>
  </r>
  <r>
    <d v="2024-12-14T00:00:00"/>
    <s v="Sales Invoice"/>
    <x v="13"/>
    <s v="KRHUB_94585"/>
    <x v="5"/>
    <x v="5"/>
    <x v="5"/>
    <x v="9"/>
    <x v="42"/>
    <n v="324"/>
    <n v="3508.92"/>
    <x v="2"/>
    <x v="2"/>
  </r>
  <r>
    <d v="2024-12-14T00:00:00"/>
    <s v="Sales Invoice"/>
    <x v="19"/>
    <s v="KRHUB_86219"/>
    <x v="5"/>
    <x v="5"/>
    <x v="5"/>
    <x v="9"/>
    <x v="42"/>
    <n v="324"/>
    <n v="3508.92"/>
    <x v="2"/>
    <x v="2"/>
  </r>
  <r>
    <d v="2024-12-14T00:00:00"/>
    <s v="Sales Invoice"/>
    <x v="13"/>
    <s v="KRHUB_94585"/>
    <x v="5"/>
    <x v="5"/>
    <x v="5"/>
    <x v="9"/>
    <x v="43"/>
    <n v="1620"/>
    <n v="13494.6"/>
    <x v="2"/>
    <x v="2"/>
  </r>
  <r>
    <d v="2024-12-14T00:00:00"/>
    <s v="Sales Invoice"/>
    <x v="17"/>
    <s v="KRHUB_91961"/>
    <x v="4"/>
    <x v="4"/>
    <x v="5"/>
    <x v="9"/>
    <x v="43"/>
    <n v="1620"/>
    <n v="13494.6"/>
    <x v="2"/>
    <x v="2"/>
  </r>
  <r>
    <d v="2024-12-14T00:00:00"/>
    <s v="Sales Invoice"/>
    <x v="9"/>
    <s v="KRHUB_93329"/>
    <x v="4"/>
    <x v="4"/>
    <x v="5"/>
    <x v="9"/>
    <x v="44"/>
    <n v="168"/>
    <n v="4200"/>
    <x v="2"/>
    <x v="2"/>
  </r>
  <r>
    <d v="2024-12-14T00:00:00"/>
    <s v="Sales Invoice"/>
    <x v="14"/>
    <s v="KRHUB_78572"/>
    <x v="4"/>
    <x v="4"/>
    <x v="5"/>
    <x v="9"/>
    <x v="44"/>
    <n v="168"/>
    <n v="4200"/>
    <x v="2"/>
    <x v="2"/>
  </r>
  <r>
    <d v="2024-12-14T00:00:00"/>
    <s v="Sales Invoice"/>
    <x v="9"/>
    <s v="KRHUB_93329"/>
    <x v="4"/>
    <x v="4"/>
    <x v="5"/>
    <x v="9"/>
    <x v="44"/>
    <n v="168"/>
    <n v="3499.44"/>
    <x v="2"/>
    <x v="2"/>
  </r>
  <r>
    <d v="2024-12-14T00:00:00"/>
    <s v="Sales Invoice"/>
    <x v="9"/>
    <s v="KRHUB_93329"/>
    <x v="4"/>
    <x v="4"/>
    <x v="5"/>
    <x v="9"/>
    <x v="44"/>
    <n v="24"/>
    <n v="499.92"/>
    <x v="2"/>
    <x v="2"/>
  </r>
  <r>
    <d v="2024-12-14T00:00:00"/>
    <s v="Sales Invoice"/>
    <x v="8"/>
    <s v="KRHUB_78366"/>
    <x v="4"/>
    <x v="4"/>
    <x v="5"/>
    <x v="9"/>
    <x v="19"/>
    <n v="40"/>
    <n v="3300"/>
    <x v="2"/>
    <x v="2"/>
  </r>
  <r>
    <d v="2024-12-14T00:00:00"/>
    <s v="Sales Invoice"/>
    <x v="13"/>
    <s v="KRHUB_94585"/>
    <x v="5"/>
    <x v="5"/>
    <x v="5"/>
    <x v="9"/>
    <x v="19"/>
    <n v="40"/>
    <n v="3300"/>
    <x v="2"/>
    <x v="2"/>
  </r>
  <r>
    <d v="2024-12-14T00:00:00"/>
    <s v="Sales Invoice"/>
    <x v="17"/>
    <s v="KRHUB_91961"/>
    <x v="4"/>
    <x v="4"/>
    <x v="5"/>
    <x v="9"/>
    <x v="19"/>
    <n v="40"/>
    <n v="3300"/>
    <x v="2"/>
    <x v="2"/>
  </r>
  <r>
    <d v="2024-12-14T00:00:00"/>
    <s v="Sales Invoice"/>
    <x v="15"/>
    <s v="KRHUB_90736"/>
    <x v="4"/>
    <x v="4"/>
    <x v="5"/>
    <x v="9"/>
    <x v="19"/>
    <n v="40"/>
    <n v="3300"/>
    <x v="2"/>
    <x v="2"/>
  </r>
  <r>
    <d v="2024-12-14T00:00:00"/>
    <s v="Sales Invoice"/>
    <x v="8"/>
    <s v="KRHUB_78366"/>
    <x v="4"/>
    <x v="4"/>
    <x v="5"/>
    <x v="9"/>
    <x v="19"/>
    <n v="40"/>
    <n v="3300"/>
    <x v="2"/>
    <x v="2"/>
  </r>
  <r>
    <d v="2024-12-14T00:00:00"/>
    <s v="Sales Invoice"/>
    <x v="13"/>
    <s v="KRHUB_94585"/>
    <x v="5"/>
    <x v="5"/>
    <x v="5"/>
    <x v="9"/>
    <x v="19"/>
    <n v="40"/>
    <n v="3300"/>
    <x v="2"/>
    <x v="2"/>
  </r>
  <r>
    <d v="2024-12-14T00:00:00"/>
    <s v="Sales Invoice"/>
    <x v="9"/>
    <s v="KRHUB_93329"/>
    <x v="4"/>
    <x v="4"/>
    <x v="5"/>
    <x v="9"/>
    <x v="19"/>
    <n v="40"/>
    <n v="3300"/>
    <x v="2"/>
    <x v="2"/>
  </r>
  <r>
    <d v="2024-12-14T00:00:00"/>
    <s v="Sales Invoice"/>
    <x v="8"/>
    <s v="KRHUB_78366"/>
    <x v="4"/>
    <x v="4"/>
    <x v="5"/>
    <x v="9"/>
    <x v="19"/>
    <n v="40"/>
    <n v="3300"/>
    <x v="2"/>
    <x v="2"/>
  </r>
  <r>
    <d v="2024-12-14T00:00:00"/>
    <s v="Sales Invoice"/>
    <x v="8"/>
    <s v="KRHUB_78366"/>
    <x v="4"/>
    <x v="4"/>
    <x v="5"/>
    <x v="9"/>
    <x v="19"/>
    <n v="40"/>
    <n v="4166.8"/>
    <x v="2"/>
    <x v="2"/>
  </r>
  <r>
    <d v="2024-12-14T00:00:00"/>
    <s v="Sales Invoice"/>
    <x v="8"/>
    <s v="KRHUB_78366"/>
    <x v="4"/>
    <x v="4"/>
    <x v="5"/>
    <x v="9"/>
    <x v="1"/>
    <n v="12"/>
    <n v="3990"/>
    <x v="2"/>
    <x v="2"/>
  </r>
  <r>
    <d v="2024-12-14T00:00:00"/>
    <s v="Sales Invoice"/>
    <x v="19"/>
    <s v="KRHUB_86219"/>
    <x v="5"/>
    <x v="5"/>
    <x v="5"/>
    <x v="9"/>
    <x v="1"/>
    <n v="12"/>
    <n v="3990"/>
    <x v="2"/>
    <x v="2"/>
  </r>
  <r>
    <d v="2024-12-14T00:00:00"/>
    <s v="Sales Invoice"/>
    <x v="15"/>
    <s v="KRHUB_90736"/>
    <x v="4"/>
    <x v="4"/>
    <x v="5"/>
    <x v="9"/>
    <x v="1"/>
    <n v="24"/>
    <n v="7980"/>
    <x v="2"/>
    <x v="2"/>
  </r>
  <r>
    <d v="2024-12-14T00:00:00"/>
    <s v="Sales Invoice"/>
    <x v="17"/>
    <s v="KRHUB_91961"/>
    <x v="4"/>
    <x v="4"/>
    <x v="5"/>
    <x v="9"/>
    <x v="1"/>
    <n v="12"/>
    <n v="3990"/>
    <x v="2"/>
    <x v="2"/>
  </r>
  <r>
    <d v="2024-12-14T00:00:00"/>
    <s v="Sales Invoice"/>
    <x v="15"/>
    <s v="KRHUB_90736"/>
    <x v="4"/>
    <x v="4"/>
    <x v="5"/>
    <x v="9"/>
    <x v="1"/>
    <n v="24"/>
    <n v="7980"/>
    <x v="2"/>
    <x v="2"/>
  </r>
  <r>
    <d v="2024-12-14T00:00:00"/>
    <s v="Sales Invoice"/>
    <x v="19"/>
    <s v="KRHUB_86219"/>
    <x v="5"/>
    <x v="5"/>
    <x v="5"/>
    <x v="9"/>
    <x v="1"/>
    <n v="16"/>
    <n v="5320"/>
    <x v="2"/>
    <x v="2"/>
  </r>
  <r>
    <d v="2024-12-14T00:00:00"/>
    <s v="Sales Invoice"/>
    <x v="8"/>
    <s v="KRHUB_78366"/>
    <x v="4"/>
    <x v="4"/>
    <x v="5"/>
    <x v="9"/>
    <x v="1"/>
    <n v="8"/>
    <n v="2660"/>
    <x v="2"/>
    <x v="2"/>
  </r>
  <r>
    <d v="2024-12-14T00:00:00"/>
    <s v="Sales Invoice"/>
    <x v="8"/>
    <s v="KRHUB_78366"/>
    <x v="4"/>
    <x v="4"/>
    <x v="5"/>
    <x v="9"/>
    <x v="1"/>
    <n v="4"/>
    <n v="1330"/>
    <x v="2"/>
    <x v="2"/>
  </r>
  <r>
    <d v="2024-12-14T00:00:00"/>
    <s v="Sales Invoice"/>
    <x v="9"/>
    <s v="KRHUB_93329"/>
    <x v="4"/>
    <x v="4"/>
    <x v="5"/>
    <x v="9"/>
    <x v="1"/>
    <n v="12"/>
    <n v="3990"/>
    <x v="2"/>
    <x v="2"/>
  </r>
  <r>
    <d v="2024-12-14T00:00:00"/>
    <s v="Sales Invoice"/>
    <x v="19"/>
    <s v="KRHUB_86219"/>
    <x v="5"/>
    <x v="5"/>
    <x v="5"/>
    <x v="9"/>
    <x v="1"/>
    <n v="8"/>
    <n v="2660"/>
    <x v="2"/>
    <x v="2"/>
  </r>
  <r>
    <d v="2024-12-14T00:00:00"/>
    <s v="Sales Invoice"/>
    <x v="16"/>
    <s v="KRHUB_93275"/>
    <x v="5"/>
    <x v="5"/>
    <x v="5"/>
    <x v="9"/>
    <x v="6"/>
    <n v="72"/>
    <n v="24981.119999999999"/>
    <x v="2"/>
    <x v="2"/>
  </r>
  <r>
    <d v="2024-12-14T00:00:00"/>
    <s v="Sales Invoice"/>
    <x v="16"/>
    <s v="KRHUB_93275"/>
    <x v="5"/>
    <x v="5"/>
    <x v="5"/>
    <x v="9"/>
    <x v="1"/>
    <n v="60"/>
    <n v="15600"/>
    <x v="2"/>
    <x v="2"/>
  </r>
  <r>
    <d v="2024-12-14T00:00:00"/>
    <s v="Sales Invoice"/>
    <x v="16"/>
    <s v="KRHUB_93275"/>
    <x v="5"/>
    <x v="5"/>
    <x v="5"/>
    <x v="9"/>
    <x v="1"/>
    <n v="18"/>
    <n v="4680"/>
    <x v="2"/>
    <x v="2"/>
  </r>
  <r>
    <d v="2024-12-14T00:00:00"/>
    <s v="Sales Invoice"/>
    <x v="16"/>
    <s v="KRHUB_93275"/>
    <x v="5"/>
    <x v="5"/>
    <x v="5"/>
    <x v="9"/>
    <x v="6"/>
    <n v="36"/>
    <n v="12490.56"/>
    <x v="2"/>
    <x v="2"/>
  </r>
  <r>
    <d v="2024-12-14T00:00:00"/>
    <s v="Sales Invoice"/>
    <x v="16"/>
    <s v="KRHUB_93275"/>
    <x v="5"/>
    <x v="5"/>
    <x v="5"/>
    <x v="9"/>
    <x v="6"/>
    <n v="18"/>
    <n v="6245.28"/>
    <x v="2"/>
    <x v="2"/>
  </r>
  <r>
    <d v="2024-12-14T00:00:00"/>
    <s v="Sales Invoice"/>
    <x v="16"/>
    <s v="KRHUB_93275"/>
    <x v="5"/>
    <x v="5"/>
    <x v="5"/>
    <x v="9"/>
    <x v="16"/>
    <n v="4"/>
    <n v="4996.6400000000003"/>
    <x v="2"/>
    <x v="2"/>
  </r>
  <r>
    <d v="2024-12-14T00:00:00"/>
    <s v="Sales Invoice"/>
    <x v="11"/>
    <s v="KRHUB_91962"/>
    <x v="4"/>
    <x v="4"/>
    <x v="6"/>
    <x v="10"/>
    <x v="41"/>
    <n v="6"/>
    <n v="4173.8999999999996"/>
    <x v="2"/>
    <x v="2"/>
  </r>
  <r>
    <d v="2024-12-14T00:00:00"/>
    <s v="Sales Invoice"/>
    <x v="17"/>
    <s v="KRHUB_91961"/>
    <x v="4"/>
    <x v="4"/>
    <x v="6"/>
    <x v="10"/>
    <x v="41"/>
    <n v="12"/>
    <n v="8347.7999999999993"/>
    <x v="2"/>
    <x v="2"/>
  </r>
  <r>
    <d v="2024-12-14T00:00:00"/>
    <s v="Sales Invoice"/>
    <x v="17"/>
    <s v="KRHUB_91961"/>
    <x v="4"/>
    <x v="4"/>
    <x v="6"/>
    <x v="10"/>
    <x v="37"/>
    <n v="4"/>
    <n v="1314.84"/>
    <x v="2"/>
    <x v="2"/>
  </r>
  <r>
    <d v="2024-12-14T00:00:00"/>
    <s v="Sales Invoice"/>
    <x v="14"/>
    <s v="KRHUB_78572"/>
    <x v="4"/>
    <x v="4"/>
    <x v="6"/>
    <x v="30"/>
    <x v="8"/>
    <n v="120"/>
    <n v="6360"/>
    <x v="2"/>
    <x v="2"/>
  </r>
  <r>
    <d v="2024-12-14T00:00:00"/>
    <s v="Sales Invoice"/>
    <x v="14"/>
    <s v="KRHUB_78572"/>
    <x v="4"/>
    <x v="4"/>
    <x v="6"/>
    <x v="30"/>
    <x v="8"/>
    <n v="120"/>
    <n v="6360"/>
    <x v="2"/>
    <x v="2"/>
  </r>
  <r>
    <d v="2024-12-14T00:00:00"/>
    <s v="Sales Invoice"/>
    <x v="17"/>
    <s v="KRHUB_91961"/>
    <x v="4"/>
    <x v="4"/>
    <x v="6"/>
    <x v="30"/>
    <x v="8"/>
    <n v="144"/>
    <n v="7632"/>
    <x v="2"/>
    <x v="2"/>
  </r>
  <r>
    <d v="2024-12-14T00:00:00"/>
    <s v="Sales Invoice"/>
    <x v="9"/>
    <s v="KRHUB_93329"/>
    <x v="4"/>
    <x v="4"/>
    <x v="6"/>
    <x v="30"/>
    <x v="1"/>
    <n v="36"/>
    <n v="6633.36"/>
    <x v="2"/>
    <x v="2"/>
  </r>
  <r>
    <d v="2024-12-14T00:00:00"/>
    <s v="Sales Invoice"/>
    <x v="17"/>
    <s v="KRHUB_91961"/>
    <x v="4"/>
    <x v="4"/>
    <x v="6"/>
    <x v="30"/>
    <x v="1"/>
    <n v="60"/>
    <n v="11055.6"/>
    <x v="2"/>
    <x v="2"/>
  </r>
  <r>
    <d v="2024-12-14T00:00:00"/>
    <s v="Sales Invoice"/>
    <x v="11"/>
    <s v="KRHUB_91962"/>
    <x v="4"/>
    <x v="4"/>
    <x v="6"/>
    <x v="30"/>
    <x v="1"/>
    <n v="360"/>
    <n v="57664.800000000003"/>
    <x v="2"/>
    <x v="2"/>
  </r>
  <r>
    <d v="2024-12-14T00:00:00"/>
    <s v="Sales Invoice"/>
    <x v="17"/>
    <s v="KRHUB_91961"/>
    <x v="4"/>
    <x v="4"/>
    <x v="6"/>
    <x v="30"/>
    <x v="1"/>
    <n v="180"/>
    <n v="28832.400000000001"/>
    <x v="2"/>
    <x v="2"/>
  </r>
  <r>
    <d v="2024-12-14T00:00:00"/>
    <s v="Sales Invoice"/>
    <x v="19"/>
    <s v="KRHUB_86219"/>
    <x v="5"/>
    <x v="5"/>
    <x v="6"/>
    <x v="30"/>
    <x v="41"/>
    <n v="6"/>
    <n v="2716.62"/>
    <x v="2"/>
    <x v="2"/>
  </r>
  <r>
    <d v="2024-12-14T00:00:00"/>
    <s v="Sales Invoice"/>
    <x v="15"/>
    <s v="KRHUB_90736"/>
    <x v="4"/>
    <x v="4"/>
    <x v="6"/>
    <x v="30"/>
    <x v="41"/>
    <n v="60"/>
    <n v="27166.2"/>
    <x v="2"/>
    <x v="2"/>
  </r>
  <r>
    <d v="2024-12-14T00:00:00"/>
    <s v="Sales Invoice"/>
    <x v="15"/>
    <s v="KRHUB_90736"/>
    <x v="4"/>
    <x v="4"/>
    <x v="6"/>
    <x v="30"/>
    <x v="41"/>
    <n v="60"/>
    <n v="23833.200000000001"/>
    <x v="2"/>
    <x v="2"/>
  </r>
  <r>
    <d v="2024-12-14T00:00:00"/>
    <s v="Sales Invoice"/>
    <x v="9"/>
    <s v="KRHUB_93329"/>
    <x v="4"/>
    <x v="4"/>
    <x v="6"/>
    <x v="30"/>
    <x v="16"/>
    <n v="4"/>
    <n v="2266.64"/>
    <x v="2"/>
    <x v="2"/>
  </r>
  <r>
    <d v="2024-12-14T00:00:00"/>
    <s v="Sales Invoice"/>
    <x v="17"/>
    <s v="KRHUB_91961"/>
    <x v="4"/>
    <x v="4"/>
    <x v="6"/>
    <x v="30"/>
    <x v="16"/>
    <n v="8"/>
    <n v="4533.28"/>
    <x v="2"/>
    <x v="2"/>
  </r>
  <r>
    <d v="2024-12-14T00:00:00"/>
    <s v="Sales Invoice"/>
    <x v="8"/>
    <s v="KRHUB_78366"/>
    <x v="4"/>
    <x v="4"/>
    <x v="6"/>
    <x v="30"/>
    <x v="16"/>
    <n v="4"/>
    <n v="1981.48"/>
    <x v="2"/>
    <x v="2"/>
  </r>
  <r>
    <d v="2024-12-14T00:00:00"/>
    <s v="Sales Invoice"/>
    <x v="8"/>
    <s v="KRHUB_78366"/>
    <x v="4"/>
    <x v="4"/>
    <x v="6"/>
    <x v="30"/>
    <x v="16"/>
    <n v="16"/>
    <n v="7925.92"/>
    <x v="2"/>
    <x v="2"/>
  </r>
  <r>
    <d v="2024-12-14T00:00:00"/>
    <s v="Sales Invoice"/>
    <x v="19"/>
    <s v="KRHUB_86219"/>
    <x v="5"/>
    <x v="5"/>
    <x v="6"/>
    <x v="30"/>
    <x v="16"/>
    <n v="8"/>
    <n v="3962.96"/>
    <x v="2"/>
    <x v="2"/>
  </r>
  <r>
    <d v="2024-12-14T00:00:00"/>
    <s v="Sales Invoice"/>
    <x v="18"/>
    <s v="KRHUB_92137"/>
    <x v="5"/>
    <x v="5"/>
    <x v="6"/>
    <x v="30"/>
    <x v="16"/>
    <n v="8"/>
    <n v="3962.96"/>
    <x v="2"/>
    <x v="2"/>
  </r>
  <r>
    <d v="2024-12-14T00:00:00"/>
    <s v="Sales Invoice"/>
    <x v="17"/>
    <s v="KRHUB_91961"/>
    <x v="4"/>
    <x v="4"/>
    <x v="6"/>
    <x v="30"/>
    <x v="16"/>
    <n v="8"/>
    <n v="3962.96"/>
    <x v="2"/>
    <x v="2"/>
  </r>
  <r>
    <d v="2024-12-14T00:00:00"/>
    <s v="Sales Invoice"/>
    <x v="9"/>
    <s v="KRHUB_93329"/>
    <x v="4"/>
    <x v="4"/>
    <x v="6"/>
    <x v="30"/>
    <x v="16"/>
    <n v="4"/>
    <n v="1981.48"/>
    <x v="2"/>
    <x v="2"/>
  </r>
  <r>
    <d v="2024-12-14T00:00:00"/>
    <s v="Sales Invoice"/>
    <x v="15"/>
    <s v="KRHUB_90736"/>
    <x v="4"/>
    <x v="4"/>
    <x v="6"/>
    <x v="30"/>
    <x v="16"/>
    <n v="20"/>
    <n v="12777.8"/>
    <x v="2"/>
    <x v="2"/>
  </r>
  <r>
    <d v="2024-12-14T00:00:00"/>
    <s v="Sales Invoice"/>
    <x v="16"/>
    <s v="KRHUB_93275"/>
    <x v="5"/>
    <x v="5"/>
    <x v="6"/>
    <x v="30"/>
    <x v="16"/>
    <n v="32"/>
    <n v="20444.48"/>
    <x v="2"/>
    <x v="2"/>
  </r>
  <r>
    <d v="2024-12-14T00:00:00"/>
    <s v="Sales Invoice"/>
    <x v="9"/>
    <s v="KRHUB_93329"/>
    <x v="4"/>
    <x v="4"/>
    <x v="6"/>
    <x v="30"/>
    <x v="16"/>
    <n v="28"/>
    <n v="17888.919999999998"/>
    <x v="2"/>
    <x v="2"/>
  </r>
  <r>
    <d v="2024-12-14T00:00:00"/>
    <s v="Sales Invoice"/>
    <x v="9"/>
    <s v="KRHUB_93329"/>
    <x v="4"/>
    <x v="4"/>
    <x v="6"/>
    <x v="30"/>
    <x v="16"/>
    <n v="20"/>
    <n v="11296.4"/>
    <x v="2"/>
    <x v="2"/>
  </r>
  <r>
    <d v="2024-12-14T00:00:00"/>
    <s v="Sales Invoice"/>
    <x v="16"/>
    <s v="KRHUB_93275"/>
    <x v="5"/>
    <x v="5"/>
    <x v="6"/>
    <x v="30"/>
    <x v="16"/>
    <n v="32"/>
    <n v="18074.240000000002"/>
    <x v="2"/>
    <x v="2"/>
  </r>
  <r>
    <d v="2024-12-14T00:00:00"/>
    <s v="Sales Invoice"/>
    <x v="9"/>
    <s v="KRHUB_93329"/>
    <x v="4"/>
    <x v="4"/>
    <x v="6"/>
    <x v="30"/>
    <x v="1"/>
    <n v="12"/>
    <n v="2833.32"/>
    <x v="2"/>
    <x v="2"/>
  </r>
  <r>
    <d v="2024-12-14T00:00:00"/>
    <s v="Sales Invoice"/>
    <x v="15"/>
    <s v="KRHUB_90736"/>
    <x v="4"/>
    <x v="4"/>
    <x v="6"/>
    <x v="30"/>
    <x v="1"/>
    <n v="24"/>
    <n v="5666.64"/>
    <x v="2"/>
    <x v="2"/>
  </r>
  <r>
    <d v="2024-12-14T00:00:00"/>
    <s v="Sales Invoice"/>
    <x v="19"/>
    <s v="KRHUB_86219"/>
    <x v="5"/>
    <x v="5"/>
    <x v="6"/>
    <x v="30"/>
    <x v="1"/>
    <n v="12"/>
    <n v="2499.96"/>
    <x v="2"/>
    <x v="2"/>
  </r>
  <r>
    <d v="2024-12-14T00:00:00"/>
    <s v="Sales Invoice"/>
    <x v="9"/>
    <s v="KRHUB_93329"/>
    <x v="4"/>
    <x v="4"/>
    <x v="6"/>
    <x v="30"/>
    <x v="1"/>
    <n v="12"/>
    <n v="2499.96"/>
    <x v="2"/>
    <x v="2"/>
  </r>
  <r>
    <d v="2024-12-14T00:00:00"/>
    <s v="Sales Invoice"/>
    <x v="15"/>
    <s v="KRHUB_90736"/>
    <x v="4"/>
    <x v="4"/>
    <x v="6"/>
    <x v="30"/>
    <x v="1"/>
    <n v="36"/>
    <n v="7499.88"/>
    <x v="2"/>
    <x v="2"/>
  </r>
  <r>
    <d v="2024-12-14T00:00:00"/>
    <s v="Sales Invoice"/>
    <x v="17"/>
    <s v="KRHUB_91961"/>
    <x v="4"/>
    <x v="4"/>
    <x v="6"/>
    <x v="10"/>
    <x v="45"/>
    <n v="10"/>
    <n v="14120.3"/>
    <x v="2"/>
    <x v="2"/>
  </r>
  <r>
    <d v="2024-12-14T00:00:00"/>
    <s v="Sales Invoice"/>
    <x v="17"/>
    <s v="KRHUB_91961"/>
    <x v="4"/>
    <x v="4"/>
    <x v="6"/>
    <x v="10"/>
    <x v="45"/>
    <n v="10"/>
    <n v="14120.3"/>
    <x v="2"/>
    <x v="2"/>
  </r>
  <r>
    <d v="2024-12-14T00:00:00"/>
    <s v="Sales Invoice"/>
    <x v="17"/>
    <s v="KRHUB_91961"/>
    <x v="4"/>
    <x v="4"/>
    <x v="6"/>
    <x v="10"/>
    <x v="45"/>
    <n v="10"/>
    <n v="12953.7"/>
    <x v="2"/>
    <x v="2"/>
  </r>
  <r>
    <d v="2024-12-14T00:00:00"/>
    <s v="Sales Invoice"/>
    <x v="11"/>
    <s v="KRHUB_91962"/>
    <x v="4"/>
    <x v="4"/>
    <x v="6"/>
    <x v="10"/>
    <x v="45"/>
    <n v="4"/>
    <n v="5181.4799999999996"/>
    <x v="2"/>
    <x v="2"/>
  </r>
  <r>
    <d v="2024-12-14T00:00:00"/>
    <s v="Sales Invoice"/>
    <x v="11"/>
    <s v="KRHUB_91962"/>
    <x v="4"/>
    <x v="4"/>
    <x v="6"/>
    <x v="10"/>
    <x v="45"/>
    <n v="6"/>
    <n v="7772.22"/>
    <x v="2"/>
    <x v="2"/>
  </r>
  <r>
    <d v="2024-12-14T00:00:00"/>
    <s v="Sales Invoice"/>
    <x v="19"/>
    <s v="KRHUB_86219"/>
    <x v="5"/>
    <x v="5"/>
    <x v="6"/>
    <x v="10"/>
    <x v="2"/>
    <n v="48"/>
    <n v="4000.32"/>
    <x v="2"/>
    <x v="2"/>
  </r>
  <r>
    <d v="2024-12-14T00:00:00"/>
    <s v="Sales Invoice"/>
    <x v="17"/>
    <s v="KRHUB_91961"/>
    <x v="4"/>
    <x v="4"/>
    <x v="6"/>
    <x v="10"/>
    <x v="2"/>
    <n v="100"/>
    <n v="8334"/>
    <x v="2"/>
    <x v="2"/>
  </r>
  <r>
    <d v="2024-12-14T00:00:00"/>
    <s v="Sales Invoice"/>
    <x v="17"/>
    <s v="KRHUB_91961"/>
    <x v="4"/>
    <x v="4"/>
    <x v="6"/>
    <x v="10"/>
    <x v="2"/>
    <n v="44"/>
    <n v="3666.96"/>
    <x v="2"/>
    <x v="2"/>
  </r>
  <r>
    <d v="2024-12-14T00:00:00"/>
    <s v="Sales Invoice"/>
    <x v="18"/>
    <s v="KRHUB_92137"/>
    <x v="5"/>
    <x v="5"/>
    <x v="6"/>
    <x v="10"/>
    <x v="2"/>
    <n v="48"/>
    <n v="4000.32"/>
    <x v="2"/>
    <x v="2"/>
  </r>
  <r>
    <d v="2024-12-14T00:00:00"/>
    <s v="Sales Invoice"/>
    <x v="18"/>
    <s v="KRHUB_92137"/>
    <x v="5"/>
    <x v="5"/>
    <x v="6"/>
    <x v="10"/>
    <x v="17"/>
    <n v="146"/>
    <n v="14897.84"/>
    <x v="2"/>
    <x v="2"/>
  </r>
  <r>
    <d v="2024-12-14T00:00:00"/>
    <s v="Sales Invoice"/>
    <x v="17"/>
    <s v="KRHUB_91961"/>
    <x v="4"/>
    <x v="4"/>
    <x v="6"/>
    <x v="10"/>
    <x v="17"/>
    <n v="200"/>
    <n v="20408"/>
    <x v="2"/>
    <x v="2"/>
  </r>
  <r>
    <d v="2024-12-14T00:00:00"/>
    <s v="Sales Invoice"/>
    <x v="11"/>
    <s v="KRHUB_91962"/>
    <x v="4"/>
    <x v="4"/>
    <x v="6"/>
    <x v="10"/>
    <x v="17"/>
    <n v="500"/>
    <n v="51020"/>
    <x v="2"/>
    <x v="2"/>
  </r>
  <r>
    <d v="2024-12-14T00:00:00"/>
    <s v="Sales Invoice"/>
    <x v="18"/>
    <s v="KRHUB_92137"/>
    <x v="5"/>
    <x v="5"/>
    <x v="6"/>
    <x v="10"/>
    <x v="17"/>
    <n v="4"/>
    <n v="408.16"/>
    <x v="2"/>
    <x v="2"/>
  </r>
  <r>
    <d v="2024-12-14T00:00:00"/>
    <s v="Sales Invoice"/>
    <x v="20"/>
    <s v="KRHUB_68657"/>
    <x v="6"/>
    <x v="6"/>
    <x v="6"/>
    <x v="11"/>
    <x v="2"/>
    <n v="3600"/>
    <n v="100008"/>
    <x v="2"/>
    <x v="2"/>
  </r>
  <r>
    <d v="2024-12-14T00:00:00"/>
    <s v="Sales Invoice"/>
    <x v="14"/>
    <s v="KRHUB_78572"/>
    <x v="4"/>
    <x v="4"/>
    <x v="6"/>
    <x v="11"/>
    <x v="13"/>
    <n v="216"/>
    <n v="2000.16"/>
    <x v="2"/>
    <x v="2"/>
  </r>
  <r>
    <d v="2024-12-14T00:00:00"/>
    <s v="Sales Invoice"/>
    <x v="14"/>
    <s v="KRHUB_78572"/>
    <x v="4"/>
    <x v="4"/>
    <x v="6"/>
    <x v="11"/>
    <x v="13"/>
    <n v="216"/>
    <n v="2000.16"/>
    <x v="2"/>
    <x v="2"/>
  </r>
  <r>
    <d v="2024-12-14T00:00:00"/>
    <s v="Sales Invoice"/>
    <x v="15"/>
    <s v="KRHUB_90736"/>
    <x v="4"/>
    <x v="4"/>
    <x v="6"/>
    <x v="11"/>
    <x v="17"/>
    <n v="55"/>
    <n v="33051.15"/>
    <x v="2"/>
    <x v="2"/>
  </r>
  <r>
    <d v="2024-12-14T00:00:00"/>
    <s v="Sales Invoice"/>
    <x v="16"/>
    <s v="KRHUB_93275"/>
    <x v="5"/>
    <x v="5"/>
    <x v="6"/>
    <x v="11"/>
    <x v="17"/>
    <n v="60"/>
    <n v="36055.800000000003"/>
    <x v="2"/>
    <x v="2"/>
  </r>
  <r>
    <d v="2024-12-14T00:00:00"/>
    <s v="Sales Invoice"/>
    <x v="9"/>
    <s v="KRHUB_93329"/>
    <x v="4"/>
    <x v="4"/>
    <x v="6"/>
    <x v="11"/>
    <x v="17"/>
    <n v="15"/>
    <n v="9013.9500000000007"/>
    <x v="2"/>
    <x v="2"/>
  </r>
  <r>
    <d v="2024-12-14T00:00:00"/>
    <s v="Sales Invoice"/>
    <x v="18"/>
    <s v="KRHUB_92137"/>
    <x v="5"/>
    <x v="5"/>
    <x v="6"/>
    <x v="11"/>
    <x v="18"/>
    <n v="15"/>
    <n v="14374.95"/>
    <x v="2"/>
    <x v="2"/>
  </r>
  <r>
    <d v="2024-12-14T00:00:00"/>
    <s v="Sales Invoice"/>
    <x v="16"/>
    <s v="KRHUB_93275"/>
    <x v="5"/>
    <x v="5"/>
    <x v="6"/>
    <x v="11"/>
    <x v="18"/>
    <n v="21"/>
    <n v="20124.93"/>
    <x v="2"/>
    <x v="2"/>
  </r>
  <r>
    <d v="2024-12-14T00:00:00"/>
    <s v="Sales Invoice"/>
    <x v="13"/>
    <s v="KRHUB_94585"/>
    <x v="5"/>
    <x v="5"/>
    <x v="6"/>
    <x v="11"/>
    <x v="17"/>
    <n v="50"/>
    <n v="5102"/>
    <x v="2"/>
    <x v="2"/>
  </r>
  <r>
    <d v="2024-12-14T00:00:00"/>
    <s v="Sales Invoice"/>
    <x v="18"/>
    <s v="KRHUB_92137"/>
    <x v="5"/>
    <x v="5"/>
    <x v="6"/>
    <x v="11"/>
    <x v="17"/>
    <n v="15"/>
    <n v="1530.6"/>
    <x v="2"/>
    <x v="2"/>
  </r>
  <r>
    <d v="2024-12-14T00:00:00"/>
    <s v="Sales Invoice"/>
    <x v="17"/>
    <s v="KRHUB_91961"/>
    <x v="4"/>
    <x v="4"/>
    <x v="6"/>
    <x v="11"/>
    <x v="17"/>
    <n v="50"/>
    <n v="5102"/>
    <x v="2"/>
    <x v="2"/>
  </r>
  <r>
    <d v="2024-12-14T00:00:00"/>
    <s v="Sales Invoice"/>
    <x v="9"/>
    <s v="KRHUB_93329"/>
    <x v="4"/>
    <x v="4"/>
    <x v="6"/>
    <x v="11"/>
    <x v="46"/>
    <n v="40"/>
    <n v="14778"/>
    <x v="2"/>
    <x v="2"/>
  </r>
  <r>
    <d v="2024-12-14T00:00:00"/>
    <s v="Sales Invoice"/>
    <x v="11"/>
    <s v="KRHUB_91962"/>
    <x v="4"/>
    <x v="4"/>
    <x v="6"/>
    <x v="11"/>
    <x v="46"/>
    <n v="64"/>
    <n v="23644.799999999999"/>
    <x v="2"/>
    <x v="2"/>
  </r>
  <r>
    <d v="2024-12-14T00:00:00"/>
    <s v="Sales Invoice"/>
    <x v="14"/>
    <s v="KRHUB_78572"/>
    <x v="4"/>
    <x v="4"/>
    <x v="6"/>
    <x v="11"/>
    <x v="8"/>
    <n v="47"/>
    <n v="6353.46"/>
    <x v="2"/>
    <x v="2"/>
  </r>
  <r>
    <d v="2024-12-14T00:00:00"/>
    <s v="Sales Invoice"/>
    <x v="17"/>
    <s v="KRHUB_91961"/>
    <x v="4"/>
    <x v="4"/>
    <x v="6"/>
    <x v="11"/>
    <x v="8"/>
    <n v="24"/>
    <n v="3244.32"/>
    <x v="2"/>
    <x v="2"/>
  </r>
  <r>
    <d v="2024-12-14T00:00:00"/>
    <s v="Sales Invoice"/>
    <x v="14"/>
    <s v="KRHUB_78572"/>
    <x v="4"/>
    <x v="4"/>
    <x v="6"/>
    <x v="11"/>
    <x v="2"/>
    <n v="47"/>
    <n v="3177.2"/>
    <x v="2"/>
    <x v="2"/>
  </r>
  <r>
    <d v="2024-12-14T00:00:00"/>
    <s v="Sales Invoice"/>
    <x v="14"/>
    <s v="KRHUB_78572"/>
    <x v="4"/>
    <x v="4"/>
    <x v="6"/>
    <x v="11"/>
    <x v="2"/>
    <n v="1"/>
    <n v="67.599999999999994"/>
    <x v="2"/>
    <x v="2"/>
  </r>
  <r>
    <d v="2024-12-14T00:00:00"/>
    <s v="Sales Invoice"/>
    <x v="9"/>
    <s v="KRHUB_93329"/>
    <x v="4"/>
    <x v="4"/>
    <x v="6"/>
    <x v="11"/>
    <x v="8"/>
    <n v="4"/>
    <n v="540.72"/>
    <x v="2"/>
    <x v="2"/>
  </r>
  <r>
    <d v="2024-12-14T00:00:00"/>
    <s v="Sales Invoice"/>
    <x v="11"/>
    <s v="KRHUB_91962"/>
    <x v="4"/>
    <x v="4"/>
    <x v="6"/>
    <x v="11"/>
    <x v="8"/>
    <n v="72"/>
    <n v="9732.9599999999991"/>
    <x v="2"/>
    <x v="2"/>
  </r>
  <r>
    <d v="2024-12-14T00:00:00"/>
    <s v="Sales Invoice"/>
    <x v="9"/>
    <s v="KRHUB_93329"/>
    <x v="4"/>
    <x v="4"/>
    <x v="6"/>
    <x v="11"/>
    <x v="8"/>
    <n v="68"/>
    <n v="9192.24"/>
    <x v="2"/>
    <x v="2"/>
  </r>
  <r>
    <d v="2024-12-14T00:00:00"/>
    <s v="Sales Invoice"/>
    <x v="15"/>
    <s v="KRHUB_90736"/>
    <x v="4"/>
    <x v="4"/>
    <x v="6"/>
    <x v="11"/>
    <x v="8"/>
    <n v="240"/>
    <n v="32443.200000000001"/>
    <x v="2"/>
    <x v="2"/>
  </r>
  <r>
    <d v="2024-12-14T00:00:00"/>
    <s v="Sales Invoice"/>
    <x v="11"/>
    <s v="KRHUB_91962"/>
    <x v="4"/>
    <x v="4"/>
    <x v="6"/>
    <x v="11"/>
    <x v="2"/>
    <n v="48"/>
    <n v="3244.8"/>
    <x v="2"/>
    <x v="2"/>
  </r>
  <r>
    <d v="2024-12-14T00:00:00"/>
    <s v="Sales Invoice"/>
    <x v="17"/>
    <s v="KRHUB_91961"/>
    <x v="4"/>
    <x v="4"/>
    <x v="6"/>
    <x v="11"/>
    <x v="8"/>
    <n v="48"/>
    <n v="2088.96"/>
    <x v="2"/>
    <x v="2"/>
  </r>
  <r>
    <d v="2024-12-14T00:00:00"/>
    <s v="Sales Invoice"/>
    <x v="11"/>
    <s v="KRHUB_91962"/>
    <x v="4"/>
    <x v="4"/>
    <x v="6"/>
    <x v="11"/>
    <x v="8"/>
    <n v="48"/>
    <n v="2088.96"/>
    <x v="2"/>
    <x v="2"/>
  </r>
  <r>
    <d v="2024-12-14T00:00:00"/>
    <s v="Sales Invoice"/>
    <x v="14"/>
    <s v="KRHUB_78572"/>
    <x v="4"/>
    <x v="4"/>
    <x v="6"/>
    <x v="11"/>
    <x v="8"/>
    <n v="69"/>
    <n v="5430.3"/>
    <x v="2"/>
    <x v="2"/>
  </r>
  <r>
    <d v="2024-12-14T00:00:00"/>
    <s v="Sales Invoice"/>
    <x v="19"/>
    <s v="KRHUB_86219"/>
    <x v="5"/>
    <x v="5"/>
    <x v="7"/>
    <x v="12"/>
    <x v="21"/>
    <n v="12"/>
    <n v="2236.3200000000002"/>
    <x v="2"/>
    <x v="2"/>
  </r>
  <r>
    <d v="2024-12-14T00:00:00"/>
    <s v="Sales Invoice"/>
    <x v="19"/>
    <s v="KRHUB_86219"/>
    <x v="5"/>
    <x v="5"/>
    <x v="7"/>
    <x v="12"/>
    <x v="20"/>
    <n v="6"/>
    <n v="2236.38"/>
    <x v="2"/>
    <x v="2"/>
  </r>
  <r>
    <d v="2024-12-14T00:00:00"/>
    <s v="Sales Invoice"/>
    <x v="19"/>
    <s v="KRHUB_86219"/>
    <x v="5"/>
    <x v="5"/>
    <x v="7"/>
    <x v="12"/>
    <x v="2"/>
    <n v="24"/>
    <n v="1832.88"/>
    <x v="2"/>
    <x v="2"/>
  </r>
  <r>
    <d v="2024-12-14T00:00:00"/>
    <s v="Sales Invoice"/>
    <x v="19"/>
    <s v="KRHUB_86219"/>
    <x v="5"/>
    <x v="5"/>
    <x v="7"/>
    <x v="12"/>
    <x v="21"/>
    <n v="8"/>
    <n v="1490.88"/>
    <x v="2"/>
    <x v="2"/>
  </r>
  <r>
    <d v="2024-12-14T00:00:00"/>
    <s v="Sales Invoice"/>
    <x v="19"/>
    <s v="KRHUB_86219"/>
    <x v="5"/>
    <x v="5"/>
    <x v="7"/>
    <x v="12"/>
    <x v="21"/>
    <n v="4"/>
    <n v="745.44"/>
    <x v="2"/>
    <x v="2"/>
  </r>
  <r>
    <d v="2024-12-14T00:00:00"/>
    <s v="Sales Invoice"/>
    <x v="13"/>
    <s v="KRHUB_94585"/>
    <x v="5"/>
    <x v="5"/>
    <x v="7"/>
    <x v="12"/>
    <x v="21"/>
    <n v="12"/>
    <n v="2236.3200000000002"/>
    <x v="2"/>
    <x v="2"/>
  </r>
  <r>
    <d v="2024-12-14T00:00:00"/>
    <s v="Sales Invoice"/>
    <x v="17"/>
    <s v="KRHUB_91961"/>
    <x v="4"/>
    <x v="4"/>
    <x v="7"/>
    <x v="12"/>
    <x v="2"/>
    <n v="11"/>
    <n v="840.07"/>
    <x v="2"/>
    <x v="2"/>
  </r>
  <r>
    <d v="2024-12-14T00:00:00"/>
    <s v="Sales Invoice"/>
    <x v="17"/>
    <s v="KRHUB_91961"/>
    <x v="4"/>
    <x v="4"/>
    <x v="7"/>
    <x v="12"/>
    <x v="2"/>
    <n v="25"/>
    <n v="1909.25"/>
    <x v="2"/>
    <x v="2"/>
  </r>
  <r>
    <d v="2024-12-14T00:00:00"/>
    <s v="Sales Invoice"/>
    <x v="14"/>
    <s v="KRHUB_78572"/>
    <x v="4"/>
    <x v="4"/>
    <x v="7"/>
    <x v="12"/>
    <x v="2"/>
    <n v="48"/>
    <n v="3665.76"/>
    <x v="2"/>
    <x v="2"/>
  </r>
  <r>
    <d v="2024-12-14T00:00:00"/>
    <s v="Sales Invoice"/>
    <x v="19"/>
    <s v="KRHUB_86219"/>
    <x v="5"/>
    <x v="5"/>
    <x v="7"/>
    <x v="12"/>
    <x v="21"/>
    <n v="12"/>
    <n v="2236.3200000000002"/>
    <x v="2"/>
    <x v="2"/>
  </r>
  <r>
    <d v="2024-12-14T00:00:00"/>
    <s v="Sales Invoice"/>
    <x v="15"/>
    <s v="KRHUB_90736"/>
    <x v="4"/>
    <x v="4"/>
    <x v="7"/>
    <x v="12"/>
    <x v="20"/>
    <n v="6"/>
    <n v="2809.08"/>
    <x v="2"/>
    <x v="2"/>
  </r>
  <r>
    <d v="2024-12-14T00:00:00"/>
    <s v="Sales Invoice"/>
    <x v="19"/>
    <s v="KRHUB_86219"/>
    <x v="5"/>
    <x v="5"/>
    <x v="7"/>
    <x v="12"/>
    <x v="21"/>
    <n v="24"/>
    <n v="4472.6400000000003"/>
    <x v="2"/>
    <x v="2"/>
  </r>
  <r>
    <d v="2024-12-14T00:00:00"/>
    <s v="Sales Invoice"/>
    <x v="19"/>
    <s v="KRHUB_86219"/>
    <x v="5"/>
    <x v="5"/>
    <x v="7"/>
    <x v="12"/>
    <x v="20"/>
    <n v="6"/>
    <n v="2236.38"/>
    <x v="2"/>
    <x v="2"/>
  </r>
  <r>
    <d v="2024-12-14T00:00:00"/>
    <s v="Sales Invoice"/>
    <x v="19"/>
    <s v="KRHUB_86219"/>
    <x v="5"/>
    <x v="5"/>
    <x v="7"/>
    <x v="12"/>
    <x v="2"/>
    <n v="24"/>
    <n v="1832.88"/>
    <x v="2"/>
    <x v="2"/>
  </r>
  <r>
    <d v="2024-12-14T00:00:00"/>
    <s v="Sales Invoice"/>
    <x v="13"/>
    <s v="KRHUB_94585"/>
    <x v="5"/>
    <x v="5"/>
    <x v="7"/>
    <x v="12"/>
    <x v="21"/>
    <n v="12"/>
    <n v="2236.3200000000002"/>
    <x v="2"/>
    <x v="2"/>
  </r>
  <r>
    <d v="2024-12-14T00:00:00"/>
    <s v="Sales Invoice"/>
    <x v="19"/>
    <s v="KRHUB_86219"/>
    <x v="5"/>
    <x v="5"/>
    <x v="7"/>
    <x v="12"/>
    <x v="21"/>
    <n v="12"/>
    <n v="2236.3200000000002"/>
    <x v="2"/>
    <x v="2"/>
  </r>
  <r>
    <d v="2024-12-14T00:00:00"/>
    <s v="Sales Invoice"/>
    <x v="8"/>
    <s v="KRHUB_78366"/>
    <x v="4"/>
    <x v="4"/>
    <x v="7"/>
    <x v="12"/>
    <x v="8"/>
    <n v="54"/>
    <n v="10063.44"/>
    <x v="2"/>
    <x v="2"/>
  </r>
  <r>
    <d v="2024-12-14T00:00:00"/>
    <s v="Sales Invoice"/>
    <x v="16"/>
    <s v="KRHUB_93275"/>
    <x v="5"/>
    <x v="5"/>
    <x v="7"/>
    <x v="12"/>
    <x v="8"/>
    <n v="24"/>
    <n v="4472.6400000000003"/>
    <x v="2"/>
    <x v="2"/>
  </r>
  <r>
    <d v="2024-12-14T00:00:00"/>
    <s v="Sales Invoice"/>
    <x v="19"/>
    <s v="KRHUB_86219"/>
    <x v="5"/>
    <x v="5"/>
    <x v="7"/>
    <x v="12"/>
    <x v="2"/>
    <n v="24"/>
    <n v="1832.88"/>
    <x v="2"/>
    <x v="2"/>
  </r>
  <r>
    <d v="2024-12-14T00:00:00"/>
    <s v="Sales Invoice"/>
    <x v="14"/>
    <s v="KRHUB_78572"/>
    <x v="4"/>
    <x v="4"/>
    <x v="7"/>
    <x v="12"/>
    <x v="2"/>
    <n v="96"/>
    <n v="7331.52"/>
    <x v="2"/>
    <x v="2"/>
  </r>
  <r>
    <d v="2024-12-14T00:00:00"/>
    <s v="Sales Invoice"/>
    <x v="9"/>
    <s v="KRHUB_93329"/>
    <x v="4"/>
    <x v="4"/>
    <x v="7"/>
    <x v="12"/>
    <x v="2"/>
    <n v="48"/>
    <n v="3665.76"/>
    <x v="2"/>
    <x v="2"/>
  </r>
  <r>
    <d v="2024-12-14T00:00:00"/>
    <s v="Sales Invoice"/>
    <x v="13"/>
    <s v="KRHUB_94585"/>
    <x v="5"/>
    <x v="5"/>
    <x v="7"/>
    <x v="12"/>
    <x v="2"/>
    <n v="12"/>
    <n v="916.44"/>
    <x v="2"/>
    <x v="2"/>
  </r>
  <r>
    <d v="2024-12-14T00:00:00"/>
    <s v="Sales Invoice"/>
    <x v="8"/>
    <s v="KRHUB_78366"/>
    <x v="4"/>
    <x v="4"/>
    <x v="7"/>
    <x v="12"/>
    <x v="2"/>
    <n v="48"/>
    <n v="3665.76"/>
    <x v="2"/>
    <x v="2"/>
  </r>
  <r>
    <d v="2024-12-14T00:00:00"/>
    <s v="Sales Invoice"/>
    <x v="17"/>
    <s v="KRHUB_91961"/>
    <x v="4"/>
    <x v="4"/>
    <x v="7"/>
    <x v="12"/>
    <x v="2"/>
    <n v="36"/>
    <n v="2749.32"/>
    <x v="2"/>
    <x v="2"/>
  </r>
  <r>
    <d v="2024-12-14T00:00:00"/>
    <s v="Sales Invoice"/>
    <x v="13"/>
    <s v="KRHUB_94585"/>
    <x v="5"/>
    <x v="5"/>
    <x v="7"/>
    <x v="12"/>
    <x v="0"/>
    <n v="36"/>
    <n v="1440"/>
    <x v="2"/>
    <x v="2"/>
  </r>
  <r>
    <d v="2024-12-14T00:00:00"/>
    <s v="Sales Invoice"/>
    <x v="17"/>
    <s v="KRHUB_91961"/>
    <x v="4"/>
    <x v="4"/>
    <x v="7"/>
    <x v="12"/>
    <x v="0"/>
    <n v="108"/>
    <n v="4320"/>
    <x v="2"/>
    <x v="2"/>
  </r>
  <r>
    <d v="2024-12-14T00:00:00"/>
    <s v="Sales Invoice"/>
    <x v="17"/>
    <s v="KRHUB_91961"/>
    <x v="4"/>
    <x v="4"/>
    <x v="7"/>
    <x v="12"/>
    <x v="7"/>
    <n v="300"/>
    <n v="7350"/>
    <x v="2"/>
    <x v="2"/>
  </r>
  <r>
    <d v="2024-12-14T00:00:00"/>
    <s v="Sales Invoice"/>
    <x v="16"/>
    <s v="KRHUB_93275"/>
    <x v="5"/>
    <x v="5"/>
    <x v="7"/>
    <x v="12"/>
    <x v="7"/>
    <n v="300"/>
    <n v="7350"/>
    <x v="2"/>
    <x v="2"/>
  </r>
  <r>
    <d v="2024-12-14T00:00:00"/>
    <s v="Sales Invoice"/>
    <x v="14"/>
    <s v="KRHUB_78572"/>
    <x v="4"/>
    <x v="4"/>
    <x v="7"/>
    <x v="12"/>
    <x v="7"/>
    <n v="47"/>
    <n v="1151.5"/>
    <x v="2"/>
    <x v="2"/>
  </r>
  <r>
    <d v="2024-12-14T00:00:00"/>
    <s v="Sales Invoice"/>
    <x v="14"/>
    <s v="KRHUB_78572"/>
    <x v="4"/>
    <x v="4"/>
    <x v="7"/>
    <x v="12"/>
    <x v="7"/>
    <n v="133"/>
    <n v="3258.5"/>
    <x v="2"/>
    <x v="2"/>
  </r>
  <r>
    <d v="2024-12-14T00:00:00"/>
    <s v="Sales Invoice"/>
    <x v="19"/>
    <s v="KRHUB_86219"/>
    <x v="5"/>
    <x v="5"/>
    <x v="7"/>
    <x v="12"/>
    <x v="7"/>
    <n v="300"/>
    <n v="7350"/>
    <x v="2"/>
    <x v="2"/>
  </r>
  <r>
    <d v="2024-12-14T00:00:00"/>
    <s v="Sales Invoice"/>
    <x v="9"/>
    <s v="KRHUB_93329"/>
    <x v="4"/>
    <x v="4"/>
    <x v="7"/>
    <x v="12"/>
    <x v="7"/>
    <n v="300"/>
    <n v="7350"/>
    <x v="2"/>
    <x v="2"/>
  </r>
  <r>
    <d v="2024-12-14T00:00:00"/>
    <s v="Sales Invoice"/>
    <x v="14"/>
    <s v="KRHUB_78572"/>
    <x v="4"/>
    <x v="4"/>
    <x v="7"/>
    <x v="12"/>
    <x v="7"/>
    <n v="120"/>
    <n v="2940"/>
    <x v="2"/>
    <x v="2"/>
  </r>
  <r>
    <d v="2024-12-14T00:00:00"/>
    <s v="Sales Invoice"/>
    <x v="14"/>
    <s v="KRHUB_78572"/>
    <x v="4"/>
    <x v="4"/>
    <x v="7"/>
    <x v="12"/>
    <x v="7"/>
    <n v="180"/>
    <n v="4410"/>
    <x v="2"/>
    <x v="2"/>
  </r>
  <r>
    <d v="2024-12-14T00:00:00"/>
    <s v="Sales Invoice"/>
    <x v="17"/>
    <s v="KRHUB_91961"/>
    <x v="4"/>
    <x v="4"/>
    <x v="7"/>
    <x v="12"/>
    <x v="7"/>
    <n v="180"/>
    <n v="4410"/>
    <x v="2"/>
    <x v="2"/>
  </r>
  <r>
    <d v="2024-12-14T00:00:00"/>
    <s v="Sales Invoice"/>
    <x v="14"/>
    <s v="KRHUB_78572"/>
    <x v="4"/>
    <x v="4"/>
    <x v="7"/>
    <x v="12"/>
    <x v="7"/>
    <n v="239"/>
    <n v="5855.5"/>
    <x v="2"/>
    <x v="2"/>
  </r>
  <r>
    <d v="2024-12-14T00:00:00"/>
    <s v="Sales Invoice"/>
    <x v="17"/>
    <s v="KRHUB_91961"/>
    <x v="4"/>
    <x v="4"/>
    <x v="7"/>
    <x v="12"/>
    <x v="19"/>
    <n v="40"/>
    <n v="2750"/>
    <x v="2"/>
    <x v="2"/>
  </r>
  <r>
    <d v="2024-12-14T00:00:00"/>
    <s v="Sales Invoice"/>
    <x v="8"/>
    <s v="KRHUB_78366"/>
    <x v="4"/>
    <x v="4"/>
    <x v="7"/>
    <x v="13"/>
    <x v="8"/>
    <n v="30"/>
    <n v="5154.6000000000004"/>
    <x v="2"/>
    <x v="2"/>
  </r>
  <r>
    <d v="2024-12-14T00:00:00"/>
    <s v="Sales Invoice"/>
    <x v="9"/>
    <s v="KRHUB_93329"/>
    <x v="4"/>
    <x v="4"/>
    <x v="7"/>
    <x v="13"/>
    <x v="20"/>
    <n v="4"/>
    <n v="1305.44"/>
    <x v="2"/>
    <x v="2"/>
  </r>
  <r>
    <d v="2024-12-14T00:00:00"/>
    <s v="Sales Invoice"/>
    <x v="19"/>
    <s v="KRHUB_86219"/>
    <x v="5"/>
    <x v="5"/>
    <x v="7"/>
    <x v="13"/>
    <x v="21"/>
    <n v="4"/>
    <n v="687.28"/>
    <x v="2"/>
    <x v="2"/>
  </r>
  <r>
    <d v="2024-12-14T00:00:00"/>
    <s v="Sales Invoice"/>
    <x v="17"/>
    <s v="KRHUB_91961"/>
    <x v="4"/>
    <x v="4"/>
    <x v="7"/>
    <x v="13"/>
    <x v="1"/>
    <n v="6"/>
    <n v="4500"/>
    <x v="2"/>
    <x v="2"/>
  </r>
  <r>
    <d v="2024-12-14T00:00:00"/>
    <s v="Sales Invoice"/>
    <x v="9"/>
    <s v="KRHUB_93329"/>
    <x v="4"/>
    <x v="4"/>
    <x v="7"/>
    <x v="13"/>
    <x v="1"/>
    <n v="6"/>
    <n v="4500"/>
    <x v="2"/>
    <x v="2"/>
  </r>
  <r>
    <d v="2024-12-14T00:00:00"/>
    <s v="Sales Invoice"/>
    <x v="14"/>
    <s v="KRHUB_78572"/>
    <x v="4"/>
    <x v="4"/>
    <x v="7"/>
    <x v="13"/>
    <x v="2"/>
    <n v="48"/>
    <n v="3272.64"/>
    <x v="2"/>
    <x v="2"/>
  </r>
  <r>
    <d v="2024-12-14T00:00:00"/>
    <s v="Sales Invoice"/>
    <x v="9"/>
    <s v="KRHUB_93329"/>
    <x v="4"/>
    <x v="4"/>
    <x v="7"/>
    <x v="13"/>
    <x v="1"/>
    <n v="1"/>
    <n v="713.4"/>
    <x v="2"/>
    <x v="2"/>
  </r>
  <r>
    <d v="2024-12-14T00:00:00"/>
    <s v="Sales Invoice"/>
    <x v="9"/>
    <s v="KRHUB_93329"/>
    <x v="4"/>
    <x v="4"/>
    <x v="7"/>
    <x v="13"/>
    <x v="1"/>
    <n v="2"/>
    <n v="1426.8"/>
    <x v="2"/>
    <x v="2"/>
  </r>
  <r>
    <d v="2024-12-14T00:00:00"/>
    <s v="Sales Invoice"/>
    <x v="9"/>
    <s v="KRHUB_93329"/>
    <x v="4"/>
    <x v="4"/>
    <x v="7"/>
    <x v="13"/>
    <x v="20"/>
    <n v="6"/>
    <n v="2045.46"/>
    <x v="2"/>
    <x v="2"/>
  </r>
  <r>
    <d v="2024-12-14T00:00:00"/>
    <s v="Sales Invoice"/>
    <x v="9"/>
    <s v="KRHUB_93329"/>
    <x v="4"/>
    <x v="4"/>
    <x v="7"/>
    <x v="13"/>
    <x v="1"/>
    <n v="3"/>
    <n v="2250"/>
    <x v="2"/>
    <x v="2"/>
  </r>
  <r>
    <d v="2024-12-14T00:00:00"/>
    <s v="Sales Invoice"/>
    <x v="17"/>
    <s v="KRHUB_91961"/>
    <x v="4"/>
    <x v="4"/>
    <x v="7"/>
    <x v="13"/>
    <x v="1"/>
    <n v="6"/>
    <n v="4816.08"/>
    <x v="2"/>
    <x v="2"/>
  </r>
  <r>
    <d v="2024-12-14T00:00:00"/>
    <s v="Sales Invoice"/>
    <x v="14"/>
    <s v="KRHUB_78572"/>
    <x v="4"/>
    <x v="4"/>
    <x v="7"/>
    <x v="13"/>
    <x v="2"/>
    <n v="48"/>
    <n v="3272.64"/>
    <x v="2"/>
    <x v="2"/>
  </r>
  <r>
    <d v="2024-12-14T00:00:00"/>
    <s v="Sales Invoice"/>
    <x v="13"/>
    <s v="KRHUB_94585"/>
    <x v="5"/>
    <x v="5"/>
    <x v="8"/>
    <x v="14"/>
    <x v="2"/>
    <n v="24"/>
    <n v="2066.16"/>
    <x v="2"/>
    <x v="2"/>
  </r>
  <r>
    <d v="2024-12-14T00:00:00"/>
    <s v="Sales Invoice"/>
    <x v="14"/>
    <s v="KRHUB_78572"/>
    <x v="4"/>
    <x v="4"/>
    <x v="8"/>
    <x v="14"/>
    <x v="2"/>
    <n v="24"/>
    <n v="2066.16"/>
    <x v="2"/>
    <x v="2"/>
  </r>
  <r>
    <d v="2024-12-14T00:00:00"/>
    <s v="Scheme Free Product"/>
    <x v="14"/>
    <s v="KRHUB_78572"/>
    <x v="4"/>
    <x v="4"/>
    <x v="6"/>
    <x v="11"/>
    <x v="7"/>
    <n v="69"/>
    <n v="0"/>
    <x v="2"/>
    <x v="2"/>
  </r>
  <r>
    <d v="2024-12-14T00:00:00"/>
    <s v="Scheme Free Product"/>
    <x v="9"/>
    <s v="KRHUB_93329"/>
    <x v="4"/>
    <x v="4"/>
    <x v="6"/>
    <x v="11"/>
    <x v="33"/>
    <n v="40"/>
    <n v="0"/>
    <x v="2"/>
    <x v="2"/>
  </r>
  <r>
    <d v="2024-12-14T00:00:00"/>
    <s v="Scheme Free Product"/>
    <x v="11"/>
    <s v="KRHUB_91962"/>
    <x v="4"/>
    <x v="4"/>
    <x v="6"/>
    <x v="11"/>
    <x v="33"/>
    <n v="64"/>
    <n v="0"/>
    <x v="2"/>
    <x v="2"/>
  </r>
  <r>
    <d v="2024-12-16T00:00:00"/>
    <s v="Sales Invoice"/>
    <x v="22"/>
    <s v="KRHUB_78371"/>
    <x v="3"/>
    <x v="8"/>
    <x v="9"/>
    <x v="17"/>
    <x v="22"/>
    <n v="12"/>
    <n v="936.72"/>
    <x v="2"/>
    <x v="2"/>
  </r>
  <r>
    <d v="2024-12-16T00:00:00"/>
    <s v="Sales Invoice"/>
    <x v="23"/>
    <s v="KRHUB_90915"/>
    <x v="5"/>
    <x v="5"/>
    <x v="9"/>
    <x v="18"/>
    <x v="8"/>
    <n v="3"/>
    <n v="986.85"/>
    <x v="2"/>
    <x v="2"/>
  </r>
  <r>
    <d v="2024-12-16T00:00:00"/>
    <s v="Sales Invoice"/>
    <x v="19"/>
    <s v="KRHUB_86219"/>
    <x v="5"/>
    <x v="5"/>
    <x v="9"/>
    <x v="18"/>
    <x v="8"/>
    <n v="3"/>
    <n v="986.85"/>
    <x v="2"/>
    <x v="2"/>
  </r>
  <r>
    <d v="2024-12-16T00:00:00"/>
    <s v="Sales Invoice"/>
    <x v="22"/>
    <s v="KRHUB_78371"/>
    <x v="3"/>
    <x v="8"/>
    <x v="9"/>
    <x v="18"/>
    <x v="6"/>
    <n v="12"/>
    <n v="6831.6"/>
    <x v="2"/>
    <x v="2"/>
  </r>
  <r>
    <d v="2024-12-16T00:00:00"/>
    <s v="Sales Invoice"/>
    <x v="22"/>
    <s v="KRHUB_78371"/>
    <x v="3"/>
    <x v="8"/>
    <x v="9"/>
    <x v="18"/>
    <x v="13"/>
    <n v="12"/>
    <n v="1736.76"/>
    <x v="2"/>
    <x v="2"/>
  </r>
  <r>
    <d v="2024-12-16T00:00:00"/>
    <s v="Sales Invoice"/>
    <x v="22"/>
    <s v="KRHUB_78371"/>
    <x v="3"/>
    <x v="8"/>
    <x v="9"/>
    <x v="18"/>
    <x v="6"/>
    <n v="1"/>
    <n v="328.95"/>
    <x v="2"/>
    <x v="2"/>
  </r>
  <r>
    <d v="2024-12-16T00:00:00"/>
    <s v="Sales Invoice"/>
    <x v="22"/>
    <s v="KRHUB_78371"/>
    <x v="3"/>
    <x v="8"/>
    <x v="9"/>
    <x v="18"/>
    <x v="6"/>
    <n v="11"/>
    <n v="3618.45"/>
    <x v="2"/>
    <x v="2"/>
  </r>
  <r>
    <d v="2024-12-16T00:00:00"/>
    <s v="Sales Invoice"/>
    <x v="22"/>
    <s v="KRHUB_78371"/>
    <x v="3"/>
    <x v="8"/>
    <x v="9"/>
    <x v="18"/>
    <x v="6"/>
    <n v="12"/>
    <n v="3421.08"/>
    <x v="2"/>
    <x v="2"/>
  </r>
  <r>
    <d v="2024-12-16T00:00:00"/>
    <s v="Sales Invoice"/>
    <x v="22"/>
    <s v="KRHUB_78371"/>
    <x v="3"/>
    <x v="8"/>
    <x v="0"/>
    <x v="19"/>
    <x v="47"/>
    <n v="24"/>
    <n v="336.96"/>
    <x v="2"/>
    <x v="2"/>
  </r>
  <r>
    <d v="2024-12-16T00:00:00"/>
    <s v="Sales Invoice"/>
    <x v="23"/>
    <s v="KRHUB_90915"/>
    <x v="5"/>
    <x v="5"/>
    <x v="0"/>
    <x v="20"/>
    <x v="19"/>
    <n v="3"/>
    <n v="3077.7"/>
    <x v="2"/>
    <x v="2"/>
  </r>
  <r>
    <d v="2024-12-16T00:00:00"/>
    <s v="Sales Invoice"/>
    <x v="22"/>
    <s v="KRHUB_78371"/>
    <x v="3"/>
    <x v="8"/>
    <x v="0"/>
    <x v="20"/>
    <x v="19"/>
    <n v="12"/>
    <n v="12310.8"/>
    <x v="2"/>
    <x v="2"/>
  </r>
  <r>
    <d v="2024-12-16T00:00:00"/>
    <s v="Sales Invoice"/>
    <x v="22"/>
    <s v="KRHUB_78371"/>
    <x v="3"/>
    <x v="8"/>
    <x v="0"/>
    <x v="20"/>
    <x v="19"/>
    <n v="12"/>
    <n v="22232.04"/>
    <x v="2"/>
    <x v="2"/>
  </r>
  <r>
    <d v="2024-12-16T00:00:00"/>
    <s v="Sales Invoice"/>
    <x v="22"/>
    <s v="KRHUB_78371"/>
    <x v="3"/>
    <x v="8"/>
    <x v="0"/>
    <x v="20"/>
    <x v="0"/>
    <n v="12"/>
    <n v="4553.5200000000004"/>
    <x v="2"/>
    <x v="2"/>
  </r>
  <r>
    <d v="2024-12-16T00:00:00"/>
    <s v="Sales Invoice"/>
    <x v="22"/>
    <s v="KRHUB_78371"/>
    <x v="3"/>
    <x v="8"/>
    <x v="0"/>
    <x v="21"/>
    <x v="48"/>
    <n v="24"/>
    <n v="1886.64"/>
    <x v="2"/>
    <x v="2"/>
  </r>
  <r>
    <d v="2024-12-16T00:00:00"/>
    <s v="Sales Invoice"/>
    <x v="22"/>
    <s v="KRHUB_78371"/>
    <x v="3"/>
    <x v="8"/>
    <x v="0"/>
    <x v="21"/>
    <x v="22"/>
    <n v="12"/>
    <n v="789.36"/>
    <x v="2"/>
    <x v="2"/>
  </r>
  <r>
    <d v="2024-12-16T00:00:00"/>
    <s v="Sales Invoice"/>
    <x v="19"/>
    <s v="KRHUB_86219"/>
    <x v="5"/>
    <x v="5"/>
    <x v="0"/>
    <x v="22"/>
    <x v="25"/>
    <n v="240"/>
    <n v="26880"/>
    <x v="2"/>
    <x v="2"/>
  </r>
  <r>
    <d v="2024-12-16T00:00:00"/>
    <s v="Sales Invoice"/>
    <x v="22"/>
    <s v="KRHUB_78371"/>
    <x v="3"/>
    <x v="8"/>
    <x v="0"/>
    <x v="22"/>
    <x v="26"/>
    <n v="12"/>
    <n v="480"/>
    <x v="2"/>
    <x v="2"/>
  </r>
  <r>
    <d v="2024-12-16T00:00:00"/>
    <s v="Sales Invoice"/>
    <x v="19"/>
    <s v="KRHUB_86219"/>
    <x v="5"/>
    <x v="5"/>
    <x v="0"/>
    <x v="22"/>
    <x v="26"/>
    <n v="480"/>
    <n v="19200"/>
    <x v="2"/>
    <x v="2"/>
  </r>
  <r>
    <d v="2024-12-16T00:00:00"/>
    <s v="Sales Invoice"/>
    <x v="23"/>
    <s v="KRHUB_90915"/>
    <x v="5"/>
    <x v="5"/>
    <x v="0"/>
    <x v="22"/>
    <x v="26"/>
    <n v="480"/>
    <n v="33600"/>
    <x v="2"/>
    <x v="2"/>
  </r>
  <r>
    <d v="2024-12-16T00:00:00"/>
    <s v="Sales Invoice"/>
    <x v="22"/>
    <s v="KRHUB_78371"/>
    <x v="3"/>
    <x v="8"/>
    <x v="0"/>
    <x v="22"/>
    <x v="26"/>
    <n v="24"/>
    <n v="1680"/>
    <x v="2"/>
    <x v="2"/>
  </r>
  <r>
    <d v="2024-12-16T00:00:00"/>
    <s v="Sales Invoice"/>
    <x v="19"/>
    <s v="KRHUB_86219"/>
    <x v="5"/>
    <x v="5"/>
    <x v="0"/>
    <x v="22"/>
    <x v="26"/>
    <n v="480"/>
    <n v="33600"/>
    <x v="2"/>
    <x v="2"/>
  </r>
  <r>
    <d v="2024-12-16T00:00:00"/>
    <s v="Sales Invoice"/>
    <x v="22"/>
    <s v="KRHUB_78371"/>
    <x v="3"/>
    <x v="8"/>
    <x v="0"/>
    <x v="22"/>
    <x v="11"/>
    <n v="12"/>
    <n v="1080.96"/>
    <x v="2"/>
    <x v="2"/>
  </r>
  <r>
    <d v="2024-12-16T00:00:00"/>
    <s v="Sales Invoice"/>
    <x v="22"/>
    <s v="KRHUB_78371"/>
    <x v="3"/>
    <x v="8"/>
    <x v="0"/>
    <x v="22"/>
    <x v="27"/>
    <n v="7"/>
    <n v="692.65"/>
    <x v="2"/>
    <x v="2"/>
  </r>
  <r>
    <d v="2024-12-16T00:00:00"/>
    <s v="Sales Invoice"/>
    <x v="23"/>
    <s v="KRHUB_90915"/>
    <x v="5"/>
    <x v="5"/>
    <x v="0"/>
    <x v="22"/>
    <x v="49"/>
    <n v="48"/>
    <n v="3327.84"/>
    <x v="2"/>
    <x v="2"/>
  </r>
  <r>
    <d v="2024-12-16T00:00:00"/>
    <s v="Sales Invoice"/>
    <x v="22"/>
    <s v="KRHUB_78371"/>
    <x v="3"/>
    <x v="8"/>
    <x v="0"/>
    <x v="0"/>
    <x v="7"/>
    <n v="12"/>
    <n v="14864.88"/>
    <x v="2"/>
    <x v="2"/>
  </r>
  <r>
    <d v="2024-12-16T00:00:00"/>
    <s v="Sales Invoice"/>
    <x v="23"/>
    <s v="KRHUB_90915"/>
    <x v="5"/>
    <x v="5"/>
    <x v="0"/>
    <x v="0"/>
    <x v="7"/>
    <n v="3"/>
    <n v="3716.22"/>
    <x v="2"/>
    <x v="2"/>
  </r>
  <r>
    <d v="2024-12-16T00:00:00"/>
    <s v="Sales Invoice"/>
    <x v="22"/>
    <s v="KRHUB_78371"/>
    <x v="3"/>
    <x v="8"/>
    <x v="0"/>
    <x v="0"/>
    <x v="13"/>
    <n v="12"/>
    <n v="3482.16"/>
    <x v="2"/>
    <x v="2"/>
  </r>
  <r>
    <d v="2024-12-16T00:00:00"/>
    <s v="Sales Invoice"/>
    <x v="22"/>
    <s v="KRHUB_78371"/>
    <x v="3"/>
    <x v="8"/>
    <x v="0"/>
    <x v="0"/>
    <x v="2"/>
    <n v="12"/>
    <n v="6160.68"/>
    <x v="2"/>
    <x v="2"/>
  </r>
  <r>
    <d v="2024-12-16T00:00:00"/>
    <s v="Sales Invoice"/>
    <x v="23"/>
    <s v="KRHUB_90915"/>
    <x v="5"/>
    <x v="5"/>
    <x v="0"/>
    <x v="0"/>
    <x v="2"/>
    <n v="6"/>
    <n v="3080.34"/>
    <x v="2"/>
    <x v="2"/>
  </r>
  <r>
    <d v="2024-12-16T00:00:00"/>
    <s v="Sales Invoice"/>
    <x v="22"/>
    <s v="KRHUB_78371"/>
    <x v="3"/>
    <x v="8"/>
    <x v="0"/>
    <x v="0"/>
    <x v="13"/>
    <n v="12"/>
    <n v="3739.2"/>
    <x v="2"/>
    <x v="2"/>
  </r>
  <r>
    <d v="2024-12-16T00:00:00"/>
    <s v="Sales Invoice"/>
    <x v="22"/>
    <s v="KRHUB_78371"/>
    <x v="3"/>
    <x v="8"/>
    <x v="0"/>
    <x v="0"/>
    <x v="0"/>
    <n v="12"/>
    <n v="3739.2"/>
    <x v="2"/>
    <x v="2"/>
  </r>
  <r>
    <d v="2024-12-16T00:00:00"/>
    <s v="Sales Invoice"/>
    <x v="23"/>
    <s v="KRHUB_90915"/>
    <x v="5"/>
    <x v="5"/>
    <x v="0"/>
    <x v="0"/>
    <x v="0"/>
    <n v="12"/>
    <n v="2946.48"/>
    <x v="2"/>
    <x v="2"/>
  </r>
  <r>
    <d v="2024-12-16T00:00:00"/>
    <s v="Sales Invoice"/>
    <x v="22"/>
    <s v="KRHUB_78371"/>
    <x v="3"/>
    <x v="8"/>
    <x v="0"/>
    <x v="20"/>
    <x v="19"/>
    <n v="12"/>
    <n v="6953.64"/>
    <x v="2"/>
    <x v="2"/>
  </r>
  <r>
    <d v="2024-12-16T00:00:00"/>
    <s v="Sales Invoice"/>
    <x v="22"/>
    <s v="KRHUB_78371"/>
    <x v="3"/>
    <x v="8"/>
    <x v="0"/>
    <x v="20"/>
    <x v="19"/>
    <n v="12"/>
    <n v="13917.84"/>
    <x v="2"/>
    <x v="2"/>
  </r>
  <r>
    <d v="2024-12-16T00:00:00"/>
    <s v="Sales Invoice"/>
    <x v="22"/>
    <s v="KRHUB_78371"/>
    <x v="3"/>
    <x v="8"/>
    <x v="0"/>
    <x v="20"/>
    <x v="0"/>
    <n v="12"/>
    <n v="5882.16"/>
    <x v="2"/>
    <x v="2"/>
  </r>
  <r>
    <d v="2024-12-16T00:00:00"/>
    <s v="Sales Invoice"/>
    <x v="23"/>
    <s v="KRHUB_90915"/>
    <x v="5"/>
    <x v="5"/>
    <x v="0"/>
    <x v="15"/>
    <x v="2"/>
    <n v="3"/>
    <n v="1918.83"/>
    <x v="2"/>
    <x v="2"/>
  </r>
  <r>
    <d v="2024-12-16T00:00:00"/>
    <s v="Sales Invoice"/>
    <x v="23"/>
    <s v="KRHUB_90915"/>
    <x v="5"/>
    <x v="5"/>
    <x v="0"/>
    <x v="15"/>
    <x v="2"/>
    <n v="3"/>
    <n v="1971.78"/>
    <x v="2"/>
    <x v="2"/>
  </r>
  <r>
    <d v="2024-12-16T00:00:00"/>
    <s v="Sales Invoice"/>
    <x v="22"/>
    <s v="KRHUB_78371"/>
    <x v="3"/>
    <x v="8"/>
    <x v="0"/>
    <x v="15"/>
    <x v="0"/>
    <n v="12"/>
    <n v="3934.2"/>
    <x v="2"/>
    <x v="2"/>
  </r>
  <r>
    <d v="2024-12-16T00:00:00"/>
    <s v="Sales Invoice"/>
    <x v="23"/>
    <s v="KRHUB_90915"/>
    <x v="5"/>
    <x v="5"/>
    <x v="0"/>
    <x v="15"/>
    <x v="0"/>
    <n v="6"/>
    <n v="1967.1"/>
    <x v="2"/>
    <x v="2"/>
  </r>
  <r>
    <d v="2024-12-16T00:00:00"/>
    <s v="Sales Invoice"/>
    <x v="22"/>
    <s v="KRHUB_78371"/>
    <x v="3"/>
    <x v="8"/>
    <x v="0"/>
    <x v="31"/>
    <x v="50"/>
    <n v="12"/>
    <n v="1835.88"/>
    <x v="2"/>
    <x v="2"/>
  </r>
  <r>
    <d v="2024-12-16T00:00:00"/>
    <s v="Sales Invoice"/>
    <x v="22"/>
    <s v="KRHUB_78371"/>
    <x v="3"/>
    <x v="8"/>
    <x v="0"/>
    <x v="31"/>
    <x v="50"/>
    <n v="12"/>
    <n v="2465.4"/>
    <x v="2"/>
    <x v="2"/>
  </r>
  <r>
    <d v="2024-12-16T00:00:00"/>
    <s v="Sales Invoice"/>
    <x v="23"/>
    <s v="KRHUB_90915"/>
    <x v="5"/>
    <x v="5"/>
    <x v="0"/>
    <x v="31"/>
    <x v="50"/>
    <n v="12"/>
    <n v="2465.4"/>
    <x v="2"/>
    <x v="2"/>
  </r>
  <r>
    <d v="2024-12-16T00:00:00"/>
    <s v="Sales Invoice"/>
    <x v="22"/>
    <s v="KRHUB_78371"/>
    <x v="3"/>
    <x v="8"/>
    <x v="0"/>
    <x v="23"/>
    <x v="13"/>
    <n v="12"/>
    <n v="2667.84"/>
    <x v="2"/>
    <x v="2"/>
  </r>
  <r>
    <d v="2024-12-16T00:00:00"/>
    <s v="Sales Invoice"/>
    <x v="23"/>
    <s v="KRHUB_90915"/>
    <x v="5"/>
    <x v="5"/>
    <x v="0"/>
    <x v="23"/>
    <x v="13"/>
    <n v="24"/>
    <n v="5335.68"/>
    <x v="2"/>
    <x v="2"/>
  </r>
  <r>
    <d v="2024-12-16T00:00:00"/>
    <s v="Sales Invoice"/>
    <x v="19"/>
    <s v="KRHUB_86219"/>
    <x v="5"/>
    <x v="5"/>
    <x v="0"/>
    <x v="24"/>
    <x v="29"/>
    <n v="160"/>
    <n v="16480"/>
    <x v="2"/>
    <x v="2"/>
  </r>
  <r>
    <d v="2024-12-16T00:00:00"/>
    <s v="Sales Invoice"/>
    <x v="23"/>
    <s v="KRHUB_90915"/>
    <x v="5"/>
    <x v="5"/>
    <x v="10"/>
    <x v="25"/>
    <x v="0"/>
    <n v="12"/>
    <n v="1500"/>
    <x v="2"/>
    <x v="2"/>
  </r>
  <r>
    <d v="2024-12-16T00:00:00"/>
    <s v="Sales Invoice"/>
    <x v="19"/>
    <s v="KRHUB_86219"/>
    <x v="5"/>
    <x v="5"/>
    <x v="10"/>
    <x v="25"/>
    <x v="0"/>
    <n v="72"/>
    <n v="8100"/>
    <x v="2"/>
    <x v="2"/>
  </r>
  <r>
    <d v="2024-12-16T00:00:00"/>
    <s v="Sales Invoice"/>
    <x v="23"/>
    <s v="KRHUB_90915"/>
    <x v="5"/>
    <x v="5"/>
    <x v="10"/>
    <x v="25"/>
    <x v="0"/>
    <n v="6"/>
    <n v="675"/>
    <x v="2"/>
    <x v="2"/>
  </r>
  <r>
    <d v="2024-12-16T00:00:00"/>
    <s v="Sales Invoice"/>
    <x v="22"/>
    <s v="KRHUB_78371"/>
    <x v="3"/>
    <x v="8"/>
    <x v="10"/>
    <x v="25"/>
    <x v="8"/>
    <n v="25"/>
    <n v="3750"/>
    <x v="2"/>
    <x v="2"/>
  </r>
  <r>
    <d v="2024-12-16T00:00:00"/>
    <s v="Sales Invoice"/>
    <x v="22"/>
    <s v="KRHUB_78371"/>
    <x v="3"/>
    <x v="8"/>
    <x v="10"/>
    <x v="25"/>
    <x v="13"/>
    <n v="12"/>
    <n v="1200"/>
    <x v="2"/>
    <x v="2"/>
  </r>
  <r>
    <d v="2024-12-16T00:00:00"/>
    <s v="Sales Invoice"/>
    <x v="22"/>
    <s v="KRHUB_78371"/>
    <x v="3"/>
    <x v="8"/>
    <x v="10"/>
    <x v="25"/>
    <x v="2"/>
    <n v="12"/>
    <n v="990"/>
    <x v="2"/>
    <x v="2"/>
  </r>
  <r>
    <d v="2024-12-16T00:00:00"/>
    <s v="Sales Invoice"/>
    <x v="23"/>
    <s v="KRHUB_90915"/>
    <x v="5"/>
    <x v="5"/>
    <x v="10"/>
    <x v="25"/>
    <x v="2"/>
    <n v="12"/>
    <n v="990"/>
    <x v="2"/>
    <x v="2"/>
  </r>
  <r>
    <d v="2024-12-16T00:00:00"/>
    <s v="Sales Invoice"/>
    <x v="22"/>
    <s v="KRHUB_78371"/>
    <x v="3"/>
    <x v="8"/>
    <x v="10"/>
    <x v="25"/>
    <x v="0"/>
    <n v="6"/>
    <n v="950.04"/>
    <x v="2"/>
    <x v="2"/>
  </r>
  <r>
    <d v="2024-12-16T00:00:00"/>
    <s v="Sales Invoice"/>
    <x v="22"/>
    <s v="KRHUB_78371"/>
    <x v="3"/>
    <x v="8"/>
    <x v="10"/>
    <x v="25"/>
    <x v="0"/>
    <n v="6"/>
    <n v="950.04"/>
    <x v="2"/>
    <x v="2"/>
  </r>
  <r>
    <d v="2024-12-16T00:00:00"/>
    <s v="Sales Invoice"/>
    <x v="22"/>
    <s v="KRHUB_78371"/>
    <x v="3"/>
    <x v="8"/>
    <x v="10"/>
    <x v="25"/>
    <x v="32"/>
    <n v="16"/>
    <n v="4000"/>
    <x v="2"/>
    <x v="2"/>
  </r>
  <r>
    <d v="2024-12-16T00:00:00"/>
    <s v="Sales Invoice"/>
    <x v="23"/>
    <s v="KRHUB_90915"/>
    <x v="5"/>
    <x v="5"/>
    <x v="10"/>
    <x v="25"/>
    <x v="2"/>
    <n v="6"/>
    <n v="700.02"/>
    <x v="2"/>
    <x v="2"/>
  </r>
  <r>
    <d v="2024-12-16T00:00:00"/>
    <s v="Sales Invoice"/>
    <x v="23"/>
    <s v="KRHUB_90915"/>
    <x v="5"/>
    <x v="5"/>
    <x v="10"/>
    <x v="25"/>
    <x v="32"/>
    <n v="4"/>
    <n v="1000"/>
    <x v="2"/>
    <x v="2"/>
  </r>
  <r>
    <d v="2024-12-16T00:00:00"/>
    <s v="Sales Invoice"/>
    <x v="23"/>
    <s v="KRHUB_90915"/>
    <x v="5"/>
    <x v="5"/>
    <x v="10"/>
    <x v="25"/>
    <x v="11"/>
    <n v="12"/>
    <n v="800.04"/>
    <x v="2"/>
    <x v="2"/>
  </r>
  <r>
    <d v="2024-12-16T00:00:00"/>
    <s v="Sales Invoice"/>
    <x v="23"/>
    <s v="KRHUB_90915"/>
    <x v="5"/>
    <x v="5"/>
    <x v="10"/>
    <x v="25"/>
    <x v="11"/>
    <n v="12"/>
    <n v="800.04"/>
    <x v="2"/>
    <x v="2"/>
  </r>
  <r>
    <d v="2024-12-16T00:00:00"/>
    <s v="Sales Invoice"/>
    <x v="22"/>
    <s v="KRHUB_78371"/>
    <x v="3"/>
    <x v="8"/>
    <x v="10"/>
    <x v="25"/>
    <x v="11"/>
    <n v="12"/>
    <n v="800.04"/>
    <x v="2"/>
    <x v="2"/>
  </r>
  <r>
    <d v="2024-12-16T00:00:00"/>
    <s v="Sales Invoice"/>
    <x v="23"/>
    <s v="KRHUB_90915"/>
    <x v="5"/>
    <x v="5"/>
    <x v="10"/>
    <x v="25"/>
    <x v="31"/>
    <n v="12"/>
    <n v="900"/>
    <x v="2"/>
    <x v="2"/>
  </r>
  <r>
    <d v="2024-12-16T00:00:00"/>
    <s v="Sales Invoice"/>
    <x v="22"/>
    <s v="KRHUB_78371"/>
    <x v="3"/>
    <x v="8"/>
    <x v="10"/>
    <x v="25"/>
    <x v="31"/>
    <n v="24"/>
    <n v="1800"/>
    <x v="2"/>
    <x v="2"/>
  </r>
  <r>
    <d v="2024-12-16T00:00:00"/>
    <s v="Sales Invoice"/>
    <x v="23"/>
    <s v="KRHUB_90915"/>
    <x v="5"/>
    <x v="5"/>
    <x v="10"/>
    <x v="25"/>
    <x v="0"/>
    <n v="1"/>
    <n v="158.33000000000001"/>
    <x v="2"/>
    <x v="2"/>
  </r>
  <r>
    <d v="2024-12-16T00:00:00"/>
    <s v="Sales Invoice"/>
    <x v="23"/>
    <s v="KRHUB_90915"/>
    <x v="5"/>
    <x v="5"/>
    <x v="10"/>
    <x v="25"/>
    <x v="31"/>
    <n v="12"/>
    <n v="650.04"/>
    <x v="2"/>
    <x v="2"/>
  </r>
  <r>
    <d v="2024-12-16T00:00:00"/>
    <s v="Sales Invoice"/>
    <x v="23"/>
    <s v="KRHUB_90915"/>
    <x v="5"/>
    <x v="5"/>
    <x v="10"/>
    <x v="25"/>
    <x v="31"/>
    <n v="12"/>
    <n v="700.08"/>
    <x v="2"/>
    <x v="2"/>
  </r>
  <r>
    <d v="2024-12-16T00:00:00"/>
    <s v="Sales Invoice"/>
    <x v="19"/>
    <s v="KRHUB_86219"/>
    <x v="5"/>
    <x v="5"/>
    <x v="10"/>
    <x v="25"/>
    <x v="0"/>
    <n v="36"/>
    <n v="4050"/>
    <x v="2"/>
    <x v="2"/>
  </r>
  <r>
    <d v="2024-12-16T00:00:00"/>
    <s v="Sales Invoice"/>
    <x v="23"/>
    <s v="KRHUB_90915"/>
    <x v="5"/>
    <x v="5"/>
    <x v="10"/>
    <x v="25"/>
    <x v="0"/>
    <n v="12"/>
    <n v="1350"/>
    <x v="2"/>
    <x v="2"/>
  </r>
  <r>
    <d v="2024-12-16T00:00:00"/>
    <s v="Sales Invoice"/>
    <x v="23"/>
    <s v="KRHUB_90915"/>
    <x v="5"/>
    <x v="5"/>
    <x v="10"/>
    <x v="25"/>
    <x v="11"/>
    <n v="12"/>
    <n v="750"/>
    <x v="2"/>
    <x v="2"/>
  </r>
  <r>
    <d v="2024-12-16T00:00:00"/>
    <s v="Sales Invoice"/>
    <x v="22"/>
    <s v="KRHUB_78371"/>
    <x v="3"/>
    <x v="8"/>
    <x v="10"/>
    <x v="25"/>
    <x v="2"/>
    <n v="12"/>
    <n v="1700.04"/>
    <x v="2"/>
    <x v="2"/>
  </r>
  <r>
    <d v="2024-12-16T00:00:00"/>
    <s v="Sales Invoice"/>
    <x v="22"/>
    <s v="KRHUB_78371"/>
    <x v="3"/>
    <x v="8"/>
    <x v="10"/>
    <x v="25"/>
    <x v="11"/>
    <n v="12"/>
    <n v="600"/>
    <x v="2"/>
    <x v="2"/>
  </r>
  <r>
    <d v="2024-12-16T00:00:00"/>
    <s v="Sales Invoice"/>
    <x v="23"/>
    <s v="KRHUB_90915"/>
    <x v="5"/>
    <x v="5"/>
    <x v="10"/>
    <x v="25"/>
    <x v="11"/>
    <n v="12"/>
    <n v="600"/>
    <x v="2"/>
    <x v="2"/>
  </r>
  <r>
    <d v="2024-12-16T00:00:00"/>
    <s v="Sales Invoice"/>
    <x v="23"/>
    <s v="KRHUB_90915"/>
    <x v="5"/>
    <x v="5"/>
    <x v="10"/>
    <x v="25"/>
    <x v="8"/>
    <n v="48"/>
    <n v="6000"/>
    <x v="2"/>
    <x v="2"/>
  </r>
  <r>
    <d v="2024-12-16T00:00:00"/>
    <s v="Sales Invoice"/>
    <x v="23"/>
    <s v="KRHUB_90915"/>
    <x v="5"/>
    <x v="5"/>
    <x v="10"/>
    <x v="25"/>
    <x v="1"/>
    <n v="12"/>
    <n v="2749.92"/>
    <x v="2"/>
    <x v="2"/>
  </r>
  <r>
    <d v="2024-12-16T00:00:00"/>
    <s v="Sales Invoice"/>
    <x v="22"/>
    <s v="KRHUB_78371"/>
    <x v="3"/>
    <x v="8"/>
    <x v="10"/>
    <x v="25"/>
    <x v="2"/>
    <n v="6"/>
    <n v="2994.96"/>
    <x v="2"/>
    <x v="2"/>
  </r>
  <r>
    <d v="2024-12-16T00:00:00"/>
    <s v="Sales Invoice"/>
    <x v="22"/>
    <s v="KRHUB_78371"/>
    <x v="3"/>
    <x v="8"/>
    <x v="1"/>
    <x v="26"/>
    <x v="1"/>
    <n v="2"/>
    <n v="891.08"/>
    <x v="2"/>
    <x v="2"/>
  </r>
  <r>
    <d v="2024-12-16T00:00:00"/>
    <s v="Sales Invoice"/>
    <x v="22"/>
    <s v="KRHUB_78371"/>
    <x v="3"/>
    <x v="8"/>
    <x v="1"/>
    <x v="32"/>
    <x v="41"/>
    <n v="12"/>
    <n v="4553.5200000000004"/>
    <x v="2"/>
    <x v="2"/>
  </r>
  <r>
    <d v="2024-12-16T00:00:00"/>
    <s v="Sales Invoice"/>
    <x v="22"/>
    <s v="KRHUB_78371"/>
    <x v="3"/>
    <x v="8"/>
    <x v="1"/>
    <x v="26"/>
    <x v="41"/>
    <n v="4"/>
    <n v="625.04"/>
    <x v="2"/>
    <x v="2"/>
  </r>
  <r>
    <d v="2024-12-16T00:00:00"/>
    <s v="Sales Invoice"/>
    <x v="22"/>
    <s v="KRHUB_78371"/>
    <x v="3"/>
    <x v="8"/>
    <x v="1"/>
    <x v="26"/>
    <x v="41"/>
    <n v="24"/>
    <n v="6964.32"/>
    <x v="2"/>
    <x v="2"/>
  </r>
  <r>
    <d v="2024-12-16T00:00:00"/>
    <s v="Sales Invoice"/>
    <x v="23"/>
    <s v="KRHUB_90915"/>
    <x v="5"/>
    <x v="5"/>
    <x v="1"/>
    <x v="1"/>
    <x v="1"/>
    <n v="3"/>
    <n v="666.96"/>
    <x v="2"/>
    <x v="2"/>
  </r>
  <r>
    <d v="2024-12-16T00:00:00"/>
    <s v="Sales Invoice"/>
    <x v="22"/>
    <s v="KRHUB_78371"/>
    <x v="3"/>
    <x v="8"/>
    <x v="1"/>
    <x v="1"/>
    <x v="1"/>
    <n v="1"/>
    <n v="245.54"/>
    <x v="2"/>
    <x v="2"/>
  </r>
  <r>
    <d v="2024-12-16T00:00:00"/>
    <s v="Sales Invoice"/>
    <x v="22"/>
    <s v="KRHUB_78371"/>
    <x v="3"/>
    <x v="8"/>
    <x v="1"/>
    <x v="1"/>
    <x v="1"/>
    <n v="11"/>
    <n v="2700.94"/>
    <x v="2"/>
    <x v="2"/>
  </r>
  <r>
    <d v="2024-12-16T00:00:00"/>
    <s v="Sales Invoice"/>
    <x v="22"/>
    <s v="KRHUB_78371"/>
    <x v="3"/>
    <x v="8"/>
    <x v="1"/>
    <x v="1"/>
    <x v="1"/>
    <n v="12"/>
    <n v="2667.84"/>
    <x v="2"/>
    <x v="2"/>
  </r>
  <r>
    <d v="2024-12-16T00:00:00"/>
    <s v="Sales Invoice"/>
    <x v="22"/>
    <s v="KRHUB_78371"/>
    <x v="3"/>
    <x v="8"/>
    <x v="1"/>
    <x v="1"/>
    <x v="8"/>
    <n v="12"/>
    <n v="2667.84"/>
    <x v="2"/>
    <x v="2"/>
  </r>
  <r>
    <d v="2024-12-16T00:00:00"/>
    <s v="Sales Invoice"/>
    <x v="22"/>
    <s v="KRHUB_78371"/>
    <x v="3"/>
    <x v="8"/>
    <x v="1"/>
    <x v="1"/>
    <x v="8"/>
    <n v="24"/>
    <n v="5222.6400000000003"/>
    <x v="2"/>
    <x v="2"/>
  </r>
  <r>
    <d v="2024-12-16T00:00:00"/>
    <s v="Sales Invoice"/>
    <x v="23"/>
    <s v="KRHUB_90915"/>
    <x v="5"/>
    <x v="5"/>
    <x v="1"/>
    <x v="1"/>
    <x v="8"/>
    <n v="6"/>
    <n v="1205.3399999999999"/>
    <x v="2"/>
    <x v="2"/>
  </r>
  <r>
    <d v="2024-12-16T00:00:00"/>
    <s v="Sales Invoice"/>
    <x v="19"/>
    <s v="KRHUB_86219"/>
    <x v="5"/>
    <x v="5"/>
    <x v="1"/>
    <x v="1"/>
    <x v="8"/>
    <n v="6"/>
    <n v="1205.3399999999999"/>
    <x v="2"/>
    <x v="2"/>
  </r>
  <r>
    <d v="2024-12-16T00:00:00"/>
    <s v="Sales Invoice"/>
    <x v="22"/>
    <s v="KRHUB_78371"/>
    <x v="3"/>
    <x v="8"/>
    <x v="1"/>
    <x v="1"/>
    <x v="8"/>
    <n v="12"/>
    <n v="2410.6799999999998"/>
    <x v="2"/>
    <x v="2"/>
  </r>
  <r>
    <d v="2024-12-16T00:00:00"/>
    <s v="Sales Invoice"/>
    <x v="23"/>
    <s v="KRHUB_90915"/>
    <x v="5"/>
    <x v="5"/>
    <x v="1"/>
    <x v="1"/>
    <x v="2"/>
    <n v="48"/>
    <n v="3857.28"/>
    <x v="2"/>
    <x v="2"/>
  </r>
  <r>
    <d v="2024-12-16T00:00:00"/>
    <s v="Sales Invoice"/>
    <x v="22"/>
    <s v="KRHUB_78371"/>
    <x v="3"/>
    <x v="8"/>
    <x v="1"/>
    <x v="1"/>
    <x v="8"/>
    <n v="2"/>
    <n v="979.2"/>
    <x v="2"/>
    <x v="2"/>
  </r>
  <r>
    <d v="2024-12-16T00:00:00"/>
    <s v="Sales Invoice"/>
    <x v="23"/>
    <s v="KRHUB_90915"/>
    <x v="5"/>
    <x v="5"/>
    <x v="1"/>
    <x v="1"/>
    <x v="13"/>
    <n v="24"/>
    <n v="1152"/>
    <x v="2"/>
    <x v="2"/>
  </r>
  <r>
    <d v="2024-12-16T00:00:00"/>
    <s v="Sales Invoice"/>
    <x v="23"/>
    <s v="KRHUB_90915"/>
    <x v="5"/>
    <x v="5"/>
    <x v="1"/>
    <x v="1"/>
    <x v="23"/>
    <n v="12"/>
    <n v="240"/>
    <x v="2"/>
    <x v="2"/>
  </r>
  <r>
    <d v="2024-12-16T00:00:00"/>
    <s v="Sales Invoice"/>
    <x v="22"/>
    <s v="KRHUB_78371"/>
    <x v="3"/>
    <x v="8"/>
    <x v="1"/>
    <x v="26"/>
    <x v="23"/>
    <n v="12"/>
    <n v="1060.68"/>
    <x v="2"/>
    <x v="2"/>
  </r>
  <r>
    <d v="2024-12-16T00:00:00"/>
    <s v="Sales Invoice"/>
    <x v="23"/>
    <s v="KRHUB_90915"/>
    <x v="5"/>
    <x v="5"/>
    <x v="1"/>
    <x v="26"/>
    <x v="23"/>
    <n v="6"/>
    <n v="262.5"/>
    <x v="2"/>
    <x v="2"/>
  </r>
  <r>
    <d v="2024-12-16T00:00:00"/>
    <s v="Sales Invoice"/>
    <x v="23"/>
    <s v="KRHUB_90915"/>
    <x v="5"/>
    <x v="5"/>
    <x v="2"/>
    <x v="27"/>
    <x v="7"/>
    <n v="120"/>
    <n v="5404.8"/>
    <x v="2"/>
    <x v="2"/>
  </r>
  <r>
    <d v="2024-12-16T00:00:00"/>
    <s v="Sales Invoice"/>
    <x v="23"/>
    <s v="KRHUB_90915"/>
    <x v="5"/>
    <x v="5"/>
    <x v="2"/>
    <x v="27"/>
    <x v="7"/>
    <n v="120"/>
    <n v="5404.8"/>
    <x v="2"/>
    <x v="2"/>
  </r>
  <r>
    <d v="2024-12-16T00:00:00"/>
    <s v="Sales Invoice"/>
    <x v="22"/>
    <s v="KRHUB_78371"/>
    <x v="3"/>
    <x v="8"/>
    <x v="2"/>
    <x v="27"/>
    <x v="33"/>
    <n v="1"/>
    <n v="3481.14"/>
    <x v="2"/>
    <x v="2"/>
  </r>
  <r>
    <d v="2024-12-16T00:00:00"/>
    <s v="Sales Invoice"/>
    <x v="22"/>
    <s v="KRHUB_78371"/>
    <x v="3"/>
    <x v="8"/>
    <x v="2"/>
    <x v="27"/>
    <x v="33"/>
    <n v="2"/>
    <n v="5189.34"/>
    <x v="2"/>
    <x v="2"/>
  </r>
  <r>
    <d v="2024-12-16T00:00:00"/>
    <s v="Sales Invoice"/>
    <x v="23"/>
    <s v="KRHUB_90915"/>
    <x v="5"/>
    <x v="5"/>
    <x v="2"/>
    <x v="27"/>
    <x v="20"/>
    <n v="8"/>
    <n v="1153.1199999999999"/>
    <x v="2"/>
    <x v="2"/>
  </r>
  <r>
    <d v="2024-12-16T00:00:00"/>
    <s v="Sales Invoice"/>
    <x v="23"/>
    <s v="KRHUB_90915"/>
    <x v="5"/>
    <x v="5"/>
    <x v="2"/>
    <x v="27"/>
    <x v="20"/>
    <n v="22"/>
    <n v="3171.08"/>
    <x v="2"/>
    <x v="2"/>
  </r>
  <r>
    <d v="2024-12-16T00:00:00"/>
    <s v="Sales Invoice"/>
    <x v="23"/>
    <s v="KRHUB_90915"/>
    <x v="5"/>
    <x v="5"/>
    <x v="2"/>
    <x v="27"/>
    <x v="19"/>
    <n v="40"/>
    <n v="4324.3999999999996"/>
    <x v="2"/>
    <x v="2"/>
  </r>
  <r>
    <d v="2024-12-16T00:00:00"/>
    <s v="Sales Invoice"/>
    <x v="22"/>
    <s v="KRHUB_78371"/>
    <x v="3"/>
    <x v="8"/>
    <x v="2"/>
    <x v="27"/>
    <x v="11"/>
    <n v="24"/>
    <n v="907.92"/>
    <x v="2"/>
    <x v="2"/>
  </r>
  <r>
    <d v="2024-12-16T00:00:00"/>
    <s v="Sales Invoice"/>
    <x v="22"/>
    <s v="KRHUB_78371"/>
    <x v="3"/>
    <x v="8"/>
    <x v="2"/>
    <x v="33"/>
    <x v="51"/>
    <n v="6"/>
    <n v="1684.26"/>
    <x v="2"/>
    <x v="2"/>
  </r>
  <r>
    <d v="2024-12-16T00:00:00"/>
    <s v="Sales Invoice"/>
    <x v="23"/>
    <s v="KRHUB_90915"/>
    <x v="5"/>
    <x v="5"/>
    <x v="2"/>
    <x v="2"/>
    <x v="1"/>
    <n v="12"/>
    <n v="6483.48"/>
    <x v="2"/>
    <x v="2"/>
  </r>
  <r>
    <d v="2024-12-16T00:00:00"/>
    <s v="Sales Invoice"/>
    <x v="22"/>
    <s v="KRHUB_78371"/>
    <x v="3"/>
    <x v="8"/>
    <x v="2"/>
    <x v="2"/>
    <x v="1"/>
    <n v="56"/>
    <n v="17361.12"/>
    <x v="2"/>
    <x v="2"/>
  </r>
  <r>
    <d v="2024-12-16T00:00:00"/>
    <s v="Sales Invoice"/>
    <x v="22"/>
    <s v="KRHUB_78371"/>
    <x v="3"/>
    <x v="8"/>
    <x v="2"/>
    <x v="2"/>
    <x v="8"/>
    <n v="24"/>
    <n v="6947.52"/>
    <x v="2"/>
    <x v="2"/>
  </r>
  <r>
    <d v="2024-12-16T00:00:00"/>
    <s v="Sales Invoice"/>
    <x v="19"/>
    <s v="KRHUB_86219"/>
    <x v="5"/>
    <x v="5"/>
    <x v="2"/>
    <x v="2"/>
    <x v="2"/>
    <n v="48"/>
    <n v="6315.84"/>
    <x v="2"/>
    <x v="2"/>
  </r>
  <r>
    <d v="2024-12-16T00:00:00"/>
    <s v="Sales Invoice"/>
    <x v="22"/>
    <s v="KRHUB_78371"/>
    <x v="3"/>
    <x v="8"/>
    <x v="2"/>
    <x v="2"/>
    <x v="2"/>
    <n v="24"/>
    <n v="3157.92"/>
    <x v="2"/>
    <x v="2"/>
  </r>
  <r>
    <d v="2024-12-16T00:00:00"/>
    <s v="Sales Invoice"/>
    <x v="22"/>
    <s v="KRHUB_78371"/>
    <x v="3"/>
    <x v="8"/>
    <x v="2"/>
    <x v="2"/>
    <x v="1"/>
    <n v="120"/>
    <n v="36842.400000000001"/>
    <x v="2"/>
    <x v="2"/>
  </r>
  <r>
    <d v="2024-12-16T00:00:00"/>
    <s v="Sales Invoice"/>
    <x v="22"/>
    <s v="KRHUB_78371"/>
    <x v="3"/>
    <x v="8"/>
    <x v="2"/>
    <x v="3"/>
    <x v="20"/>
    <n v="224"/>
    <n v="43229.760000000002"/>
    <x v="2"/>
    <x v="2"/>
  </r>
  <r>
    <d v="2024-12-16T00:00:00"/>
    <s v="Sales Invoice"/>
    <x v="22"/>
    <s v="KRHUB_78371"/>
    <x v="3"/>
    <x v="8"/>
    <x v="2"/>
    <x v="3"/>
    <x v="4"/>
    <n v="36"/>
    <n v="5842.08"/>
    <x v="2"/>
    <x v="2"/>
  </r>
  <r>
    <d v="2024-12-16T00:00:00"/>
    <s v="Sales Invoice"/>
    <x v="22"/>
    <s v="KRHUB_78371"/>
    <x v="3"/>
    <x v="8"/>
    <x v="2"/>
    <x v="3"/>
    <x v="52"/>
    <n v="12"/>
    <n v="1947.36"/>
    <x v="2"/>
    <x v="2"/>
  </r>
  <r>
    <d v="2024-12-16T00:00:00"/>
    <s v="Sales Invoice"/>
    <x v="22"/>
    <s v="KRHUB_78371"/>
    <x v="3"/>
    <x v="8"/>
    <x v="2"/>
    <x v="2"/>
    <x v="39"/>
    <n v="20"/>
    <n v="3153.2"/>
    <x v="2"/>
    <x v="2"/>
  </r>
  <r>
    <d v="2024-12-16T00:00:00"/>
    <s v="Sales Invoice"/>
    <x v="22"/>
    <s v="KRHUB_78371"/>
    <x v="3"/>
    <x v="8"/>
    <x v="2"/>
    <x v="2"/>
    <x v="39"/>
    <n v="4"/>
    <n v="630.64"/>
    <x v="2"/>
    <x v="2"/>
  </r>
  <r>
    <d v="2024-12-16T00:00:00"/>
    <s v="Sales Invoice"/>
    <x v="22"/>
    <s v="KRHUB_78371"/>
    <x v="3"/>
    <x v="8"/>
    <x v="2"/>
    <x v="2"/>
    <x v="6"/>
    <n v="12"/>
    <n v="3684.24"/>
    <x v="2"/>
    <x v="2"/>
  </r>
  <r>
    <d v="2024-12-16T00:00:00"/>
    <s v="Sales Invoice"/>
    <x v="22"/>
    <s v="KRHUB_78371"/>
    <x v="3"/>
    <x v="8"/>
    <x v="2"/>
    <x v="2"/>
    <x v="7"/>
    <n v="24"/>
    <n v="1405.2"/>
    <x v="2"/>
    <x v="2"/>
  </r>
  <r>
    <d v="2024-12-16T00:00:00"/>
    <s v="Sales Invoice"/>
    <x v="22"/>
    <s v="KRHUB_78371"/>
    <x v="3"/>
    <x v="8"/>
    <x v="2"/>
    <x v="2"/>
    <x v="2"/>
    <n v="24"/>
    <n v="4108.08"/>
    <x v="2"/>
    <x v="2"/>
  </r>
  <r>
    <d v="2024-12-16T00:00:00"/>
    <s v="Sales Invoice"/>
    <x v="22"/>
    <s v="KRHUB_78371"/>
    <x v="3"/>
    <x v="8"/>
    <x v="2"/>
    <x v="2"/>
    <x v="32"/>
    <n v="24"/>
    <n v="11163.12"/>
    <x v="2"/>
    <x v="2"/>
  </r>
  <r>
    <d v="2024-12-16T00:00:00"/>
    <s v="Sales Invoice"/>
    <x v="22"/>
    <s v="KRHUB_78371"/>
    <x v="3"/>
    <x v="8"/>
    <x v="2"/>
    <x v="2"/>
    <x v="7"/>
    <n v="12"/>
    <n v="973.08"/>
    <x v="2"/>
    <x v="2"/>
  </r>
  <r>
    <d v="2024-12-16T00:00:00"/>
    <s v="Sales Invoice"/>
    <x v="22"/>
    <s v="KRHUB_78371"/>
    <x v="3"/>
    <x v="8"/>
    <x v="2"/>
    <x v="2"/>
    <x v="8"/>
    <n v="72"/>
    <n v="14210.64"/>
    <x v="2"/>
    <x v="2"/>
  </r>
  <r>
    <d v="2024-12-16T00:00:00"/>
    <s v="Sales Invoice"/>
    <x v="22"/>
    <s v="KRHUB_78371"/>
    <x v="3"/>
    <x v="8"/>
    <x v="2"/>
    <x v="2"/>
    <x v="6"/>
    <n v="18"/>
    <n v="7105.32"/>
    <x v="2"/>
    <x v="2"/>
  </r>
  <r>
    <d v="2024-12-16T00:00:00"/>
    <s v="Sales Invoice"/>
    <x v="22"/>
    <s v="KRHUB_78371"/>
    <x v="3"/>
    <x v="8"/>
    <x v="2"/>
    <x v="2"/>
    <x v="6"/>
    <n v="6"/>
    <n v="3146.88"/>
    <x v="2"/>
    <x v="2"/>
  </r>
  <r>
    <d v="2024-12-16T00:00:00"/>
    <s v="Sales Invoice"/>
    <x v="22"/>
    <s v="KRHUB_78371"/>
    <x v="3"/>
    <x v="8"/>
    <x v="2"/>
    <x v="2"/>
    <x v="2"/>
    <n v="36"/>
    <n v="3567.6"/>
    <x v="2"/>
    <x v="2"/>
  </r>
  <r>
    <d v="2024-12-16T00:00:00"/>
    <s v="Sales Invoice"/>
    <x v="23"/>
    <s v="KRHUB_90915"/>
    <x v="5"/>
    <x v="5"/>
    <x v="2"/>
    <x v="2"/>
    <x v="13"/>
    <n v="72"/>
    <n v="4540.32"/>
    <x v="2"/>
    <x v="2"/>
  </r>
  <r>
    <d v="2024-12-16T00:00:00"/>
    <s v="Sales Invoice"/>
    <x v="22"/>
    <s v="KRHUB_78371"/>
    <x v="3"/>
    <x v="8"/>
    <x v="2"/>
    <x v="2"/>
    <x v="6"/>
    <n v="12"/>
    <n v="3684.24"/>
    <x v="2"/>
    <x v="2"/>
  </r>
  <r>
    <d v="2024-12-16T00:00:00"/>
    <s v="Sales Invoice"/>
    <x v="23"/>
    <s v="KRHUB_90915"/>
    <x v="5"/>
    <x v="5"/>
    <x v="2"/>
    <x v="2"/>
    <x v="6"/>
    <n v="18"/>
    <n v="5526.36"/>
    <x v="2"/>
    <x v="2"/>
  </r>
  <r>
    <d v="2024-12-16T00:00:00"/>
    <s v="Sales Invoice"/>
    <x v="23"/>
    <s v="KRHUB_90915"/>
    <x v="5"/>
    <x v="5"/>
    <x v="2"/>
    <x v="2"/>
    <x v="6"/>
    <n v="18"/>
    <n v="7105.32"/>
    <x v="2"/>
    <x v="2"/>
  </r>
  <r>
    <d v="2024-12-16T00:00:00"/>
    <s v="Sales Invoice"/>
    <x v="23"/>
    <s v="KRHUB_90915"/>
    <x v="5"/>
    <x v="5"/>
    <x v="2"/>
    <x v="2"/>
    <x v="6"/>
    <n v="18"/>
    <n v="5999.94"/>
    <x v="2"/>
    <x v="2"/>
  </r>
  <r>
    <d v="2024-12-16T00:00:00"/>
    <s v="Sales Invoice"/>
    <x v="22"/>
    <s v="KRHUB_78371"/>
    <x v="3"/>
    <x v="8"/>
    <x v="3"/>
    <x v="28"/>
    <x v="36"/>
    <n v="120"/>
    <n v="5602.8"/>
    <x v="2"/>
    <x v="2"/>
  </r>
  <r>
    <d v="2024-12-16T00:00:00"/>
    <s v="Sales Invoice"/>
    <x v="23"/>
    <s v="KRHUB_90915"/>
    <x v="5"/>
    <x v="5"/>
    <x v="3"/>
    <x v="4"/>
    <x v="9"/>
    <n v="240"/>
    <n v="11016"/>
    <x v="2"/>
    <x v="2"/>
  </r>
  <r>
    <d v="2024-12-16T00:00:00"/>
    <s v="Sales Invoice"/>
    <x v="23"/>
    <s v="KRHUB_90915"/>
    <x v="5"/>
    <x v="5"/>
    <x v="3"/>
    <x v="4"/>
    <x v="10"/>
    <n v="36"/>
    <n v="3755.16"/>
    <x v="2"/>
    <x v="2"/>
  </r>
  <r>
    <d v="2024-12-16T00:00:00"/>
    <s v="Sales Invoice"/>
    <x v="22"/>
    <s v="KRHUB_78371"/>
    <x v="3"/>
    <x v="8"/>
    <x v="3"/>
    <x v="5"/>
    <x v="38"/>
    <n v="5"/>
    <n v="6333.15"/>
    <x v="2"/>
    <x v="2"/>
  </r>
  <r>
    <d v="2024-12-16T00:00:00"/>
    <s v="Sales Invoice"/>
    <x v="23"/>
    <s v="KRHUB_90915"/>
    <x v="5"/>
    <x v="5"/>
    <x v="3"/>
    <x v="5"/>
    <x v="38"/>
    <n v="3"/>
    <n v="3799.89"/>
    <x v="2"/>
    <x v="2"/>
  </r>
  <r>
    <d v="2024-12-16T00:00:00"/>
    <s v="Sales Invoice"/>
    <x v="22"/>
    <s v="KRHUB_78371"/>
    <x v="3"/>
    <x v="8"/>
    <x v="3"/>
    <x v="5"/>
    <x v="1"/>
    <n v="4"/>
    <n v="3671.72"/>
    <x v="2"/>
    <x v="2"/>
  </r>
  <r>
    <d v="2024-12-16T00:00:00"/>
    <s v="Sales Invoice"/>
    <x v="22"/>
    <s v="KRHUB_78371"/>
    <x v="3"/>
    <x v="8"/>
    <x v="3"/>
    <x v="34"/>
    <x v="11"/>
    <n v="12"/>
    <n v="1989.96"/>
    <x v="2"/>
    <x v="2"/>
  </r>
  <r>
    <d v="2024-12-16T00:00:00"/>
    <s v="Sales Invoice"/>
    <x v="22"/>
    <s v="KRHUB_78371"/>
    <x v="3"/>
    <x v="8"/>
    <x v="3"/>
    <x v="16"/>
    <x v="39"/>
    <n v="12"/>
    <n v="2102.64"/>
    <x v="2"/>
    <x v="2"/>
  </r>
  <r>
    <d v="2024-12-16T00:00:00"/>
    <s v="Sales Invoice"/>
    <x v="23"/>
    <s v="KRHUB_90915"/>
    <x v="5"/>
    <x v="5"/>
    <x v="3"/>
    <x v="16"/>
    <x v="39"/>
    <n v="192"/>
    <n v="33642.239999999998"/>
    <x v="2"/>
    <x v="2"/>
  </r>
  <r>
    <d v="2024-12-16T00:00:00"/>
    <s v="Sales Invoice"/>
    <x v="21"/>
    <s v="KRHUB_96991"/>
    <x v="6"/>
    <x v="7"/>
    <x v="3"/>
    <x v="16"/>
    <x v="39"/>
    <n v="1848"/>
    <n v="323806.56"/>
    <x v="2"/>
    <x v="2"/>
  </r>
  <r>
    <d v="2024-12-16T00:00:00"/>
    <s v="Sales Invoice"/>
    <x v="21"/>
    <s v="KRHUB_96991"/>
    <x v="6"/>
    <x v="7"/>
    <x v="3"/>
    <x v="16"/>
    <x v="39"/>
    <n v="1352"/>
    <n v="236897.44"/>
    <x v="2"/>
    <x v="2"/>
  </r>
  <r>
    <d v="2024-12-16T00:00:00"/>
    <s v="Sales Invoice"/>
    <x v="23"/>
    <s v="KRHUB_90915"/>
    <x v="5"/>
    <x v="5"/>
    <x v="3"/>
    <x v="16"/>
    <x v="16"/>
    <n v="8"/>
    <n v="11348.4"/>
    <x v="2"/>
    <x v="2"/>
  </r>
  <r>
    <d v="2024-12-16T00:00:00"/>
    <s v="Sales Invoice"/>
    <x v="23"/>
    <s v="KRHUB_90915"/>
    <x v="5"/>
    <x v="5"/>
    <x v="3"/>
    <x v="6"/>
    <x v="9"/>
    <n v="360"/>
    <n v="14418"/>
    <x v="2"/>
    <x v="2"/>
  </r>
  <r>
    <d v="2024-12-16T00:00:00"/>
    <s v="Sales Invoice"/>
    <x v="22"/>
    <s v="KRHUB_78371"/>
    <x v="3"/>
    <x v="8"/>
    <x v="3"/>
    <x v="6"/>
    <x v="13"/>
    <n v="10"/>
    <n v="4606.2"/>
    <x v="2"/>
    <x v="2"/>
  </r>
  <r>
    <d v="2024-12-16T00:00:00"/>
    <s v="Sales Invoice"/>
    <x v="21"/>
    <s v="KRHUB_96991"/>
    <x v="6"/>
    <x v="7"/>
    <x v="3"/>
    <x v="6"/>
    <x v="13"/>
    <n v="720"/>
    <n v="331646.40000000002"/>
    <x v="2"/>
    <x v="2"/>
  </r>
  <r>
    <d v="2024-12-16T00:00:00"/>
    <s v="Sales Invoice"/>
    <x v="22"/>
    <s v="KRHUB_78371"/>
    <x v="3"/>
    <x v="8"/>
    <x v="3"/>
    <x v="6"/>
    <x v="37"/>
    <n v="6"/>
    <n v="10368.6"/>
    <x v="2"/>
    <x v="2"/>
  </r>
  <r>
    <d v="2024-12-16T00:00:00"/>
    <s v="Sales Invoice"/>
    <x v="22"/>
    <s v="KRHUB_78371"/>
    <x v="3"/>
    <x v="8"/>
    <x v="3"/>
    <x v="6"/>
    <x v="1"/>
    <n v="4"/>
    <n v="9299.0400000000009"/>
    <x v="2"/>
    <x v="2"/>
  </r>
  <r>
    <d v="2024-12-16T00:00:00"/>
    <s v="Sales Invoice"/>
    <x v="23"/>
    <s v="KRHUB_90915"/>
    <x v="5"/>
    <x v="5"/>
    <x v="3"/>
    <x v="6"/>
    <x v="30"/>
    <n v="360"/>
    <n v="7513.2"/>
    <x v="2"/>
    <x v="2"/>
  </r>
  <r>
    <d v="2024-12-16T00:00:00"/>
    <s v="Sales Invoice"/>
    <x v="22"/>
    <s v="KRHUB_78371"/>
    <x v="3"/>
    <x v="8"/>
    <x v="3"/>
    <x v="6"/>
    <x v="13"/>
    <n v="4"/>
    <n v="961.32"/>
    <x v="2"/>
    <x v="2"/>
  </r>
  <r>
    <d v="2024-12-16T00:00:00"/>
    <s v="Sales Invoice"/>
    <x v="22"/>
    <s v="KRHUB_78371"/>
    <x v="3"/>
    <x v="8"/>
    <x v="3"/>
    <x v="7"/>
    <x v="10"/>
    <n v="36"/>
    <n v="3755.16"/>
    <x v="2"/>
    <x v="2"/>
  </r>
  <r>
    <d v="2024-12-16T00:00:00"/>
    <s v="Sales Invoice"/>
    <x v="22"/>
    <s v="KRHUB_78371"/>
    <x v="3"/>
    <x v="8"/>
    <x v="3"/>
    <x v="7"/>
    <x v="40"/>
    <n v="24"/>
    <n v="4305.6000000000004"/>
    <x v="2"/>
    <x v="2"/>
  </r>
  <r>
    <d v="2024-12-16T00:00:00"/>
    <s v="Sales Invoice"/>
    <x v="23"/>
    <s v="KRHUB_90915"/>
    <x v="5"/>
    <x v="5"/>
    <x v="4"/>
    <x v="8"/>
    <x v="13"/>
    <n v="6"/>
    <n v="696.48"/>
    <x v="2"/>
    <x v="2"/>
  </r>
  <r>
    <d v="2024-12-16T00:00:00"/>
    <s v="Sales Invoice"/>
    <x v="22"/>
    <s v="KRHUB_78371"/>
    <x v="3"/>
    <x v="8"/>
    <x v="4"/>
    <x v="8"/>
    <x v="2"/>
    <n v="12"/>
    <n v="3120"/>
    <x v="2"/>
    <x v="2"/>
  </r>
  <r>
    <d v="2024-12-16T00:00:00"/>
    <s v="Sales Invoice"/>
    <x v="22"/>
    <s v="KRHUB_78371"/>
    <x v="3"/>
    <x v="8"/>
    <x v="4"/>
    <x v="8"/>
    <x v="2"/>
    <n v="6"/>
    <n v="1560"/>
    <x v="2"/>
    <x v="2"/>
  </r>
  <r>
    <d v="2024-12-16T00:00:00"/>
    <s v="Sales Invoice"/>
    <x v="22"/>
    <s v="KRHUB_78371"/>
    <x v="3"/>
    <x v="8"/>
    <x v="4"/>
    <x v="8"/>
    <x v="31"/>
    <n v="12"/>
    <n v="803.52"/>
    <x v="2"/>
    <x v="2"/>
  </r>
  <r>
    <d v="2024-12-16T00:00:00"/>
    <s v="Sales Invoice"/>
    <x v="22"/>
    <s v="KRHUB_78371"/>
    <x v="3"/>
    <x v="8"/>
    <x v="4"/>
    <x v="8"/>
    <x v="31"/>
    <n v="24"/>
    <n v="1607.04"/>
    <x v="2"/>
    <x v="2"/>
  </r>
  <r>
    <d v="2024-12-16T00:00:00"/>
    <s v="Sales Invoice"/>
    <x v="22"/>
    <s v="KRHUB_78371"/>
    <x v="3"/>
    <x v="8"/>
    <x v="11"/>
    <x v="29"/>
    <x v="41"/>
    <n v="12"/>
    <n v="2989.92"/>
    <x v="2"/>
    <x v="2"/>
  </r>
  <r>
    <d v="2024-12-16T00:00:00"/>
    <s v="Sales Invoice"/>
    <x v="22"/>
    <s v="KRHUB_78371"/>
    <x v="3"/>
    <x v="8"/>
    <x v="11"/>
    <x v="29"/>
    <x v="41"/>
    <n v="12"/>
    <n v="2989.92"/>
    <x v="2"/>
    <x v="2"/>
  </r>
  <r>
    <d v="2024-12-16T00:00:00"/>
    <s v="Sales Invoice"/>
    <x v="22"/>
    <s v="KRHUB_78371"/>
    <x v="3"/>
    <x v="8"/>
    <x v="11"/>
    <x v="29"/>
    <x v="41"/>
    <n v="12"/>
    <n v="2989.92"/>
    <x v="2"/>
    <x v="2"/>
  </r>
  <r>
    <d v="2024-12-16T00:00:00"/>
    <s v="Sales Invoice"/>
    <x v="22"/>
    <s v="KRHUB_78371"/>
    <x v="3"/>
    <x v="8"/>
    <x v="5"/>
    <x v="9"/>
    <x v="1"/>
    <n v="6"/>
    <n v="2342.64"/>
    <x v="2"/>
    <x v="2"/>
  </r>
  <r>
    <d v="2024-12-16T00:00:00"/>
    <s v="Sales Invoice"/>
    <x v="22"/>
    <s v="KRHUB_78371"/>
    <x v="3"/>
    <x v="8"/>
    <x v="5"/>
    <x v="9"/>
    <x v="16"/>
    <n v="6"/>
    <n v="9125.2199999999993"/>
    <x v="2"/>
    <x v="2"/>
  </r>
  <r>
    <d v="2024-12-16T00:00:00"/>
    <s v="Sales Invoice"/>
    <x v="22"/>
    <s v="KRHUB_78371"/>
    <x v="3"/>
    <x v="8"/>
    <x v="5"/>
    <x v="9"/>
    <x v="16"/>
    <n v="6"/>
    <n v="9646.92"/>
    <x v="2"/>
    <x v="2"/>
  </r>
  <r>
    <d v="2024-12-16T00:00:00"/>
    <s v="Sales Invoice"/>
    <x v="22"/>
    <s v="KRHUB_78371"/>
    <x v="3"/>
    <x v="8"/>
    <x v="5"/>
    <x v="9"/>
    <x v="1"/>
    <n v="24"/>
    <n v="8327.0400000000009"/>
    <x v="2"/>
    <x v="2"/>
  </r>
  <r>
    <d v="2024-12-16T00:00:00"/>
    <s v="Sales Invoice"/>
    <x v="22"/>
    <s v="KRHUB_78371"/>
    <x v="3"/>
    <x v="8"/>
    <x v="5"/>
    <x v="9"/>
    <x v="6"/>
    <n v="6"/>
    <n v="2081.7600000000002"/>
    <x v="2"/>
    <x v="2"/>
  </r>
  <r>
    <d v="2024-12-16T00:00:00"/>
    <s v="Sales Invoice"/>
    <x v="22"/>
    <s v="KRHUB_78371"/>
    <x v="3"/>
    <x v="8"/>
    <x v="5"/>
    <x v="9"/>
    <x v="16"/>
    <n v="6"/>
    <n v="9125.2199999999993"/>
    <x v="2"/>
    <x v="2"/>
  </r>
  <r>
    <d v="2024-12-16T00:00:00"/>
    <s v="Sales Invoice"/>
    <x v="22"/>
    <s v="KRHUB_78371"/>
    <x v="3"/>
    <x v="8"/>
    <x v="5"/>
    <x v="9"/>
    <x v="13"/>
    <n v="6"/>
    <n v="547.86"/>
    <x v="2"/>
    <x v="2"/>
  </r>
  <r>
    <d v="2024-12-16T00:00:00"/>
    <s v="Sales Invoice"/>
    <x v="22"/>
    <s v="KRHUB_78371"/>
    <x v="3"/>
    <x v="8"/>
    <x v="5"/>
    <x v="9"/>
    <x v="16"/>
    <n v="11"/>
    <n v="12311.2"/>
    <x v="2"/>
    <x v="2"/>
  </r>
  <r>
    <d v="2024-12-16T00:00:00"/>
    <s v="Sales Invoice"/>
    <x v="22"/>
    <s v="KRHUB_78371"/>
    <x v="3"/>
    <x v="8"/>
    <x v="5"/>
    <x v="9"/>
    <x v="16"/>
    <n v="1"/>
    <n v="1119.2"/>
    <x v="2"/>
    <x v="2"/>
  </r>
  <r>
    <d v="2024-12-16T00:00:00"/>
    <s v="Sales Invoice"/>
    <x v="22"/>
    <s v="KRHUB_78371"/>
    <x v="3"/>
    <x v="8"/>
    <x v="5"/>
    <x v="9"/>
    <x v="41"/>
    <n v="6"/>
    <n v="3495"/>
    <x v="2"/>
    <x v="2"/>
  </r>
  <r>
    <d v="2024-12-16T00:00:00"/>
    <s v="Sales Invoice"/>
    <x v="22"/>
    <s v="KRHUB_78371"/>
    <x v="3"/>
    <x v="8"/>
    <x v="5"/>
    <x v="9"/>
    <x v="22"/>
    <n v="12"/>
    <n v="300"/>
    <x v="2"/>
    <x v="2"/>
  </r>
  <r>
    <d v="2024-12-16T00:00:00"/>
    <s v="Sales Invoice"/>
    <x v="22"/>
    <s v="KRHUB_78371"/>
    <x v="3"/>
    <x v="8"/>
    <x v="5"/>
    <x v="9"/>
    <x v="22"/>
    <n v="24"/>
    <n v="499.92"/>
    <x v="2"/>
    <x v="2"/>
  </r>
  <r>
    <d v="2024-12-16T00:00:00"/>
    <s v="Sales Invoice"/>
    <x v="23"/>
    <s v="KRHUB_90915"/>
    <x v="5"/>
    <x v="5"/>
    <x v="5"/>
    <x v="9"/>
    <x v="13"/>
    <n v="48"/>
    <n v="2000.16"/>
    <x v="2"/>
    <x v="2"/>
  </r>
  <r>
    <d v="2024-12-16T00:00:00"/>
    <s v="Sales Invoice"/>
    <x v="23"/>
    <s v="KRHUB_90915"/>
    <x v="5"/>
    <x v="5"/>
    <x v="5"/>
    <x v="9"/>
    <x v="13"/>
    <n v="24"/>
    <n v="1000.08"/>
    <x v="2"/>
    <x v="2"/>
  </r>
  <r>
    <d v="2024-12-16T00:00:00"/>
    <s v="Sales Invoice"/>
    <x v="22"/>
    <s v="KRHUB_78371"/>
    <x v="3"/>
    <x v="8"/>
    <x v="5"/>
    <x v="9"/>
    <x v="8"/>
    <n v="12"/>
    <n v="1989.96"/>
    <x v="2"/>
    <x v="2"/>
  </r>
  <r>
    <d v="2024-12-16T00:00:00"/>
    <s v="Sales Invoice"/>
    <x v="22"/>
    <s v="KRHUB_78371"/>
    <x v="3"/>
    <x v="8"/>
    <x v="5"/>
    <x v="9"/>
    <x v="19"/>
    <n v="12"/>
    <n v="990"/>
    <x v="2"/>
    <x v="2"/>
  </r>
  <r>
    <d v="2024-12-16T00:00:00"/>
    <s v="Sales Invoice"/>
    <x v="22"/>
    <s v="KRHUB_78371"/>
    <x v="3"/>
    <x v="8"/>
    <x v="5"/>
    <x v="9"/>
    <x v="19"/>
    <n v="12"/>
    <n v="990"/>
    <x v="2"/>
    <x v="2"/>
  </r>
  <r>
    <d v="2024-12-16T00:00:00"/>
    <s v="Sales Invoice"/>
    <x v="22"/>
    <s v="KRHUB_78371"/>
    <x v="3"/>
    <x v="8"/>
    <x v="5"/>
    <x v="9"/>
    <x v="19"/>
    <n v="12"/>
    <n v="990"/>
    <x v="2"/>
    <x v="2"/>
  </r>
  <r>
    <d v="2024-12-16T00:00:00"/>
    <s v="Sales Invoice"/>
    <x v="22"/>
    <s v="KRHUB_78371"/>
    <x v="3"/>
    <x v="8"/>
    <x v="5"/>
    <x v="9"/>
    <x v="19"/>
    <n v="12"/>
    <n v="990"/>
    <x v="2"/>
    <x v="2"/>
  </r>
  <r>
    <d v="2024-12-16T00:00:00"/>
    <s v="Sales Invoice"/>
    <x v="22"/>
    <s v="KRHUB_78371"/>
    <x v="3"/>
    <x v="8"/>
    <x v="5"/>
    <x v="9"/>
    <x v="1"/>
    <n v="12"/>
    <n v="3990"/>
    <x v="2"/>
    <x v="2"/>
  </r>
  <r>
    <d v="2024-12-16T00:00:00"/>
    <s v="Sales Invoice"/>
    <x v="22"/>
    <s v="KRHUB_78371"/>
    <x v="3"/>
    <x v="8"/>
    <x v="5"/>
    <x v="9"/>
    <x v="1"/>
    <n v="12"/>
    <n v="3990"/>
    <x v="2"/>
    <x v="2"/>
  </r>
  <r>
    <d v="2024-12-16T00:00:00"/>
    <s v="Sales Invoice"/>
    <x v="23"/>
    <s v="KRHUB_90915"/>
    <x v="5"/>
    <x v="5"/>
    <x v="5"/>
    <x v="9"/>
    <x v="1"/>
    <n v="12"/>
    <n v="4089.96"/>
    <x v="2"/>
    <x v="2"/>
  </r>
  <r>
    <d v="2024-12-16T00:00:00"/>
    <s v="Sales Invoice"/>
    <x v="23"/>
    <s v="KRHUB_90915"/>
    <x v="5"/>
    <x v="5"/>
    <x v="5"/>
    <x v="9"/>
    <x v="6"/>
    <n v="6"/>
    <n v="995.04"/>
    <x v="2"/>
    <x v="2"/>
  </r>
  <r>
    <d v="2024-12-16T00:00:00"/>
    <s v="Sales Invoice"/>
    <x v="23"/>
    <s v="KRHUB_90915"/>
    <x v="5"/>
    <x v="5"/>
    <x v="5"/>
    <x v="9"/>
    <x v="8"/>
    <n v="12"/>
    <n v="1989.96"/>
    <x v="2"/>
    <x v="2"/>
  </r>
  <r>
    <d v="2024-12-16T00:00:00"/>
    <s v="Sales Invoice"/>
    <x v="19"/>
    <s v="KRHUB_86219"/>
    <x v="5"/>
    <x v="5"/>
    <x v="5"/>
    <x v="9"/>
    <x v="19"/>
    <n v="40"/>
    <n v="3300"/>
    <x v="2"/>
    <x v="2"/>
  </r>
  <r>
    <d v="2024-12-16T00:00:00"/>
    <s v="Sales Invoice"/>
    <x v="23"/>
    <s v="KRHUB_90915"/>
    <x v="5"/>
    <x v="5"/>
    <x v="5"/>
    <x v="9"/>
    <x v="19"/>
    <n v="32"/>
    <n v="2640"/>
    <x v="2"/>
    <x v="2"/>
  </r>
  <r>
    <d v="2024-12-16T00:00:00"/>
    <s v="Sales Invoice"/>
    <x v="23"/>
    <s v="KRHUB_90915"/>
    <x v="5"/>
    <x v="5"/>
    <x v="5"/>
    <x v="9"/>
    <x v="19"/>
    <n v="64"/>
    <n v="5280"/>
    <x v="2"/>
    <x v="2"/>
  </r>
  <r>
    <d v="2024-12-16T00:00:00"/>
    <s v="Sales Invoice"/>
    <x v="23"/>
    <s v="KRHUB_90915"/>
    <x v="5"/>
    <x v="5"/>
    <x v="5"/>
    <x v="9"/>
    <x v="19"/>
    <n v="64"/>
    <n v="5280"/>
    <x v="2"/>
    <x v="2"/>
  </r>
  <r>
    <d v="2024-12-16T00:00:00"/>
    <s v="Sales Invoice"/>
    <x v="23"/>
    <s v="KRHUB_90915"/>
    <x v="5"/>
    <x v="5"/>
    <x v="5"/>
    <x v="9"/>
    <x v="19"/>
    <n v="8"/>
    <n v="833.36"/>
    <x v="2"/>
    <x v="2"/>
  </r>
  <r>
    <d v="2024-12-16T00:00:00"/>
    <s v="Sales Invoice"/>
    <x v="23"/>
    <s v="KRHUB_90915"/>
    <x v="5"/>
    <x v="5"/>
    <x v="5"/>
    <x v="9"/>
    <x v="19"/>
    <n v="24"/>
    <n v="2500.08"/>
    <x v="2"/>
    <x v="2"/>
  </r>
  <r>
    <d v="2024-12-16T00:00:00"/>
    <s v="Sales Invoice"/>
    <x v="19"/>
    <s v="KRHUB_86219"/>
    <x v="5"/>
    <x v="5"/>
    <x v="5"/>
    <x v="9"/>
    <x v="1"/>
    <n v="12"/>
    <n v="3990"/>
    <x v="2"/>
    <x v="2"/>
  </r>
  <r>
    <d v="2024-12-16T00:00:00"/>
    <s v="Sales Invoice"/>
    <x v="22"/>
    <s v="KRHUB_78371"/>
    <x v="3"/>
    <x v="8"/>
    <x v="5"/>
    <x v="35"/>
    <x v="8"/>
    <n v="6"/>
    <n v="1494.96"/>
    <x v="2"/>
    <x v="2"/>
  </r>
  <r>
    <d v="2024-12-16T00:00:00"/>
    <s v="Sales Invoice"/>
    <x v="22"/>
    <s v="KRHUB_78371"/>
    <x v="3"/>
    <x v="8"/>
    <x v="5"/>
    <x v="9"/>
    <x v="6"/>
    <n v="24"/>
    <n v="8327.0400000000009"/>
    <x v="2"/>
    <x v="2"/>
  </r>
  <r>
    <d v="2024-12-16T00:00:00"/>
    <s v="Sales Invoice"/>
    <x v="22"/>
    <s v="KRHUB_78371"/>
    <x v="3"/>
    <x v="8"/>
    <x v="5"/>
    <x v="9"/>
    <x v="1"/>
    <n v="6"/>
    <n v="4495.0200000000004"/>
    <x v="2"/>
    <x v="2"/>
  </r>
  <r>
    <d v="2024-12-16T00:00:00"/>
    <s v="Sales Invoice"/>
    <x v="22"/>
    <s v="KRHUB_78371"/>
    <x v="3"/>
    <x v="8"/>
    <x v="5"/>
    <x v="9"/>
    <x v="16"/>
    <n v="24"/>
    <n v="29979.84"/>
    <x v="2"/>
    <x v="2"/>
  </r>
  <r>
    <d v="2024-12-16T00:00:00"/>
    <s v="Sales Invoice"/>
    <x v="22"/>
    <s v="KRHUB_78371"/>
    <x v="3"/>
    <x v="8"/>
    <x v="5"/>
    <x v="9"/>
    <x v="6"/>
    <n v="12"/>
    <n v="4163.5200000000004"/>
    <x v="2"/>
    <x v="2"/>
  </r>
  <r>
    <d v="2024-12-16T00:00:00"/>
    <s v="Sales Invoice"/>
    <x v="22"/>
    <s v="KRHUB_78371"/>
    <x v="3"/>
    <x v="8"/>
    <x v="5"/>
    <x v="9"/>
    <x v="41"/>
    <n v="6"/>
    <n v="4495.0200000000004"/>
    <x v="2"/>
    <x v="3"/>
  </r>
  <r>
    <d v="2024-12-16T00:00:00"/>
    <s v="Sales Invoice"/>
    <x v="23"/>
    <s v="KRHUB_90915"/>
    <x v="5"/>
    <x v="5"/>
    <x v="6"/>
    <x v="10"/>
    <x v="41"/>
    <n v="6"/>
    <n v="4173.8999999999996"/>
    <x v="2"/>
    <x v="3"/>
  </r>
  <r>
    <d v="2024-12-16T00:00:00"/>
    <s v="Sales Invoice"/>
    <x v="23"/>
    <s v="KRHUB_90915"/>
    <x v="5"/>
    <x v="5"/>
    <x v="6"/>
    <x v="10"/>
    <x v="37"/>
    <n v="80"/>
    <n v="26296.799999999999"/>
    <x v="2"/>
    <x v="3"/>
  </r>
  <r>
    <d v="2024-12-16T00:00:00"/>
    <s v="Sales Invoice"/>
    <x v="23"/>
    <s v="KRHUB_90915"/>
    <x v="5"/>
    <x v="5"/>
    <x v="6"/>
    <x v="10"/>
    <x v="2"/>
    <n v="48"/>
    <n v="5244.48"/>
    <x v="2"/>
    <x v="3"/>
  </r>
  <r>
    <d v="2024-12-16T00:00:00"/>
    <s v="Sales Invoice"/>
    <x v="23"/>
    <s v="KRHUB_90915"/>
    <x v="5"/>
    <x v="5"/>
    <x v="6"/>
    <x v="10"/>
    <x v="53"/>
    <n v="68"/>
    <n v="10451.6"/>
    <x v="2"/>
    <x v="3"/>
  </r>
  <r>
    <d v="2024-12-16T00:00:00"/>
    <s v="Sales Invoice"/>
    <x v="23"/>
    <s v="KRHUB_90915"/>
    <x v="5"/>
    <x v="5"/>
    <x v="6"/>
    <x v="30"/>
    <x v="1"/>
    <n v="12"/>
    <n v="1477.8"/>
    <x v="2"/>
    <x v="3"/>
  </r>
  <r>
    <d v="2024-12-16T00:00:00"/>
    <s v="Sales Invoice"/>
    <x v="23"/>
    <s v="KRHUB_90915"/>
    <x v="5"/>
    <x v="5"/>
    <x v="6"/>
    <x v="30"/>
    <x v="8"/>
    <n v="48"/>
    <n v="2544"/>
    <x v="2"/>
    <x v="3"/>
  </r>
  <r>
    <d v="2024-12-16T00:00:00"/>
    <s v="Sales Invoice"/>
    <x v="23"/>
    <s v="KRHUB_90915"/>
    <x v="5"/>
    <x v="5"/>
    <x v="6"/>
    <x v="30"/>
    <x v="1"/>
    <n v="31"/>
    <n v="5712.06"/>
    <x v="2"/>
    <x v="3"/>
  </r>
  <r>
    <d v="2024-12-16T00:00:00"/>
    <s v="Sales Invoice"/>
    <x v="23"/>
    <s v="KRHUB_90915"/>
    <x v="5"/>
    <x v="5"/>
    <x v="6"/>
    <x v="30"/>
    <x v="1"/>
    <n v="29"/>
    <n v="5343.54"/>
    <x v="2"/>
    <x v="3"/>
  </r>
  <r>
    <d v="2024-12-16T00:00:00"/>
    <s v="Sales Invoice"/>
    <x v="19"/>
    <s v="KRHUB_86219"/>
    <x v="5"/>
    <x v="5"/>
    <x v="6"/>
    <x v="30"/>
    <x v="1"/>
    <n v="24"/>
    <n v="3844.32"/>
    <x v="2"/>
    <x v="3"/>
  </r>
  <r>
    <d v="2024-12-16T00:00:00"/>
    <s v="Sales Invoice"/>
    <x v="23"/>
    <s v="KRHUB_90915"/>
    <x v="5"/>
    <x v="5"/>
    <x v="6"/>
    <x v="30"/>
    <x v="1"/>
    <n v="60"/>
    <n v="9610.7999999999993"/>
    <x v="2"/>
    <x v="3"/>
  </r>
  <r>
    <d v="2024-12-16T00:00:00"/>
    <s v="Sales Invoice"/>
    <x v="23"/>
    <s v="KRHUB_90915"/>
    <x v="5"/>
    <x v="5"/>
    <x v="6"/>
    <x v="30"/>
    <x v="41"/>
    <n v="6"/>
    <n v="2438.88"/>
    <x v="2"/>
    <x v="3"/>
  </r>
  <r>
    <d v="2024-12-16T00:00:00"/>
    <s v="Sales Invoice"/>
    <x v="23"/>
    <s v="KRHUB_90915"/>
    <x v="5"/>
    <x v="5"/>
    <x v="6"/>
    <x v="30"/>
    <x v="41"/>
    <n v="12"/>
    <n v="4766.6400000000003"/>
    <x v="2"/>
    <x v="3"/>
  </r>
  <r>
    <d v="2024-12-16T00:00:00"/>
    <s v="Sales Invoice"/>
    <x v="19"/>
    <s v="KRHUB_86219"/>
    <x v="5"/>
    <x v="5"/>
    <x v="6"/>
    <x v="30"/>
    <x v="41"/>
    <n v="12"/>
    <n v="4766.6400000000003"/>
    <x v="2"/>
    <x v="3"/>
  </r>
  <r>
    <d v="2024-12-16T00:00:00"/>
    <s v="Sales Invoice"/>
    <x v="19"/>
    <s v="KRHUB_86219"/>
    <x v="5"/>
    <x v="5"/>
    <x v="6"/>
    <x v="30"/>
    <x v="16"/>
    <n v="4"/>
    <n v="2266.64"/>
    <x v="2"/>
    <x v="3"/>
  </r>
  <r>
    <d v="2024-12-16T00:00:00"/>
    <s v="Sales Invoice"/>
    <x v="23"/>
    <s v="KRHUB_90915"/>
    <x v="5"/>
    <x v="5"/>
    <x v="6"/>
    <x v="30"/>
    <x v="16"/>
    <n v="4"/>
    <n v="1988.88"/>
    <x v="2"/>
    <x v="3"/>
  </r>
  <r>
    <d v="2024-12-16T00:00:00"/>
    <s v="Sales Invoice"/>
    <x v="19"/>
    <s v="KRHUB_86219"/>
    <x v="5"/>
    <x v="5"/>
    <x v="6"/>
    <x v="30"/>
    <x v="16"/>
    <n v="8"/>
    <n v="3962.96"/>
    <x v="2"/>
    <x v="3"/>
  </r>
  <r>
    <d v="2024-12-16T00:00:00"/>
    <s v="Sales Invoice"/>
    <x v="23"/>
    <s v="KRHUB_90915"/>
    <x v="5"/>
    <x v="5"/>
    <x v="6"/>
    <x v="30"/>
    <x v="1"/>
    <n v="12"/>
    <n v="2833.32"/>
    <x v="2"/>
    <x v="3"/>
  </r>
  <r>
    <d v="2024-12-16T00:00:00"/>
    <s v="Sales Invoice"/>
    <x v="23"/>
    <s v="KRHUB_90915"/>
    <x v="5"/>
    <x v="5"/>
    <x v="6"/>
    <x v="10"/>
    <x v="45"/>
    <n v="10"/>
    <n v="14120.3"/>
    <x v="2"/>
    <x v="3"/>
  </r>
  <r>
    <d v="2024-12-16T00:00:00"/>
    <s v="Sales Invoice"/>
    <x v="19"/>
    <s v="KRHUB_86219"/>
    <x v="5"/>
    <x v="5"/>
    <x v="6"/>
    <x v="10"/>
    <x v="45"/>
    <n v="4"/>
    <n v="5648.12"/>
    <x v="2"/>
    <x v="3"/>
  </r>
  <r>
    <d v="2024-12-16T00:00:00"/>
    <s v="Sales Invoice"/>
    <x v="19"/>
    <s v="KRHUB_86219"/>
    <x v="5"/>
    <x v="5"/>
    <x v="6"/>
    <x v="10"/>
    <x v="45"/>
    <n v="6"/>
    <n v="7772.22"/>
    <x v="2"/>
    <x v="3"/>
  </r>
  <r>
    <d v="2024-12-16T00:00:00"/>
    <s v="Sales Invoice"/>
    <x v="23"/>
    <s v="KRHUB_90915"/>
    <x v="5"/>
    <x v="5"/>
    <x v="6"/>
    <x v="10"/>
    <x v="45"/>
    <n v="20"/>
    <n v="25907.4"/>
    <x v="2"/>
    <x v="3"/>
  </r>
  <r>
    <d v="2024-12-16T00:00:00"/>
    <s v="Sales Invoice"/>
    <x v="23"/>
    <s v="KRHUB_90915"/>
    <x v="5"/>
    <x v="5"/>
    <x v="6"/>
    <x v="10"/>
    <x v="8"/>
    <n v="24"/>
    <n v="3977.76"/>
    <x v="2"/>
    <x v="3"/>
  </r>
  <r>
    <d v="2024-12-16T00:00:00"/>
    <s v="Sales Invoice"/>
    <x v="19"/>
    <s v="KRHUB_86219"/>
    <x v="5"/>
    <x v="5"/>
    <x v="6"/>
    <x v="10"/>
    <x v="2"/>
    <n v="144"/>
    <n v="12000.96"/>
    <x v="2"/>
    <x v="3"/>
  </r>
  <r>
    <d v="2024-12-16T00:00:00"/>
    <s v="Sales Invoice"/>
    <x v="23"/>
    <s v="KRHUB_90915"/>
    <x v="5"/>
    <x v="5"/>
    <x v="6"/>
    <x v="10"/>
    <x v="2"/>
    <n v="192"/>
    <n v="16001.28"/>
    <x v="2"/>
    <x v="3"/>
  </r>
  <r>
    <d v="2024-12-16T00:00:00"/>
    <s v="Sales Invoice"/>
    <x v="23"/>
    <s v="KRHUB_90915"/>
    <x v="5"/>
    <x v="5"/>
    <x v="6"/>
    <x v="10"/>
    <x v="17"/>
    <n v="141"/>
    <n v="14387.64"/>
    <x v="2"/>
    <x v="3"/>
  </r>
  <r>
    <d v="2024-12-16T00:00:00"/>
    <s v="Sales Invoice"/>
    <x v="23"/>
    <s v="KRHUB_90915"/>
    <x v="5"/>
    <x v="5"/>
    <x v="6"/>
    <x v="10"/>
    <x v="17"/>
    <n v="39"/>
    <n v="3979.56"/>
    <x v="2"/>
    <x v="3"/>
  </r>
  <r>
    <d v="2024-12-16T00:00:00"/>
    <s v="Sales Invoice"/>
    <x v="19"/>
    <s v="KRHUB_86219"/>
    <x v="5"/>
    <x v="5"/>
    <x v="6"/>
    <x v="10"/>
    <x v="17"/>
    <n v="50"/>
    <n v="5102"/>
    <x v="2"/>
    <x v="3"/>
  </r>
  <r>
    <d v="2024-12-16T00:00:00"/>
    <s v="Sales Invoice"/>
    <x v="23"/>
    <s v="KRHUB_90915"/>
    <x v="5"/>
    <x v="5"/>
    <x v="6"/>
    <x v="10"/>
    <x v="17"/>
    <n v="320"/>
    <n v="32652.799999999999"/>
    <x v="2"/>
    <x v="3"/>
  </r>
  <r>
    <d v="2024-12-16T00:00:00"/>
    <s v="Sales Invoice"/>
    <x v="23"/>
    <s v="KRHUB_90915"/>
    <x v="5"/>
    <x v="5"/>
    <x v="6"/>
    <x v="11"/>
    <x v="13"/>
    <n v="144"/>
    <n v="1333.44"/>
    <x v="2"/>
    <x v="3"/>
  </r>
  <r>
    <d v="2024-12-16T00:00:00"/>
    <s v="Sales Invoice"/>
    <x v="19"/>
    <s v="KRHUB_86219"/>
    <x v="5"/>
    <x v="5"/>
    <x v="6"/>
    <x v="11"/>
    <x v="46"/>
    <n v="4"/>
    <n v="1477.8"/>
    <x v="2"/>
    <x v="3"/>
  </r>
  <r>
    <d v="2024-12-16T00:00:00"/>
    <s v="Sales Invoice"/>
    <x v="19"/>
    <s v="KRHUB_86219"/>
    <x v="5"/>
    <x v="5"/>
    <x v="6"/>
    <x v="11"/>
    <x v="46"/>
    <n v="12"/>
    <n v="4433.3999999999996"/>
    <x v="2"/>
    <x v="3"/>
  </r>
  <r>
    <d v="2024-12-16T00:00:00"/>
    <s v="Sales Invoice"/>
    <x v="23"/>
    <s v="KRHUB_90915"/>
    <x v="5"/>
    <x v="5"/>
    <x v="6"/>
    <x v="11"/>
    <x v="8"/>
    <n v="24"/>
    <n v="3244.32"/>
    <x v="2"/>
    <x v="3"/>
  </r>
  <r>
    <d v="2024-12-16T00:00:00"/>
    <s v="Sales Invoice"/>
    <x v="23"/>
    <s v="KRHUB_90915"/>
    <x v="5"/>
    <x v="5"/>
    <x v="6"/>
    <x v="11"/>
    <x v="8"/>
    <n v="48"/>
    <n v="6488.64"/>
    <x v="2"/>
    <x v="3"/>
  </r>
  <r>
    <d v="2024-12-16T00:00:00"/>
    <s v="Sales Invoice"/>
    <x v="19"/>
    <s v="KRHUB_86219"/>
    <x v="5"/>
    <x v="5"/>
    <x v="6"/>
    <x v="11"/>
    <x v="8"/>
    <n v="48"/>
    <n v="6488.64"/>
    <x v="2"/>
    <x v="3"/>
  </r>
  <r>
    <d v="2024-12-16T00:00:00"/>
    <s v="Sales Invoice"/>
    <x v="19"/>
    <s v="KRHUB_86219"/>
    <x v="5"/>
    <x v="5"/>
    <x v="6"/>
    <x v="11"/>
    <x v="2"/>
    <n v="48"/>
    <n v="3244.8"/>
    <x v="2"/>
    <x v="3"/>
  </r>
  <r>
    <d v="2024-12-16T00:00:00"/>
    <s v="Sales Invoice"/>
    <x v="22"/>
    <s v="KRHUB_78371"/>
    <x v="3"/>
    <x v="8"/>
    <x v="7"/>
    <x v="12"/>
    <x v="21"/>
    <n v="6"/>
    <n v="1445.46"/>
    <x v="2"/>
    <x v="3"/>
  </r>
  <r>
    <d v="2024-12-16T00:00:00"/>
    <s v="Sales Invoice"/>
    <x v="23"/>
    <s v="KRHUB_90915"/>
    <x v="5"/>
    <x v="5"/>
    <x v="7"/>
    <x v="12"/>
    <x v="21"/>
    <n v="6"/>
    <n v="1445.46"/>
    <x v="2"/>
    <x v="3"/>
  </r>
  <r>
    <d v="2024-12-16T00:00:00"/>
    <s v="Sales Invoice"/>
    <x v="23"/>
    <s v="KRHUB_90915"/>
    <x v="5"/>
    <x v="5"/>
    <x v="7"/>
    <x v="12"/>
    <x v="20"/>
    <n v="6"/>
    <n v="2809.08"/>
    <x v="2"/>
    <x v="3"/>
  </r>
  <r>
    <d v="2024-12-16T00:00:00"/>
    <s v="Sales Invoice"/>
    <x v="23"/>
    <s v="KRHUB_90915"/>
    <x v="5"/>
    <x v="5"/>
    <x v="7"/>
    <x v="12"/>
    <x v="21"/>
    <n v="18"/>
    <n v="4336.38"/>
    <x v="2"/>
    <x v="3"/>
  </r>
  <r>
    <d v="2024-12-16T00:00:00"/>
    <s v="Sales Invoice"/>
    <x v="22"/>
    <s v="KRHUB_78371"/>
    <x v="3"/>
    <x v="8"/>
    <x v="7"/>
    <x v="12"/>
    <x v="21"/>
    <n v="12"/>
    <n v="2890.92"/>
    <x v="2"/>
    <x v="3"/>
  </r>
  <r>
    <d v="2024-12-16T00:00:00"/>
    <s v="Sales Invoice"/>
    <x v="22"/>
    <s v="KRHUB_78371"/>
    <x v="3"/>
    <x v="8"/>
    <x v="7"/>
    <x v="12"/>
    <x v="1"/>
    <n v="6"/>
    <n v="6423.18"/>
    <x v="2"/>
    <x v="3"/>
  </r>
  <r>
    <d v="2024-12-16T00:00:00"/>
    <s v="Sales Invoice"/>
    <x v="22"/>
    <s v="KRHUB_78371"/>
    <x v="3"/>
    <x v="8"/>
    <x v="7"/>
    <x v="12"/>
    <x v="20"/>
    <n v="6"/>
    <n v="2236.38"/>
    <x v="2"/>
    <x v="3"/>
  </r>
  <r>
    <d v="2024-12-16T00:00:00"/>
    <s v="Sales Invoice"/>
    <x v="22"/>
    <s v="KRHUB_78371"/>
    <x v="3"/>
    <x v="8"/>
    <x v="7"/>
    <x v="12"/>
    <x v="2"/>
    <n v="12"/>
    <n v="916.44"/>
    <x v="2"/>
    <x v="3"/>
  </r>
  <r>
    <d v="2024-12-16T00:00:00"/>
    <s v="Sales Invoice"/>
    <x v="23"/>
    <s v="KRHUB_90915"/>
    <x v="5"/>
    <x v="5"/>
    <x v="7"/>
    <x v="12"/>
    <x v="2"/>
    <n v="24"/>
    <n v="1832.88"/>
    <x v="2"/>
    <x v="3"/>
  </r>
  <r>
    <d v="2024-12-16T00:00:00"/>
    <s v="Sales Invoice"/>
    <x v="23"/>
    <s v="KRHUB_90915"/>
    <x v="5"/>
    <x v="5"/>
    <x v="7"/>
    <x v="12"/>
    <x v="21"/>
    <n v="12"/>
    <n v="2236.3200000000002"/>
    <x v="2"/>
    <x v="3"/>
  </r>
  <r>
    <d v="2024-12-16T00:00:00"/>
    <s v="Sales Invoice"/>
    <x v="23"/>
    <s v="KRHUB_90915"/>
    <x v="5"/>
    <x v="5"/>
    <x v="7"/>
    <x v="12"/>
    <x v="20"/>
    <n v="6"/>
    <n v="2290.86"/>
    <x v="2"/>
    <x v="3"/>
  </r>
  <r>
    <d v="2024-12-16T00:00:00"/>
    <s v="Sales Invoice"/>
    <x v="22"/>
    <s v="KRHUB_78371"/>
    <x v="3"/>
    <x v="8"/>
    <x v="7"/>
    <x v="12"/>
    <x v="2"/>
    <n v="6"/>
    <n v="458.22"/>
    <x v="2"/>
    <x v="3"/>
  </r>
  <r>
    <d v="2024-12-16T00:00:00"/>
    <s v="Sales Invoice"/>
    <x v="23"/>
    <s v="KRHUB_90915"/>
    <x v="5"/>
    <x v="5"/>
    <x v="7"/>
    <x v="12"/>
    <x v="2"/>
    <n v="24"/>
    <n v="1832.88"/>
    <x v="2"/>
    <x v="3"/>
  </r>
  <r>
    <d v="2024-12-16T00:00:00"/>
    <s v="Sales Invoice"/>
    <x v="23"/>
    <s v="KRHUB_90915"/>
    <x v="5"/>
    <x v="5"/>
    <x v="7"/>
    <x v="12"/>
    <x v="2"/>
    <n v="14"/>
    <n v="1043.56"/>
    <x v="2"/>
    <x v="3"/>
  </r>
  <r>
    <d v="2024-12-16T00:00:00"/>
    <s v="Sales Invoice"/>
    <x v="22"/>
    <s v="KRHUB_78371"/>
    <x v="3"/>
    <x v="8"/>
    <x v="7"/>
    <x v="12"/>
    <x v="2"/>
    <n v="6"/>
    <n v="458.22"/>
    <x v="2"/>
    <x v="3"/>
  </r>
  <r>
    <d v="2024-12-16T00:00:00"/>
    <s v="Sales Invoice"/>
    <x v="23"/>
    <s v="KRHUB_90915"/>
    <x v="5"/>
    <x v="5"/>
    <x v="7"/>
    <x v="12"/>
    <x v="2"/>
    <n v="10"/>
    <n v="763.7"/>
    <x v="2"/>
    <x v="3"/>
  </r>
  <r>
    <d v="2024-12-16T00:00:00"/>
    <s v="Sales Invoice"/>
    <x v="23"/>
    <s v="KRHUB_90915"/>
    <x v="5"/>
    <x v="5"/>
    <x v="7"/>
    <x v="12"/>
    <x v="2"/>
    <n v="12"/>
    <n v="916.44"/>
    <x v="2"/>
    <x v="3"/>
  </r>
  <r>
    <d v="2024-12-16T00:00:00"/>
    <s v="Sales Invoice"/>
    <x v="23"/>
    <s v="KRHUB_90915"/>
    <x v="5"/>
    <x v="5"/>
    <x v="7"/>
    <x v="12"/>
    <x v="21"/>
    <n v="18"/>
    <n v="3354.48"/>
    <x v="2"/>
    <x v="3"/>
  </r>
  <r>
    <d v="2024-12-16T00:00:00"/>
    <s v="Sales Invoice"/>
    <x v="22"/>
    <s v="KRHUB_78371"/>
    <x v="3"/>
    <x v="8"/>
    <x v="7"/>
    <x v="12"/>
    <x v="2"/>
    <n v="12"/>
    <n v="916.44"/>
    <x v="2"/>
    <x v="3"/>
  </r>
  <r>
    <d v="2024-12-16T00:00:00"/>
    <s v="Sales Invoice"/>
    <x v="23"/>
    <s v="KRHUB_90915"/>
    <x v="5"/>
    <x v="5"/>
    <x v="7"/>
    <x v="12"/>
    <x v="2"/>
    <n v="24"/>
    <n v="1832.88"/>
    <x v="2"/>
    <x v="3"/>
  </r>
  <r>
    <d v="2024-12-16T00:00:00"/>
    <s v="Sales Invoice"/>
    <x v="23"/>
    <s v="KRHUB_90915"/>
    <x v="5"/>
    <x v="5"/>
    <x v="7"/>
    <x v="12"/>
    <x v="0"/>
    <n v="36"/>
    <n v="1440"/>
    <x v="2"/>
    <x v="3"/>
  </r>
  <r>
    <d v="2024-12-16T00:00:00"/>
    <s v="Sales Invoice"/>
    <x v="19"/>
    <s v="KRHUB_86219"/>
    <x v="5"/>
    <x v="5"/>
    <x v="7"/>
    <x v="12"/>
    <x v="7"/>
    <n v="300"/>
    <n v="7350"/>
    <x v="2"/>
    <x v="3"/>
  </r>
  <r>
    <d v="2024-12-16T00:00:00"/>
    <s v="Sales Invoice"/>
    <x v="23"/>
    <s v="KRHUB_90915"/>
    <x v="5"/>
    <x v="5"/>
    <x v="7"/>
    <x v="12"/>
    <x v="7"/>
    <n v="120"/>
    <n v="2940"/>
    <x v="2"/>
    <x v="3"/>
  </r>
  <r>
    <d v="2024-12-16T00:00:00"/>
    <s v="Sales Invoice"/>
    <x v="23"/>
    <s v="KRHUB_90915"/>
    <x v="5"/>
    <x v="5"/>
    <x v="7"/>
    <x v="12"/>
    <x v="7"/>
    <n v="180"/>
    <n v="4410"/>
    <x v="2"/>
    <x v="3"/>
  </r>
  <r>
    <d v="2024-12-16T00:00:00"/>
    <s v="Sales Invoice"/>
    <x v="23"/>
    <s v="KRHUB_90915"/>
    <x v="5"/>
    <x v="5"/>
    <x v="7"/>
    <x v="13"/>
    <x v="21"/>
    <n v="1"/>
    <n v="163.63999999999999"/>
    <x v="2"/>
    <x v="3"/>
  </r>
  <r>
    <d v="2024-12-16T00:00:00"/>
    <s v="Sales Invoice"/>
    <x v="23"/>
    <s v="KRHUB_90915"/>
    <x v="5"/>
    <x v="5"/>
    <x v="7"/>
    <x v="13"/>
    <x v="21"/>
    <n v="6"/>
    <n v="1030.92"/>
    <x v="2"/>
    <x v="3"/>
  </r>
  <r>
    <d v="2024-12-16T00:00:00"/>
    <s v="Sales Invoice"/>
    <x v="22"/>
    <s v="KRHUB_78371"/>
    <x v="3"/>
    <x v="8"/>
    <x v="7"/>
    <x v="13"/>
    <x v="21"/>
    <n v="6"/>
    <n v="1030.92"/>
    <x v="2"/>
    <x v="3"/>
  </r>
  <r>
    <d v="2024-12-16T00:00:00"/>
    <s v="Sales Invoice"/>
    <x v="23"/>
    <s v="KRHUB_90915"/>
    <x v="5"/>
    <x v="5"/>
    <x v="7"/>
    <x v="13"/>
    <x v="2"/>
    <n v="12"/>
    <n v="818.16"/>
    <x v="2"/>
    <x v="3"/>
  </r>
  <r>
    <d v="2024-12-16T00:00:00"/>
    <s v="Sales Invoice"/>
    <x v="23"/>
    <s v="KRHUB_90915"/>
    <x v="5"/>
    <x v="5"/>
    <x v="7"/>
    <x v="13"/>
    <x v="2"/>
    <n v="6"/>
    <n v="409.08"/>
    <x v="2"/>
    <x v="3"/>
  </r>
  <r>
    <d v="2024-12-16T00:00:00"/>
    <s v="Sales Invoice"/>
    <x v="22"/>
    <s v="KRHUB_78371"/>
    <x v="3"/>
    <x v="8"/>
    <x v="7"/>
    <x v="13"/>
    <x v="8"/>
    <n v="6"/>
    <n v="1194.78"/>
    <x v="2"/>
    <x v="3"/>
  </r>
  <r>
    <d v="2024-12-16T00:00:00"/>
    <s v="Sales Invoice"/>
    <x v="23"/>
    <s v="KRHUB_90915"/>
    <x v="5"/>
    <x v="5"/>
    <x v="7"/>
    <x v="13"/>
    <x v="8"/>
    <n v="3"/>
    <n v="255.66"/>
    <x v="2"/>
    <x v="3"/>
  </r>
  <r>
    <d v="2024-12-16T00:00:00"/>
    <s v="Sales Invoice"/>
    <x v="22"/>
    <s v="KRHUB_78371"/>
    <x v="3"/>
    <x v="8"/>
    <x v="7"/>
    <x v="13"/>
    <x v="8"/>
    <n v="12"/>
    <n v="2389.56"/>
    <x v="2"/>
    <x v="3"/>
  </r>
  <r>
    <d v="2024-12-16T00:00:00"/>
    <s v="Sales Invoice"/>
    <x v="22"/>
    <s v="KRHUB_78371"/>
    <x v="3"/>
    <x v="8"/>
    <x v="7"/>
    <x v="13"/>
    <x v="8"/>
    <n v="6"/>
    <n v="511.32"/>
    <x v="2"/>
    <x v="3"/>
  </r>
  <r>
    <d v="2024-12-16T00:00:00"/>
    <s v="Sales Invoice"/>
    <x v="22"/>
    <s v="KRHUB_78371"/>
    <x v="3"/>
    <x v="8"/>
    <x v="8"/>
    <x v="14"/>
    <x v="8"/>
    <n v="6"/>
    <n v="2081.7600000000002"/>
    <x v="2"/>
    <x v="3"/>
  </r>
  <r>
    <d v="2024-12-16T00:00:00"/>
    <s v="Sales Invoice"/>
    <x v="22"/>
    <s v="KRHUB_78371"/>
    <x v="3"/>
    <x v="8"/>
    <x v="8"/>
    <x v="14"/>
    <x v="2"/>
    <n v="6"/>
    <n v="1820.88"/>
    <x v="2"/>
    <x v="3"/>
  </r>
  <r>
    <d v="2024-12-16T00:00:00"/>
    <s v="Sales Invoice"/>
    <x v="22"/>
    <s v="KRHUB_78371"/>
    <x v="3"/>
    <x v="8"/>
    <x v="8"/>
    <x v="14"/>
    <x v="1"/>
    <n v="8"/>
    <n v="2080"/>
    <x v="2"/>
    <x v="3"/>
  </r>
  <r>
    <d v="2024-12-16T00:00:00"/>
    <s v="Sales Invoice"/>
    <x v="22"/>
    <s v="KRHUB_78371"/>
    <x v="3"/>
    <x v="8"/>
    <x v="8"/>
    <x v="14"/>
    <x v="41"/>
    <n v="10"/>
    <n v="3730.4"/>
    <x v="2"/>
    <x v="3"/>
  </r>
  <r>
    <d v="2024-12-16T00:00:00"/>
    <s v="Sales Invoice"/>
    <x v="22"/>
    <s v="KRHUB_78371"/>
    <x v="3"/>
    <x v="8"/>
    <x v="8"/>
    <x v="14"/>
    <x v="41"/>
    <n v="9"/>
    <n v="7426.89"/>
    <x v="2"/>
    <x v="3"/>
  </r>
  <r>
    <d v="2024-12-16T00:00:00"/>
    <s v="Scheme Free Product"/>
    <x v="19"/>
    <s v="KRHUB_86219"/>
    <x v="5"/>
    <x v="5"/>
    <x v="6"/>
    <x v="11"/>
    <x v="33"/>
    <n v="16"/>
    <n v="0"/>
    <x v="2"/>
    <x v="3"/>
  </r>
  <r>
    <d v="2024-12-17T00:00:00"/>
    <s v="DAMAGED RETURN"/>
    <x v="23"/>
    <s v="KRHUB_90915"/>
    <x v="5"/>
    <x v="5"/>
    <x v="0"/>
    <x v="15"/>
    <x v="2"/>
    <n v="-3"/>
    <n v="-1918.83"/>
    <x v="0"/>
    <x v="3"/>
  </r>
  <r>
    <d v="2024-12-17T00:00:00"/>
    <s v="DAMAGED RETURN"/>
    <x v="23"/>
    <s v="KRHUB_90915"/>
    <x v="5"/>
    <x v="5"/>
    <x v="6"/>
    <x v="30"/>
    <x v="41"/>
    <n v="-1"/>
    <n v="-406.48"/>
    <x v="0"/>
    <x v="3"/>
  </r>
  <r>
    <d v="2024-12-17T00:00:00"/>
    <s v="DAMAGED RETURN"/>
    <x v="23"/>
    <s v="KRHUB_90915"/>
    <x v="5"/>
    <x v="5"/>
    <x v="6"/>
    <x v="30"/>
    <x v="16"/>
    <n v="-4"/>
    <n v="-1988.88"/>
    <x v="0"/>
    <x v="3"/>
  </r>
  <r>
    <d v="2024-12-17T00:00:00"/>
    <s v="Saleable RETURN"/>
    <x v="22"/>
    <s v="KRHUB_78371"/>
    <x v="3"/>
    <x v="8"/>
    <x v="10"/>
    <x v="25"/>
    <x v="8"/>
    <n v="-25"/>
    <n v="-3750"/>
    <x v="3"/>
    <x v="3"/>
  </r>
  <r>
    <d v="2024-12-17T00:00:00"/>
    <s v="Saleable RETURN"/>
    <x v="22"/>
    <s v="KRHUB_78371"/>
    <x v="3"/>
    <x v="8"/>
    <x v="1"/>
    <x v="26"/>
    <x v="1"/>
    <n v="-2"/>
    <n v="-891.08"/>
    <x v="4"/>
    <x v="3"/>
  </r>
  <r>
    <d v="2024-12-17T00:00:00"/>
    <s v="Saleable RETURN"/>
    <x v="22"/>
    <s v="KRHUB_78371"/>
    <x v="3"/>
    <x v="8"/>
    <x v="1"/>
    <x v="32"/>
    <x v="41"/>
    <n v="-12"/>
    <n v="-4553.5200000000004"/>
    <x v="3"/>
    <x v="3"/>
  </r>
  <r>
    <d v="2024-12-17T00:00:00"/>
    <s v="Saleable RETURN"/>
    <x v="22"/>
    <s v="KRHUB_78371"/>
    <x v="3"/>
    <x v="8"/>
    <x v="1"/>
    <x v="26"/>
    <x v="41"/>
    <n v="-24"/>
    <n v="-6964.32"/>
    <x v="3"/>
    <x v="3"/>
  </r>
  <r>
    <d v="2024-12-17T00:00:00"/>
    <s v="Saleable RETURN"/>
    <x v="22"/>
    <s v="KRHUB_78371"/>
    <x v="3"/>
    <x v="8"/>
    <x v="8"/>
    <x v="14"/>
    <x v="41"/>
    <n v="-10"/>
    <n v="-3730.4"/>
    <x v="3"/>
    <x v="3"/>
  </r>
  <r>
    <d v="2024-12-17T00:00:00"/>
    <s v="Saleable RETURN"/>
    <x v="22"/>
    <s v="KRHUB_78371"/>
    <x v="3"/>
    <x v="8"/>
    <x v="8"/>
    <x v="14"/>
    <x v="41"/>
    <n v="-9"/>
    <n v="-7426.89"/>
    <x v="3"/>
    <x v="3"/>
  </r>
  <r>
    <d v="2024-12-17T00:00:00"/>
    <s v="Sales Invoice"/>
    <x v="24"/>
    <s v="KRHUB_89269"/>
    <x v="4"/>
    <x v="4"/>
    <x v="9"/>
    <x v="17"/>
    <x v="22"/>
    <n v="192"/>
    <n v="14987.52"/>
    <x v="2"/>
    <x v="3"/>
  </r>
  <r>
    <d v="2024-12-17T00:00:00"/>
    <s v="Sales Invoice"/>
    <x v="24"/>
    <s v="KRHUB_89269"/>
    <x v="4"/>
    <x v="4"/>
    <x v="9"/>
    <x v="18"/>
    <x v="13"/>
    <n v="8"/>
    <n v="1157.8399999999999"/>
    <x v="2"/>
    <x v="3"/>
  </r>
  <r>
    <d v="2024-12-17T00:00:00"/>
    <s v="Sales Invoice"/>
    <x v="24"/>
    <s v="KRHUB_89269"/>
    <x v="4"/>
    <x v="4"/>
    <x v="0"/>
    <x v="19"/>
    <x v="23"/>
    <n v="12"/>
    <n v="1038.8399999999999"/>
    <x v="2"/>
    <x v="3"/>
  </r>
  <r>
    <d v="2024-12-17T00:00:00"/>
    <s v="Sales Invoice"/>
    <x v="15"/>
    <s v="KRHUB_90736"/>
    <x v="4"/>
    <x v="4"/>
    <x v="0"/>
    <x v="19"/>
    <x v="23"/>
    <n v="48"/>
    <n v="2019.84"/>
    <x v="2"/>
    <x v="3"/>
  </r>
  <r>
    <d v="2024-12-17T00:00:00"/>
    <s v="Sales Invoice"/>
    <x v="24"/>
    <s v="KRHUB_89269"/>
    <x v="4"/>
    <x v="4"/>
    <x v="0"/>
    <x v="36"/>
    <x v="50"/>
    <n v="18"/>
    <n v="3600"/>
    <x v="2"/>
    <x v="3"/>
  </r>
  <r>
    <d v="2024-12-17T00:00:00"/>
    <s v="Sales Invoice"/>
    <x v="24"/>
    <s v="KRHUB_89269"/>
    <x v="4"/>
    <x v="4"/>
    <x v="0"/>
    <x v="20"/>
    <x v="24"/>
    <n v="6"/>
    <n v="3348.24"/>
    <x v="2"/>
    <x v="3"/>
  </r>
  <r>
    <d v="2024-12-17T00:00:00"/>
    <s v="Sales Invoice"/>
    <x v="8"/>
    <s v="KRHUB_78366"/>
    <x v="4"/>
    <x v="4"/>
    <x v="0"/>
    <x v="20"/>
    <x v="24"/>
    <n v="20"/>
    <n v="11160.8"/>
    <x v="2"/>
    <x v="3"/>
  </r>
  <r>
    <d v="2024-12-17T00:00:00"/>
    <s v="Sales Invoice"/>
    <x v="15"/>
    <s v="KRHUB_90736"/>
    <x v="4"/>
    <x v="4"/>
    <x v="0"/>
    <x v="20"/>
    <x v="24"/>
    <n v="10"/>
    <n v="5580.4"/>
    <x v="2"/>
    <x v="3"/>
  </r>
  <r>
    <d v="2024-12-17T00:00:00"/>
    <s v="Sales Invoice"/>
    <x v="8"/>
    <s v="KRHUB_78366"/>
    <x v="4"/>
    <x v="4"/>
    <x v="0"/>
    <x v="20"/>
    <x v="19"/>
    <n v="20"/>
    <n v="20518"/>
    <x v="2"/>
    <x v="3"/>
  </r>
  <r>
    <d v="2024-12-17T00:00:00"/>
    <s v="Sales Invoice"/>
    <x v="24"/>
    <s v="KRHUB_89269"/>
    <x v="4"/>
    <x v="4"/>
    <x v="0"/>
    <x v="22"/>
    <x v="26"/>
    <n v="480"/>
    <n v="19200"/>
    <x v="2"/>
    <x v="3"/>
  </r>
  <r>
    <d v="2024-12-17T00:00:00"/>
    <s v="Sales Invoice"/>
    <x v="15"/>
    <s v="KRHUB_90736"/>
    <x v="4"/>
    <x v="4"/>
    <x v="0"/>
    <x v="22"/>
    <x v="28"/>
    <n v="40"/>
    <n v="1240"/>
    <x v="2"/>
    <x v="3"/>
  </r>
  <r>
    <d v="2024-12-17T00:00:00"/>
    <s v="Sales Invoice"/>
    <x v="15"/>
    <s v="KRHUB_90736"/>
    <x v="4"/>
    <x v="4"/>
    <x v="0"/>
    <x v="22"/>
    <x v="49"/>
    <n v="24"/>
    <n v="1663.92"/>
    <x v="2"/>
    <x v="3"/>
  </r>
  <r>
    <d v="2024-12-17T00:00:00"/>
    <s v="Sales Invoice"/>
    <x v="8"/>
    <s v="KRHUB_78366"/>
    <x v="4"/>
    <x v="4"/>
    <x v="0"/>
    <x v="0"/>
    <x v="13"/>
    <n v="36"/>
    <n v="9610.92"/>
    <x v="2"/>
    <x v="3"/>
  </r>
  <r>
    <d v="2024-12-17T00:00:00"/>
    <s v="Sales Invoice"/>
    <x v="14"/>
    <s v="KRHUB_78572"/>
    <x v="4"/>
    <x v="4"/>
    <x v="0"/>
    <x v="0"/>
    <x v="0"/>
    <n v="36"/>
    <n v="8839.44"/>
    <x v="2"/>
    <x v="3"/>
  </r>
  <r>
    <d v="2024-12-17T00:00:00"/>
    <s v="Sales Invoice"/>
    <x v="24"/>
    <s v="KRHUB_89269"/>
    <x v="4"/>
    <x v="4"/>
    <x v="0"/>
    <x v="24"/>
    <x v="30"/>
    <n v="400"/>
    <n v="4044"/>
    <x v="2"/>
    <x v="3"/>
  </r>
  <r>
    <d v="2024-12-17T00:00:00"/>
    <s v="Sales Invoice"/>
    <x v="24"/>
    <s v="KRHUB_89269"/>
    <x v="4"/>
    <x v="4"/>
    <x v="10"/>
    <x v="25"/>
    <x v="0"/>
    <n v="20"/>
    <n v="2250"/>
    <x v="2"/>
    <x v="3"/>
  </r>
  <r>
    <d v="2024-12-17T00:00:00"/>
    <s v="Sales Invoice"/>
    <x v="24"/>
    <s v="KRHUB_89269"/>
    <x v="4"/>
    <x v="4"/>
    <x v="10"/>
    <x v="25"/>
    <x v="0"/>
    <n v="13"/>
    <n v="1462.5"/>
    <x v="2"/>
    <x v="3"/>
  </r>
  <r>
    <d v="2024-12-17T00:00:00"/>
    <s v="Sales Invoice"/>
    <x v="24"/>
    <s v="KRHUB_89269"/>
    <x v="4"/>
    <x v="4"/>
    <x v="10"/>
    <x v="25"/>
    <x v="0"/>
    <n v="3"/>
    <n v="337.5"/>
    <x v="2"/>
    <x v="3"/>
  </r>
  <r>
    <d v="2024-12-17T00:00:00"/>
    <s v="Sales Invoice"/>
    <x v="24"/>
    <s v="KRHUB_89269"/>
    <x v="4"/>
    <x v="4"/>
    <x v="10"/>
    <x v="25"/>
    <x v="32"/>
    <n v="2"/>
    <n v="300"/>
    <x v="2"/>
    <x v="3"/>
  </r>
  <r>
    <d v="2024-12-17T00:00:00"/>
    <s v="Sales Invoice"/>
    <x v="24"/>
    <s v="KRHUB_89269"/>
    <x v="4"/>
    <x v="4"/>
    <x v="10"/>
    <x v="25"/>
    <x v="32"/>
    <n v="38"/>
    <n v="5700"/>
    <x v="2"/>
    <x v="3"/>
  </r>
  <r>
    <d v="2024-12-17T00:00:00"/>
    <s v="Sales Invoice"/>
    <x v="15"/>
    <s v="KRHUB_90736"/>
    <x v="4"/>
    <x v="4"/>
    <x v="10"/>
    <x v="25"/>
    <x v="31"/>
    <n v="6"/>
    <n v="350.04"/>
    <x v="2"/>
    <x v="3"/>
  </r>
  <r>
    <d v="2024-12-17T00:00:00"/>
    <s v="Sales Invoice"/>
    <x v="24"/>
    <s v="KRHUB_89269"/>
    <x v="4"/>
    <x v="4"/>
    <x v="10"/>
    <x v="25"/>
    <x v="13"/>
    <n v="12"/>
    <n v="2599.92"/>
    <x v="2"/>
    <x v="3"/>
  </r>
  <r>
    <d v="2024-12-17T00:00:00"/>
    <s v="Sales Invoice"/>
    <x v="8"/>
    <s v="KRHUB_78366"/>
    <x v="4"/>
    <x v="4"/>
    <x v="1"/>
    <x v="1"/>
    <x v="1"/>
    <n v="7"/>
    <n v="1556.24"/>
    <x v="2"/>
    <x v="3"/>
  </r>
  <r>
    <d v="2024-12-17T00:00:00"/>
    <s v="Sales Invoice"/>
    <x v="8"/>
    <s v="KRHUB_78366"/>
    <x v="4"/>
    <x v="4"/>
    <x v="1"/>
    <x v="1"/>
    <x v="1"/>
    <n v="3"/>
    <n v="666.96"/>
    <x v="2"/>
    <x v="3"/>
  </r>
  <r>
    <d v="2024-12-17T00:00:00"/>
    <s v="Sales Invoice"/>
    <x v="8"/>
    <s v="KRHUB_78366"/>
    <x v="4"/>
    <x v="4"/>
    <x v="1"/>
    <x v="1"/>
    <x v="1"/>
    <n v="14"/>
    <n v="3437.56"/>
    <x v="2"/>
    <x v="3"/>
  </r>
  <r>
    <d v="2024-12-17T00:00:00"/>
    <s v="Sales Invoice"/>
    <x v="24"/>
    <s v="KRHUB_89269"/>
    <x v="4"/>
    <x v="4"/>
    <x v="1"/>
    <x v="1"/>
    <x v="8"/>
    <n v="2"/>
    <n v="444.64"/>
    <x v="2"/>
    <x v="3"/>
  </r>
  <r>
    <d v="2024-12-17T00:00:00"/>
    <s v="Sales Invoice"/>
    <x v="24"/>
    <s v="KRHUB_89269"/>
    <x v="4"/>
    <x v="4"/>
    <x v="1"/>
    <x v="1"/>
    <x v="8"/>
    <n v="8"/>
    <n v="3500"/>
    <x v="2"/>
    <x v="3"/>
  </r>
  <r>
    <d v="2024-12-17T00:00:00"/>
    <s v="Sales Invoice"/>
    <x v="15"/>
    <s v="KRHUB_90736"/>
    <x v="4"/>
    <x v="4"/>
    <x v="1"/>
    <x v="1"/>
    <x v="8"/>
    <n v="8"/>
    <n v="3500"/>
    <x v="2"/>
    <x v="3"/>
  </r>
  <r>
    <d v="2024-12-17T00:00:00"/>
    <s v="Sales Invoice"/>
    <x v="24"/>
    <s v="KRHUB_89269"/>
    <x v="4"/>
    <x v="4"/>
    <x v="1"/>
    <x v="1"/>
    <x v="31"/>
    <n v="12"/>
    <n v="803.52"/>
    <x v="2"/>
    <x v="3"/>
  </r>
  <r>
    <d v="2024-12-17T00:00:00"/>
    <s v="Sales Invoice"/>
    <x v="24"/>
    <s v="KRHUB_89269"/>
    <x v="4"/>
    <x v="4"/>
    <x v="1"/>
    <x v="1"/>
    <x v="31"/>
    <n v="24"/>
    <n v="1607.04"/>
    <x v="2"/>
    <x v="3"/>
  </r>
  <r>
    <d v="2024-12-17T00:00:00"/>
    <s v="Sales Invoice"/>
    <x v="8"/>
    <s v="KRHUB_78366"/>
    <x v="4"/>
    <x v="4"/>
    <x v="1"/>
    <x v="1"/>
    <x v="13"/>
    <n v="72"/>
    <n v="3456"/>
    <x v="2"/>
    <x v="3"/>
  </r>
  <r>
    <d v="2024-12-17T00:00:00"/>
    <s v="Sales Invoice"/>
    <x v="24"/>
    <s v="KRHUB_89269"/>
    <x v="4"/>
    <x v="4"/>
    <x v="1"/>
    <x v="1"/>
    <x v="23"/>
    <n v="144"/>
    <n v="2880"/>
    <x v="2"/>
    <x v="3"/>
  </r>
  <r>
    <d v="2024-12-17T00:00:00"/>
    <s v="Sales Invoice"/>
    <x v="24"/>
    <s v="KRHUB_89269"/>
    <x v="4"/>
    <x v="4"/>
    <x v="1"/>
    <x v="26"/>
    <x v="23"/>
    <n v="241"/>
    <n v="10543.75"/>
    <x v="2"/>
    <x v="3"/>
  </r>
  <r>
    <d v="2024-12-17T00:00:00"/>
    <s v="Sales Invoice"/>
    <x v="24"/>
    <s v="KRHUB_89269"/>
    <x v="4"/>
    <x v="4"/>
    <x v="1"/>
    <x v="26"/>
    <x v="23"/>
    <n v="47"/>
    <n v="2056.25"/>
    <x v="2"/>
    <x v="3"/>
  </r>
  <r>
    <d v="2024-12-17T00:00:00"/>
    <s v="Sales Invoice"/>
    <x v="24"/>
    <s v="KRHUB_89269"/>
    <x v="4"/>
    <x v="4"/>
    <x v="1"/>
    <x v="26"/>
    <x v="23"/>
    <n v="12"/>
    <n v="1060.68"/>
    <x v="2"/>
    <x v="3"/>
  </r>
  <r>
    <d v="2024-12-17T00:00:00"/>
    <s v="Sales Invoice"/>
    <x v="24"/>
    <s v="KRHUB_89269"/>
    <x v="4"/>
    <x v="4"/>
    <x v="2"/>
    <x v="27"/>
    <x v="20"/>
    <n v="60"/>
    <n v="6487.2"/>
    <x v="2"/>
    <x v="3"/>
  </r>
  <r>
    <d v="2024-12-17T00:00:00"/>
    <s v="Sales Invoice"/>
    <x v="24"/>
    <s v="KRHUB_89269"/>
    <x v="4"/>
    <x v="4"/>
    <x v="2"/>
    <x v="27"/>
    <x v="11"/>
    <n v="240"/>
    <n v="7567.2"/>
    <x v="2"/>
    <x v="3"/>
  </r>
  <r>
    <d v="2024-12-17T00:00:00"/>
    <s v="Sales Invoice"/>
    <x v="24"/>
    <s v="KRHUB_89269"/>
    <x v="4"/>
    <x v="4"/>
    <x v="2"/>
    <x v="27"/>
    <x v="20"/>
    <n v="30"/>
    <n v="4324.2"/>
    <x v="2"/>
    <x v="3"/>
  </r>
  <r>
    <d v="2024-12-17T00:00:00"/>
    <s v="Sales Invoice"/>
    <x v="24"/>
    <s v="KRHUB_89269"/>
    <x v="4"/>
    <x v="4"/>
    <x v="2"/>
    <x v="27"/>
    <x v="34"/>
    <n v="112"/>
    <n v="5044.4799999999996"/>
    <x v="2"/>
    <x v="3"/>
  </r>
  <r>
    <d v="2024-12-17T00:00:00"/>
    <s v="Sales Invoice"/>
    <x v="24"/>
    <s v="KRHUB_89269"/>
    <x v="4"/>
    <x v="4"/>
    <x v="2"/>
    <x v="27"/>
    <x v="32"/>
    <n v="20"/>
    <n v="4234.3999999999996"/>
    <x v="2"/>
    <x v="3"/>
  </r>
  <r>
    <d v="2024-12-17T00:00:00"/>
    <s v="Sales Invoice"/>
    <x v="24"/>
    <s v="KRHUB_89269"/>
    <x v="4"/>
    <x v="4"/>
    <x v="2"/>
    <x v="27"/>
    <x v="33"/>
    <n v="1"/>
    <n v="2043.29"/>
    <x v="2"/>
    <x v="3"/>
  </r>
  <r>
    <d v="2024-12-17T00:00:00"/>
    <s v="Sales Invoice"/>
    <x v="24"/>
    <s v="KRHUB_89269"/>
    <x v="4"/>
    <x v="4"/>
    <x v="2"/>
    <x v="2"/>
    <x v="1"/>
    <n v="12"/>
    <n v="3684.24"/>
    <x v="2"/>
    <x v="3"/>
  </r>
  <r>
    <d v="2024-12-17T00:00:00"/>
    <s v="Sales Invoice"/>
    <x v="15"/>
    <s v="KRHUB_90736"/>
    <x v="4"/>
    <x v="4"/>
    <x v="2"/>
    <x v="2"/>
    <x v="1"/>
    <n v="12"/>
    <n v="3684.24"/>
    <x v="2"/>
    <x v="3"/>
  </r>
  <r>
    <d v="2024-12-17T00:00:00"/>
    <s v="Sales Invoice"/>
    <x v="24"/>
    <s v="KRHUB_89269"/>
    <x v="4"/>
    <x v="4"/>
    <x v="2"/>
    <x v="2"/>
    <x v="39"/>
    <n v="32"/>
    <n v="5045.12"/>
    <x v="2"/>
    <x v="3"/>
  </r>
  <r>
    <d v="2024-12-17T00:00:00"/>
    <s v="Sales Invoice"/>
    <x v="24"/>
    <s v="KRHUB_89269"/>
    <x v="4"/>
    <x v="4"/>
    <x v="2"/>
    <x v="2"/>
    <x v="6"/>
    <n v="18"/>
    <n v="5526.36"/>
    <x v="2"/>
    <x v="3"/>
  </r>
  <r>
    <d v="2024-12-17T00:00:00"/>
    <s v="Sales Invoice"/>
    <x v="8"/>
    <s v="KRHUB_78366"/>
    <x v="4"/>
    <x v="4"/>
    <x v="2"/>
    <x v="2"/>
    <x v="2"/>
    <n v="48"/>
    <n v="8216.16"/>
    <x v="2"/>
    <x v="3"/>
  </r>
  <r>
    <d v="2024-12-17T00:00:00"/>
    <s v="Sales Invoice"/>
    <x v="8"/>
    <s v="KRHUB_78366"/>
    <x v="4"/>
    <x v="4"/>
    <x v="2"/>
    <x v="2"/>
    <x v="6"/>
    <n v="18"/>
    <n v="5921.1"/>
    <x v="2"/>
    <x v="3"/>
  </r>
  <r>
    <d v="2024-12-17T00:00:00"/>
    <s v="Sales Invoice"/>
    <x v="8"/>
    <s v="KRHUB_78366"/>
    <x v="4"/>
    <x v="4"/>
    <x v="2"/>
    <x v="2"/>
    <x v="35"/>
    <n v="15"/>
    <n v="6315.9"/>
    <x v="2"/>
    <x v="3"/>
  </r>
  <r>
    <d v="2024-12-17T00:00:00"/>
    <s v="Sales Invoice"/>
    <x v="8"/>
    <s v="KRHUB_78366"/>
    <x v="4"/>
    <x v="4"/>
    <x v="2"/>
    <x v="2"/>
    <x v="8"/>
    <n v="24"/>
    <n v="4736.88"/>
    <x v="2"/>
    <x v="3"/>
  </r>
  <r>
    <d v="2024-12-17T00:00:00"/>
    <s v="Sales Invoice"/>
    <x v="8"/>
    <s v="KRHUB_78366"/>
    <x v="4"/>
    <x v="4"/>
    <x v="2"/>
    <x v="2"/>
    <x v="2"/>
    <n v="48"/>
    <n v="4756.8"/>
    <x v="2"/>
    <x v="3"/>
  </r>
  <r>
    <d v="2024-12-17T00:00:00"/>
    <s v="Sales Invoice"/>
    <x v="8"/>
    <s v="KRHUB_78366"/>
    <x v="4"/>
    <x v="4"/>
    <x v="2"/>
    <x v="2"/>
    <x v="6"/>
    <n v="18"/>
    <n v="5999.94"/>
    <x v="2"/>
    <x v="3"/>
  </r>
  <r>
    <d v="2024-12-17T00:00:00"/>
    <s v="Sales Invoice"/>
    <x v="15"/>
    <s v="KRHUB_90736"/>
    <x v="4"/>
    <x v="4"/>
    <x v="3"/>
    <x v="4"/>
    <x v="37"/>
    <n v="6"/>
    <n v="11890.62"/>
    <x v="2"/>
    <x v="3"/>
  </r>
  <r>
    <d v="2024-12-17T00:00:00"/>
    <s v="Sales Invoice"/>
    <x v="15"/>
    <s v="KRHUB_90736"/>
    <x v="4"/>
    <x v="4"/>
    <x v="3"/>
    <x v="4"/>
    <x v="23"/>
    <n v="144"/>
    <n v="24994.080000000002"/>
    <x v="2"/>
    <x v="3"/>
  </r>
  <r>
    <d v="2024-12-17T00:00:00"/>
    <s v="Sales Invoice"/>
    <x v="25"/>
    <s v="KRHUB_95398"/>
    <x v="6"/>
    <x v="7"/>
    <x v="3"/>
    <x v="5"/>
    <x v="38"/>
    <n v="131"/>
    <n v="165928.53"/>
    <x v="2"/>
    <x v="3"/>
  </r>
  <r>
    <d v="2024-12-17T00:00:00"/>
    <s v="Sales Invoice"/>
    <x v="25"/>
    <s v="KRHUB_95398"/>
    <x v="6"/>
    <x v="7"/>
    <x v="3"/>
    <x v="5"/>
    <x v="38"/>
    <n v="369"/>
    <n v="467386.47"/>
    <x v="2"/>
    <x v="3"/>
  </r>
  <r>
    <d v="2024-12-17T00:00:00"/>
    <s v="Sales Invoice"/>
    <x v="24"/>
    <s v="KRHUB_89269"/>
    <x v="4"/>
    <x v="4"/>
    <x v="3"/>
    <x v="5"/>
    <x v="39"/>
    <n v="6"/>
    <n v="1727.28"/>
    <x v="2"/>
    <x v="3"/>
  </r>
  <r>
    <d v="2024-12-17T00:00:00"/>
    <s v="Sales Invoice"/>
    <x v="24"/>
    <s v="KRHUB_89269"/>
    <x v="4"/>
    <x v="4"/>
    <x v="3"/>
    <x v="6"/>
    <x v="13"/>
    <n v="9"/>
    <n v="2553.39"/>
    <x v="2"/>
    <x v="3"/>
  </r>
  <r>
    <d v="2024-12-17T00:00:00"/>
    <s v="Sales Invoice"/>
    <x v="25"/>
    <s v="KRHUB_95398"/>
    <x v="6"/>
    <x v="7"/>
    <x v="3"/>
    <x v="6"/>
    <x v="13"/>
    <n v="1440"/>
    <n v="663292.80000000005"/>
    <x v="2"/>
    <x v="3"/>
  </r>
  <r>
    <d v="2024-12-17T00:00:00"/>
    <s v="Sales Invoice"/>
    <x v="25"/>
    <s v="KRHUB_95398"/>
    <x v="6"/>
    <x v="7"/>
    <x v="3"/>
    <x v="6"/>
    <x v="37"/>
    <n v="800"/>
    <n v="1382480"/>
    <x v="2"/>
    <x v="3"/>
  </r>
  <r>
    <d v="2024-12-17T00:00:00"/>
    <s v="Sales Invoice"/>
    <x v="25"/>
    <s v="KRHUB_95398"/>
    <x v="6"/>
    <x v="7"/>
    <x v="3"/>
    <x v="6"/>
    <x v="1"/>
    <n v="129"/>
    <n v="299894.03999999998"/>
    <x v="2"/>
    <x v="3"/>
  </r>
  <r>
    <d v="2024-12-17T00:00:00"/>
    <s v="Sales Invoice"/>
    <x v="25"/>
    <s v="KRHUB_95398"/>
    <x v="6"/>
    <x v="7"/>
    <x v="3"/>
    <x v="6"/>
    <x v="1"/>
    <n v="711"/>
    <n v="1652904.36"/>
    <x v="2"/>
    <x v="3"/>
  </r>
  <r>
    <d v="2024-12-17T00:00:00"/>
    <s v="Sales Invoice"/>
    <x v="8"/>
    <s v="KRHUB_78366"/>
    <x v="4"/>
    <x v="4"/>
    <x v="3"/>
    <x v="7"/>
    <x v="40"/>
    <n v="25"/>
    <n v="4485"/>
    <x v="2"/>
    <x v="3"/>
  </r>
  <r>
    <d v="2024-12-17T00:00:00"/>
    <s v="Sales Invoice"/>
    <x v="24"/>
    <s v="KRHUB_89269"/>
    <x v="4"/>
    <x v="4"/>
    <x v="4"/>
    <x v="8"/>
    <x v="23"/>
    <n v="12"/>
    <n v="428.52"/>
    <x v="2"/>
    <x v="3"/>
  </r>
  <r>
    <d v="2024-12-17T00:00:00"/>
    <s v="Sales Invoice"/>
    <x v="24"/>
    <s v="KRHUB_89269"/>
    <x v="4"/>
    <x v="4"/>
    <x v="11"/>
    <x v="29"/>
    <x v="1"/>
    <n v="1"/>
    <n v="207.5"/>
    <x v="2"/>
    <x v="3"/>
  </r>
  <r>
    <d v="2024-12-17T00:00:00"/>
    <s v="Sales Invoice"/>
    <x v="24"/>
    <s v="KRHUB_89269"/>
    <x v="4"/>
    <x v="4"/>
    <x v="11"/>
    <x v="29"/>
    <x v="1"/>
    <n v="2"/>
    <n v="415"/>
    <x v="2"/>
    <x v="3"/>
  </r>
  <r>
    <d v="2024-12-17T00:00:00"/>
    <s v="Sales Invoice"/>
    <x v="24"/>
    <s v="KRHUB_89269"/>
    <x v="4"/>
    <x v="4"/>
    <x v="11"/>
    <x v="29"/>
    <x v="1"/>
    <n v="2"/>
    <n v="581.66"/>
    <x v="2"/>
    <x v="3"/>
  </r>
  <r>
    <d v="2024-12-17T00:00:00"/>
    <s v="Sales Invoice"/>
    <x v="24"/>
    <s v="KRHUB_89269"/>
    <x v="4"/>
    <x v="4"/>
    <x v="11"/>
    <x v="29"/>
    <x v="1"/>
    <n v="1"/>
    <n v="290.83"/>
    <x v="2"/>
    <x v="3"/>
  </r>
  <r>
    <d v="2024-12-17T00:00:00"/>
    <s v="Sales Invoice"/>
    <x v="24"/>
    <s v="KRHUB_89269"/>
    <x v="4"/>
    <x v="4"/>
    <x v="11"/>
    <x v="29"/>
    <x v="1"/>
    <n v="2"/>
    <n v="581.66"/>
    <x v="2"/>
    <x v="3"/>
  </r>
  <r>
    <d v="2024-12-17T00:00:00"/>
    <s v="Sales Invoice"/>
    <x v="24"/>
    <s v="KRHUB_89269"/>
    <x v="4"/>
    <x v="4"/>
    <x v="11"/>
    <x v="29"/>
    <x v="1"/>
    <n v="2"/>
    <n v="581.66"/>
    <x v="2"/>
    <x v="3"/>
  </r>
  <r>
    <d v="2024-12-17T00:00:00"/>
    <s v="Sales Invoice"/>
    <x v="8"/>
    <s v="KRHUB_78366"/>
    <x v="4"/>
    <x v="4"/>
    <x v="5"/>
    <x v="9"/>
    <x v="19"/>
    <n v="40"/>
    <n v="6922"/>
    <x v="2"/>
    <x v="3"/>
  </r>
  <r>
    <d v="2024-12-17T00:00:00"/>
    <s v="Sales Invoice"/>
    <x v="8"/>
    <s v="KRHUB_78366"/>
    <x v="4"/>
    <x v="4"/>
    <x v="5"/>
    <x v="9"/>
    <x v="41"/>
    <n v="6"/>
    <n v="3907.8"/>
    <x v="2"/>
    <x v="3"/>
  </r>
  <r>
    <d v="2024-12-17T00:00:00"/>
    <s v="Sales Invoice"/>
    <x v="24"/>
    <s v="KRHUB_89269"/>
    <x v="4"/>
    <x v="4"/>
    <x v="5"/>
    <x v="9"/>
    <x v="43"/>
    <n v="299"/>
    <n v="2490.67"/>
    <x v="2"/>
    <x v="3"/>
  </r>
  <r>
    <d v="2024-12-17T00:00:00"/>
    <s v="Sales Invoice"/>
    <x v="15"/>
    <s v="KRHUB_90736"/>
    <x v="4"/>
    <x v="4"/>
    <x v="5"/>
    <x v="9"/>
    <x v="43"/>
    <n v="648"/>
    <n v="5533.92"/>
    <x v="2"/>
    <x v="3"/>
  </r>
  <r>
    <d v="2024-12-17T00:00:00"/>
    <s v="Sales Invoice"/>
    <x v="24"/>
    <s v="KRHUB_89269"/>
    <x v="4"/>
    <x v="4"/>
    <x v="5"/>
    <x v="9"/>
    <x v="13"/>
    <n v="72"/>
    <n v="3000.24"/>
    <x v="2"/>
    <x v="3"/>
  </r>
  <r>
    <d v="2024-12-17T00:00:00"/>
    <s v="Sales Invoice"/>
    <x v="24"/>
    <s v="KRHUB_89269"/>
    <x v="4"/>
    <x v="4"/>
    <x v="5"/>
    <x v="9"/>
    <x v="13"/>
    <n v="72"/>
    <n v="2399.7600000000002"/>
    <x v="2"/>
    <x v="3"/>
  </r>
  <r>
    <d v="2024-12-17T00:00:00"/>
    <s v="Sales Invoice"/>
    <x v="24"/>
    <s v="KRHUB_89269"/>
    <x v="4"/>
    <x v="4"/>
    <x v="5"/>
    <x v="9"/>
    <x v="1"/>
    <n v="12"/>
    <n v="4089.96"/>
    <x v="2"/>
    <x v="3"/>
  </r>
  <r>
    <d v="2024-12-17T00:00:00"/>
    <s v="Sales Invoice"/>
    <x v="15"/>
    <s v="KRHUB_90736"/>
    <x v="4"/>
    <x v="4"/>
    <x v="5"/>
    <x v="9"/>
    <x v="8"/>
    <n v="24"/>
    <n v="3979.92"/>
    <x v="2"/>
    <x v="3"/>
  </r>
  <r>
    <d v="2024-12-17T00:00:00"/>
    <s v="Sales Invoice"/>
    <x v="8"/>
    <s v="KRHUB_78366"/>
    <x v="4"/>
    <x v="4"/>
    <x v="5"/>
    <x v="9"/>
    <x v="19"/>
    <n v="40"/>
    <n v="3300"/>
    <x v="2"/>
    <x v="3"/>
  </r>
  <r>
    <d v="2024-12-17T00:00:00"/>
    <s v="Sales Invoice"/>
    <x v="24"/>
    <s v="KRHUB_89269"/>
    <x v="4"/>
    <x v="4"/>
    <x v="5"/>
    <x v="9"/>
    <x v="19"/>
    <n v="40"/>
    <n v="3300"/>
    <x v="2"/>
    <x v="3"/>
  </r>
  <r>
    <d v="2024-12-17T00:00:00"/>
    <s v="Sales Invoice"/>
    <x v="8"/>
    <s v="KRHUB_78366"/>
    <x v="4"/>
    <x v="4"/>
    <x v="5"/>
    <x v="9"/>
    <x v="19"/>
    <n v="40"/>
    <n v="3300"/>
    <x v="2"/>
    <x v="3"/>
  </r>
  <r>
    <d v="2024-12-17T00:00:00"/>
    <s v="Sales Invoice"/>
    <x v="24"/>
    <s v="KRHUB_89269"/>
    <x v="4"/>
    <x v="4"/>
    <x v="5"/>
    <x v="9"/>
    <x v="19"/>
    <n v="40"/>
    <n v="3300"/>
    <x v="2"/>
    <x v="3"/>
  </r>
  <r>
    <d v="2024-12-17T00:00:00"/>
    <s v="Sales Invoice"/>
    <x v="8"/>
    <s v="KRHUB_78366"/>
    <x v="4"/>
    <x v="4"/>
    <x v="5"/>
    <x v="9"/>
    <x v="19"/>
    <n v="40"/>
    <n v="3300"/>
    <x v="2"/>
    <x v="3"/>
  </r>
  <r>
    <d v="2024-12-17T00:00:00"/>
    <s v="Sales Invoice"/>
    <x v="24"/>
    <s v="KRHUB_89269"/>
    <x v="4"/>
    <x v="4"/>
    <x v="5"/>
    <x v="9"/>
    <x v="19"/>
    <n v="80"/>
    <n v="6600"/>
    <x v="2"/>
    <x v="3"/>
  </r>
  <r>
    <d v="2024-12-17T00:00:00"/>
    <s v="Sales Invoice"/>
    <x v="24"/>
    <s v="KRHUB_89269"/>
    <x v="4"/>
    <x v="4"/>
    <x v="5"/>
    <x v="9"/>
    <x v="19"/>
    <n v="40"/>
    <n v="4166.8"/>
    <x v="2"/>
    <x v="3"/>
  </r>
  <r>
    <d v="2024-12-17T00:00:00"/>
    <s v="Sales Invoice"/>
    <x v="8"/>
    <s v="KRHUB_78366"/>
    <x v="4"/>
    <x v="4"/>
    <x v="5"/>
    <x v="9"/>
    <x v="19"/>
    <n v="40"/>
    <n v="4166.8"/>
    <x v="2"/>
    <x v="3"/>
  </r>
  <r>
    <d v="2024-12-17T00:00:00"/>
    <s v="Sales Invoice"/>
    <x v="24"/>
    <s v="KRHUB_89269"/>
    <x v="4"/>
    <x v="4"/>
    <x v="5"/>
    <x v="9"/>
    <x v="1"/>
    <n v="24"/>
    <n v="7980"/>
    <x v="2"/>
    <x v="3"/>
  </r>
  <r>
    <d v="2024-12-17T00:00:00"/>
    <s v="Sales Invoice"/>
    <x v="8"/>
    <s v="KRHUB_78366"/>
    <x v="4"/>
    <x v="4"/>
    <x v="5"/>
    <x v="9"/>
    <x v="1"/>
    <n v="12"/>
    <n v="3990"/>
    <x v="2"/>
    <x v="3"/>
  </r>
  <r>
    <d v="2024-12-17T00:00:00"/>
    <s v="Sales Invoice"/>
    <x v="8"/>
    <s v="KRHUB_78366"/>
    <x v="4"/>
    <x v="4"/>
    <x v="5"/>
    <x v="9"/>
    <x v="1"/>
    <n v="12"/>
    <n v="3990"/>
    <x v="2"/>
    <x v="3"/>
  </r>
  <r>
    <d v="2024-12-17T00:00:00"/>
    <s v="Sales Invoice"/>
    <x v="24"/>
    <s v="KRHUB_89269"/>
    <x v="4"/>
    <x v="4"/>
    <x v="6"/>
    <x v="10"/>
    <x v="41"/>
    <n v="42"/>
    <n v="29217.3"/>
    <x v="2"/>
    <x v="3"/>
  </r>
  <r>
    <d v="2024-12-17T00:00:00"/>
    <s v="Sales Invoice"/>
    <x v="15"/>
    <s v="KRHUB_90736"/>
    <x v="4"/>
    <x v="4"/>
    <x v="6"/>
    <x v="30"/>
    <x v="1"/>
    <n v="24"/>
    <n v="4422.24"/>
    <x v="2"/>
    <x v="3"/>
  </r>
  <r>
    <d v="2024-12-17T00:00:00"/>
    <s v="Sales Invoice"/>
    <x v="8"/>
    <s v="KRHUB_78366"/>
    <x v="4"/>
    <x v="4"/>
    <x v="6"/>
    <x v="30"/>
    <x v="16"/>
    <n v="20"/>
    <n v="9907.4"/>
    <x v="2"/>
    <x v="3"/>
  </r>
  <r>
    <d v="2024-12-17T00:00:00"/>
    <s v="Sales Invoice"/>
    <x v="14"/>
    <s v="KRHUB_78572"/>
    <x v="4"/>
    <x v="4"/>
    <x v="6"/>
    <x v="30"/>
    <x v="16"/>
    <n v="20"/>
    <n v="12777.8"/>
    <x v="2"/>
    <x v="3"/>
  </r>
  <r>
    <d v="2024-12-17T00:00:00"/>
    <s v="Sales Invoice"/>
    <x v="14"/>
    <s v="KRHUB_78572"/>
    <x v="4"/>
    <x v="4"/>
    <x v="6"/>
    <x v="30"/>
    <x v="16"/>
    <n v="20"/>
    <n v="11296.4"/>
    <x v="2"/>
    <x v="3"/>
  </r>
  <r>
    <d v="2024-12-17T00:00:00"/>
    <s v="Sales Invoice"/>
    <x v="24"/>
    <s v="KRHUB_89269"/>
    <x v="4"/>
    <x v="4"/>
    <x v="6"/>
    <x v="30"/>
    <x v="1"/>
    <n v="36"/>
    <n v="7499.88"/>
    <x v="2"/>
    <x v="3"/>
  </r>
  <r>
    <d v="2024-12-17T00:00:00"/>
    <s v="Sales Invoice"/>
    <x v="14"/>
    <s v="KRHUB_78572"/>
    <x v="4"/>
    <x v="4"/>
    <x v="6"/>
    <x v="10"/>
    <x v="45"/>
    <n v="60"/>
    <n v="77722.2"/>
    <x v="2"/>
    <x v="3"/>
  </r>
  <r>
    <d v="2024-12-17T00:00:00"/>
    <s v="Sales Invoice"/>
    <x v="24"/>
    <s v="KRHUB_89269"/>
    <x v="4"/>
    <x v="4"/>
    <x v="6"/>
    <x v="10"/>
    <x v="17"/>
    <n v="296"/>
    <n v="30203.84"/>
    <x v="2"/>
    <x v="3"/>
  </r>
  <r>
    <d v="2024-12-17T00:00:00"/>
    <s v="Sales Invoice"/>
    <x v="24"/>
    <s v="KRHUB_89269"/>
    <x v="4"/>
    <x v="4"/>
    <x v="6"/>
    <x v="10"/>
    <x v="17"/>
    <n v="4"/>
    <n v="408.16"/>
    <x v="2"/>
    <x v="3"/>
  </r>
  <r>
    <d v="2024-12-17T00:00:00"/>
    <s v="Sales Invoice"/>
    <x v="24"/>
    <s v="KRHUB_89269"/>
    <x v="4"/>
    <x v="4"/>
    <x v="6"/>
    <x v="11"/>
    <x v="13"/>
    <n v="360"/>
    <n v="3333.6"/>
    <x v="2"/>
    <x v="3"/>
  </r>
  <r>
    <d v="2024-12-17T00:00:00"/>
    <s v="Sales Invoice"/>
    <x v="24"/>
    <s v="KRHUB_89269"/>
    <x v="4"/>
    <x v="4"/>
    <x v="6"/>
    <x v="11"/>
    <x v="46"/>
    <n v="48"/>
    <n v="17733.599999999999"/>
    <x v="2"/>
    <x v="3"/>
  </r>
  <r>
    <d v="2024-12-17T00:00:00"/>
    <s v="Sales Invoice"/>
    <x v="14"/>
    <s v="KRHUB_78572"/>
    <x v="4"/>
    <x v="4"/>
    <x v="6"/>
    <x v="11"/>
    <x v="46"/>
    <n v="40"/>
    <n v="14778"/>
    <x v="2"/>
    <x v="3"/>
  </r>
  <r>
    <d v="2024-12-17T00:00:00"/>
    <s v="Sales Invoice"/>
    <x v="24"/>
    <s v="KRHUB_89269"/>
    <x v="4"/>
    <x v="4"/>
    <x v="6"/>
    <x v="11"/>
    <x v="17"/>
    <n v="50"/>
    <n v="30046.5"/>
    <x v="2"/>
    <x v="3"/>
  </r>
  <r>
    <d v="2024-12-17T00:00:00"/>
    <s v="Sales Invoice"/>
    <x v="24"/>
    <s v="KRHUB_89269"/>
    <x v="4"/>
    <x v="4"/>
    <x v="6"/>
    <x v="11"/>
    <x v="17"/>
    <n v="25"/>
    <n v="16088"/>
    <x v="2"/>
    <x v="3"/>
  </r>
  <r>
    <d v="2024-12-17T00:00:00"/>
    <s v="Sales Invoice"/>
    <x v="24"/>
    <s v="KRHUB_89269"/>
    <x v="4"/>
    <x v="4"/>
    <x v="6"/>
    <x v="11"/>
    <x v="17"/>
    <n v="167"/>
    <n v="17040.68"/>
    <x v="2"/>
    <x v="3"/>
  </r>
  <r>
    <d v="2024-12-17T00:00:00"/>
    <s v="Sales Invoice"/>
    <x v="24"/>
    <s v="KRHUB_89269"/>
    <x v="4"/>
    <x v="4"/>
    <x v="6"/>
    <x v="11"/>
    <x v="17"/>
    <n v="33"/>
    <n v="3367.32"/>
    <x v="2"/>
    <x v="3"/>
  </r>
  <r>
    <d v="2024-12-17T00:00:00"/>
    <s v="Sales Invoice"/>
    <x v="24"/>
    <s v="KRHUB_89269"/>
    <x v="4"/>
    <x v="4"/>
    <x v="6"/>
    <x v="11"/>
    <x v="8"/>
    <n v="240"/>
    <n v="32443.200000000001"/>
    <x v="2"/>
    <x v="3"/>
  </r>
  <r>
    <d v="2024-12-17T00:00:00"/>
    <s v="Sales Invoice"/>
    <x v="24"/>
    <s v="KRHUB_89269"/>
    <x v="4"/>
    <x v="4"/>
    <x v="6"/>
    <x v="11"/>
    <x v="1"/>
    <n v="12"/>
    <n v="1722.24"/>
    <x v="2"/>
    <x v="3"/>
  </r>
  <r>
    <d v="2024-12-17T00:00:00"/>
    <s v="Sales Invoice"/>
    <x v="24"/>
    <s v="KRHUB_89269"/>
    <x v="4"/>
    <x v="4"/>
    <x v="6"/>
    <x v="11"/>
    <x v="1"/>
    <n v="12"/>
    <n v="1444.44"/>
    <x v="2"/>
    <x v="3"/>
  </r>
  <r>
    <d v="2024-12-17T00:00:00"/>
    <s v="Sales Invoice"/>
    <x v="15"/>
    <s v="KRHUB_90736"/>
    <x v="4"/>
    <x v="4"/>
    <x v="7"/>
    <x v="12"/>
    <x v="21"/>
    <n v="2"/>
    <n v="481.82"/>
    <x v="2"/>
    <x v="3"/>
  </r>
  <r>
    <d v="2024-12-17T00:00:00"/>
    <s v="Sales Invoice"/>
    <x v="15"/>
    <s v="KRHUB_90736"/>
    <x v="4"/>
    <x v="4"/>
    <x v="7"/>
    <x v="12"/>
    <x v="21"/>
    <n v="16"/>
    <n v="3854.56"/>
    <x v="2"/>
    <x v="3"/>
  </r>
  <r>
    <d v="2024-12-17T00:00:00"/>
    <s v="Sales Invoice"/>
    <x v="24"/>
    <s v="KRHUB_89269"/>
    <x v="4"/>
    <x v="4"/>
    <x v="7"/>
    <x v="12"/>
    <x v="2"/>
    <n v="48"/>
    <n v="3665.76"/>
    <x v="2"/>
    <x v="3"/>
  </r>
  <r>
    <d v="2024-12-17T00:00:00"/>
    <s v="Sales Invoice"/>
    <x v="24"/>
    <s v="KRHUB_89269"/>
    <x v="4"/>
    <x v="4"/>
    <x v="7"/>
    <x v="12"/>
    <x v="21"/>
    <n v="6"/>
    <n v="1118.1600000000001"/>
    <x v="2"/>
    <x v="3"/>
  </r>
  <r>
    <d v="2024-12-17T00:00:00"/>
    <s v="Sales Invoice"/>
    <x v="24"/>
    <s v="KRHUB_89269"/>
    <x v="4"/>
    <x v="4"/>
    <x v="7"/>
    <x v="12"/>
    <x v="21"/>
    <n v="50"/>
    <n v="9318"/>
    <x v="2"/>
    <x v="3"/>
  </r>
  <r>
    <d v="2024-12-17T00:00:00"/>
    <s v="Sales Invoice"/>
    <x v="24"/>
    <s v="KRHUB_89269"/>
    <x v="4"/>
    <x v="4"/>
    <x v="7"/>
    <x v="12"/>
    <x v="2"/>
    <n v="48"/>
    <n v="3665.76"/>
    <x v="2"/>
    <x v="3"/>
  </r>
  <r>
    <d v="2024-12-17T00:00:00"/>
    <s v="Sales Invoice"/>
    <x v="24"/>
    <s v="KRHUB_89269"/>
    <x v="4"/>
    <x v="4"/>
    <x v="7"/>
    <x v="12"/>
    <x v="21"/>
    <n v="28"/>
    <n v="5218.08"/>
    <x v="2"/>
    <x v="3"/>
  </r>
  <r>
    <d v="2024-12-17T00:00:00"/>
    <s v="Sales Invoice"/>
    <x v="24"/>
    <s v="KRHUB_89269"/>
    <x v="4"/>
    <x v="4"/>
    <x v="7"/>
    <x v="12"/>
    <x v="21"/>
    <n v="28"/>
    <n v="5218.08"/>
    <x v="2"/>
    <x v="3"/>
  </r>
  <r>
    <d v="2024-12-17T00:00:00"/>
    <s v="Sales Invoice"/>
    <x v="15"/>
    <s v="KRHUB_90736"/>
    <x v="4"/>
    <x v="4"/>
    <x v="7"/>
    <x v="12"/>
    <x v="1"/>
    <n v="3"/>
    <n v="2649.12"/>
    <x v="2"/>
    <x v="3"/>
  </r>
  <r>
    <d v="2024-12-17T00:00:00"/>
    <s v="Sales Invoice"/>
    <x v="8"/>
    <s v="KRHUB_78366"/>
    <x v="4"/>
    <x v="4"/>
    <x v="7"/>
    <x v="12"/>
    <x v="2"/>
    <n v="48"/>
    <n v="3665.76"/>
    <x v="2"/>
    <x v="3"/>
  </r>
  <r>
    <d v="2024-12-17T00:00:00"/>
    <s v="Sales Invoice"/>
    <x v="24"/>
    <s v="KRHUB_89269"/>
    <x v="4"/>
    <x v="4"/>
    <x v="7"/>
    <x v="12"/>
    <x v="7"/>
    <n v="240"/>
    <n v="5880"/>
    <x v="2"/>
    <x v="3"/>
  </r>
  <r>
    <d v="2024-12-17T00:00:00"/>
    <s v="Sales Invoice"/>
    <x v="24"/>
    <s v="KRHUB_89269"/>
    <x v="4"/>
    <x v="4"/>
    <x v="7"/>
    <x v="12"/>
    <x v="7"/>
    <n v="240"/>
    <n v="5880"/>
    <x v="2"/>
    <x v="3"/>
  </r>
  <r>
    <d v="2024-12-17T00:00:00"/>
    <s v="Sales Invoice"/>
    <x v="24"/>
    <s v="KRHUB_89269"/>
    <x v="4"/>
    <x v="4"/>
    <x v="7"/>
    <x v="13"/>
    <x v="21"/>
    <n v="24"/>
    <n v="4123.68"/>
    <x v="2"/>
    <x v="3"/>
  </r>
  <r>
    <d v="2024-12-17T00:00:00"/>
    <s v="Scheme Free Product"/>
    <x v="24"/>
    <s v="KRHUB_89269"/>
    <x v="4"/>
    <x v="4"/>
    <x v="6"/>
    <x v="11"/>
    <x v="33"/>
    <n v="48"/>
    <n v="0"/>
    <x v="2"/>
    <x v="3"/>
  </r>
  <r>
    <d v="2024-12-17T00:00:00"/>
    <s v="Scheme Free Product"/>
    <x v="14"/>
    <s v="KRHUB_78572"/>
    <x v="4"/>
    <x v="4"/>
    <x v="6"/>
    <x v="11"/>
    <x v="33"/>
    <n v="40"/>
    <n v="0"/>
    <x v="2"/>
    <x v="3"/>
  </r>
  <r>
    <d v="2024-12-17T00:00:00"/>
    <s v="Scheme Free Product"/>
    <x v="24"/>
    <s v="KRHUB_89269"/>
    <x v="4"/>
    <x v="4"/>
    <x v="6"/>
    <x v="11"/>
    <x v="33"/>
    <n v="25"/>
    <n v="0"/>
    <x v="2"/>
    <x v="3"/>
  </r>
  <r>
    <d v="2024-12-18T00:00:00"/>
    <s v="Sales Invoice"/>
    <x v="9"/>
    <s v="KRHUB_93329"/>
    <x v="4"/>
    <x v="4"/>
    <x v="9"/>
    <x v="17"/>
    <x v="22"/>
    <n v="24"/>
    <n v="1873.44"/>
    <x v="2"/>
    <x v="3"/>
  </r>
  <r>
    <d v="2024-12-18T00:00:00"/>
    <s v="Sales Invoice"/>
    <x v="9"/>
    <s v="KRHUB_93329"/>
    <x v="4"/>
    <x v="4"/>
    <x v="0"/>
    <x v="19"/>
    <x v="23"/>
    <n v="12"/>
    <n v="504.96"/>
    <x v="2"/>
    <x v="3"/>
  </r>
  <r>
    <d v="2024-12-18T00:00:00"/>
    <s v="Sales Invoice"/>
    <x v="9"/>
    <s v="KRHUB_93329"/>
    <x v="4"/>
    <x v="4"/>
    <x v="0"/>
    <x v="20"/>
    <x v="24"/>
    <n v="5"/>
    <n v="2790.2"/>
    <x v="2"/>
    <x v="3"/>
  </r>
  <r>
    <d v="2024-12-18T00:00:00"/>
    <s v="Sales Invoice"/>
    <x v="9"/>
    <s v="KRHUB_93329"/>
    <x v="4"/>
    <x v="4"/>
    <x v="0"/>
    <x v="21"/>
    <x v="22"/>
    <n v="96"/>
    <n v="6314.88"/>
    <x v="2"/>
    <x v="3"/>
  </r>
  <r>
    <d v="2024-12-18T00:00:00"/>
    <s v="Sales Invoice"/>
    <x v="9"/>
    <s v="KRHUB_93329"/>
    <x v="4"/>
    <x v="4"/>
    <x v="0"/>
    <x v="22"/>
    <x v="25"/>
    <n v="120"/>
    <n v="13440"/>
    <x v="2"/>
    <x v="3"/>
  </r>
  <r>
    <d v="2024-12-18T00:00:00"/>
    <s v="Sales Invoice"/>
    <x v="12"/>
    <s v="KRHUB_92863"/>
    <x v="4"/>
    <x v="4"/>
    <x v="0"/>
    <x v="22"/>
    <x v="26"/>
    <n v="480"/>
    <n v="19200"/>
    <x v="2"/>
    <x v="3"/>
  </r>
  <r>
    <d v="2024-12-18T00:00:00"/>
    <s v="Sales Invoice"/>
    <x v="12"/>
    <s v="KRHUB_92863"/>
    <x v="4"/>
    <x v="4"/>
    <x v="0"/>
    <x v="22"/>
    <x v="26"/>
    <n v="90"/>
    <n v="6300"/>
    <x v="2"/>
    <x v="3"/>
  </r>
  <r>
    <d v="2024-12-18T00:00:00"/>
    <s v="Sales Invoice"/>
    <x v="12"/>
    <s v="KRHUB_92863"/>
    <x v="4"/>
    <x v="4"/>
    <x v="0"/>
    <x v="22"/>
    <x v="26"/>
    <n v="150"/>
    <n v="10500"/>
    <x v="2"/>
    <x v="3"/>
  </r>
  <r>
    <d v="2024-12-18T00:00:00"/>
    <s v="Sales Invoice"/>
    <x v="9"/>
    <s v="KRHUB_93329"/>
    <x v="4"/>
    <x v="4"/>
    <x v="0"/>
    <x v="22"/>
    <x v="28"/>
    <n v="40"/>
    <n v="1240"/>
    <x v="2"/>
    <x v="3"/>
  </r>
  <r>
    <d v="2024-12-18T00:00:00"/>
    <s v="Sales Invoice"/>
    <x v="12"/>
    <s v="KRHUB_92863"/>
    <x v="4"/>
    <x v="4"/>
    <x v="0"/>
    <x v="22"/>
    <x v="49"/>
    <n v="40"/>
    <n v="2773.2"/>
    <x v="2"/>
    <x v="3"/>
  </r>
  <r>
    <d v="2024-12-18T00:00:00"/>
    <s v="Sales Invoice"/>
    <x v="12"/>
    <s v="KRHUB_92863"/>
    <x v="4"/>
    <x v="4"/>
    <x v="0"/>
    <x v="0"/>
    <x v="2"/>
    <n v="6"/>
    <n v="3080.34"/>
    <x v="2"/>
    <x v="3"/>
  </r>
  <r>
    <d v="2024-12-18T00:00:00"/>
    <s v="Sales Invoice"/>
    <x v="9"/>
    <s v="KRHUB_93329"/>
    <x v="4"/>
    <x v="4"/>
    <x v="0"/>
    <x v="15"/>
    <x v="13"/>
    <n v="2"/>
    <n v="704.02"/>
    <x v="2"/>
    <x v="3"/>
  </r>
  <r>
    <d v="2024-12-18T00:00:00"/>
    <s v="Sales Invoice"/>
    <x v="9"/>
    <s v="KRHUB_93329"/>
    <x v="4"/>
    <x v="4"/>
    <x v="0"/>
    <x v="31"/>
    <x v="50"/>
    <n v="20"/>
    <n v="1661"/>
    <x v="2"/>
    <x v="3"/>
  </r>
  <r>
    <d v="2024-12-18T00:00:00"/>
    <s v="Sales Invoice"/>
    <x v="9"/>
    <s v="KRHUB_93329"/>
    <x v="4"/>
    <x v="4"/>
    <x v="0"/>
    <x v="24"/>
    <x v="29"/>
    <n v="40"/>
    <n v="4120"/>
    <x v="2"/>
    <x v="3"/>
  </r>
  <r>
    <d v="2024-12-18T00:00:00"/>
    <s v="Sales Invoice"/>
    <x v="9"/>
    <s v="KRHUB_93329"/>
    <x v="4"/>
    <x v="4"/>
    <x v="10"/>
    <x v="25"/>
    <x v="8"/>
    <n v="48"/>
    <n v="9919.68"/>
    <x v="2"/>
    <x v="3"/>
  </r>
  <r>
    <d v="2024-12-18T00:00:00"/>
    <s v="Sales Invoice"/>
    <x v="9"/>
    <s v="KRHUB_93329"/>
    <x v="4"/>
    <x v="4"/>
    <x v="10"/>
    <x v="25"/>
    <x v="32"/>
    <n v="20"/>
    <n v="3000"/>
    <x v="2"/>
    <x v="3"/>
  </r>
  <r>
    <d v="2024-12-18T00:00:00"/>
    <s v="Sales Invoice"/>
    <x v="12"/>
    <s v="KRHUB_92863"/>
    <x v="4"/>
    <x v="4"/>
    <x v="10"/>
    <x v="25"/>
    <x v="11"/>
    <n v="12"/>
    <n v="890.04"/>
    <x v="2"/>
    <x v="3"/>
  </r>
  <r>
    <d v="2024-12-18T00:00:00"/>
    <s v="Sales Invoice"/>
    <x v="9"/>
    <s v="KRHUB_93329"/>
    <x v="4"/>
    <x v="4"/>
    <x v="10"/>
    <x v="25"/>
    <x v="32"/>
    <n v="20"/>
    <n v="3500"/>
    <x v="2"/>
    <x v="3"/>
  </r>
  <r>
    <d v="2024-12-18T00:00:00"/>
    <s v="Sales Invoice"/>
    <x v="9"/>
    <s v="KRHUB_93329"/>
    <x v="4"/>
    <x v="4"/>
    <x v="10"/>
    <x v="25"/>
    <x v="8"/>
    <n v="24"/>
    <n v="3000"/>
    <x v="2"/>
    <x v="3"/>
  </r>
  <r>
    <d v="2024-12-18T00:00:00"/>
    <s v="Sales Invoice"/>
    <x v="9"/>
    <s v="KRHUB_93329"/>
    <x v="4"/>
    <x v="4"/>
    <x v="10"/>
    <x v="25"/>
    <x v="8"/>
    <n v="24"/>
    <n v="3000"/>
    <x v="2"/>
    <x v="3"/>
  </r>
  <r>
    <d v="2024-12-18T00:00:00"/>
    <s v="Sales Invoice"/>
    <x v="9"/>
    <s v="KRHUB_93329"/>
    <x v="4"/>
    <x v="4"/>
    <x v="1"/>
    <x v="1"/>
    <x v="8"/>
    <n v="4"/>
    <n v="1750"/>
    <x v="2"/>
    <x v="3"/>
  </r>
  <r>
    <d v="2024-12-18T00:00:00"/>
    <s v="Sales Invoice"/>
    <x v="12"/>
    <s v="KRHUB_92863"/>
    <x v="4"/>
    <x v="4"/>
    <x v="1"/>
    <x v="1"/>
    <x v="8"/>
    <n v="24"/>
    <n v="10500"/>
    <x v="2"/>
    <x v="3"/>
  </r>
  <r>
    <d v="2024-12-18T00:00:00"/>
    <s v="Sales Invoice"/>
    <x v="9"/>
    <s v="KRHUB_93329"/>
    <x v="4"/>
    <x v="4"/>
    <x v="1"/>
    <x v="1"/>
    <x v="23"/>
    <n v="62"/>
    <n v="1240"/>
    <x v="2"/>
    <x v="3"/>
  </r>
  <r>
    <d v="2024-12-18T00:00:00"/>
    <s v="Sales Invoice"/>
    <x v="9"/>
    <s v="KRHUB_93329"/>
    <x v="4"/>
    <x v="4"/>
    <x v="1"/>
    <x v="1"/>
    <x v="23"/>
    <n v="82"/>
    <n v="1640"/>
    <x v="2"/>
    <x v="3"/>
  </r>
  <r>
    <d v="2024-12-18T00:00:00"/>
    <s v="Sales Invoice"/>
    <x v="9"/>
    <s v="KRHUB_93329"/>
    <x v="4"/>
    <x v="4"/>
    <x v="1"/>
    <x v="26"/>
    <x v="23"/>
    <n v="12"/>
    <n v="525"/>
    <x v="2"/>
    <x v="3"/>
  </r>
  <r>
    <d v="2024-12-18T00:00:00"/>
    <s v="Sales Invoice"/>
    <x v="9"/>
    <s v="KRHUB_93329"/>
    <x v="4"/>
    <x v="4"/>
    <x v="1"/>
    <x v="26"/>
    <x v="23"/>
    <n v="12"/>
    <n v="1060.68"/>
    <x v="2"/>
    <x v="3"/>
  </r>
  <r>
    <d v="2024-12-18T00:00:00"/>
    <s v="Sales Invoice"/>
    <x v="12"/>
    <s v="KRHUB_92863"/>
    <x v="4"/>
    <x v="4"/>
    <x v="2"/>
    <x v="27"/>
    <x v="20"/>
    <n v="30"/>
    <n v="3243.6"/>
    <x v="2"/>
    <x v="3"/>
  </r>
  <r>
    <d v="2024-12-18T00:00:00"/>
    <s v="Sales Invoice"/>
    <x v="9"/>
    <s v="KRHUB_93329"/>
    <x v="4"/>
    <x v="4"/>
    <x v="2"/>
    <x v="27"/>
    <x v="11"/>
    <n v="120"/>
    <n v="3783.6"/>
    <x v="2"/>
    <x v="3"/>
  </r>
  <r>
    <d v="2024-12-18T00:00:00"/>
    <s v="Sales Invoice"/>
    <x v="9"/>
    <s v="KRHUB_93329"/>
    <x v="4"/>
    <x v="4"/>
    <x v="2"/>
    <x v="27"/>
    <x v="20"/>
    <n v="30"/>
    <n v="4324.2"/>
    <x v="2"/>
    <x v="3"/>
  </r>
  <r>
    <d v="2024-12-18T00:00:00"/>
    <s v="Sales Invoice"/>
    <x v="9"/>
    <s v="KRHUB_93329"/>
    <x v="4"/>
    <x v="4"/>
    <x v="2"/>
    <x v="27"/>
    <x v="11"/>
    <n v="240"/>
    <n v="9079.2000000000007"/>
    <x v="2"/>
    <x v="3"/>
  </r>
  <r>
    <d v="2024-12-18T00:00:00"/>
    <s v="Sales Invoice"/>
    <x v="9"/>
    <s v="KRHUB_93329"/>
    <x v="4"/>
    <x v="4"/>
    <x v="2"/>
    <x v="2"/>
    <x v="1"/>
    <n v="24"/>
    <n v="7368.48"/>
    <x v="2"/>
    <x v="3"/>
  </r>
  <r>
    <d v="2024-12-18T00:00:00"/>
    <s v="Sales Invoice"/>
    <x v="9"/>
    <s v="KRHUB_93329"/>
    <x v="4"/>
    <x v="4"/>
    <x v="2"/>
    <x v="2"/>
    <x v="6"/>
    <n v="18"/>
    <n v="5921.1"/>
    <x v="2"/>
    <x v="3"/>
  </r>
  <r>
    <d v="2024-12-18T00:00:00"/>
    <s v="Sales Invoice"/>
    <x v="9"/>
    <s v="KRHUB_93329"/>
    <x v="4"/>
    <x v="4"/>
    <x v="2"/>
    <x v="2"/>
    <x v="35"/>
    <n v="15"/>
    <n v="6315.9"/>
    <x v="2"/>
    <x v="3"/>
  </r>
  <r>
    <d v="2024-12-18T00:00:00"/>
    <s v="Sales Invoice"/>
    <x v="9"/>
    <s v="KRHUB_93329"/>
    <x v="4"/>
    <x v="4"/>
    <x v="3"/>
    <x v="28"/>
    <x v="54"/>
    <n v="24"/>
    <n v="13445.04"/>
    <x v="2"/>
    <x v="3"/>
  </r>
  <r>
    <d v="2024-12-18T00:00:00"/>
    <s v="Sales Invoice"/>
    <x v="9"/>
    <s v="KRHUB_93329"/>
    <x v="4"/>
    <x v="4"/>
    <x v="3"/>
    <x v="4"/>
    <x v="37"/>
    <n v="5"/>
    <n v="9908.85"/>
    <x v="2"/>
    <x v="3"/>
  </r>
  <r>
    <d v="2024-12-18T00:00:00"/>
    <s v="Sales Invoice"/>
    <x v="9"/>
    <s v="KRHUB_93329"/>
    <x v="4"/>
    <x v="4"/>
    <x v="3"/>
    <x v="5"/>
    <x v="38"/>
    <n v="6"/>
    <n v="7599.78"/>
    <x v="2"/>
    <x v="3"/>
  </r>
  <r>
    <d v="2024-12-18T00:00:00"/>
    <s v="Sales Invoice"/>
    <x v="9"/>
    <s v="KRHUB_93329"/>
    <x v="4"/>
    <x v="4"/>
    <x v="3"/>
    <x v="16"/>
    <x v="39"/>
    <n v="96"/>
    <n v="16821.12"/>
    <x v="2"/>
    <x v="3"/>
  </r>
  <r>
    <d v="2024-12-18T00:00:00"/>
    <s v="Sales Invoice"/>
    <x v="9"/>
    <s v="KRHUB_93329"/>
    <x v="4"/>
    <x v="4"/>
    <x v="3"/>
    <x v="16"/>
    <x v="16"/>
    <n v="8"/>
    <n v="11348.4"/>
    <x v="2"/>
    <x v="3"/>
  </r>
  <r>
    <d v="2024-12-18T00:00:00"/>
    <s v="Sales Invoice"/>
    <x v="9"/>
    <s v="KRHUB_93329"/>
    <x v="4"/>
    <x v="4"/>
    <x v="3"/>
    <x v="6"/>
    <x v="13"/>
    <n v="18"/>
    <n v="5106.78"/>
    <x v="2"/>
    <x v="3"/>
  </r>
  <r>
    <d v="2024-12-18T00:00:00"/>
    <s v="Sales Invoice"/>
    <x v="25"/>
    <s v="KRHUB_95398"/>
    <x v="6"/>
    <x v="7"/>
    <x v="3"/>
    <x v="6"/>
    <x v="13"/>
    <n v="563"/>
    <n v="259329.06"/>
    <x v="2"/>
    <x v="3"/>
  </r>
  <r>
    <d v="2024-12-18T00:00:00"/>
    <s v="Sales Invoice"/>
    <x v="25"/>
    <s v="KRHUB_95398"/>
    <x v="6"/>
    <x v="7"/>
    <x v="3"/>
    <x v="6"/>
    <x v="13"/>
    <n v="157"/>
    <n v="72317.34"/>
    <x v="2"/>
    <x v="3"/>
  </r>
  <r>
    <d v="2024-12-18T00:00:00"/>
    <s v="Sales Invoice"/>
    <x v="25"/>
    <s v="KRHUB_95398"/>
    <x v="6"/>
    <x v="7"/>
    <x v="3"/>
    <x v="6"/>
    <x v="1"/>
    <n v="960"/>
    <n v="2231769.6"/>
    <x v="2"/>
    <x v="3"/>
  </r>
  <r>
    <d v="2024-12-18T00:00:00"/>
    <s v="Sales Invoice"/>
    <x v="12"/>
    <s v="KRHUB_92863"/>
    <x v="4"/>
    <x v="4"/>
    <x v="3"/>
    <x v="7"/>
    <x v="15"/>
    <n v="60"/>
    <n v="2754"/>
    <x v="2"/>
    <x v="3"/>
  </r>
  <r>
    <d v="2024-12-18T00:00:00"/>
    <s v="Sales Invoice"/>
    <x v="12"/>
    <s v="KRHUB_92863"/>
    <x v="4"/>
    <x v="4"/>
    <x v="5"/>
    <x v="9"/>
    <x v="13"/>
    <n v="72"/>
    <n v="3600"/>
    <x v="2"/>
    <x v="3"/>
  </r>
  <r>
    <d v="2024-12-18T00:00:00"/>
    <s v="Sales Invoice"/>
    <x v="9"/>
    <s v="KRHUB_93329"/>
    <x v="4"/>
    <x v="4"/>
    <x v="5"/>
    <x v="9"/>
    <x v="8"/>
    <n v="24"/>
    <n v="3979.92"/>
    <x v="2"/>
    <x v="3"/>
  </r>
  <r>
    <d v="2024-12-18T00:00:00"/>
    <s v="Sales Invoice"/>
    <x v="9"/>
    <s v="KRHUB_93329"/>
    <x v="4"/>
    <x v="4"/>
    <x v="5"/>
    <x v="9"/>
    <x v="8"/>
    <n v="24"/>
    <n v="3979.92"/>
    <x v="2"/>
    <x v="3"/>
  </r>
  <r>
    <d v="2024-12-18T00:00:00"/>
    <s v="Sales Invoice"/>
    <x v="9"/>
    <s v="KRHUB_93329"/>
    <x v="4"/>
    <x v="4"/>
    <x v="5"/>
    <x v="9"/>
    <x v="8"/>
    <n v="24"/>
    <n v="3979.92"/>
    <x v="2"/>
    <x v="3"/>
  </r>
  <r>
    <d v="2024-12-18T00:00:00"/>
    <s v="Sales Invoice"/>
    <x v="12"/>
    <s v="KRHUB_92863"/>
    <x v="4"/>
    <x v="4"/>
    <x v="5"/>
    <x v="9"/>
    <x v="19"/>
    <n v="40"/>
    <n v="3300"/>
    <x v="2"/>
    <x v="3"/>
  </r>
  <r>
    <d v="2024-12-18T00:00:00"/>
    <s v="Sales Invoice"/>
    <x v="12"/>
    <s v="KRHUB_92863"/>
    <x v="4"/>
    <x v="4"/>
    <x v="6"/>
    <x v="10"/>
    <x v="41"/>
    <n v="24"/>
    <n v="16695.599999999999"/>
    <x v="2"/>
    <x v="3"/>
  </r>
  <r>
    <d v="2024-12-18T00:00:00"/>
    <s v="Sales Invoice"/>
    <x v="9"/>
    <s v="KRHUB_93329"/>
    <x v="4"/>
    <x v="4"/>
    <x v="6"/>
    <x v="30"/>
    <x v="8"/>
    <n v="120"/>
    <n v="6360"/>
    <x v="2"/>
    <x v="3"/>
  </r>
  <r>
    <d v="2024-12-18T00:00:00"/>
    <s v="Sales Invoice"/>
    <x v="9"/>
    <s v="KRHUB_93329"/>
    <x v="4"/>
    <x v="4"/>
    <x v="6"/>
    <x v="30"/>
    <x v="1"/>
    <n v="12"/>
    <n v="2211.12"/>
    <x v="2"/>
    <x v="3"/>
  </r>
  <r>
    <d v="2024-12-18T00:00:00"/>
    <s v="Sales Invoice"/>
    <x v="12"/>
    <s v="KRHUB_92863"/>
    <x v="4"/>
    <x v="4"/>
    <x v="6"/>
    <x v="30"/>
    <x v="1"/>
    <n v="60"/>
    <n v="9610.7999999999993"/>
    <x v="2"/>
    <x v="3"/>
  </r>
  <r>
    <d v="2024-12-18T00:00:00"/>
    <s v="Sales Invoice"/>
    <x v="12"/>
    <s v="KRHUB_92863"/>
    <x v="4"/>
    <x v="4"/>
    <x v="6"/>
    <x v="30"/>
    <x v="16"/>
    <n v="4"/>
    <n v="2555.56"/>
    <x v="2"/>
    <x v="3"/>
  </r>
  <r>
    <d v="2024-12-18T00:00:00"/>
    <s v="Sales Invoice"/>
    <x v="12"/>
    <s v="KRHUB_92863"/>
    <x v="4"/>
    <x v="4"/>
    <x v="6"/>
    <x v="30"/>
    <x v="16"/>
    <n v="20"/>
    <n v="11296.4"/>
    <x v="2"/>
    <x v="3"/>
  </r>
  <r>
    <d v="2024-12-18T00:00:00"/>
    <s v="Sales Invoice"/>
    <x v="9"/>
    <s v="KRHUB_93329"/>
    <x v="4"/>
    <x v="4"/>
    <x v="6"/>
    <x v="30"/>
    <x v="16"/>
    <n v="20"/>
    <n v="11296.4"/>
    <x v="2"/>
    <x v="3"/>
  </r>
  <r>
    <d v="2024-12-18T00:00:00"/>
    <s v="Sales Invoice"/>
    <x v="12"/>
    <s v="KRHUB_92863"/>
    <x v="4"/>
    <x v="4"/>
    <x v="6"/>
    <x v="10"/>
    <x v="45"/>
    <n v="20"/>
    <n v="28240.6"/>
    <x v="2"/>
    <x v="3"/>
  </r>
  <r>
    <d v="2024-12-18T00:00:00"/>
    <s v="Sales Invoice"/>
    <x v="16"/>
    <s v="KRHUB_93275"/>
    <x v="5"/>
    <x v="5"/>
    <x v="6"/>
    <x v="10"/>
    <x v="45"/>
    <n v="20"/>
    <n v="25907.4"/>
    <x v="2"/>
    <x v="3"/>
  </r>
  <r>
    <d v="2024-12-18T00:00:00"/>
    <s v="Sales Invoice"/>
    <x v="26"/>
    <s v="KRHUB_85835"/>
    <x v="5"/>
    <x v="5"/>
    <x v="6"/>
    <x v="10"/>
    <x v="45"/>
    <n v="20"/>
    <n v="25907.4"/>
    <x v="2"/>
    <x v="3"/>
  </r>
  <r>
    <d v="2024-12-18T00:00:00"/>
    <s v="Sales Invoice"/>
    <x v="27"/>
    <s v="KRHUB_82079"/>
    <x v="4"/>
    <x v="4"/>
    <x v="6"/>
    <x v="10"/>
    <x v="45"/>
    <n v="20"/>
    <n v="25907.4"/>
    <x v="2"/>
    <x v="3"/>
  </r>
  <r>
    <d v="2024-12-18T00:00:00"/>
    <s v="Sales Invoice"/>
    <x v="23"/>
    <s v="KRHUB_90915"/>
    <x v="5"/>
    <x v="5"/>
    <x v="6"/>
    <x v="10"/>
    <x v="45"/>
    <n v="20"/>
    <n v="25907.4"/>
    <x v="2"/>
    <x v="3"/>
  </r>
  <r>
    <d v="2024-12-18T00:00:00"/>
    <s v="Sales Invoice"/>
    <x v="9"/>
    <s v="KRHUB_93329"/>
    <x v="4"/>
    <x v="4"/>
    <x v="6"/>
    <x v="10"/>
    <x v="45"/>
    <n v="30"/>
    <n v="38861.1"/>
    <x v="2"/>
    <x v="3"/>
  </r>
  <r>
    <d v="2024-12-18T00:00:00"/>
    <s v="Sales Invoice"/>
    <x v="28"/>
    <s v="KRHUB_88631"/>
    <x v="5"/>
    <x v="5"/>
    <x v="6"/>
    <x v="10"/>
    <x v="45"/>
    <n v="20"/>
    <n v="25907.4"/>
    <x v="2"/>
    <x v="3"/>
  </r>
  <r>
    <d v="2024-12-18T00:00:00"/>
    <s v="Sales Invoice"/>
    <x v="12"/>
    <s v="KRHUB_92863"/>
    <x v="4"/>
    <x v="4"/>
    <x v="6"/>
    <x v="10"/>
    <x v="17"/>
    <n v="4"/>
    <n v="408.16"/>
    <x v="2"/>
    <x v="3"/>
  </r>
  <r>
    <d v="2024-12-18T00:00:00"/>
    <s v="Sales Invoice"/>
    <x v="12"/>
    <s v="KRHUB_92863"/>
    <x v="4"/>
    <x v="4"/>
    <x v="6"/>
    <x v="10"/>
    <x v="17"/>
    <n v="496"/>
    <n v="50611.839999999997"/>
    <x v="2"/>
    <x v="3"/>
  </r>
  <r>
    <d v="2024-12-18T00:00:00"/>
    <s v="Sales Invoice"/>
    <x v="12"/>
    <s v="KRHUB_92863"/>
    <x v="4"/>
    <x v="4"/>
    <x v="6"/>
    <x v="11"/>
    <x v="46"/>
    <n v="40"/>
    <n v="14778"/>
    <x v="2"/>
    <x v="3"/>
  </r>
  <r>
    <d v="2024-12-18T00:00:00"/>
    <s v="Sales Invoice"/>
    <x v="12"/>
    <s v="KRHUB_92863"/>
    <x v="4"/>
    <x v="4"/>
    <x v="6"/>
    <x v="11"/>
    <x v="17"/>
    <n v="50"/>
    <n v="30046.5"/>
    <x v="2"/>
    <x v="3"/>
  </r>
  <r>
    <d v="2024-12-18T00:00:00"/>
    <s v="Sales Invoice"/>
    <x v="9"/>
    <s v="KRHUB_93329"/>
    <x v="4"/>
    <x v="4"/>
    <x v="6"/>
    <x v="11"/>
    <x v="17"/>
    <n v="150"/>
    <n v="15306"/>
    <x v="2"/>
    <x v="3"/>
  </r>
  <r>
    <d v="2024-12-18T00:00:00"/>
    <s v="Sales Invoice"/>
    <x v="12"/>
    <s v="KRHUB_92863"/>
    <x v="4"/>
    <x v="4"/>
    <x v="6"/>
    <x v="11"/>
    <x v="8"/>
    <n v="96"/>
    <n v="12977.28"/>
    <x v="2"/>
    <x v="3"/>
  </r>
  <r>
    <d v="2024-12-18T00:00:00"/>
    <s v="Sales Invoice"/>
    <x v="9"/>
    <s v="KRHUB_93329"/>
    <x v="4"/>
    <x v="4"/>
    <x v="6"/>
    <x v="11"/>
    <x v="2"/>
    <n v="144"/>
    <n v="9734.4"/>
    <x v="2"/>
    <x v="3"/>
  </r>
  <r>
    <d v="2024-12-18T00:00:00"/>
    <s v="Sales Invoice"/>
    <x v="12"/>
    <s v="KRHUB_92863"/>
    <x v="4"/>
    <x v="4"/>
    <x v="7"/>
    <x v="12"/>
    <x v="1"/>
    <n v="6"/>
    <n v="5298.24"/>
    <x v="2"/>
    <x v="3"/>
  </r>
  <r>
    <d v="2024-12-18T00:00:00"/>
    <s v="Sales Invoice"/>
    <x v="12"/>
    <s v="KRHUB_92863"/>
    <x v="4"/>
    <x v="4"/>
    <x v="7"/>
    <x v="13"/>
    <x v="20"/>
    <n v="6"/>
    <n v="2045.46"/>
    <x v="2"/>
    <x v="3"/>
  </r>
  <r>
    <d v="2024-12-18T00:00:00"/>
    <s v="Sales Invoice"/>
    <x v="12"/>
    <s v="KRHUB_92863"/>
    <x v="4"/>
    <x v="4"/>
    <x v="8"/>
    <x v="14"/>
    <x v="41"/>
    <n v="6"/>
    <n v="2238.2399999999998"/>
    <x v="2"/>
    <x v="3"/>
  </r>
  <r>
    <d v="2024-12-18T00:00:00"/>
    <s v="Scheme Free Product"/>
    <x v="12"/>
    <s v="KRHUB_92863"/>
    <x v="4"/>
    <x v="4"/>
    <x v="6"/>
    <x v="11"/>
    <x v="33"/>
    <n v="40"/>
    <n v="0"/>
    <x v="2"/>
    <x v="3"/>
  </r>
  <r>
    <d v="2024-12-19T00:00:00"/>
    <s v="Sales Invoice"/>
    <x v="15"/>
    <s v="KRHUB_90736"/>
    <x v="4"/>
    <x v="4"/>
    <x v="9"/>
    <x v="17"/>
    <x v="22"/>
    <n v="192"/>
    <n v="14987.52"/>
    <x v="2"/>
    <x v="3"/>
  </r>
  <r>
    <d v="2024-12-19T00:00:00"/>
    <s v="Sales Invoice"/>
    <x v="15"/>
    <s v="KRHUB_90736"/>
    <x v="4"/>
    <x v="4"/>
    <x v="9"/>
    <x v="18"/>
    <x v="6"/>
    <n v="18"/>
    <n v="5921.1"/>
    <x v="2"/>
    <x v="3"/>
  </r>
  <r>
    <d v="2024-12-19T00:00:00"/>
    <s v="Sales Invoice"/>
    <x v="15"/>
    <s v="KRHUB_90736"/>
    <x v="4"/>
    <x v="4"/>
    <x v="9"/>
    <x v="18"/>
    <x v="6"/>
    <n v="18"/>
    <n v="5131.62"/>
    <x v="2"/>
    <x v="3"/>
  </r>
  <r>
    <d v="2024-12-19T00:00:00"/>
    <s v="Sales Invoice"/>
    <x v="15"/>
    <s v="KRHUB_90736"/>
    <x v="4"/>
    <x v="4"/>
    <x v="0"/>
    <x v="19"/>
    <x v="23"/>
    <n v="24"/>
    <n v="1009.92"/>
    <x v="2"/>
    <x v="3"/>
  </r>
  <r>
    <d v="2024-12-19T00:00:00"/>
    <s v="Sales Invoice"/>
    <x v="15"/>
    <s v="KRHUB_90736"/>
    <x v="4"/>
    <x v="4"/>
    <x v="0"/>
    <x v="22"/>
    <x v="25"/>
    <n v="24"/>
    <n v="2688"/>
    <x v="2"/>
    <x v="3"/>
  </r>
  <r>
    <d v="2024-12-19T00:00:00"/>
    <s v="Sales Invoice"/>
    <x v="15"/>
    <s v="KRHUB_90736"/>
    <x v="4"/>
    <x v="4"/>
    <x v="0"/>
    <x v="22"/>
    <x v="26"/>
    <n v="120"/>
    <n v="4800"/>
    <x v="2"/>
    <x v="3"/>
  </r>
  <r>
    <d v="2024-12-19T00:00:00"/>
    <s v="Sales Invoice"/>
    <x v="15"/>
    <s v="KRHUB_90736"/>
    <x v="4"/>
    <x v="4"/>
    <x v="0"/>
    <x v="22"/>
    <x v="26"/>
    <n v="100"/>
    <n v="7000"/>
    <x v="2"/>
    <x v="3"/>
  </r>
  <r>
    <d v="2024-12-19T00:00:00"/>
    <s v="Sales Invoice"/>
    <x v="15"/>
    <s v="KRHUB_90736"/>
    <x v="4"/>
    <x v="4"/>
    <x v="0"/>
    <x v="0"/>
    <x v="13"/>
    <n v="36"/>
    <n v="9610.92"/>
    <x v="2"/>
    <x v="3"/>
  </r>
  <r>
    <d v="2024-12-19T00:00:00"/>
    <s v="Sales Invoice"/>
    <x v="15"/>
    <s v="KRHUB_90736"/>
    <x v="4"/>
    <x v="4"/>
    <x v="0"/>
    <x v="0"/>
    <x v="2"/>
    <n v="12"/>
    <n v="6160.68"/>
    <x v="2"/>
    <x v="3"/>
  </r>
  <r>
    <d v="2024-12-19T00:00:00"/>
    <s v="Sales Invoice"/>
    <x v="15"/>
    <s v="KRHUB_90736"/>
    <x v="4"/>
    <x v="4"/>
    <x v="0"/>
    <x v="0"/>
    <x v="0"/>
    <n v="36"/>
    <n v="8839.44"/>
    <x v="2"/>
    <x v="3"/>
  </r>
  <r>
    <d v="2024-12-19T00:00:00"/>
    <s v="Sales Invoice"/>
    <x v="15"/>
    <s v="KRHUB_90736"/>
    <x v="4"/>
    <x v="4"/>
    <x v="0"/>
    <x v="23"/>
    <x v="20"/>
    <n v="18"/>
    <n v="2812.68"/>
    <x v="2"/>
    <x v="3"/>
  </r>
  <r>
    <d v="2024-12-19T00:00:00"/>
    <s v="Sales Invoice"/>
    <x v="15"/>
    <s v="KRHUB_90736"/>
    <x v="4"/>
    <x v="4"/>
    <x v="0"/>
    <x v="24"/>
    <x v="29"/>
    <n v="80"/>
    <n v="8240"/>
    <x v="2"/>
    <x v="3"/>
  </r>
  <r>
    <d v="2024-12-19T00:00:00"/>
    <s v="Sales Invoice"/>
    <x v="15"/>
    <s v="KRHUB_90736"/>
    <x v="4"/>
    <x v="4"/>
    <x v="10"/>
    <x v="25"/>
    <x v="2"/>
    <n v="12"/>
    <n v="990"/>
    <x v="2"/>
    <x v="3"/>
  </r>
  <r>
    <d v="2024-12-19T00:00:00"/>
    <s v="Sales Invoice"/>
    <x v="15"/>
    <s v="KRHUB_90736"/>
    <x v="4"/>
    <x v="4"/>
    <x v="10"/>
    <x v="25"/>
    <x v="0"/>
    <n v="12"/>
    <n v="1900.08"/>
    <x v="2"/>
    <x v="3"/>
  </r>
  <r>
    <d v="2024-12-19T00:00:00"/>
    <s v="Sales Invoice"/>
    <x v="15"/>
    <s v="KRHUB_90736"/>
    <x v="4"/>
    <x v="4"/>
    <x v="10"/>
    <x v="25"/>
    <x v="11"/>
    <n v="12"/>
    <n v="850.08"/>
    <x v="2"/>
    <x v="3"/>
  </r>
  <r>
    <d v="2024-12-19T00:00:00"/>
    <s v="Sales Invoice"/>
    <x v="15"/>
    <s v="KRHUB_90736"/>
    <x v="4"/>
    <x v="4"/>
    <x v="1"/>
    <x v="1"/>
    <x v="1"/>
    <n v="12"/>
    <n v="2667.84"/>
    <x v="2"/>
    <x v="3"/>
  </r>
  <r>
    <d v="2024-12-19T00:00:00"/>
    <s v="Sales Invoice"/>
    <x v="15"/>
    <s v="KRHUB_90736"/>
    <x v="4"/>
    <x v="4"/>
    <x v="1"/>
    <x v="1"/>
    <x v="1"/>
    <n v="12"/>
    <n v="2667.84"/>
    <x v="2"/>
    <x v="3"/>
  </r>
  <r>
    <d v="2024-12-19T00:00:00"/>
    <s v="Sales Invoice"/>
    <x v="15"/>
    <s v="KRHUB_90736"/>
    <x v="4"/>
    <x v="4"/>
    <x v="1"/>
    <x v="1"/>
    <x v="23"/>
    <n v="24"/>
    <n v="857.04"/>
    <x v="2"/>
    <x v="3"/>
  </r>
  <r>
    <d v="2024-12-19T00:00:00"/>
    <s v="Sales Invoice"/>
    <x v="15"/>
    <s v="KRHUB_90736"/>
    <x v="4"/>
    <x v="4"/>
    <x v="1"/>
    <x v="1"/>
    <x v="13"/>
    <n v="72"/>
    <n v="3456"/>
    <x v="2"/>
    <x v="3"/>
  </r>
  <r>
    <d v="2024-12-19T00:00:00"/>
    <s v="Sales Invoice"/>
    <x v="15"/>
    <s v="KRHUB_90736"/>
    <x v="4"/>
    <x v="4"/>
    <x v="2"/>
    <x v="27"/>
    <x v="11"/>
    <n v="120"/>
    <n v="3783.6"/>
    <x v="2"/>
    <x v="3"/>
  </r>
  <r>
    <d v="2024-12-19T00:00:00"/>
    <s v="Sales Invoice"/>
    <x v="15"/>
    <s v="KRHUB_90736"/>
    <x v="4"/>
    <x v="4"/>
    <x v="2"/>
    <x v="27"/>
    <x v="34"/>
    <n v="112"/>
    <n v="5044.4799999999996"/>
    <x v="2"/>
    <x v="3"/>
  </r>
  <r>
    <d v="2024-12-19T00:00:00"/>
    <s v="Sales Invoice"/>
    <x v="15"/>
    <s v="KRHUB_90736"/>
    <x v="4"/>
    <x v="4"/>
    <x v="2"/>
    <x v="27"/>
    <x v="19"/>
    <n v="40"/>
    <n v="4324.3999999999996"/>
    <x v="2"/>
    <x v="3"/>
  </r>
  <r>
    <d v="2024-12-19T00:00:00"/>
    <s v="Sales Invoice"/>
    <x v="15"/>
    <s v="KRHUB_90736"/>
    <x v="4"/>
    <x v="4"/>
    <x v="2"/>
    <x v="2"/>
    <x v="2"/>
    <n v="48"/>
    <n v="8216.16"/>
    <x v="2"/>
    <x v="3"/>
  </r>
  <r>
    <d v="2024-12-19T00:00:00"/>
    <s v="Sales Invoice"/>
    <x v="15"/>
    <s v="KRHUB_90736"/>
    <x v="4"/>
    <x v="4"/>
    <x v="2"/>
    <x v="2"/>
    <x v="8"/>
    <n v="48"/>
    <n v="9473.76"/>
    <x v="2"/>
    <x v="3"/>
  </r>
  <r>
    <d v="2024-12-19T00:00:00"/>
    <s v="Sales Invoice"/>
    <x v="25"/>
    <s v="KRHUB_95398"/>
    <x v="6"/>
    <x v="7"/>
    <x v="3"/>
    <x v="5"/>
    <x v="38"/>
    <n v="190"/>
    <n v="240659.7"/>
    <x v="2"/>
    <x v="3"/>
  </r>
  <r>
    <d v="2024-12-19T00:00:00"/>
    <s v="Sales Invoice"/>
    <x v="25"/>
    <s v="KRHUB_95398"/>
    <x v="6"/>
    <x v="7"/>
    <x v="3"/>
    <x v="5"/>
    <x v="38"/>
    <n v="60"/>
    <n v="75997.8"/>
    <x v="2"/>
    <x v="3"/>
  </r>
  <r>
    <d v="2024-12-19T00:00:00"/>
    <s v="Sales Invoice"/>
    <x v="15"/>
    <s v="KRHUB_90736"/>
    <x v="4"/>
    <x v="4"/>
    <x v="3"/>
    <x v="6"/>
    <x v="9"/>
    <n v="36"/>
    <n v="1441.8"/>
    <x v="2"/>
    <x v="3"/>
  </r>
  <r>
    <d v="2024-12-19T00:00:00"/>
    <s v="Sales Invoice"/>
    <x v="25"/>
    <s v="KRHUB_95398"/>
    <x v="6"/>
    <x v="7"/>
    <x v="3"/>
    <x v="6"/>
    <x v="13"/>
    <n v="71"/>
    <n v="32704.02"/>
    <x v="2"/>
    <x v="3"/>
  </r>
  <r>
    <d v="2024-12-19T00:00:00"/>
    <s v="Sales Invoice"/>
    <x v="25"/>
    <s v="KRHUB_95398"/>
    <x v="6"/>
    <x v="7"/>
    <x v="3"/>
    <x v="6"/>
    <x v="13"/>
    <n v="865"/>
    <n v="398436.3"/>
    <x v="2"/>
    <x v="3"/>
  </r>
  <r>
    <d v="2024-12-19T00:00:00"/>
    <s v="Sales Invoice"/>
    <x v="15"/>
    <s v="KRHUB_90736"/>
    <x v="4"/>
    <x v="4"/>
    <x v="3"/>
    <x v="6"/>
    <x v="14"/>
    <n v="180"/>
    <n v="16371"/>
    <x v="2"/>
    <x v="3"/>
  </r>
  <r>
    <d v="2024-12-19T00:00:00"/>
    <s v="Sales Invoice"/>
    <x v="25"/>
    <s v="KRHUB_95398"/>
    <x v="6"/>
    <x v="7"/>
    <x v="3"/>
    <x v="6"/>
    <x v="37"/>
    <n v="800"/>
    <n v="1382480"/>
    <x v="2"/>
    <x v="3"/>
  </r>
  <r>
    <d v="2024-12-19T00:00:00"/>
    <s v="Sales Invoice"/>
    <x v="15"/>
    <s v="KRHUB_90736"/>
    <x v="4"/>
    <x v="4"/>
    <x v="5"/>
    <x v="9"/>
    <x v="8"/>
    <n v="24"/>
    <n v="3979.92"/>
    <x v="2"/>
    <x v="3"/>
  </r>
  <r>
    <d v="2024-12-19T00:00:00"/>
    <s v="Sales Invoice"/>
    <x v="15"/>
    <s v="KRHUB_90736"/>
    <x v="4"/>
    <x v="4"/>
    <x v="5"/>
    <x v="9"/>
    <x v="8"/>
    <n v="24"/>
    <n v="3979.92"/>
    <x v="2"/>
    <x v="3"/>
  </r>
  <r>
    <d v="2024-12-19T00:00:00"/>
    <s v="Sales Invoice"/>
    <x v="15"/>
    <s v="KRHUB_90736"/>
    <x v="4"/>
    <x v="4"/>
    <x v="6"/>
    <x v="30"/>
    <x v="16"/>
    <n v="4"/>
    <n v="2266.64"/>
    <x v="2"/>
    <x v="3"/>
  </r>
  <r>
    <d v="2024-12-19T00:00:00"/>
    <s v="Sales Invoice"/>
    <x v="15"/>
    <s v="KRHUB_90736"/>
    <x v="4"/>
    <x v="4"/>
    <x v="6"/>
    <x v="30"/>
    <x v="16"/>
    <n v="4"/>
    <n v="1981.48"/>
    <x v="2"/>
    <x v="3"/>
  </r>
  <r>
    <d v="2024-12-19T00:00:00"/>
    <s v="Sales Invoice"/>
    <x v="14"/>
    <s v="KRHUB_78572"/>
    <x v="4"/>
    <x v="4"/>
    <x v="6"/>
    <x v="10"/>
    <x v="45"/>
    <n v="80"/>
    <n v="103629.6"/>
    <x v="2"/>
    <x v="3"/>
  </r>
  <r>
    <d v="2024-12-19T00:00:00"/>
    <s v="Sales Invoice"/>
    <x v="15"/>
    <s v="KRHUB_90736"/>
    <x v="4"/>
    <x v="4"/>
    <x v="6"/>
    <x v="11"/>
    <x v="13"/>
    <n v="432"/>
    <n v="4000.32"/>
    <x v="2"/>
    <x v="3"/>
  </r>
  <r>
    <d v="2024-12-19T00:00:00"/>
    <s v="Sales Invoice"/>
    <x v="15"/>
    <s v="KRHUB_90736"/>
    <x v="4"/>
    <x v="4"/>
    <x v="6"/>
    <x v="11"/>
    <x v="2"/>
    <n v="96"/>
    <n v="6489.6"/>
    <x v="2"/>
    <x v="3"/>
  </r>
  <r>
    <d v="2024-12-19T00:00:00"/>
    <s v="Sales Invoice"/>
    <x v="15"/>
    <s v="KRHUB_90736"/>
    <x v="4"/>
    <x v="4"/>
    <x v="6"/>
    <x v="11"/>
    <x v="8"/>
    <n v="72"/>
    <n v="5666.4"/>
    <x v="2"/>
    <x v="3"/>
  </r>
  <r>
    <d v="2024-12-19T00:00:00"/>
    <s v="Sales Invoice"/>
    <x v="15"/>
    <s v="KRHUB_90736"/>
    <x v="4"/>
    <x v="4"/>
    <x v="6"/>
    <x v="11"/>
    <x v="2"/>
    <n v="48"/>
    <n v="2000.16"/>
    <x v="2"/>
    <x v="3"/>
  </r>
  <r>
    <d v="2024-12-19T00:00:00"/>
    <s v="Sales Invoice"/>
    <x v="15"/>
    <s v="KRHUB_90736"/>
    <x v="4"/>
    <x v="4"/>
    <x v="6"/>
    <x v="11"/>
    <x v="2"/>
    <n v="48"/>
    <n v="2000.16"/>
    <x v="2"/>
    <x v="3"/>
  </r>
  <r>
    <d v="2024-12-19T00:00:00"/>
    <s v="Sales Invoice"/>
    <x v="15"/>
    <s v="KRHUB_90736"/>
    <x v="4"/>
    <x v="4"/>
    <x v="7"/>
    <x v="12"/>
    <x v="21"/>
    <n v="12"/>
    <n v="2236.3200000000002"/>
    <x v="2"/>
    <x v="3"/>
  </r>
  <r>
    <d v="2024-12-19T00:00:00"/>
    <s v="Sales Invoice"/>
    <x v="15"/>
    <s v="KRHUB_90736"/>
    <x v="4"/>
    <x v="4"/>
    <x v="7"/>
    <x v="12"/>
    <x v="21"/>
    <n v="6"/>
    <n v="1445.46"/>
    <x v="2"/>
    <x v="3"/>
  </r>
  <r>
    <d v="2024-12-19T00:00:00"/>
    <s v="Sales Invoice"/>
    <x v="15"/>
    <s v="KRHUB_90736"/>
    <x v="4"/>
    <x v="4"/>
    <x v="7"/>
    <x v="12"/>
    <x v="21"/>
    <n v="12"/>
    <n v="2236.3200000000002"/>
    <x v="2"/>
    <x v="3"/>
  </r>
  <r>
    <d v="2024-12-19T00:00:00"/>
    <s v="Sales Invoice"/>
    <x v="15"/>
    <s v="KRHUB_90736"/>
    <x v="4"/>
    <x v="4"/>
    <x v="7"/>
    <x v="12"/>
    <x v="21"/>
    <n v="12"/>
    <n v="2236.3200000000002"/>
    <x v="2"/>
    <x v="3"/>
  </r>
  <r>
    <d v="2024-12-19T00:00:00"/>
    <s v="Sales Invoice"/>
    <x v="15"/>
    <s v="KRHUB_90736"/>
    <x v="4"/>
    <x v="4"/>
    <x v="7"/>
    <x v="12"/>
    <x v="7"/>
    <n v="300"/>
    <n v="7350"/>
    <x v="2"/>
    <x v="3"/>
  </r>
  <r>
    <d v="2024-12-19T00:00:00"/>
    <s v="Scheme Free Product"/>
    <x v="15"/>
    <s v="KRHUB_90736"/>
    <x v="4"/>
    <x v="4"/>
    <x v="6"/>
    <x v="11"/>
    <x v="7"/>
    <n v="72"/>
    <n v="0"/>
    <x v="2"/>
    <x v="3"/>
  </r>
  <r>
    <d v="2024-12-20T00:00:00"/>
    <s v="Sales Invoice"/>
    <x v="10"/>
    <s v="KRHUB_85606"/>
    <x v="4"/>
    <x v="4"/>
    <x v="9"/>
    <x v="18"/>
    <x v="2"/>
    <n v="12"/>
    <n v="1736.76"/>
    <x v="2"/>
    <x v="3"/>
  </r>
  <r>
    <d v="2024-12-20T00:00:00"/>
    <s v="Sales Invoice"/>
    <x v="10"/>
    <s v="KRHUB_85606"/>
    <x v="4"/>
    <x v="4"/>
    <x v="9"/>
    <x v="18"/>
    <x v="6"/>
    <n v="6"/>
    <n v="1973.7"/>
    <x v="2"/>
    <x v="3"/>
  </r>
  <r>
    <d v="2024-12-20T00:00:00"/>
    <s v="Sales Invoice"/>
    <x v="10"/>
    <s v="KRHUB_85606"/>
    <x v="4"/>
    <x v="4"/>
    <x v="9"/>
    <x v="18"/>
    <x v="6"/>
    <n v="6"/>
    <n v="1710.54"/>
    <x v="2"/>
    <x v="3"/>
  </r>
  <r>
    <d v="2024-12-20T00:00:00"/>
    <s v="Sales Invoice"/>
    <x v="10"/>
    <s v="KRHUB_85606"/>
    <x v="4"/>
    <x v="4"/>
    <x v="0"/>
    <x v="19"/>
    <x v="23"/>
    <n v="24"/>
    <n v="2077.6799999999998"/>
    <x v="2"/>
    <x v="3"/>
  </r>
  <r>
    <d v="2024-12-20T00:00:00"/>
    <s v="Sales Invoice"/>
    <x v="18"/>
    <s v="KRHUB_92137"/>
    <x v="5"/>
    <x v="5"/>
    <x v="0"/>
    <x v="21"/>
    <x v="22"/>
    <n v="48"/>
    <n v="3157.44"/>
    <x v="2"/>
    <x v="3"/>
  </r>
  <r>
    <d v="2024-12-20T00:00:00"/>
    <s v="Sales Invoice"/>
    <x v="17"/>
    <s v="KRHUB_91961"/>
    <x v="4"/>
    <x v="4"/>
    <x v="0"/>
    <x v="22"/>
    <x v="26"/>
    <n v="480"/>
    <n v="19200"/>
    <x v="2"/>
    <x v="3"/>
  </r>
  <r>
    <d v="2024-12-20T00:00:00"/>
    <s v="Sales Invoice"/>
    <x v="18"/>
    <s v="KRHUB_92137"/>
    <x v="5"/>
    <x v="5"/>
    <x v="0"/>
    <x v="22"/>
    <x v="26"/>
    <n v="480"/>
    <n v="19200"/>
    <x v="2"/>
    <x v="3"/>
  </r>
  <r>
    <d v="2024-12-20T00:00:00"/>
    <s v="Sales Invoice"/>
    <x v="10"/>
    <s v="KRHUB_85606"/>
    <x v="4"/>
    <x v="4"/>
    <x v="0"/>
    <x v="22"/>
    <x v="49"/>
    <n v="40"/>
    <n v="2773.2"/>
    <x v="2"/>
    <x v="3"/>
  </r>
  <r>
    <d v="2024-12-20T00:00:00"/>
    <s v="Sales Invoice"/>
    <x v="17"/>
    <s v="KRHUB_91961"/>
    <x v="4"/>
    <x v="4"/>
    <x v="0"/>
    <x v="22"/>
    <x v="49"/>
    <n v="24"/>
    <n v="1663.92"/>
    <x v="2"/>
    <x v="3"/>
  </r>
  <r>
    <d v="2024-12-20T00:00:00"/>
    <s v="Sales Invoice"/>
    <x v="17"/>
    <s v="KRHUB_91961"/>
    <x v="4"/>
    <x v="4"/>
    <x v="0"/>
    <x v="0"/>
    <x v="13"/>
    <n v="24"/>
    <n v="6407.28"/>
    <x v="2"/>
    <x v="3"/>
  </r>
  <r>
    <d v="2024-12-20T00:00:00"/>
    <s v="Sales Invoice"/>
    <x v="17"/>
    <s v="KRHUB_91961"/>
    <x v="4"/>
    <x v="4"/>
    <x v="0"/>
    <x v="0"/>
    <x v="2"/>
    <n v="6"/>
    <n v="3080.34"/>
    <x v="2"/>
    <x v="3"/>
  </r>
  <r>
    <d v="2024-12-20T00:00:00"/>
    <s v="Sales Invoice"/>
    <x v="17"/>
    <s v="KRHUB_91961"/>
    <x v="4"/>
    <x v="4"/>
    <x v="0"/>
    <x v="31"/>
    <x v="50"/>
    <n v="50"/>
    <n v="4152.5"/>
    <x v="2"/>
    <x v="3"/>
  </r>
  <r>
    <d v="2024-12-20T00:00:00"/>
    <s v="Sales Invoice"/>
    <x v="17"/>
    <s v="KRHUB_91961"/>
    <x v="4"/>
    <x v="4"/>
    <x v="0"/>
    <x v="31"/>
    <x v="50"/>
    <n v="50"/>
    <n v="10272.5"/>
    <x v="2"/>
    <x v="3"/>
  </r>
  <r>
    <d v="2024-12-20T00:00:00"/>
    <s v="Sales Invoice"/>
    <x v="17"/>
    <s v="KRHUB_91961"/>
    <x v="4"/>
    <x v="4"/>
    <x v="0"/>
    <x v="31"/>
    <x v="23"/>
    <n v="36"/>
    <n v="3182.04"/>
    <x v="2"/>
    <x v="3"/>
  </r>
  <r>
    <d v="2024-12-20T00:00:00"/>
    <s v="Sales Invoice"/>
    <x v="18"/>
    <s v="KRHUB_92137"/>
    <x v="5"/>
    <x v="5"/>
    <x v="0"/>
    <x v="24"/>
    <x v="29"/>
    <n v="320"/>
    <n v="32960"/>
    <x v="2"/>
    <x v="3"/>
  </r>
  <r>
    <d v="2024-12-20T00:00:00"/>
    <s v="Sales Invoice"/>
    <x v="17"/>
    <s v="KRHUB_91961"/>
    <x v="4"/>
    <x v="4"/>
    <x v="0"/>
    <x v="24"/>
    <x v="29"/>
    <n v="160"/>
    <n v="16480"/>
    <x v="2"/>
    <x v="3"/>
  </r>
  <r>
    <d v="2024-12-20T00:00:00"/>
    <s v="Sales Invoice"/>
    <x v="10"/>
    <s v="KRHUB_85606"/>
    <x v="4"/>
    <x v="4"/>
    <x v="10"/>
    <x v="25"/>
    <x v="8"/>
    <n v="12"/>
    <n v="3000"/>
    <x v="2"/>
    <x v="3"/>
  </r>
  <r>
    <d v="2024-12-20T00:00:00"/>
    <s v="Sales Invoice"/>
    <x v="10"/>
    <s v="KRHUB_85606"/>
    <x v="4"/>
    <x v="4"/>
    <x v="10"/>
    <x v="25"/>
    <x v="0"/>
    <n v="12"/>
    <n v="1350"/>
    <x v="2"/>
    <x v="3"/>
  </r>
  <r>
    <d v="2024-12-20T00:00:00"/>
    <s v="Sales Invoice"/>
    <x v="10"/>
    <s v="KRHUB_85606"/>
    <x v="4"/>
    <x v="4"/>
    <x v="10"/>
    <x v="25"/>
    <x v="13"/>
    <n v="12"/>
    <n v="790.08"/>
    <x v="2"/>
    <x v="3"/>
  </r>
  <r>
    <d v="2024-12-20T00:00:00"/>
    <s v="Sales Invoice"/>
    <x v="10"/>
    <s v="KRHUB_85606"/>
    <x v="4"/>
    <x v="4"/>
    <x v="10"/>
    <x v="25"/>
    <x v="0"/>
    <n v="12"/>
    <n v="1350"/>
    <x v="2"/>
    <x v="3"/>
  </r>
  <r>
    <d v="2024-12-20T00:00:00"/>
    <s v="Sales Invoice"/>
    <x v="10"/>
    <s v="KRHUB_85606"/>
    <x v="4"/>
    <x v="4"/>
    <x v="10"/>
    <x v="25"/>
    <x v="11"/>
    <n v="12"/>
    <n v="750"/>
    <x v="2"/>
    <x v="3"/>
  </r>
  <r>
    <d v="2024-12-20T00:00:00"/>
    <s v="Sales Invoice"/>
    <x v="10"/>
    <s v="KRHUB_85606"/>
    <x v="4"/>
    <x v="4"/>
    <x v="10"/>
    <x v="25"/>
    <x v="2"/>
    <n v="24"/>
    <n v="3400.08"/>
    <x v="2"/>
    <x v="3"/>
  </r>
  <r>
    <d v="2024-12-20T00:00:00"/>
    <s v="Sales Invoice"/>
    <x v="17"/>
    <s v="KRHUB_91961"/>
    <x v="4"/>
    <x v="4"/>
    <x v="10"/>
    <x v="25"/>
    <x v="8"/>
    <n v="48"/>
    <n v="6000"/>
    <x v="2"/>
    <x v="3"/>
  </r>
  <r>
    <d v="2024-12-20T00:00:00"/>
    <s v="Sales Invoice"/>
    <x v="10"/>
    <s v="KRHUB_85606"/>
    <x v="4"/>
    <x v="4"/>
    <x v="1"/>
    <x v="1"/>
    <x v="1"/>
    <n v="12"/>
    <n v="2946.48"/>
    <x v="2"/>
    <x v="3"/>
  </r>
  <r>
    <d v="2024-12-20T00:00:00"/>
    <s v="Sales Invoice"/>
    <x v="17"/>
    <s v="KRHUB_91961"/>
    <x v="4"/>
    <x v="4"/>
    <x v="1"/>
    <x v="1"/>
    <x v="8"/>
    <n v="6"/>
    <n v="2625"/>
    <x v="2"/>
    <x v="3"/>
  </r>
  <r>
    <d v="2024-12-20T00:00:00"/>
    <s v="Sales Invoice"/>
    <x v="10"/>
    <s v="KRHUB_85606"/>
    <x v="4"/>
    <x v="4"/>
    <x v="1"/>
    <x v="1"/>
    <x v="23"/>
    <n v="72"/>
    <n v="1440"/>
    <x v="2"/>
    <x v="3"/>
  </r>
  <r>
    <d v="2024-12-20T00:00:00"/>
    <s v="Sales Invoice"/>
    <x v="10"/>
    <s v="KRHUB_85606"/>
    <x v="4"/>
    <x v="4"/>
    <x v="1"/>
    <x v="26"/>
    <x v="23"/>
    <n v="12"/>
    <n v="1060.68"/>
    <x v="2"/>
    <x v="3"/>
  </r>
  <r>
    <d v="2024-12-20T00:00:00"/>
    <s v="Sales Invoice"/>
    <x v="10"/>
    <s v="KRHUB_85606"/>
    <x v="4"/>
    <x v="4"/>
    <x v="2"/>
    <x v="27"/>
    <x v="7"/>
    <n v="120"/>
    <n v="5404.8"/>
    <x v="2"/>
    <x v="3"/>
  </r>
  <r>
    <d v="2024-12-20T00:00:00"/>
    <s v="Sales Invoice"/>
    <x v="10"/>
    <s v="KRHUB_85606"/>
    <x v="4"/>
    <x v="4"/>
    <x v="2"/>
    <x v="27"/>
    <x v="20"/>
    <n v="30"/>
    <n v="4324.2"/>
    <x v="2"/>
    <x v="3"/>
  </r>
  <r>
    <d v="2024-12-20T00:00:00"/>
    <s v="Sales Invoice"/>
    <x v="10"/>
    <s v="KRHUB_85606"/>
    <x v="4"/>
    <x v="4"/>
    <x v="2"/>
    <x v="27"/>
    <x v="19"/>
    <n v="40"/>
    <n v="4324.3999999999996"/>
    <x v="2"/>
    <x v="3"/>
  </r>
  <r>
    <d v="2024-12-20T00:00:00"/>
    <s v="Sales Invoice"/>
    <x v="10"/>
    <s v="KRHUB_85606"/>
    <x v="4"/>
    <x v="4"/>
    <x v="2"/>
    <x v="2"/>
    <x v="3"/>
    <n v="54"/>
    <n v="6631.74"/>
    <x v="2"/>
    <x v="3"/>
  </r>
  <r>
    <d v="2024-12-20T00:00:00"/>
    <s v="Sales Invoice"/>
    <x v="10"/>
    <s v="KRHUB_85606"/>
    <x v="4"/>
    <x v="4"/>
    <x v="2"/>
    <x v="2"/>
    <x v="0"/>
    <n v="36"/>
    <n v="4421.16"/>
    <x v="2"/>
    <x v="3"/>
  </r>
  <r>
    <d v="2024-12-20T00:00:00"/>
    <s v="Sales Invoice"/>
    <x v="10"/>
    <s v="KRHUB_85606"/>
    <x v="4"/>
    <x v="4"/>
    <x v="2"/>
    <x v="2"/>
    <x v="2"/>
    <n v="48"/>
    <n v="8216.16"/>
    <x v="2"/>
    <x v="3"/>
  </r>
  <r>
    <d v="2024-12-20T00:00:00"/>
    <s v="Sales Invoice"/>
    <x v="10"/>
    <s v="KRHUB_85606"/>
    <x v="4"/>
    <x v="4"/>
    <x v="2"/>
    <x v="2"/>
    <x v="6"/>
    <n v="18"/>
    <n v="5921.1"/>
    <x v="2"/>
    <x v="3"/>
  </r>
  <r>
    <d v="2024-12-20T00:00:00"/>
    <s v="Sales Invoice"/>
    <x v="17"/>
    <s v="KRHUB_91961"/>
    <x v="4"/>
    <x v="4"/>
    <x v="3"/>
    <x v="4"/>
    <x v="9"/>
    <n v="144"/>
    <n v="6609.6"/>
    <x v="2"/>
    <x v="3"/>
  </r>
  <r>
    <d v="2024-12-20T00:00:00"/>
    <s v="Sales Invoice"/>
    <x v="18"/>
    <s v="KRHUB_92137"/>
    <x v="5"/>
    <x v="5"/>
    <x v="3"/>
    <x v="16"/>
    <x v="39"/>
    <n v="32"/>
    <n v="5607.04"/>
    <x v="2"/>
    <x v="3"/>
  </r>
  <r>
    <d v="2024-12-20T00:00:00"/>
    <s v="Sales Invoice"/>
    <x v="17"/>
    <s v="KRHUB_91961"/>
    <x v="4"/>
    <x v="4"/>
    <x v="3"/>
    <x v="16"/>
    <x v="39"/>
    <n v="96"/>
    <n v="16821.12"/>
    <x v="2"/>
    <x v="3"/>
  </r>
  <r>
    <d v="2024-12-20T00:00:00"/>
    <s v="Sales Invoice"/>
    <x v="18"/>
    <s v="KRHUB_92137"/>
    <x v="5"/>
    <x v="5"/>
    <x v="3"/>
    <x v="16"/>
    <x v="37"/>
    <n v="32"/>
    <n v="9879.68"/>
    <x v="2"/>
    <x v="3"/>
  </r>
  <r>
    <d v="2024-12-20T00:00:00"/>
    <s v="Sales Invoice"/>
    <x v="17"/>
    <s v="KRHUB_91961"/>
    <x v="4"/>
    <x v="4"/>
    <x v="3"/>
    <x v="16"/>
    <x v="37"/>
    <n v="16"/>
    <n v="4939.84"/>
    <x v="2"/>
    <x v="3"/>
  </r>
  <r>
    <d v="2024-12-20T00:00:00"/>
    <s v="Sales Invoice"/>
    <x v="18"/>
    <s v="KRHUB_92137"/>
    <x v="5"/>
    <x v="5"/>
    <x v="3"/>
    <x v="16"/>
    <x v="37"/>
    <n v="16"/>
    <n v="4939.84"/>
    <x v="2"/>
    <x v="3"/>
  </r>
  <r>
    <d v="2024-12-20T00:00:00"/>
    <s v="Sales Invoice"/>
    <x v="18"/>
    <s v="KRHUB_92137"/>
    <x v="5"/>
    <x v="5"/>
    <x v="3"/>
    <x v="16"/>
    <x v="16"/>
    <n v="12"/>
    <n v="17022.599999999999"/>
    <x v="2"/>
    <x v="3"/>
  </r>
  <r>
    <d v="2024-12-20T00:00:00"/>
    <s v="Sales Invoice"/>
    <x v="17"/>
    <s v="KRHUB_91961"/>
    <x v="4"/>
    <x v="4"/>
    <x v="3"/>
    <x v="16"/>
    <x v="16"/>
    <n v="16"/>
    <n v="22696.799999999999"/>
    <x v="2"/>
    <x v="3"/>
  </r>
  <r>
    <d v="2024-12-20T00:00:00"/>
    <s v="Sales Invoice"/>
    <x v="18"/>
    <s v="KRHUB_92137"/>
    <x v="5"/>
    <x v="5"/>
    <x v="3"/>
    <x v="6"/>
    <x v="13"/>
    <n v="9"/>
    <n v="2553.39"/>
    <x v="2"/>
    <x v="3"/>
  </r>
  <r>
    <d v="2024-12-20T00:00:00"/>
    <s v="Sales Invoice"/>
    <x v="17"/>
    <s v="KRHUB_91961"/>
    <x v="4"/>
    <x v="4"/>
    <x v="3"/>
    <x v="6"/>
    <x v="37"/>
    <n v="32"/>
    <n v="55299.199999999997"/>
    <x v="2"/>
    <x v="3"/>
  </r>
  <r>
    <d v="2024-12-20T00:00:00"/>
    <s v="Sales Invoice"/>
    <x v="17"/>
    <s v="KRHUB_91961"/>
    <x v="4"/>
    <x v="4"/>
    <x v="3"/>
    <x v="6"/>
    <x v="13"/>
    <n v="24"/>
    <n v="5767.92"/>
    <x v="2"/>
    <x v="3"/>
  </r>
  <r>
    <d v="2024-12-20T00:00:00"/>
    <s v="Sales Invoice"/>
    <x v="10"/>
    <s v="KRHUB_85606"/>
    <x v="4"/>
    <x v="4"/>
    <x v="3"/>
    <x v="7"/>
    <x v="10"/>
    <n v="45"/>
    <n v="4693.95"/>
    <x v="2"/>
    <x v="3"/>
  </r>
  <r>
    <d v="2024-12-20T00:00:00"/>
    <s v="Sales Invoice"/>
    <x v="10"/>
    <s v="KRHUB_85606"/>
    <x v="4"/>
    <x v="4"/>
    <x v="5"/>
    <x v="9"/>
    <x v="41"/>
    <n v="6"/>
    <n v="4495.0200000000004"/>
    <x v="2"/>
    <x v="3"/>
  </r>
  <r>
    <d v="2024-12-20T00:00:00"/>
    <s v="Sales Invoice"/>
    <x v="10"/>
    <s v="KRHUB_85606"/>
    <x v="4"/>
    <x v="4"/>
    <x v="5"/>
    <x v="9"/>
    <x v="16"/>
    <n v="4"/>
    <n v="3330"/>
    <x v="2"/>
    <x v="3"/>
  </r>
  <r>
    <d v="2024-12-20T00:00:00"/>
    <s v="Sales Invoice"/>
    <x v="10"/>
    <s v="KRHUB_85606"/>
    <x v="4"/>
    <x v="4"/>
    <x v="5"/>
    <x v="9"/>
    <x v="16"/>
    <n v="4"/>
    <n v="3330"/>
    <x v="2"/>
    <x v="3"/>
  </r>
  <r>
    <d v="2024-12-20T00:00:00"/>
    <s v="Sales Invoice"/>
    <x v="10"/>
    <s v="KRHUB_85606"/>
    <x v="4"/>
    <x v="4"/>
    <x v="5"/>
    <x v="9"/>
    <x v="43"/>
    <n v="324"/>
    <n v="3508.92"/>
    <x v="2"/>
    <x v="3"/>
  </r>
  <r>
    <d v="2024-12-20T00:00:00"/>
    <s v="Sales Invoice"/>
    <x v="10"/>
    <s v="KRHUB_85606"/>
    <x v="4"/>
    <x v="4"/>
    <x v="5"/>
    <x v="9"/>
    <x v="43"/>
    <n v="216"/>
    <n v="1844.64"/>
    <x v="2"/>
    <x v="3"/>
  </r>
  <r>
    <d v="2024-12-20T00:00:00"/>
    <s v="Sales Invoice"/>
    <x v="10"/>
    <s v="KRHUB_85606"/>
    <x v="4"/>
    <x v="4"/>
    <x v="6"/>
    <x v="30"/>
    <x v="1"/>
    <n v="24"/>
    <n v="4422.24"/>
    <x v="2"/>
    <x v="3"/>
  </r>
  <r>
    <d v="2024-12-20T00:00:00"/>
    <s v="Sales Invoice"/>
    <x v="10"/>
    <s v="KRHUB_85606"/>
    <x v="4"/>
    <x v="4"/>
    <x v="6"/>
    <x v="30"/>
    <x v="1"/>
    <n v="60"/>
    <n v="9610.7999999999993"/>
    <x v="2"/>
    <x v="3"/>
  </r>
  <r>
    <d v="2024-12-20T00:00:00"/>
    <s v="Sales Invoice"/>
    <x v="10"/>
    <s v="KRHUB_85606"/>
    <x v="4"/>
    <x v="4"/>
    <x v="6"/>
    <x v="30"/>
    <x v="41"/>
    <n v="30"/>
    <n v="13583.1"/>
    <x v="2"/>
    <x v="3"/>
  </r>
  <r>
    <d v="2024-12-20T00:00:00"/>
    <s v="Sales Invoice"/>
    <x v="10"/>
    <s v="KRHUB_85606"/>
    <x v="4"/>
    <x v="4"/>
    <x v="6"/>
    <x v="30"/>
    <x v="41"/>
    <n v="30"/>
    <n v="11916.6"/>
    <x v="2"/>
    <x v="3"/>
  </r>
  <r>
    <d v="2024-12-20T00:00:00"/>
    <s v="Sales Invoice"/>
    <x v="10"/>
    <s v="KRHUB_85606"/>
    <x v="4"/>
    <x v="4"/>
    <x v="6"/>
    <x v="30"/>
    <x v="16"/>
    <n v="4"/>
    <n v="1981.48"/>
    <x v="2"/>
    <x v="3"/>
  </r>
  <r>
    <d v="2024-12-20T00:00:00"/>
    <s v="Sales Invoice"/>
    <x v="10"/>
    <s v="KRHUB_85606"/>
    <x v="4"/>
    <x v="4"/>
    <x v="6"/>
    <x v="30"/>
    <x v="16"/>
    <n v="4"/>
    <n v="1981.48"/>
    <x v="2"/>
    <x v="3"/>
  </r>
  <r>
    <d v="2024-12-20T00:00:00"/>
    <s v="Sales Invoice"/>
    <x v="10"/>
    <s v="KRHUB_85606"/>
    <x v="4"/>
    <x v="4"/>
    <x v="6"/>
    <x v="30"/>
    <x v="16"/>
    <n v="32"/>
    <n v="20444.48"/>
    <x v="2"/>
    <x v="3"/>
  </r>
  <r>
    <d v="2024-12-20T00:00:00"/>
    <s v="Sales Invoice"/>
    <x v="10"/>
    <s v="KRHUB_85606"/>
    <x v="4"/>
    <x v="4"/>
    <x v="6"/>
    <x v="30"/>
    <x v="16"/>
    <n v="32"/>
    <n v="18073.919999999998"/>
    <x v="2"/>
    <x v="3"/>
  </r>
  <r>
    <d v="2024-12-20T00:00:00"/>
    <s v="Sales Invoice"/>
    <x v="10"/>
    <s v="KRHUB_85606"/>
    <x v="4"/>
    <x v="4"/>
    <x v="6"/>
    <x v="10"/>
    <x v="18"/>
    <n v="6"/>
    <n v="5388.84"/>
    <x v="2"/>
    <x v="3"/>
  </r>
  <r>
    <d v="2024-12-20T00:00:00"/>
    <s v="Sales Invoice"/>
    <x v="17"/>
    <s v="KRHUB_91961"/>
    <x v="4"/>
    <x v="4"/>
    <x v="6"/>
    <x v="10"/>
    <x v="45"/>
    <n v="4"/>
    <n v="5648.12"/>
    <x v="2"/>
    <x v="3"/>
  </r>
  <r>
    <d v="2024-12-20T00:00:00"/>
    <s v="Sales Invoice"/>
    <x v="17"/>
    <s v="KRHUB_91961"/>
    <x v="4"/>
    <x v="4"/>
    <x v="6"/>
    <x v="10"/>
    <x v="45"/>
    <n v="6"/>
    <n v="8472.18"/>
    <x v="2"/>
    <x v="3"/>
  </r>
  <r>
    <d v="2024-12-20T00:00:00"/>
    <s v="Sales Invoice"/>
    <x v="10"/>
    <s v="KRHUB_85606"/>
    <x v="4"/>
    <x v="4"/>
    <x v="6"/>
    <x v="10"/>
    <x v="18"/>
    <n v="6"/>
    <n v="4750.0200000000004"/>
    <x v="2"/>
    <x v="3"/>
  </r>
  <r>
    <d v="2024-12-20T00:00:00"/>
    <s v="Sales Invoice"/>
    <x v="17"/>
    <s v="KRHUB_91961"/>
    <x v="4"/>
    <x v="4"/>
    <x v="6"/>
    <x v="10"/>
    <x v="45"/>
    <n v="10"/>
    <n v="12953.7"/>
    <x v="2"/>
    <x v="3"/>
  </r>
  <r>
    <d v="2024-12-20T00:00:00"/>
    <s v="Sales Invoice"/>
    <x v="17"/>
    <s v="KRHUB_91961"/>
    <x v="4"/>
    <x v="4"/>
    <x v="6"/>
    <x v="10"/>
    <x v="17"/>
    <n v="4"/>
    <n v="408.16"/>
    <x v="2"/>
    <x v="3"/>
  </r>
  <r>
    <d v="2024-12-20T00:00:00"/>
    <s v="Sales Invoice"/>
    <x v="18"/>
    <s v="KRHUB_92137"/>
    <x v="5"/>
    <x v="5"/>
    <x v="6"/>
    <x v="10"/>
    <x v="17"/>
    <n v="150"/>
    <n v="15306"/>
    <x v="2"/>
    <x v="3"/>
  </r>
  <r>
    <d v="2024-12-20T00:00:00"/>
    <s v="Sales Invoice"/>
    <x v="17"/>
    <s v="KRHUB_91961"/>
    <x v="4"/>
    <x v="4"/>
    <x v="6"/>
    <x v="10"/>
    <x v="17"/>
    <n v="146"/>
    <n v="14897.84"/>
    <x v="2"/>
    <x v="3"/>
  </r>
  <r>
    <d v="2024-12-20T00:00:00"/>
    <s v="Sales Invoice"/>
    <x v="10"/>
    <s v="KRHUB_85606"/>
    <x v="4"/>
    <x v="4"/>
    <x v="6"/>
    <x v="11"/>
    <x v="1"/>
    <n v="11"/>
    <n v="1171.28"/>
    <x v="2"/>
    <x v="3"/>
  </r>
  <r>
    <d v="2024-12-20T00:00:00"/>
    <s v="Sales Invoice"/>
    <x v="10"/>
    <s v="KRHUB_85606"/>
    <x v="4"/>
    <x v="4"/>
    <x v="6"/>
    <x v="11"/>
    <x v="1"/>
    <n v="37"/>
    <n v="3939.76"/>
    <x v="2"/>
    <x v="3"/>
  </r>
  <r>
    <d v="2024-12-20T00:00:00"/>
    <s v="Sales Invoice"/>
    <x v="10"/>
    <s v="KRHUB_85606"/>
    <x v="4"/>
    <x v="4"/>
    <x v="6"/>
    <x v="11"/>
    <x v="17"/>
    <n v="15"/>
    <n v="9013.9500000000007"/>
    <x v="2"/>
    <x v="3"/>
  </r>
  <r>
    <d v="2024-12-20T00:00:00"/>
    <s v="Sales Invoice"/>
    <x v="10"/>
    <s v="KRHUB_85606"/>
    <x v="4"/>
    <x v="4"/>
    <x v="6"/>
    <x v="11"/>
    <x v="18"/>
    <n v="18"/>
    <n v="17249.939999999999"/>
    <x v="2"/>
    <x v="3"/>
  </r>
  <r>
    <d v="2024-12-20T00:00:00"/>
    <s v="Sales Invoice"/>
    <x v="10"/>
    <s v="KRHUB_85606"/>
    <x v="4"/>
    <x v="4"/>
    <x v="6"/>
    <x v="11"/>
    <x v="17"/>
    <n v="10"/>
    <n v="6009.3"/>
    <x v="2"/>
    <x v="3"/>
  </r>
  <r>
    <d v="2024-12-20T00:00:00"/>
    <s v="Sales Invoice"/>
    <x v="10"/>
    <s v="KRHUB_85606"/>
    <x v="4"/>
    <x v="4"/>
    <x v="6"/>
    <x v="11"/>
    <x v="8"/>
    <n v="112"/>
    <n v="15140.16"/>
    <x v="2"/>
    <x v="3"/>
  </r>
  <r>
    <d v="2024-12-20T00:00:00"/>
    <s v="Sales Invoice"/>
    <x v="10"/>
    <s v="KRHUB_85606"/>
    <x v="4"/>
    <x v="4"/>
    <x v="6"/>
    <x v="11"/>
    <x v="8"/>
    <n v="8"/>
    <n v="1081.44"/>
    <x v="2"/>
    <x v="3"/>
  </r>
  <r>
    <d v="2024-12-20T00:00:00"/>
    <s v="Sales Invoice"/>
    <x v="10"/>
    <s v="KRHUB_85606"/>
    <x v="4"/>
    <x v="4"/>
    <x v="6"/>
    <x v="11"/>
    <x v="1"/>
    <n v="24"/>
    <n v="2888.88"/>
    <x v="2"/>
    <x v="3"/>
  </r>
  <r>
    <d v="2024-12-20T00:00:00"/>
    <s v="Sales Invoice"/>
    <x v="10"/>
    <s v="KRHUB_85606"/>
    <x v="4"/>
    <x v="4"/>
    <x v="6"/>
    <x v="11"/>
    <x v="8"/>
    <n v="48"/>
    <n v="3777.6"/>
    <x v="2"/>
    <x v="3"/>
  </r>
  <r>
    <d v="2024-12-20T00:00:00"/>
    <s v="Sales Invoice"/>
    <x v="10"/>
    <s v="KRHUB_85606"/>
    <x v="4"/>
    <x v="4"/>
    <x v="7"/>
    <x v="12"/>
    <x v="20"/>
    <n v="6"/>
    <n v="2809.08"/>
    <x v="2"/>
    <x v="3"/>
  </r>
  <r>
    <d v="2024-12-20T00:00:00"/>
    <s v="Sales Invoice"/>
    <x v="10"/>
    <s v="KRHUB_85606"/>
    <x v="4"/>
    <x v="4"/>
    <x v="7"/>
    <x v="12"/>
    <x v="20"/>
    <n v="6"/>
    <n v="2809.08"/>
    <x v="2"/>
    <x v="3"/>
  </r>
  <r>
    <d v="2024-12-20T00:00:00"/>
    <s v="Sales Invoice"/>
    <x v="10"/>
    <s v="KRHUB_85606"/>
    <x v="4"/>
    <x v="4"/>
    <x v="7"/>
    <x v="12"/>
    <x v="21"/>
    <n v="10"/>
    <n v="2409.1"/>
    <x v="2"/>
    <x v="3"/>
  </r>
  <r>
    <d v="2024-12-20T00:00:00"/>
    <s v="Sales Invoice"/>
    <x v="10"/>
    <s v="KRHUB_85606"/>
    <x v="4"/>
    <x v="4"/>
    <x v="7"/>
    <x v="12"/>
    <x v="20"/>
    <n v="10"/>
    <n v="4681.8"/>
    <x v="2"/>
    <x v="3"/>
  </r>
  <r>
    <d v="2024-12-20T00:00:00"/>
    <s v="Sales Invoice"/>
    <x v="18"/>
    <s v="KRHUB_92137"/>
    <x v="5"/>
    <x v="5"/>
    <x v="7"/>
    <x v="12"/>
    <x v="2"/>
    <n v="24"/>
    <n v="1832.88"/>
    <x v="2"/>
    <x v="3"/>
  </r>
  <r>
    <d v="2024-12-20T00:00:00"/>
    <s v="Sales Invoice"/>
    <x v="18"/>
    <s v="KRHUB_92137"/>
    <x v="5"/>
    <x v="5"/>
    <x v="7"/>
    <x v="12"/>
    <x v="20"/>
    <n v="6"/>
    <n v="2290.86"/>
    <x v="2"/>
    <x v="3"/>
  </r>
  <r>
    <d v="2024-12-20T00:00:00"/>
    <s v="Sales Invoice"/>
    <x v="18"/>
    <s v="KRHUB_92137"/>
    <x v="5"/>
    <x v="5"/>
    <x v="7"/>
    <x v="12"/>
    <x v="20"/>
    <n v="6"/>
    <n v="2290.86"/>
    <x v="2"/>
    <x v="3"/>
  </r>
  <r>
    <d v="2024-12-20T00:00:00"/>
    <s v="Sales Invoice"/>
    <x v="18"/>
    <s v="KRHUB_92137"/>
    <x v="5"/>
    <x v="5"/>
    <x v="7"/>
    <x v="12"/>
    <x v="2"/>
    <n v="24"/>
    <n v="1832.88"/>
    <x v="2"/>
    <x v="3"/>
  </r>
  <r>
    <d v="2024-12-20T00:00:00"/>
    <s v="Sales Invoice"/>
    <x v="18"/>
    <s v="KRHUB_92137"/>
    <x v="5"/>
    <x v="5"/>
    <x v="7"/>
    <x v="12"/>
    <x v="20"/>
    <n v="6"/>
    <n v="2236.38"/>
    <x v="2"/>
    <x v="3"/>
  </r>
  <r>
    <d v="2024-12-20T00:00:00"/>
    <s v="Sales Invoice"/>
    <x v="18"/>
    <s v="KRHUB_92137"/>
    <x v="5"/>
    <x v="5"/>
    <x v="7"/>
    <x v="12"/>
    <x v="2"/>
    <n v="24"/>
    <n v="1832.88"/>
    <x v="2"/>
    <x v="3"/>
  </r>
  <r>
    <d v="2024-12-20T00:00:00"/>
    <s v="Sales Invoice"/>
    <x v="10"/>
    <s v="KRHUB_85606"/>
    <x v="4"/>
    <x v="4"/>
    <x v="7"/>
    <x v="13"/>
    <x v="21"/>
    <n v="1"/>
    <n v="208.18"/>
    <x v="2"/>
    <x v="3"/>
  </r>
  <r>
    <d v="2024-12-20T00:00:00"/>
    <s v="Sales Invoice"/>
    <x v="10"/>
    <s v="KRHUB_85606"/>
    <x v="4"/>
    <x v="4"/>
    <x v="7"/>
    <x v="13"/>
    <x v="21"/>
    <n v="5"/>
    <n v="1068.1500000000001"/>
    <x v="2"/>
    <x v="3"/>
  </r>
  <r>
    <d v="2024-12-20T00:00:00"/>
    <s v="Sales Invoice"/>
    <x v="10"/>
    <s v="KRHUB_85606"/>
    <x v="4"/>
    <x v="4"/>
    <x v="7"/>
    <x v="13"/>
    <x v="20"/>
    <n v="6"/>
    <n v="2558.2199999999998"/>
    <x v="2"/>
    <x v="3"/>
  </r>
  <r>
    <d v="2024-12-20T00:00:00"/>
    <s v="Sales Invoice"/>
    <x v="10"/>
    <s v="KRHUB_85606"/>
    <x v="4"/>
    <x v="4"/>
    <x v="7"/>
    <x v="13"/>
    <x v="21"/>
    <n v="24"/>
    <n v="4123.68"/>
    <x v="2"/>
    <x v="3"/>
  </r>
  <r>
    <d v="2024-12-20T00:00:00"/>
    <s v="Sales Invoice"/>
    <x v="10"/>
    <s v="KRHUB_85606"/>
    <x v="4"/>
    <x v="4"/>
    <x v="7"/>
    <x v="13"/>
    <x v="2"/>
    <n v="48"/>
    <n v="3272.64"/>
    <x v="2"/>
    <x v="3"/>
  </r>
  <r>
    <d v="2024-12-02T00:00:00"/>
    <s v="Saleable RETURN"/>
    <x v="29"/>
    <s v="KRAHD_38591"/>
    <x v="1"/>
    <x v="1"/>
    <x v="9"/>
    <x v="18"/>
    <x v="13"/>
    <n v="-1"/>
    <n v="-144.72999999999999"/>
    <x v="3"/>
    <x v="0"/>
  </r>
  <r>
    <d v="2024-12-02T00:00:00"/>
    <s v="Saleable RETURN"/>
    <x v="30"/>
    <s v="KRAHD_102733"/>
    <x v="3"/>
    <x v="9"/>
    <x v="9"/>
    <x v="18"/>
    <x v="13"/>
    <n v="-3"/>
    <n v="-434.19"/>
    <x v="5"/>
    <x v="0"/>
  </r>
  <r>
    <d v="2024-12-02T00:00:00"/>
    <s v="Saleable RETURN"/>
    <x v="31"/>
    <s v="KRAHD_39534"/>
    <x v="1"/>
    <x v="1"/>
    <x v="9"/>
    <x v="18"/>
    <x v="13"/>
    <n v="-1"/>
    <n v="-144.72999999999999"/>
    <x v="5"/>
    <x v="0"/>
  </r>
  <r>
    <d v="2024-12-02T00:00:00"/>
    <s v="Saleable RETURN"/>
    <x v="32"/>
    <s v="KRAHD_38651"/>
    <x v="1"/>
    <x v="1"/>
    <x v="9"/>
    <x v="18"/>
    <x v="13"/>
    <n v="-1"/>
    <n v="-144.72999999999999"/>
    <x v="5"/>
    <x v="0"/>
  </r>
  <r>
    <d v="2024-12-02T00:00:00"/>
    <s v="Saleable RETURN"/>
    <x v="33"/>
    <s v="KRAHD_40112"/>
    <x v="0"/>
    <x v="0"/>
    <x v="9"/>
    <x v="18"/>
    <x v="13"/>
    <n v="-1"/>
    <n v="-144.72999999999999"/>
    <x v="5"/>
    <x v="0"/>
  </r>
  <r>
    <d v="2024-12-02T00:00:00"/>
    <s v="Saleable RETURN"/>
    <x v="34"/>
    <s v="KRAHD_38550"/>
    <x v="1"/>
    <x v="1"/>
    <x v="9"/>
    <x v="18"/>
    <x v="13"/>
    <n v="-1"/>
    <n v="-144.72999999999999"/>
    <x v="3"/>
    <x v="0"/>
  </r>
  <r>
    <d v="2024-12-02T00:00:00"/>
    <s v="Saleable RETURN"/>
    <x v="35"/>
    <s v="KRAHD_53216"/>
    <x v="0"/>
    <x v="0"/>
    <x v="9"/>
    <x v="18"/>
    <x v="13"/>
    <n v="-1"/>
    <n v="-144.72999999999999"/>
    <x v="3"/>
    <x v="0"/>
  </r>
  <r>
    <d v="2024-12-02T00:00:00"/>
    <s v="Saleable RETURN"/>
    <x v="36"/>
    <s v="KRAHD_75432"/>
    <x v="1"/>
    <x v="1"/>
    <x v="9"/>
    <x v="18"/>
    <x v="13"/>
    <n v="-1"/>
    <n v="-144.72999999999999"/>
    <x v="3"/>
    <x v="0"/>
  </r>
  <r>
    <d v="2024-12-02T00:00:00"/>
    <s v="Saleable RETURN"/>
    <x v="37"/>
    <s v="KRAHD_75922"/>
    <x v="0"/>
    <x v="0"/>
    <x v="9"/>
    <x v="18"/>
    <x v="13"/>
    <n v="-1"/>
    <n v="-144.72999999999999"/>
    <x v="3"/>
    <x v="0"/>
  </r>
  <r>
    <d v="2024-12-02T00:00:00"/>
    <s v="Saleable RETURN"/>
    <x v="38"/>
    <s v="KRAHD_86105"/>
    <x v="0"/>
    <x v="0"/>
    <x v="9"/>
    <x v="18"/>
    <x v="13"/>
    <n v="-1"/>
    <n v="-144.72999999999999"/>
    <x v="3"/>
    <x v="0"/>
  </r>
  <r>
    <d v="2024-12-02T00:00:00"/>
    <s v="Saleable RETURN"/>
    <x v="39"/>
    <s v="KRAHD_39538"/>
    <x v="7"/>
    <x v="10"/>
    <x v="9"/>
    <x v="18"/>
    <x v="6"/>
    <n v="-18"/>
    <n v="-5921.1"/>
    <x v="6"/>
    <x v="0"/>
  </r>
  <r>
    <d v="2024-12-02T00:00:00"/>
    <s v="Saleable RETURN"/>
    <x v="40"/>
    <s v="KRAHD_55612"/>
    <x v="0"/>
    <x v="0"/>
    <x v="9"/>
    <x v="18"/>
    <x v="6"/>
    <n v="-3"/>
    <n v="-986.85"/>
    <x v="3"/>
    <x v="0"/>
  </r>
  <r>
    <d v="2024-12-02T00:00:00"/>
    <s v="Saleable RETURN"/>
    <x v="41"/>
    <s v="KRAHD_38421"/>
    <x v="3"/>
    <x v="3"/>
    <x v="0"/>
    <x v="36"/>
    <x v="50"/>
    <n v="-2"/>
    <n v="-400"/>
    <x v="7"/>
    <x v="0"/>
  </r>
  <r>
    <d v="2024-12-02T00:00:00"/>
    <s v="Saleable RETURN"/>
    <x v="42"/>
    <s v="KRAHD_38988"/>
    <x v="0"/>
    <x v="0"/>
    <x v="0"/>
    <x v="20"/>
    <x v="24"/>
    <n v="-1"/>
    <n v="-558.04"/>
    <x v="3"/>
    <x v="0"/>
  </r>
  <r>
    <d v="2024-12-02T00:00:00"/>
    <s v="Saleable RETURN"/>
    <x v="33"/>
    <s v="KRAHD_40112"/>
    <x v="0"/>
    <x v="0"/>
    <x v="0"/>
    <x v="20"/>
    <x v="24"/>
    <n v="-1"/>
    <n v="-558.04"/>
    <x v="5"/>
    <x v="0"/>
  </r>
  <r>
    <d v="2024-12-02T00:00:00"/>
    <s v="Saleable RETURN"/>
    <x v="30"/>
    <s v="KRAHD_102733"/>
    <x v="3"/>
    <x v="9"/>
    <x v="0"/>
    <x v="20"/>
    <x v="24"/>
    <n v="-1"/>
    <n v="-558.04"/>
    <x v="5"/>
    <x v="0"/>
  </r>
  <r>
    <d v="2024-12-02T00:00:00"/>
    <s v="Saleable RETURN"/>
    <x v="43"/>
    <s v="KRAHD_38523"/>
    <x v="8"/>
    <x v="11"/>
    <x v="0"/>
    <x v="20"/>
    <x v="19"/>
    <n v="-1"/>
    <n v="-1025.9000000000001"/>
    <x v="3"/>
    <x v="0"/>
  </r>
  <r>
    <d v="2024-12-02T00:00:00"/>
    <s v="Saleable RETURN"/>
    <x v="42"/>
    <s v="KRAHD_38988"/>
    <x v="0"/>
    <x v="0"/>
    <x v="0"/>
    <x v="20"/>
    <x v="19"/>
    <n v="-1"/>
    <n v="-1025.9000000000001"/>
    <x v="3"/>
    <x v="0"/>
  </r>
  <r>
    <d v="2024-12-02T00:00:00"/>
    <s v="Saleable RETURN"/>
    <x v="44"/>
    <s v="KRAHD_38630"/>
    <x v="1"/>
    <x v="1"/>
    <x v="0"/>
    <x v="20"/>
    <x v="19"/>
    <n v="-1"/>
    <n v="-1025.9000000000001"/>
    <x v="3"/>
    <x v="0"/>
  </r>
  <r>
    <d v="2024-12-02T00:00:00"/>
    <s v="Saleable RETURN"/>
    <x v="45"/>
    <s v="KRAHD_70465"/>
    <x v="2"/>
    <x v="2"/>
    <x v="0"/>
    <x v="20"/>
    <x v="19"/>
    <n v="-1"/>
    <n v="-1025.9000000000001"/>
    <x v="3"/>
    <x v="0"/>
  </r>
  <r>
    <d v="2024-12-02T00:00:00"/>
    <s v="Saleable RETURN"/>
    <x v="46"/>
    <s v="KRAHD_41616"/>
    <x v="0"/>
    <x v="0"/>
    <x v="0"/>
    <x v="20"/>
    <x v="19"/>
    <n v="-1"/>
    <n v="-1025.9000000000001"/>
    <x v="8"/>
    <x v="0"/>
  </r>
  <r>
    <d v="2024-12-02T00:00:00"/>
    <s v="Saleable RETURN"/>
    <x v="47"/>
    <s v="KRAHD_40413"/>
    <x v="0"/>
    <x v="0"/>
    <x v="0"/>
    <x v="20"/>
    <x v="19"/>
    <n v="-1"/>
    <n v="-1025.9000000000001"/>
    <x v="3"/>
    <x v="0"/>
  </r>
  <r>
    <d v="2024-12-02T00:00:00"/>
    <s v="Saleable RETURN"/>
    <x v="48"/>
    <s v="KRAHD_38512"/>
    <x v="3"/>
    <x v="3"/>
    <x v="0"/>
    <x v="20"/>
    <x v="19"/>
    <n v="-4"/>
    <n v="-4103.6000000000004"/>
    <x v="3"/>
    <x v="0"/>
  </r>
  <r>
    <d v="2024-12-02T00:00:00"/>
    <s v="Saleable RETURN"/>
    <x v="49"/>
    <s v="KRAHD_40253"/>
    <x v="1"/>
    <x v="1"/>
    <x v="0"/>
    <x v="20"/>
    <x v="19"/>
    <n v="-1"/>
    <n v="-1025.9000000000001"/>
    <x v="3"/>
    <x v="0"/>
  </r>
  <r>
    <d v="2024-12-02T00:00:00"/>
    <s v="Saleable RETURN"/>
    <x v="30"/>
    <s v="KRAHD_102733"/>
    <x v="3"/>
    <x v="9"/>
    <x v="0"/>
    <x v="20"/>
    <x v="19"/>
    <n v="-1"/>
    <n v="-1852.67"/>
    <x v="5"/>
    <x v="0"/>
  </r>
  <r>
    <d v="2024-12-02T00:00:00"/>
    <s v="Saleable RETURN"/>
    <x v="50"/>
    <s v="KRAHD_38439"/>
    <x v="0"/>
    <x v="0"/>
    <x v="0"/>
    <x v="20"/>
    <x v="19"/>
    <n v="-1"/>
    <n v="-1852.67"/>
    <x v="5"/>
    <x v="0"/>
  </r>
  <r>
    <d v="2024-12-02T00:00:00"/>
    <s v="Saleable RETURN"/>
    <x v="48"/>
    <s v="KRAHD_38512"/>
    <x v="3"/>
    <x v="3"/>
    <x v="0"/>
    <x v="20"/>
    <x v="19"/>
    <n v="-2"/>
    <n v="-3705.34"/>
    <x v="3"/>
    <x v="0"/>
  </r>
  <r>
    <d v="2024-12-02T00:00:00"/>
    <s v="Saleable RETURN"/>
    <x v="51"/>
    <s v="KRAHD_42201"/>
    <x v="0"/>
    <x v="0"/>
    <x v="0"/>
    <x v="20"/>
    <x v="19"/>
    <n v="-1"/>
    <n v="-1852.67"/>
    <x v="3"/>
    <x v="0"/>
  </r>
  <r>
    <d v="2024-12-02T00:00:00"/>
    <s v="Saleable RETURN"/>
    <x v="52"/>
    <s v="KRAHD_39093"/>
    <x v="0"/>
    <x v="0"/>
    <x v="0"/>
    <x v="20"/>
    <x v="19"/>
    <n v="-1"/>
    <n v="-2141.96"/>
    <x v="3"/>
    <x v="0"/>
  </r>
  <r>
    <d v="2024-12-02T00:00:00"/>
    <s v="Saleable RETURN"/>
    <x v="53"/>
    <s v="KRAHD_77550"/>
    <x v="1"/>
    <x v="1"/>
    <x v="0"/>
    <x v="20"/>
    <x v="19"/>
    <n v="-2"/>
    <n v="-4283.92"/>
    <x v="5"/>
    <x v="0"/>
  </r>
  <r>
    <d v="2024-12-02T00:00:00"/>
    <s v="Saleable RETURN"/>
    <x v="48"/>
    <s v="KRAHD_38512"/>
    <x v="3"/>
    <x v="3"/>
    <x v="0"/>
    <x v="20"/>
    <x v="19"/>
    <n v="-1"/>
    <n v="-2141.96"/>
    <x v="3"/>
    <x v="0"/>
  </r>
  <r>
    <d v="2024-12-02T00:00:00"/>
    <s v="Saleable RETURN"/>
    <x v="43"/>
    <s v="KRAHD_38523"/>
    <x v="8"/>
    <x v="11"/>
    <x v="0"/>
    <x v="20"/>
    <x v="0"/>
    <n v="-1"/>
    <n v="-379.46"/>
    <x v="3"/>
    <x v="0"/>
  </r>
  <r>
    <d v="2024-12-02T00:00:00"/>
    <s v="Saleable RETURN"/>
    <x v="35"/>
    <s v="KRAHD_53216"/>
    <x v="0"/>
    <x v="0"/>
    <x v="0"/>
    <x v="20"/>
    <x v="0"/>
    <n v="-1"/>
    <n v="-379.46"/>
    <x v="3"/>
    <x v="0"/>
  </r>
  <r>
    <d v="2024-12-02T00:00:00"/>
    <s v="Saleable RETURN"/>
    <x v="44"/>
    <s v="KRAHD_38630"/>
    <x v="1"/>
    <x v="1"/>
    <x v="0"/>
    <x v="20"/>
    <x v="0"/>
    <n v="-1"/>
    <n v="-379.46"/>
    <x v="3"/>
    <x v="0"/>
  </r>
  <r>
    <d v="2024-12-02T00:00:00"/>
    <s v="Saleable RETURN"/>
    <x v="33"/>
    <s v="KRAHD_40112"/>
    <x v="0"/>
    <x v="0"/>
    <x v="0"/>
    <x v="20"/>
    <x v="0"/>
    <n v="-1"/>
    <n v="-379.46"/>
    <x v="5"/>
    <x v="4"/>
  </r>
  <r>
    <d v="2024-12-02T00:00:00"/>
    <s v="Saleable RETURN"/>
    <x v="54"/>
    <s v="KRAHD_82527"/>
    <x v="0"/>
    <x v="0"/>
    <x v="0"/>
    <x v="20"/>
    <x v="0"/>
    <n v="-1"/>
    <n v="-379.46"/>
    <x v="3"/>
    <x v="4"/>
  </r>
  <r>
    <d v="2024-12-02T00:00:00"/>
    <s v="Saleable RETURN"/>
    <x v="33"/>
    <s v="KRAHD_40112"/>
    <x v="0"/>
    <x v="0"/>
    <x v="0"/>
    <x v="20"/>
    <x v="0"/>
    <n v="-1"/>
    <n v="-379.46"/>
    <x v="5"/>
    <x v="4"/>
  </r>
  <r>
    <d v="2024-12-02T00:00:00"/>
    <s v="Saleable RETURN"/>
    <x v="37"/>
    <s v="KRAHD_75922"/>
    <x v="0"/>
    <x v="0"/>
    <x v="0"/>
    <x v="20"/>
    <x v="0"/>
    <n v="-1"/>
    <n v="-379.46"/>
    <x v="3"/>
    <x v="4"/>
  </r>
  <r>
    <d v="2024-12-02T00:00:00"/>
    <s v="Saleable RETURN"/>
    <x v="55"/>
    <s v="KRAHD_38717"/>
    <x v="9"/>
    <x v="12"/>
    <x v="0"/>
    <x v="21"/>
    <x v="48"/>
    <n v="-4"/>
    <n v="-314.44"/>
    <x v="6"/>
    <x v="4"/>
  </r>
  <r>
    <d v="2024-12-02T00:00:00"/>
    <s v="Saleable RETURN"/>
    <x v="56"/>
    <s v="KRAHD_47308"/>
    <x v="0"/>
    <x v="0"/>
    <x v="0"/>
    <x v="21"/>
    <x v="22"/>
    <n v="-18"/>
    <n v="-1184.04"/>
    <x v="5"/>
    <x v="4"/>
  </r>
  <r>
    <d v="2024-12-02T00:00:00"/>
    <s v="Saleable RETURN"/>
    <x v="57"/>
    <s v="KRAHD_38423"/>
    <x v="8"/>
    <x v="11"/>
    <x v="0"/>
    <x v="21"/>
    <x v="22"/>
    <n v="-6"/>
    <n v="-394.68"/>
    <x v="5"/>
    <x v="4"/>
  </r>
  <r>
    <d v="2024-12-02T00:00:00"/>
    <s v="Saleable RETURN"/>
    <x v="58"/>
    <s v="KRAHD_40072"/>
    <x v="0"/>
    <x v="0"/>
    <x v="0"/>
    <x v="21"/>
    <x v="22"/>
    <n v="-26"/>
    <n v="-1710.28"/>
    <x v="3"/>
    <x v="4"/>
  </r>
  <r>
    <d v="2024-12-02T00:00:00"/>
    <s v="Saleable RETURN"/>
    <x v="59"/>
    <s v="KRAHD_40281"/>
    <x v="0"/>
    <x v="0"/>
    <x v="0"/>
    <x v="21"/>
    <x v="22"/>
    <n v="-34"/>
    <n v="-2236.52"/>
    <x v="5"/>
    <x v="4"/>
  </r>
  <r>
    <d v="2024-12-02T00:00:00"/>
    <s v="Saleable RETURN"/>
    <x v="60"/>
    <s v="KRAHD_88685"/>
    <x v="10"/>
    <x v="13"/>
    <x v="0"/>
    <x v="22"/>
    <x v="25"/>
    <n v="-1"/>
    <n v="-112"/>
    <x v="5"/>
    <x v="4"/>
  </r>
  <r>
    <d v="2024-12-02T00:00:00"/>
    <s v="Saleable RETURN"/>
    <x v="61"/>
    <s v="KRAHD_M01439"/>
    <x v="11"/>
    <x v="14"/>
    <x v="0"/>
    <x v="22"/>
    <x v="25"/>
    <n v="-1"/>
    <n v="-112"/>
    <x v="8"/>
    <x v="4"/>
  </r>
  <r>
    <d v="2024-12-02T00:00:00"/>
    <s v="Saleable RETURN"/>
    <x v="46"/>
    <s v="KRAHD_41616"/>
    <x v="0"/>
    <x v="0"/>
    <x v="0"/>
    <x v="22"/>
    <x v="26"/>
    <n v="-2"/>
    <n v="-80"/>
    <x v="8"/>
    <x v="4"/>
  </r>
  <r>
    <d v="2024-12-02T00:00:00"/>
    <s v="Saleable RETURN"/>
    <x v="54"/>
    <s v="KRAHD_82527"/>
    <x v="0"/>
    <x v="0"/>
    <x v="0"/>
    <x v="22"/>
    <x v="26"/>
    <n v="-1"/>
    <n v="-40"/>
    <x v="3"/>
    <x v="4"/>
  </r>
  <r>
    <d v="2024-12-02T00:00:00"/>
    <s v="Saleable RETURN"/>
    <x v="42"/>
    <s v="KRAHD_38988"/>
    <x v="0"/>
    <x v="0"/>
    <x v="0"/>
    <x v="22"/>
    <x v="26"/>
    <n v="-4"/>
    <n v="-160"/>
    <x v="3"/>
    <x v="4"/>
  </r>
  <r>
    <d v="2024-12-02T00:00:00"/>
    <s v="Saleable RETURN"/>
    <x v="36"/>
    <s v="KRAHD_75432"/>
    <x v="1"/>
    <x v="1"/>
    <x v="0"/>
    <x v="22"/>
    <x v="26"/>
    <n v="-5"/>
    <n v="-200"/>
    <x v="3"/>
    <x v="4"/>
  </r>
  <r>
    <d v="2024-12-02T00:00:00"/>
    <s v="Saleable RETURN"/>
    <x v="38"/>
    <s v="KRAHD_86105"/>
    <x v="0"/>
    <x v="0"/>
    <x v="0"/>
    <x v="22"/>
    <x v="26"/>
    <n v="-4"/>
    <n v="-160"/>
    <x v="3"/>
    <x v="4"/>
  </r>
  <r>
    <d v="2024-12-02T00:00:00"/>
    <s v="Saleable RETURN"/>
    <x v="37"/>
    <s v="KRAHD_75922"/>
    <x v="0"/>
    <x v="0"/>
    <x v="0"/>
    <x v="22"/>
    <x v="26"/>
    <n v="-1"/>
    <n v="-40"/>
    <x v="3"/>
    <x v="4"/>
  </r>
  <r>
    <d v="2024-12-02T00:00:00"/>
    <s v="Saleable RETURN"/>
    <x v="62"/>
    <s v="KRAHD_M04982"/>
    <x v="10"/>
    <x v="15"/>
    <x v="0"/>
    <x v="22"/>
    <x v="26"/>
    <n v="-8"/>
    <n v="-320"/>
    <x v="5"/>
    <x v="4"/>
  </r>
  <r>
    <d v="2024-12-02T00:00:00"/>
    <s v="Saleable RETURN"/>
    <x v="63"/>
    <s v="KRAHD_77640"/>
    <x v="0"/>
    <x v="0"/>
    <x v="0"/>
    <x v="22"/>
    <x v="26"/>
    <n v="-4"/>
    <n v="-160"/>
    <x v="3"/>
    <x v="4"/>
  </r>
  <r>
    <d v="2024-12-02T00:00:00"/>
    <s v="Saleable RETURN"/>
    <x v="32"/>
    <s v="KRAHD_38651"/>
    <x v="1"/>
    <x v="1"/>
    <x v="0"/>
    <x v="22"/>
    <x v="26"/>
    <n v="-2"/>
    <n v="-80"/>
    <x v="5"/>
    <x v="4"/>
  </r>
  <r>
    <d v="2024-12-02T00:00:00"/>
    <s v="Saleable RETURN"/>
    <x v="36"/>
    <s v="KRAHD_75432"/>
    <x v="1"/>
    <x v="1"/>
    <x v="0"/>
    <x v="22"/>
    <x v="26"/>
    <n v="-10"/>
    <n v="-400"/>
    <x v="3"/>
    <x v="4"/>
  </r>
  <r>
    <d v="2024-12-02T00:00:00"/>
    <s v="Saleable RETURN"/>
    <x v="35"/>
    <s v="KRAHD_53216"/>
    <x v="0"/>
    <x v="0"/>
    <x v="0"/>
    <x v="22"/>
    <x v="26"/>
    <n v="-1"/>
    <n v="-40"/>
    <x v="3"/>
    <x v="4"/>
  </r>
  <r>
    <d v="2024-12-02T00:00:00"/>
    <s v="Saleable RETURN"/>
    <x v="38"/>
    <s v="KRAHD_86105"/>
    <x v="0"/>
    <x v="0"/>
    <x v="0"/>
    <x v="22"/>
    <x v="26"/>
    <n v="-4"/>
    <n v="-280"/>
    <x v="3"/>
    <x v="4"/>
  </r>
  <r>
    <d v="2024-12-02T00:00:00"/>
    <s v="Saleable RETURN"/>
    <x v="36"/>
    <s v="KRAHD_75432"/>
    <x v="1"/>
    <x v="1"/>
    <x v="0"/>
    <x v="22"/>
    <x v="26"/>
    <n v="-20"/>
    <n v="-1400"/>
    <x v="3"/>
    <x v="4"/>
  </r>
  <r>
    <d v="2024-12-02T00:00:00"/>
    <s v="Saleable RETURN"/>
    <x v="63"/>
    <s v="KRAHD_77640"/>
    <x v="0"/>
    <x v="0"/>
    <x v="0"/>
    <x v="22"/>
    <x v="26"/>
    <n v="-4"/>
    <n v="-280"/>
    <x v="3"/>
    <x v="4"/>
  </r>
  <r>
    <d v="2024-12-02T00:00:00"/>
    <s v="Saleable RETURN"/>
    <x v="64"/>
    <s v="KRAHD_M01969"/>
    <x v="1"/>
    <x v="1"/>
    <x v="0"/>
    <x v="22"/>
    <x v="26"/>
    <n v="-1"/>
    <n v="-70"/>
    <x v="3"/>
    <x v="4"/>
  </r>
  <r>
    <d v="2024-12-02T00:00:00"/>
    <s v="Saleable RETURN"/>
    <x v="50"/>
    <s v="KRAHD_38439"/>
    <x v="0"/>
    <x v="0"/>
    <x v="0"/>
    <x v="22"/>
    <x v="26"/>
    <n v="-5"/>
    <n v="-350"/>
    <x v="5"/>
    <x v="4"/>
  </r>
  <r>
    <d v="2024-12-02T00:00:00"/>
    <s v="Saleable RETURN"/>
    <x v="36"/>
    <s v="KRAHD_75432"/>
    <x v="1"/>
    <x v="1"/>
    <x v="0"/>
    <x v="22"/>
    <x v="27"/>
    <n v="-2"/>
    <n v="-197.9"/>
    <x v="3"/>
    <x v="4"/>
  </r>
  <r>
    <d v="2024-12-02T00:00:00"/>
    <s v="Saleable RETURN"/>
    <x v="65"/>
    <s v="KRAHD_M01343"/>
    <x v="10"/>
    <x v="15"/>
    <x v="0"/>
    <x v="22"/>
    <x v="27"/>
    <n v="-1"/>
    <n v="-98.95"/>
    <x v="8"/>
    <x v="4"/>
  </r>
  <r>
    <d v="2024-12-02T00:00:00"/>
    <s v="Saleable RETURN"/>
    <x v="42"/>
    <s v="KRAHD_38988"/>
    <x v="0"/>
    <x v="0"/>
    <x v="0"/>
    <x v="22"/>
    <x v="27"/>
    <n v="-1"/>
    <n v="-98.95"/>
    <x v="3"/>
    <x v="4"/>
  </r>
  <r>
    <d v="2024-12-02T00:00:00"/>
    <s v="Saleable RETURN"/>
    <x v="60"/>
    <s v="KRAHD_88685"/>
    <x v="10"/>
    <x v="13"/>
    <x v="0"/>
    <x v="22"/>
    <x v="27"/>
    <n v="-1"/>
    <n v="-98.95"/>
    <x v="5"/>
    <x v="4"/>
  </r>
  <r>
    <d v="2024-12-02T00:00:00"/>
    <s v="Saleable RETURN"/>
    <x v="66"/>
    <s v="KRAHD_40484"/>
    <x v="12"/>
    <x v="16"/>
    <x v="0"/>
    <x v="22"/>
    <x v="27"/>
    <n v="-2"/>
    <n v="-197.9"/>
    <x v="5"/>
    <x v="4"/>
  </r>
  <r>
    <d v="2024-12-02T00:00:00"/>
    <s v="Saleable RETURN"/>
    <x v="64"/>
    <s v="KRAHD_M01969"/>
    <x v="1"/>
    <x v="1"/>
    <x v="0"/>
    <x v="22"/>
    <x v="27"/>
    <n v="-1"/>
    <n v="-98.95"/>
    <x v="3"/>
    <x v="4"/>
  </r>
  <r>
    <d v="2024-12-02T00:00:00"/>
    <s v="Saleable RETURN"/>
    <x v="67"/>
    <s v="KRAHD_90635"/>
    <x v="6"/>
    <x v="17"/>
    <x v="0"/>
    <x v="22"/>
    <x v="8"/>
    <n v="-9"/>
    <n v="-900"/>
    <x v="3"/>
    <x v="4"/>
  </r>
  <r>
    <d v="2024-12-02T00:00:00"/>
    <s v="Saleable RETURN"/>
    <x v="31"/>
    <s v="KRAHD_39534"/>
    <x v="1"/>
    <x v="1"/>
    <x v="0"/>
    <x v="0"/>
    <x v="2"/>
    <n v="-2"/>
    <n v="-1026.78"/>
    <x v="5"/>
    <x v="4"/>
  </r>
  <r>
    <d v="2024-12-02T00:00:00"/>
    <s v="Saleable RETURN"/>
    <x v="41"/>
    <s v="KRAHD_38421"/>
    <x v="3"/>
    <x v="3"/>
    <x v="0"/>
    <x v="36"/>
    <x v="23"/>
    <n v="-1"/>
    <n v="-111.61"/>
    <x v="7"/>
    <x v="4"/>
  </r>
  <r>
    <d v="2024-12-02T00:00:00"/>
    <s v="Saleable RETURN"/>
    <x v="68"/>
    <s v="KRAHD_39638"/>
    <x v="13"/>
    <x v="18"/>
    <x v="0"/>
    <x v="31"/>
    <x v="50"/>
    <n v="-2"/>
    <n v="-305.98"/>
    <x v="3"/>
    <x v="4"/>
  </r>
  <r>
    <d v="2024-12-02T00:00:00"/>
    <s v="Saleable RETURN"/>
    <x v="47"/>
    <s v="KRAHD_40413"/>
    <x v="0"/>
    <x v="0"/>
    <x v="0"/>
    <x v="23"/>
    <x v="13"/>
    <n v="-1"/>
    <n v="-222.32"/>
    <x v="3"/>
    <x v="4"/>
  </r>
  <r>
    <d v="2024-12-02T00:00:00"/>
    <s v="Saleable RETURN"/>
    <x v="69"/>
    <s v="KRAHD_93063"/>
    <x v="12"/>
    <x v="16"/>
    <x v="0"/>
    <x v="23"/>
    <x v="20"/>
    <n v="-1"/>
    <n v="-133.04"/>
    <x v="3"/>
    <x v="4"/>
  </r>
  <r>
    <d v="2024-12-02T00:00:00"/>
    <s v="Saleable RETURN"/>
    <x v="70"/>
    <s v="KRAHD_38526"/>
    <x v="3"/>
    <x v="3"/>
    <x v="0"/>
    <x v="24"/>
    <x v="29"/>
    <n v="-6"/>
    <n v="-618"/>
    <x v="3"/>
    <x v="4"/>
  </r>
  <r>
    <d v="2024-12-02T00:00:00"/>
    <s v="Saleable RETURN"/>
    <x v="71"/>
    <s v="KRAHD_79100"/>
    <x v="14"/>
    <x v="19"/>
    <x v="0"/>
    <x v="24"/>
    <x v="29"/>
    <n v="-2"/>
    <n v="-206"/>
    <x v="3"/>
    <x v="4"/>
  </r>
  <r>
    <d v="2024-12-02T00:00:00"/>
    <s v="Saleable RETURN"/>
    <x v="72"/>
    <s v="KRAHD_M01596"/>
    <x v="10"/>
    <x v="15"/>
    <x v="0"/>
    <x v="24"/>
    <x v="29"/>
    <n v="-3"/>
    <n v="-309"/>
    <x v="6"/>
    <x v="4"/>
  </r>
  <r>
    <d v="2024-12-02T00:00:00"/>
    <s v="Saleable RETURN"/>
    <x v="73"/>
    <s v="KRAHD_40967"/>
    <x v="0"/>
    <x v="0"/>
    <x v="0"/>
    <x v="24"/>
    <x v="29"/>
    <n v="-1"/>
    <n v="-103"/>
    <x v="3"/>
    <x v="4"/>
  </r>
  <r>
    <d v="2024-12-02T00:00:00"/>
    <s v="Saleable RETURN"/>
    <x v="74"/>
    <s v="KRAHD_97701"/>
    <x v="15"/>
    <x v="20"/>
    <x v="0"/>
    <x v="24"/>
    <x v="29"/>
    <n v="-5"/>
    <n v="-515"/>
    <x v="6"/>
    <x v="4"/>
  </r>
  <r>
    <d v="2024-12-02T00:00:00"/>
    <s v="Saleable RETURN"/>
    <x v="75"/>
    <s v="KRAHD_38584"/>
    <x v="3"/>
    <x v="21"/>
    <x v="0"/>
    <x v="24"/>
    <x v="29"/>
    <n v="-1"/>
    <n v="-103"/>
    <x v="3"/>
    <x v="4"/>
  </r>
  <r>
    <d v="2024-12-02T00:00:00"/>
    <s v="Saleable RETURN"/>
    <x v="76"/>
    <s v="KRAHD_94675"/>
    <x v="3"/>
    <x v="3"/>
    <x v="0"/>
    <x v="24"/>
    <x v="29"/>
    <n v="-1"/>
    <n v="-103"/>
    <x v="3"/>
    <x v="4"/>
  </r>
  <r>
    <d v="2024-12-02T00:00:00"/>
    <s v="Saleable RETURN"/>
    <x v="77"/>
    <s v="KRAHD_93109"/>
    <x v="0"/>
    <x v="0"/>
    <x v="0"/>
    <x v="24"/>
    <x v="29"/>
    <n v="-1"/>
    <n v="-103"/>
    <x v="3"/>
    <x v="4"/>
  </r>
  <r>
    <d v="2024-12-02T00:00:00"/>
    <s v="Saleable RETURN"/>
    <x v="78"/>
    <s v="KRAHD_84004"/>
    <x v="3"/>
    <x v="3"/>
    <x v="0"/>
    <x v="24"/>
    <x v="29"/>
    <n v="-2"/>
    <n v="-206"/>
    <x v="3"/>
    <x v="4"/>
  </r>
  <r>
    <d v="2024-12-02T00:00:00"/>
    <s v="Saleable RETURN"/>
    <x v="79"/>
    <s v="KRAHD_68680"/>
    <x v="14"/>
    <x v="19"/>
    <x v="0"/>
    <x v="24"/>
    <x v="29"/>
    <n v="-2"/>
    <n v="-206"/>
    <x v="6"/>
    <x v="4"/>
  </r>
  <r>
    <d v="2024-12-02T00:00:00"/>
    <s v="Saleable RETURN"/>
    <x v="80"/>
    <s v="KRAHD_38571"/>
    <x v="8"/>
    <x v="11"/>
    <x v="0"/>
    <x v="24"/>
    <x v="29"/>
    <n v="-2"/>
    <n v="-206"/>
    <x v="3"/>
    <x v="4"/>
  </r>
  <r>
    <d v="2024-12-02T00:00:00"/>
    <s v="Saleable RETURN"/>
    <x v="32"/>
    <s v="KRAHD_38651"/>
    <x v="1"/>
    <x v="1"/>
    <x v="0"/>
    <x v="24"/>
    <x v="29"/>
    <n v="-2"/>
    <n v="-206"/>
    <x v="5"/>
    <x v="4"/>
  </r>
  <r>
    <d v="2024-12-02T00:00:00"/>
    <s v="Saleable RETURN"/>
    <x v="47"/>
    <s v="KRAHD_40413"/>
    <x v="0"/>
    <x v="0"/>
    <x v="0"/>
    <x v="24"/>
    <x v="29"/>
    <n v="-1"/>
    <n v="-103"/>
    <x v="3"/>
    <x v="4"/>
  </r>
  <r>
    <d v="2024-12-02T00:00:00"/>
    <s v="Saleable RETURN"/>
    <x v="81"/>
    <s v="KRAHD_83768"/>
    <x v="12"/>
    <x v="16"/>
    <x v="0"/>
    <x v="24"/>
    <x v="29"/>
    <n v="-1"/>
    <n v="-103"/>
    <x v="6"/>
    <x v="4"/>
  </r>
  <r>
    <d v="2024-12-02T00:00:00"/>
    <s v="Saleable RETURN"/>
    <x v="82"/>
    <s v="KRAHD_M01356"/>
    <x v="15"/>
    <x v="22"/>
    <x v="0"/>
    <x v="24"/>
    <x v="29"/>
    <n v="-1"/>
    <n v="-103"/>
    <x v="6"/>
    <x v="4"/>
  </r>
  <r>
    <d v="2024-12-02T00:00:00"/>
    <s v="Saleable RETURN"/>
    <x v="83"/>
    <s v="KRAHD_38572"/>
    <x v="3"/>
    <x v="3"/>
    <x v="0"/>
    <x v="24"/>
    <x v="29"/>
    <n v="-2"/>
    <n v="-206"/>
    <x v="3"/>
    <x v="4"/>
  </r>
  <r>
    <d v="2024-12-02T00:00:00"/>
    <s v="Saleable RETURN"/>
    <x v="84"/>
    <s v="KRAHD_38549"/>
    <x v="0"/>
    <x v="0"/>
    <x v="0"/>
    <x v="24"/>
    <x v="29"/>
    <n v="-1"/>
    <n v="-103"/>
    <x v="3"/>
    <x v="4"/>
  </r>
  <r>
    <d v="2024-12-02T00:00:00"/>
    <s v="Saleable RETURN"/>
    <x v="85"/>
    <s v="KRAHD_25726"/>
    <x v="10"/>
    <x v="13"/>
    <x v="0"/>
    <x v="24"/>
    <x v="29"/>
    <n v="-2"/>
    <n v="-206"/>
    <x v="6"/>
    <x v="4"/>
  </r>
  <r>
    <d v="2024-12-02T00:00:00"/>
    <s v="Saleable RETURN"/>
    <x v="65"/>
    <s v="KRAHD_M01343"/>
    <x v="10"/>
    <x v="15"/>
    <x v="0"/>
    <x v="24"/>
    <x v="29"/>
    <n v="-1"/>
    <n v="-103"/>
    <x v="8"/>
    <x v="4"/>
  </r>
  <r>
    <d v="2024-12-02T00:00:00"/>
    <s v="Saleable RETURN"/>
    <x v="38"/>
    <s v="KRAHD_86105"/>
    <x v="0"/>
    <x v="0"/>
    <x v="0"/>
    <x v="24"/>
    <x v="29"/>
    <n v="-3"/>
    <n v="-309"/>
    <x v="6"/>
    <x v="4"/>
  </r>
  <r>
    <d v="2024-12-02T00:00:00"/>
    <s v="Saleable RETURN"/>
    <x v="86"/>
    <s v="KRAHD_88734"/>
    <x v="2"/>
    <x v="2"/>
    <x v="0"/>
    <x v="24"/>
    <x v="29"/>
    <n v="-3"/>
    <n v="-309"/>
    <x v="3"/>
    <x v="4"/>
  </r>
  <r>
    <d v="2024-12-02T00:00:00"/>
    <s v="Saleable RETURN"/>
    <x v="70"/>
    <s v="KRAHD_38526"/>
    <x v="3"/>
    <x v="3"/>
    <x v="0"/>
    <x v="24"/>
    <x v="11"/>
    <n v="-5"/>
    <n v="-505.5"/>
    <x v="3"/>
    <x v="4"/>
  </r>
  <r>
    <d v="2024-12-02T00:00:00"/>
    <s v="Saleable RETURN"/>
    <x v="87"/>
    <s v="KRAHD_25973"/>
    <x v="16"/>
    <x v="23"/>
    <x v="10"/>
    <x v="25"/>
    <x v="8"/>
    <n v="-1"/>
    <n v="-200"/>
    <x v="3"/>
    <x v="4"/>
  </r>
  <r>
    <d v="2024-12-02T00:00:00"/>
    <s v="Saleable RETURN"/>
    <x v="88"/>
    <s v="KRAHD_48058"/>
    <x v="0"/>
    <x v="0"/>
    <x v="10"/>
    <x v="25"/>
    <x v="32"/>
    <n v="-1"/>
    <n v="-270.83"/>
    <x v="6"/>
    <x v="4"/>
  </r>
  <r>
    <d v="2024-12-02T00:00:00"/>
    <s v="Saleable RETURN"/>
    <x v="89"/>
    <s v="KRAHD_83015"/>
    <x v="13"/>
    <x v="18"/>
    <x v="10"/>
    <x v="25"/>
    <x v="32"/>
    <n v="-1"/>
    <n v="-270.83"/>
    <x v="3"/>
    <x v="4"/>
  </r>
  <r>
    <d v="2024-12-02T00:00:00"/>
    <s v="Saleable RETURN"/>
    <x v="90"/>
    <s v="KRAHD_91898"/>
    <x v="16"/>
    <x v="23"/>
    <x v="10"/>
    <x v="25"/>
    <x v="32"/>
    <n v="-1"/>
    <n v="-270.83"/>
    <x v="6"/>
    <x v="4"/>
  </r>
  <r>
    <d v="2024-12-02T00:00:00"/>
    <s v="Saleable RETURN"/>
    <x v="91"/>
    <s v="KRAHD_83181"/>
    <x v="0"/>
    <x v="0"/>
    <x v="10"/>
    <x v="25"/>
    <x v="32"/>
    <n v="-1"/>
    <n v="-270.83"/>
    <x v="3"/>
    <x v="4"/>
  </r>
  <r>
    <d v="2024-12-02T00:00:00"/>
    <s v="Saleable RETURN"/>
    <x v="83"/>
    <s v="KRAHD_38572"/>
    <x v="3"/>
    <x v="3"/>
    <x v="10"/>
    <x v="25"/>
    <x v="32"/>
    <n v="-1"/>
    <n v="-270.83"/>
    <x v="3"/>
    <x v="4"/>
  </r>
  <r>
    <d v="2024-12-02T00:00:00"/>
    <s v="Saleable RETURN"/>
    <x v="92"/>
    <s v="KRAHD_25840"/>
    <x v="12"/>
    <x v="16"/>
    <x v="10"/>
    <x v="25"/>
    <x v="13"/>
    <n v="-5"/>
    <n v="-562.5"/>
    <x v="3"/>
    <x v="4"/>
  </r>
  <r>
    <d v="2024-12-02T00:00:00"/>
    <s v="Saleable RETURN"/>
    <x v="93"/>
    <s v="KRAHD_38481"/>
    <x v="12"/>
    <x v="16"/>
    <x v="10"/>
    <x v="25"/>
    <x v="41"/>
    <n v="-1"/>
    <n v="-1723.27"/>
    <x v="6"/>
    <x v="4"/>
  </r>
  <r>
    <d v="2024-12-02T00:00:00"/>
    <s v="Saleable RETURN"/>
    <x v="91"/>
    <s v="KRAHD_83181"/>
    <x v="0"/>
    <x v="0"/>
    <x v="10"/>
    <x v="25"/>
    <x v="0"/>
    <n v="-1"/>
    <n v="-112.5"/>
    <x v="3"/>
    <x v="4"/>
  </r>
  <r>
    <d v="2024-12-02T00:00:00"/>
    <s v="Saleable RETURN"/>
    <x v="94"/>
    <s v="KRAHD_40235"/>
    <x v="1"/>
    <x v="24"/>
    <x v="10"/>
    <x v="25"/>
    <x v="0"/>
    <n v="-3"/>
    <n v="-337.5"/>
    <x v="3"/>
    <x v="4"/>
  </r>
  <r>
    <d v="2024-12-02T00:00:00"/>
    <s v="Saleable RETURN"/>
    <x v="95"/>
    <s v="KRAHD_86142"/>
    <x v="0"/>
    <x v="25"/>
    <x v="10"/>
    <x v="25"/>
    <x v="0"/>
    <n v="-1"/>
    <n v="-112.5"/>
    <x v="3"/>
    <x v="4"/>
  </r>
  <r>
    <d v="2024-12-02T00:00:00"/>
    <s v="Saleable RETURN"/>
    <x v="83"/>
    <s v="KRAHD_38572"/>
    <x v="3"/>
    <x v="3"/>
    <x v="10"/>
    <x v="25"/>
    <x v="0"/>
    <n v="-2"/>
    <n v="-225"/>
    <x v="3"/>
    <x v="4"/>
  </r>
  <r>
    <d v="2024-12-02T00:00:00"/>
    <s v="Saleable RETURN"/>
    <x v="96"/>
    <s v="KRAHD_38632"/>
    <x v="8"/>
    <x v="11"/>
    <x v="1"/>
    <x v="26"/>
    <x v="41"/>
    <n v="-1"/>
    <n v="-334.82"/>
    <x v="6"/>
    <x v="4"/>
  </r>
  <r>
    <d v="2024-12-02T00:00:00"/>
    <s v="Saleable RETURN"/>
    <x v="55"/>
    <s v="KRAHD_38717"/>
    <x v="9"/>
    <x v="12"/>
    <x v="1"/>
    <x v="1"/>
    <x v="1"/>
    <n v="-2"/>
    <n v="-444.64"/>
    <x v="6"/>
    <x v="4"/>
  </r>
  <r>
    <d v="2024-12-02T00:00:00"/>
    <s v="Saleable RETURN"/>
    <x v="55"/>
    <s v="KRAHD_38717"/>
    <x v="9"/>
    <x v="12"/>
    <x v="1"/>
    <x v="1"/>
    <x v="1"/>
    <n v="-4"/>
    <n v="-889.28"/>
    <x v="6"/>
    <x v="4"/>
  </r>
  <r>
    <d v="2024-12-02T00:00:00"/>
    <s v="Saleable RETURN"/>
    <x v="55"/>
    <s v="KRAHD_38717"/>
    <x v="9"/>
    <x v="12"/>
    <x v="1"/>
    <x v="1"/>
    <x v="8"/>
    <n v="-1"/>
    <n v="-489.6"/>
    <x v="6"/>
    <x v="4"/>
  </r>
  <r>
    <d v="2024-12-02T00:00:00"/>
    <s v="Saleable RETURN"/>
    <x v="97"/>
    <s v="KRAHD_92058"/>
    <x v="3"/>
    <x v="21"/>
    <x v="2"/>
    <x v="27"/>
    <x v="7"/>
    <n v="-6"/>
    <n v="-270.24"/>
    <x v="3"/>
    <x v="4"/>
  </r>
  <r>
    <d v="2024-12-02T00:00:00"/>
    <s v="Saleable RETURN"/>
    <x v="41"/>
    <s v="KRAHD_38421"/>
    <x v="3"/>
    <x v="3"/>
    <x v="2"/>
    <x v="27"/>
    <x v="7"/>
    <n v="-2"/>
    <n v="-90.08"/>
    <x v="7"/>
    <x v="4"/>
  </r>
  <r>
    <d v="2024-12-02T00:00:00"/>
    <s v="Saleable RETURN"/>
    <x v="86"/>
    <s v="KRAHD_88734"/>
    <x v="2"/>
    <x v="2"/>
    <x v="2"/>
    <x v="27"/>
    <x v="20"/>
    <n v="-1"/>
    <n v="-99.1"/>
    <x v="3"/>
    <x v="4"/>
  </r>
  <r>
    <d v="2024-12-02T00:00:00"/>
    <s v="Saleable RETURN"/>
    <x v="41"/>
    <s v="KRAHD_38421"/>
    <x v="3"/>
    <x v="3"/>
    <x v="2"/>
    <x v="27"/>
    <x v="20"/>
    <n v="-2"/>
    <n v="-198.2"/>
    <x v="7"/>
    <x v="4"/>
  </r>
  <r>
    <d v="2024-12-02T00:00:00"/>
    <s v="Saleable RETURN"/>
    <x v="98"/>
    <s v="KRAHD_80386"/>
    <x v="15"/>
    <x v="26"/>
    <x v="2"/>
    <x v="27"/>
    <x v="11"/>
    <n v="-5"/>
    <n v="-157.65"/>
    <x v="8"/>
    <x v="4"/>
  </r>
  <r>
    <d v="2024-12-02T00:00:00"/>
    <s v="Saleable RETURN"/>
    <x v="84"/>
    <s v="KRAHD_38549"/>
    <x v="0"/>
    <x v="0"/>
    <x v="2"/>
    <x v="27"/>
    <x v="11"/>
    <n v="-7"/>
    <n v="-220.71"/>
    <x v="3"/>
    <x v="4"/>
  </r>
  <r>
    <d v="2024-12-02T00:00:00"/>
    <s v="Saleable RETURN"/>
    <x v="66"/>
    <s v="KRAHD_40484"/>
    <x v="12"/>
    <x v="16"/>
    <x v="2"/>
    <x v="27"/>
    <x v="11"/>
    <n v="-6"/>
    <n v="-189.18"/>
    <x v="5"/>
    <x v="4"/>
  </r>
  <r>
    <d v="2024-12-02T00:00:00"/>
    <s v="Saleable RETURN"/>
    <x v="99"/>
    <s v="KRAHD_38582"/>
    <x v="1"/>
    <x v="1"/>
    <x v="2"/>
    <x v="27"/>
    <x v="33"/>
    <n v="-1"/>
    <n v="-466.71"/>
    <x v="3"/>
    <x v="4"/>
  </r>
  <r>
    <d v="2024-12-02T00:00:00"/>
    <s v="Saleable RETURN"/>
    <x v="31"/>
    <s v="KRAHD_39534"/>
    <x v="1"/>
    <x v="1"/>
    <x v="2"/>
    <x v="27"/>
    <x v="33"/>
    <n v="-1"/>
    <n v="-466.71"/>
    <x v="5"/>
    <x v="4"/>
  </r>
  <r>
    <d v="2024-12-02T00:00:00"/>
    <s v="Saleable RETURN"/>
    <x v="36"/>
    <s v="KRAHD_75432"/>
    <x v="1"/>
    <x v="1"/>
    <x v="2"/>
    <x v="27"/>
    <x v="33"/>
    <n v="-1"/>
    <n v="-466.71"/>
    <x v="3"/>
    <x v="4"/>
  </r>
  <r>
    <d v="2024-12-02T00:00:00"/>
    <s v="Saleable RETURN"/>
    <x v="66"/>
    <s v="KRAHD_40484"/>
    <x v="12"/>
    <x v="16"/>
    <x v="2"/>
    <x v="27"/>
    <x v="34"/>
    <n v="-11"/>
    <n v="-495.44"/>
    <x v="5"/>
    <x v="4"/>
  </r>
  <r>
    <d v="2024-12-02T00:00:00"/>
    <s v="Saleable RETURN"/>
    <x v="100"/>
    <s v="KRAHD_41623"/>
    <x v="10"/>
    <x v="13"/>
    <x v="2"/>
    <x v="27"/>
    <x v="34"/>
    <n v="-8"/>
    <n v="-360.32"/>
    <x v="8"/>
    <x v="4"/>
  </r>
  <r>
    <d v="2024-12-02T00:00:00"/>
    <s v="Saleable RETURN"/>
    <x v="33"/>
    <s v="KRAHD_40112"/>
    <x v="0"/>
    <x v="0"/>
    <x v="2"/>
    <x v="27"/>
    <x v="34"/>
    <n v="-12"/>
    <n v="-540.48"/>
    <x v="5"/>
    <x v="4"/>
  </r>
  <r>
    <d v="2024-12-02T00:00:00"/>
    <s v="Saleable RETURN"/>
    <x v="41"/>
    <s v="KRAHD_38421"/>
    <x v="3"/>
    <x v="3"/>
    <x v="2"/>
    <x v="27"/>
    <x v="34"/>
    <n v="-4"/>
    <n v="-180.16"/>
    <x v="7"/>
    <x v="4"/>
  </r>
  <r>
    <d v="2024-12-02T00:00:00"/>
    <s v="Saleable RETURN"/>
    <x v="51"/>
    <s v="KRAHD_42201"/>
    <x v="0"/>
    <x v="0"/>
    <x v="2"/>
    <x v="27"/>
    <x v="34"/>
    <n v="-6"/>
    <n v="-270.24"/>
    <x v="3"/>
    <x v="4"/>
  </r>
  <r>
    <d v="2024-12-02T00:00:00"/>
    <s v="Saleable RETURN"/>
    <x v="101"/>
    <s v="KRAHD_38979"/>
    <x v="0"/>
    <x v="25"/>
    <x v="2"/>
    <x v="27"/>
    <x v="34"/>
    <n v="-20"/>
    <n v="-900.8"/>
    <x v="3"/>
    <x v="4"/>
  </r>
  <r>
    <d v="2024-12-02T00:00:00"/>
    <s v="Saleable RETURN"/>
    <x v="84"/>
    <s v="KRAHD_38549"/>
    <x v="0"/>
    <x v="0"/>
    <x v="2"/>
    <x v="27"/>
    <x v="34"/>
    <n v="-14"/>
    <n v="-630.55999999999995"/>
    <x v="3"/>
    <x v="4"/>
  </r>
  <r>
    <d v="2024-12-02T00:00:00"/>
    <s v="Saleable RETURN"/>
    <x v="66"/>
    <s v="KRAHD_40484"/>
    <x v="12"/>
    <x v="16"/>
    <x v="2"/>
    <x v="27"/>
    <x v="34"/>
    <n v="-3"/>
    <n v="-135.12"/>
    <x v="5"/>
    <x v="4"/>
  </r>
  <r>
    <d v="2024-12-02T00:00:00"/>
    <s v="Saleable RETURN"/>
    <x v="84"/>
    <s v="KRAHD_38549"/>
    <x v="0"/>
    <x v="0"/>
    <x v="2"/>
    <x v="27"/>
    <x v="51"/>
    <n v="-1"/>
    <n v="-204.33"/>
    <x v="3"/>
    <x v="4"/>
  </r>
  <r>
    <d v="2024-12-02T00:00:00"/>
    <s v="Saleable RETURN"/>
    <x v="102"/>
    <s v="KRAHD_25650"/>
    <x v="17"/>
    <x v="27"/>
    <x v="2"/>
    <x v="27"/>
    <x v="19"/>
    <n v="-6"/>
    <n v="-648.66"/>
    <x v="3"/>
    <x v="4"/>
  </r>
  <r>
    <d v="2024-12-02T00:00:00"/>
    <s v="Saleable RETURN"/>
    <x v="66"/>
    <s v="KRAHD_40484"/>
    <x v="12"/>
    <x v="16"/>
    <x v="2"/>
    <x v="27"/>
    <x v="11"/>
    <n v="-1"/>
    <n v="-37.83"/>
    <x v="5"/>
    <x v="4"/>
  </r>
  <r>
    <d v="2024-12-02T00:00:00"/>
    <s v="Saleable RETURN"/>
    <x v="51"/>
    <s v="KRAHD_42201"/>
    <x v="0"/>
    <x v="0"/>
    <x v="2"/>
    <x v="27"/>
    <x v="11"/>
    <n v="-3"/>
    <n v="-113.49"/>
    <x v="3"/>
    <x v="4"/>
  </r>
  <r>
    <d v="2024-12-02T00:00:00"/>
    <s v="Saleable RETURN"/>
    <x v="66"/>
    <s v="KRAHD_40484"/>
    <x v="12"/>
    <x v="16"/>
    <x v="2"/>
    <x v="27"/>
    <x v="11"/>
    <n v="-7"/>
    <n v="-264.81"/>
    <x v="5"/>
    <x v="4"/>
  </r>
  <r>
    <d v="2024-12-02T00:00:00"/>
    <s v="Saleable RETURN"/>
    <x v="41"/>
    <s v="KRAHD_38421"/>
    <x v="3"/>
    <x v="3"/>
    <x v="2"/>
    <x v="2"/>
    <x v="1"/>
    <n v="-1"/>
    <n v="-330.23"/>
    <x v="7"/>
    <x v="4"/>
  </r>
  <r>
    <d v="2024-12-02T00:00:00"/>
    <s v="Saleable RETURN"/>
    <x v="103"/>
    <s v="KRAHD_M01602"/>
    <x v="12"/>
    <x v="16"/>
    <x v="2"/>
    <x v="2"/>
    <x v="1"/>
    <n v="-1"/>
    <n v="-540.29"/>
    <x v="3"/>
    <x v="4"/>
  </r>
  <r>
    <d v="2024-12-02T00:00:00"/>
    <s v="Saleable RETURN"/>
    <x v="41"/>
    <s v="KRAHD_38421"/>
    <x v="3"/>
    <x v="3"/>
    <x v="2"/>
    <x v="2"/>
    <x v="2"/>
    <n v="-2"/>
    <n v="-245.62"/>
    <x v="7"/>
    <x v="4"/>
  </r>
  <r>
    <d v="2024-12-02T00:00:00"/>
    <s v="Saleable RETURN"/>
    <x v="55"/>
    <s v="KRAHD_38717"/>
    <x v="9"/>
    <x v="12"/>
    <x v="2"/>
    <x v="2"/>
    <x v="2"/>
    <n v="-1"/>
    <n v="-122.81"/>
    <x v="6"/>
    <x v="4"/>
  </r>
  <r>
    <d v="2024-12-02T00:00:00"/>
    <s v="Saleable RETURN"/>
    <x v="84"/>
    <s v="KRAHD_38549"/>
    <x v="0"/>
    <x v="0"/>
    <x v="2"/>
    <x v="2"/>
    <x v="1"/>
    <n v="-2"/>
    <n v="-614.04"/>
    <x v="3"/>
    <x v="4"/>
  </r>
  <r>
    <d v="2024-12-02T00:00:00"/>
    <s v="Saleable RETURN"/>
    <x v="51"/>
    <s v="KRAHD_42201"/>
    <x v="0"/>
    <x v="0"/>
    <x v="2"/>
    <x v="2"/>
    <x v="1"/>
    <n v="-2"/>
    <n v="-614.04"/>
    <x v="3"/>
    <x v="4"/>
  </r>
  <r>
    <d v="2024-12-02T00:00:00"/>
    <s v="Saleable RETURN"/>
    <x v="54"/>
    <s v="KRAHD_82527"/>
    <x v="0"/>
    <x v="0"/>
    <x v="2"/>
    <x v="2"/>
    <x v="46"/>
    <n v="-2"/>
    <n v="-614.04"/>
    <x v="3"/>
    <x v="4"/>
  </r>
  <r>
    <d v="2024-12-02T00:00:00"/>
    <s v="Saleable RETURN"/>
    <x v="5"/>
    <s v="KRAHD_38677"/>
    <x v="3"/>
    <x v="3"/>
    <x v="2"/>
    <x v="2"/>
    <x v="3"/>
    <n v="-2"/>
    <n v="-245.62"/>
    <x v="3"/>
    <x v="4"/>
  </r>
  <r>
    <d v="2024-12-02T00:00:00"/>
    <s v="Saleable RETURN"/>
    <x v="54"/>
    <s v="KRAHD_82527"/>
    <x v="0"/>
    <x v="0"/>
    <x v="2"/>
    <x v="2"/>
    <x v="3"/>
    <n v="-1"/>
    <n v="-122.81"/>
    <x v="3"/>
    <x v="4"/>
  </r>
  <r>
    <d v="2024-12-02T00:00:00"/>
    <s v="Saleable RETURN"/>
    <x v="41"/>
    <s v="KRAHD_38421"/>
    <x v="3"/>
    <x v="3"/>
    <x v="2"/>
    <x v="2"/>
    <x v="1"/>
    <n v="-2"/>
    <n v="-1088.06"/>
    <x v="7"/>
    <x v="4"/>
  </r>
  <r>
    <d v="2024-12-02T00:00:00"/>
    <s v="Saleable RETURN"/>
    <x v="51"/>
    <s v="KRAHD_42201"/>
    <x v="0"/>
    <x v="0"/>
    <x v="2"/>
    <x v="2"/>
    <x v="1"/>
    <n v="-1"/>
    <n v="-544.03"/>
    <x v="3"/>
    <x v="4"/>
  </r>
  <r>
    <d v="2024-12-02T00:00:00"/>
    <s v="Saleable RETURN"/>
    <x v="41"/>
    <s v="KRAHD_38421"/>
    <x v="3"/>
    <x v="3"/>
    <x v="2"/>
    <x v="3"/>
    <x v="4"/>
    <n v="-1"/>
    <n v="-162.28"/>
    <x v="7"/>
    <x v="4"/>
  </r>
  <r>
    <d v="2024-12-02T00:00:00"/>
    <s v="Saleable RETURN"/>
    <x v="41"/>
    <s v="KRAHD_38421"/>
    <x v="3"/>
    <x v="3"/>
    <x v="2"/>
    <x v="3"/>
    <x v="5"/>
    <n v="-2"/>
    <n v="-198.2"/>
    <x v="7"/>
    <x v="4"/>
  </r>
  <r>
    <d v="2024-12-02T00:00:00"/>
    <s v="Saleable RETURN"/>
    <x v="41"/>
    <s v="KRAHD_38421"/>
    <x v="3"/>
    <x v="3"/>
    <x v="2"/>
    <x v="2"/>
    <x v="6"/>
    <n v="-1"/>
    <n v="-307.02"/>
    <x v="7"/>
    <x v="4"/>
  </r>
  <r>
    <d v="2024-12-02T00:00:00"/>
    <s v="Saleable RETURN"/>
    <x v="87"/>
    <s v="KRAHD_25973"/>
    <x v="16"/>
    <x v="23"/>
    <x v="2"/>
    <x v="2"/>
    <x v="2"/>
    <n v="-2"/>
    <n v="-342.34"/>
    <x v="3"/>
    <x v="4"/>
  </r>
  <r>
    <d v="2024-12-02T00:00:00"/>
    <s v="Saleable RETURN"/>
    <x v="84"/>
    <s v="KRAHD_38549"/>
    <x v="0"/>
    <x v="0"/>
    <x v="2"/>
    <x v="2"/>
    <x v="2"/>
    <n v="-2"/>
    <n v="-342.34"/>
    <x v="3"/>
    <x v="4"/>
  </r>
  <r>
    <d v="2024-12-02T00:00:00"/>
    <s v="Saleable RETURN"/>
    <x v="104"/>
    <s v="KRAHD_38642"/>
    <x v="0"/>
    <x v="0"/>
    <x v="2"/>
    <x v="2"/>
    <x v="2"/>
    <n v="-3"/>
    <n v="-513.51"/>
    <x v="3"/>
    <x v="4"/>
  </r>
  <r>
    <d v="2024-12-02T00:00:00"/>
    <s v="Saleable RETURN"/>
    <x v="105"/>
    <s v="KRAHD_86017"/>
    <x v="1"/>
    <x v="1"/>
    <x v="2"/>
    <x v="2"/>
    <x v="6"/>
    <n v="-3"/>
    <n v="-986.85"/>
    <x v="3"/>
    <x v="4"/>
  </r>
  <r>
    <d v="2024-12-02T00:00:00"/>
    <s v="Saleable RETURN"/>
    <x v="41"/>
    <s v="KRAHD_38421"/>
    <x v="3"/>
    <x v="3"/>
    <x v="2"/>
    <x v="2"/>
    <x v="6"/>
    <n v="-3"/>
    <n v="-986.85"/>
    <x v="7"/>
    <x v="4"/>
  </r>
  <r>
    <d v="2024-12-02T00:00:00"/>
    <s v="Saleable RETURN"/>
    <x v="33"/>
    <s v="KRAHD_40112"/>
    <x v="0"/>
    <x v="0"/>
    <x v="2"/>
    <x v="2"/>
    <x v="32"/>
    <n v="-1"/>
    <n v="-511.72"/>
    <x v="5"/>
    <x v="4"/>
  </r>
  <r>
    <d v="2024-12-02T00:00:00"/>
    <s v="Saleable RETURN"/>
    <x v="84"/>
    <s v="KRAHD_38549"/>
    <x v="0"/>
    <x v="0"/>
    <x v="2"/>
    <x v="2"/>
    <x v="7"/>
    <n v="-2"/>
    <n v="-162.18"/>
    <x v="3"/>
    <x v="4"/>
  </r>
  <r>
    <d v="2024-12-02T00:00:00"/>
    <s v="Saleable RETURN"/>
    <x v="41"/>
    <s v="KRAHD_38421"/>
    <x v="3"/>
    <x v="3"/>
    <x v="2"/>
    <x v="2"/>
    <x v="7"/>
    <n v="-3"/>
    <n v="-243.27"/>
    <x v="7"/>
    <x v="4"/>
  </r>
  <r>
    <d v="2024-12-02T00:00:00"/>
    <s v="Saleable RETURN"/>
    <x v="41"/>
    <s v="KRAHD_38421"/>
    <x v="3"/>
    <x v="3"/>
    <x v="2"/>
    <x v="2"/>
    <x v="0"/>
    <n v="-1"/>
    <n v="-157.66"/>
    <x v="7"/>
    <x v="4"/>
  </r>
  <r>
    <d v="2024-12-02T00:00:00"/>
    <s v="Saleable RETURN"/>
    <x v="97"/>
    <s v="KRAHD_92058"/>
    <x v="3"/>
    <x v="21"/>
    <x v="2"/>
    <x v="2"/>
    <x v="6"/>
    <n v="-1"/>
    <n v="-280.70999999999998"/>
    <x v="3"/>
    <x v="4"/>
  </r>
  <r>
    <d v="2024-12-02T00:00:00"/>
    <s v="Saleable RETURN"/>
    <x v="41"/>
    <s v="KRAHD_38421"/>
    <x v="3"/>
    <x v="3"/>
    <x v="2"/>
    <x v="2"/>
    <x v="6"/>
    <n v="-2"/>
    <n v="-666.66"/>
    <x v="7"/>
    <x v="4"/>
  </r>
  <r>
    <d v="2024-12-02T00:00:00"/>
    <s v="Saleable RETURN"/>
    <x v="41"/>
    <s v="KRAHD_38421"/>
    <x v="3"/>
    <x v="3"/>
    <x v="2"/>
    <x v="2"/>
    <x v="13"/>
    <n v="-3"/>
    <n v="-243.27"/>
    <x v="7"/>
    <x v="4"/>
  </r>
  <r>
    <d v="2024-12-02T00:00:00"/>
    <s v="Saleable RETURN"/>
    <x v="54"/>
    <s v="KRAHD_82527"/>
    <x v="0"/>
    <x v="0"/>
    <x v="2"/>
    <x v="2"/>
    <x v="13"/>
    <n v="-3"/>
    <n v="-243.27"/>
    <x v="3"/>
    <x v="4"/>
  </r>
  <r>
    <d v="2024-12-02T00:00:00"/>
    <s v="Saleable RETURN"/>
    <x v="106"/>
    <s v="KRAHD_92481"/>
    <x v="12"/>
    <x v="16"/>
    <x v="3"/>
    <x v="28"/>
    <x v="54"/>
    <n v="-1"/>
    <n v="-515.75"/>
    <x v="3"/>
    <x v="4"/>
  </r>
  <r>
    <d v="2024-12-02T00:00:00"/>
    <s v="Saleable RETURN"/>
    <x v="88"/>
    <s v="KRAHD_48058"/>
    <x v="0"/>
    <x v="0"/>
    <x v="3"/>
    <x v="28"/>
    <x v="36"/>
    <n v="-1"/>
    <n v="-46.69"/>
    <x v="3"/>
    <x v="4"/>
  </r>
  <r>
    <d v="2024-12-02T00:00:00"/>
    <s v="Saleable RETURN"/>
    <x v="107"/>
    <s v="KRAHD_82998"/>
    <x v="0"/>
    <x v="0"/>
    <x v="3"/>
    <x v="28"/>
    <x v="36"/>
    <n v="-1"/>
    <n v="-46.69"/>
    <x v="3"/>
    <x v="4"/>
  </r>
  <r>
    <d v="2024-12-02T00:00:00"/>
    <s v="Saleable RETURN"/>
    <x v="108"/>
    <s v="KRAHD_91284"/>
    <x v="3"/>
    <x v="3"/>
    <x v="3"/>
    <x v="28"/>
    <x v="36"/>
    <n v="-2"/>
    <n v="-93.38"/>
    <x v="3"/>
    <x v="4"/>
  </r>
  <r>
    <d v="2024-12-02T00:00:00"/>
    <s v="Saleable RETURN"/>
    <x v="109"/>
    <s v="KRAHD_39042"/>
    <x v="12"/>
    <x v="16"/>
    <x v="3"/>
    <x v="28"/>
    <x v="36"/>
    <n v="-1"/>
    <n v="-46.69"/>
    <x v="3"/>
    <x v="4"/>
  </r>
  <r>
    <d v="2024-12-02T00:00:00"/>
    <s v="Saleable RETURN"/>
    <x v="110"/>
    <s v="KRAHD_42093"/>
    <x v="2"/>
    <x v="2"/>
    <x v="3"/>
    <x v="28"/>
    <x v="36"/>
    <n v="-1"/>
    <n v="-46.69"/>
    <x v="3"/>
    <x v="4"/>
  </r>
  <r>
    <d v="2024-12-02T00:00:00"/>
    <s v="Saleable RETURN"/>
    <x v="41"/>
    <s v="KRAHD_38421"/>
    <x v="3"/>
    <x v="3"/>
    <x v="3"/>
    <x v="4"/>
    <x v="23"/>
    <n v="-2"/>
    <n v="-347.14"/>
    <x v="7"/>
    <x v="4"/>
  </r>
  <r>
    <d v="2024-12-02T00:00:00"/>
    <s v="Saleable RETURN"/>
    <x v="111"/>
    <s v="KRAHD_25727"/>
    <x v="12"/>
    <x v="16"/>
    <x v="3"/>
    <x v="4"/>
    <x v="23"/>
    <n v="-5"/>
    <n v="-867.85"/>
    <x v="8"/>
    <x v="4"/>
  </r>
  <r>
    <d v="2024-12-02T00:00:00"/>
    <s v="Saleable RETURN"/>
    <x v="41"/>
    <s v="KRAHD_38421"/>
    <x v="3"/>
    <x v="3"/>
    <x v="3"/>
    <x v="4"/>
    <x v="10"/>
    <n v="-4"/>
    <n v="-417.24"/>
    <x v="7"/>
    <x v="4"/>
  </r>
  <r>
    <d v="2024-12-02T00:00:00"/>
    <s v="Saleable RETURN"/>
    <x v="112"/>
    <s v="KRAHD_71621"/>
    <x v="0"/>
    <x v="0"/>
    <x v="3"/>
    <x v="4"/>
    <x v="10"/>
    <n v="-2"/>
    <n v="-208.62"/>
    <x v="3"/>
    <x v="4"/>
  </r>
  <r>
    <d v="2024-12-02T00:00:00"/>
    <s v="Saleable RETURN"/>
    <x v="113"/>
    <s v="KRAHD_38578"/>
    <x v="3"/>
    <x v="3"/>
    <x v="3"/>
    <x v="5"/>
    <x v="39"/>
    <n v="-6"/>
    <n v="-1727.28"/>
    <x v="3"/>
    <x v="4"/>
  </r>
  <r>
    <d v="2024-12-02T00:00:00"/>
    <s v="Saleable RETURN"/>
    <x v="114"/>
    <s v="KRAHD_P2373"/>
    <x v="15"/>
    <x v="28"/>
    <x v="3"/>
    <x v="34"/>
    <x v="2"/>
    <n v="-1"/>
    <n v="-374.17"/>
    <x v="3"/>
    <x v="4"/>
  </r>
  <r>
    <d v="2024-12-02T00:00:00"/>
    <s v="Saleable RETURN"/>
    <x v="115"/>
    <s v="KRAHD_48180"/>
    <x v="10"/>
    <x v="13"/>
    <x v="3"/>
    <x v="16"/>
    <x v="39"/>
    <n v="-1"/>
    <n v="-175.22"/>
    <x v="3"/>
    <x v="4"/>
  </r>
  <r>
    <d v="2024-12-02T00:00:00"/>
    <s v="Saleable RETURN"/>
    <x v="116"/>
    <s v="KRAHD_97658"/>
    <x v="15"/>
    <x v="20"/>
    <x v="3"/>
    <x v="16"/>
    <x v="39"/>
    <n v="-1"/>
    <n v="-175.22"/>
    <x v="3"/>
    <x v="4"/>
  </r>
  <r>
    <d v="2024-12-02T00:00:00"/>
    <s v="Saleable RETURN"/>
    <x v="65"/>
    <s v="KRAHD_M01343"/>
    <x v="10"/>
    <x v="15"/>
    <x v="3"/>
    <x v="16"/>
    <x v="39"/>
    <n v="-1"/>
    <n v="-175.22"/>
    <x v="8"/>
    <x v="4"/>
  </r>
  <r>
    <d v="2024-12-02T00:00:00"/>
    <s v="Saleable RETURN"/>
    <x v="117"/>
    <s v="KRAHD_101287"/>
    <x v="15"/>
    <x v="26"/>
    <x v="3"/>
    <x v="16"/>
    <x v="37"/>
    <n v="-1"/>
    <n v="-308.74"/>
    <x v="3"/>
    <x v="4"/>
  </r>
  <r>
    <d v="2024-12-02T00:00:00"/>
    <s v="Saleable RETURN"/>
    <x v="118"/>
    <s v="KRAHD_47112"/>
    <x v="0"/>
    <x v="0"/>
    <x v="3"/>
    <x v="16"/>
    <x v="37"/>
    <n v="-2"/>
    <n v="-617.48"/>
    <x v="5"/>
    <x v="4"/>
  </r>
  <r>
    <d v="2024-12-02T00:00:00"/>
    <s v="Saleable RETURN"/>
    <x v="46"/>
    <s v="KRAHD_41616"/>
    <x v="0"/>
    <x v="0"/>
    <x v="3"/>
    <x v="6"/>
    <x v="13"/>
    <n v="-2"/>
    <n v="-921.24"/>
    <x v="8"/>
    <x v="4"/>
  </r>
  <r>
    <d v="2024-12-02T00:00:00"/>
    <s v="Saleable RETURN"/>
    <x v="113"/>
    <s v="KRAHD_38578"/>
    <x v="3"/>
    <x v="3"/>
    <x v="3"/>
    <x v="6"/>
    <x v="13"/>
    <n v="-2"/>
    <n v="-921.24"/>
    <x v="3"/>
    <x v="4"/>
  </r>
  <r>
    <d v="2024-12-02T00:00:00"/>
    <s v="Saleable RETURN"/>
    <x v="119"/>
    <s v="KRAHD_38606"/>
    <x v="0"/>
    <x v="0"/>
    <x v="3"/>
    <x v="6"/>
    <x v="13"/>
    <n v="-2"/>
    <n v="-921.24"/>
    <x v="3"/>
    <x v="4"/>
  </r>
  <r>
    <d v="2024-12-02T00:00:00"/>
    <s v="Saleable RETURN"/>
    <x v="108"/>
    <s v="KRAHD_91284"/>
    <x v="3"/>
    <x v="3"/>
    <x v="3"/>
    <x v="6"/>
    <x v="13"/>
    <n v="-2"/>
    <n v="-921.24"/>
    <x v="3"/>
    <x v="4"/>
  </r>
  <r>
    <d v="2024-12-02T00:00:00"/>
    <s v="Saleable RETURN"/>
    <x v="120"/>
    <s v="KRAHD_40934"/>
    <x v="0"/>
    <x v="0"/>
    <x v="3"/>
    <x v="6"/>
    <x v="13"/>
    <n v="-1"/>
    <n v="-460.62"/>
    <x v="5"/>
    <x v="4"/>
  </r>
  <r>
    <d v="2024-12-02T00:00:00"/>
    <s v="Saleable RETURN"/>
    <x v="118"/>
    <s v="KRAHD_47112"/>
    <x v="0"/>
    <x v="0"/>
    <x v="3"/>
    <x v="6"/>
    <x v="13"/>
    <n v="-2"/>
    <n v="-921.24"/>
    <x v="5"/>
    <x v="4"/>
  </r>
  <r>
    <d v="2024-12-02T00:00:00"/>
    <s v="Saleable RETURN"/>
    <x v="121"/>
    <s v="KRAHD_39854"/>
    <x v="0"/>
    <x v="0"/>
    <x v="3"/>
    <x v="6"/>
    <x v="13"/>
    <n v="-1"/>
    <n v="-460.62"/>
    <x v="3"/>
    <x v="4"/>
  </r>
  <r>
    <d v="2024-12-02T00:00:00"/>
    <s v="Saleable RETURN"/>
    <x v="41"/>
    <s v="KRAHD_38421"/>
    <x v="3"/>
    <x v="3"/>
    <x v="3"/>
    <x v="6"/>
    <x v="37"/>
    <n v="-1"/>
    <n v="-1728.1"/>
    <x v="7"/>
    <x v="4"/>
  </r>
  <r>
    <d v="2024-12-02T00:00:00"/>
    <s v="Saleable RETURN"/>
    <x v="60"/>
    <s v="KRAHD_88685"/>
    <x v="10"/>
    <x v="13"/>
    <x v="3"/>
    <x v="6"/>
    <x v="30"/>
    <n v="-12"/>
    <n v="-250.44"/>
    <x v="5"/>
    <x v="4"/>
  </r>
  <r>
    <d v="2024-12-02T00:00:00"/>
    <s v="Saleable RETURN"/>
    <x v="61"/>
    <s v="KRAHD_M01439"/>
    <x v="11"/>
    <x v="14"/>
    <x v="3"/>
    <x v="6"/>
    <x v="13"/>
    <n v="-1"/>
    <n v="-240.33"/>
    <x v="8"/>
    <x v="4"/>
  </r>
  <r>
    <d v="2024-12-02T00:00:00"/>
    <s v="Saleable RETURN"/>
    <x v="115"/>
    <s v="KRAHD_48180"/>
    <x v="10"/>
    <x v="13"/>
    <x v="3"/>
    <x v="6"/>
    <x v="13"/>
    <n v="-1"/>
    <n v="-240.33"/>
    <x v="3"/>
    <x v="4"/>
  </r>
  <r>
    <d v="2024-12-02T00:00:00"/>
    <s v="Saleable RETURN"/>
    <x v="46"/>
    <s v="KRAHD_41616"/>
    <x v="0"/>
    <x v="0"/>
    <x v="3"/>
    <x v="6"/>
    <x v="13"/>
    <n v="-1"/>
    <n v="-240.33"/>
    <x v="8"/>
    <x v="4"/>
  </r>
  <r>
    <d v="2024-12-02T00:00:00"/>
    <s v="Saleable RETURN"/>
    <x v="120"/>
    <s v="KRAHD_40934"/>
    <x v="0"/>
    <x v="0"/>
    <x v="3"/>
    <x v="6"/>
    <x v="13"/>
    <n v="-1"/>
    <n v="-240.33"/>
    <x v="5"/>
    <x v="4"/>
  </r>
  <r>
    <d v="2024-12-02T00:00:00"/>
    <s v="Saleable RETURN"/>
    <x v="37"/>
    <s v="KRAHD_75922"/>
    <x v="0"/>
    <x v="0"/>
    <x v="11"/>
    <x v="29"/>
    <x v="41"/>
    <n v="-1"/>
    <n v="-249.16"/>
    <x v="3"/>
    <x v="4"/>
  </r>
  <r>
    <d v="2024-12-02T00:00:00"/>
    <s v="Saleable RETURN"/>
    <x v="54"/>
    <s v="KRAHD_82527"/>
    <x v="0"/>
    <x v="0"/>
    <x v="11"/>
    <x v="29"/>
    <x v="41"/>
    <n v="-1"/>
    <n v="-249.16"/>
    <x v="3"/>
    <x v="4"/>
  </r>
  <r>
    <d v="2024-12-02T00:00:00"/>
    <s v="Saleable RETURN"/>
    <x v="63"/>
    <s v="KRAHD_77640"/>
    <x v="0"/>
    <x v="0"/>
    <x v="11"/>
    <x v="29"/>
    <x v="41"/>
    <n v="-1"/>
    <n v="-249.16"/>
    <x v="3"/>
    <x v="4"/>
  </r>
  <r>
    <d v="2024-12-02T00:00:00"/>
    <s v="Saleable RETURN"/>
    <x v="33"/>
    <s v="KRAHD_40112"/>
    <x v="0"/>
    <x v="0"/>
    <x v="11"/>
    <x v="29"/>
    <x v="41"/>
    <n v="-1"/>
    <n v="-249.16"/>
    <x v="5"/>
    <x v="4"/>
  </r>
  <r>
    <d v="2024-12-02T00:00:00"/>
    <s v="Saleable RETURN"/>
    <x v="35"/>
    <s v="KRAHD_53216"/>
    <x v="0"/>
    <x v="0"/>
    <x v="11"/>
    <x v="29"/>
    <x v="41"/>
    <n v="-1"/>
    <n v="-249.16"/>
    <x v="3"/>
    <x v="4"/>
  </r>
  <r>
    <d v="2024-12-02T00:00:00"/>
    <s v="Saleable RETURN"/>
    <x v="38"/>
    <s v="KRAHD_86105"/>
    <x v="0"/>
    <x v="0"/>
    <x v="11"/>
    <x v="29"/>
    <x v="41"/>
    <n v="-1"/>
    <n v="-249.16"/>
    <x v="3"/>
    <x v="4"/>
  </r>
  <r>
    <d v="2024-12-02T00:00:00"/>
    <s v="Saleable RETURN"/>
    <x v="122"/>
    <s v="KRAHD_93547"/>
    <x v="3"/>
    <x v="3"/>
    <x v="5"/>
    <x v="9"/>
    <x v="41"/>
    <n v="-1"/>
    <n v="-1086.0899999999999"/>
    <x v="3"/>
    <x v="4"/>
  </r>
  <r>
    <d v="2024-12-02T00:00:00"/>
    <s v="Saleable RETURN"/>
    <x v="66"/>
    <s v="KRAHD_40484"/>
    <x v="12"/>
    <x v="16"/>
    <x v="5"/>
    <x v="9"/>
    <x v="43"/>
    <n v="-26"/>
    <n v="-333.32"/>
    <x v="5"/>
    <x v="4"/>
  </r>
  <r>
    <d v="2024-12-02T00:00:00"/>
    <s v="Saleable RETURN"/>
    <x v="123"/>
    <s v="KRAHD_M02566"/>
    <x v="15"/>
    <x v="22"/>
    <x v="5"/>
    <x v="9"/>
    <x v="43"/>
    <n v="-24"/>
    <n v="-266.64"/>
    <x v="3"/>
    <x v="4"/>
  </r>
  <r>
    <d v="2024-12-02T00:00:00"/>
    <s v="Saleable RETURN"/>
    <x v="66"/>
    <s v="KRAHD_40484"/>
    <x v="12"/>
    <x v="16"/>
    <x v="5"/>
    <x v="9"/>
    <x v="43"/>
    <n v="-26"/>
    <n v="-288.86"/>
    <x v="5"/>
    <x v="4"/>
  </r>
  <r>
    <d v="2024-12-02T00:00:00"/>
    <s v="Saleable RETURN"/>
    <x v="115"/>
    <s v="KRAHD_48180"/>
    <x v="10"/>
    <x v="13"/>
    <x v="5"/>
    <x v="9"/>
    <x v="43"/>
    <n v="-3"/>
    <n v="-25.62"/>
    <x v="3"/>
    <x v="4"/>
  </r>
  <r>
    <d v="2024-12-02T00:00:00"/>
    <s v="Saleable RETURN"/>
    <x v="66"/>
    <s v="KRAHD_40484"/>
    <x v="12"/>
    <x v="16"/>
    <x v="5"/>
    <x v="9"/>
    <x v="44"/>
    <n v="-10"/>
    <n v="-166.7"/>
    <x v="5"/>
    <x v="4"/>
  </r>
  <r>
    <d v="2024-12-02T00:00:00"/>
    <s v="Saleable RETURN"/>
    <x v="115"/>
    <s v="KRAHD_48180"/>
    <x v="10"/>
    <x v="13"/>
    <x v="5"/>
    <x v="9"/>
    <x v="44"/>
    <n v="-4"/>
    <n v="-68.36"/>
    <x v="3"/>
    <x v="4"/>
  </r>
  <r>
    <d v="2024-12-02T00:00:00"/>
    <s v="Saleable RETURN"/>
    <x v="124"/>
    <s v="KRAHD_41011"/>
    <x v="3"/>
    <x v="3"/>
    <x v="5"/>
    <x v="9"/>
    <x v="8"/>
    <n v="-1"/>
    <n v="-249.16"/>
    <x v="3"/>
    <x v="4"/>
  </r>
  <r>
    <d v="2024-12-02T00:00:00"/>
    <s v="Saleable RETURN"/>
    <x v="125"/>
    <s v="KRAHD_38719"/>
    <x v="0"/>
    <x v="0"/>
    <x v="5"/>
    <x v="9"/>
    <x v="19"/>
    <n v="-2"/>
    <n v="-165"/>
    <x v="6"/>
    <x v="4"/>
  </r>
  <r>
    <d v="2024-12-02T00:00:00"/>
    <s v="Saleable RETURN"/>
    <x v="126"/>
    <s v="KRAHD_38513"/>
    <x v="1"/>
    <x v="1"/>
    <x v="5"/>
    <x v="9"/>
    <x v="19"/>
    <n v="-1"/>
    <n v="-82.5"/>
    <x v="3"/>
    <x v="4"/>
  </r>
  <r>
    <d v="2024-12-02T00:00:00"/>
    <s v="Saleable RETURN"/>
    <x v="127"/>
    <s v="KRAHD_85030"/>
    <x v="0"/>
    <x v="29"/>
    <x v="5"/>
    <x v="9"/>
    <x v="19"/>
    <n v="-1"/>
    <n v="-82.5"/>
    <x v="3"/>
    <x v="4"/>
  </r>
  <r>
    <d v="2024-12-02T00:00:00"/>
    <s v="Saleable RETURN"/>
    <x v="128"/>
    <s v="KRAHD_92202"/>
    <x v="0"/>
    <x v="0"/>
    <x v="5"/>
    <x v="9"/>
    <x v="19"/>
    <n v="-2"/>
    <n v="-165"/>
    <x v="3"/>
    <x v="4"/>
  </r>
  <r>
    <d v="2024-12-02T00:00:00"/>
    <s v="Saleable RETURN"/>
    <x v="129"/>
    <s v="KRAHD_70707"/>
    <x v="1"/>
    <x v="1"/>
    <x v="5"/>
    <x v="9"/>
    <x v="19"/>
    <n v="-1"/>
    <n v="-132.5"/>
    <x v="3"/>
    <x v="4"/>
  </r>
  <r>
    <d v="2024-12-02T00:00:00"/>
    <s v="Saleable RETURN"/>
    <x v="125"/>
    <s v="KRAHD_38719"/>
    <x v="0"/>
    <x v="0"/>
    <x v="5"/>
    <x v="9"/>
    <x v="1"/>
    <n v="-1"/>
    <n v="-332.5"/>
    <x v="6"/>
    <x v="4"/>
  </r>
  <r>
    <d v="2024-12-02T00:00:00"/>
    <s v="Saleable RETURN"/>
    <x v="130"/>
    <s v="KRAHD_39436"/>
    <x v="2"/>
    <x v="2"/>
    <x v="5"/>
    <x v="9"/>
    <x v="1"/>
    <n v="-1"/>
    <n v="-332.5"/>
    <x v="6"/>
    <x v="4"/>
  </r>
  <r>
    <d v="2024-12-02T00:00:00"/>
    <s v="Saleable RETURN"/>
    <x v="128"/>
    <s v="KRAHD_92202"/>
    <x v="0"/>
    <x v="0"/>
    <x v="5"/>
    <x v="9"/>
    <x v="1"/>
    <n v="-3"/>
    <n v="-997.5"/>
    <x v="3"/>
    <x v="4"/>
  </r>
  <r>
    <d v="2024-12-02T00:00:00"/>
    <s v="Saleable RETURN"/>
    <x v="7"/>
    <s v="KRAHD_77560"/>
    <x v="2"/>
    <x v="2"/>
    <x v="5"/>
    <x v="9"/>
    <x v="1"/>
    <n v="-2"/>
    <n v="-665"/>
    <x v="3"/>
    <x v="4"/>
  </r>
  <r>
    <d v="2024-12-02T00:00:00"/>
    <s v="Saleable RETURN"/>
    <x v="129"/>
    <s v="KRAHD_70707"/>
    <x v="1"/>
    <x v="1"/>
    <x v="5"/>
    <x v="9"/>
    <x v="1"/>
    <n v="-1"/>
    <n v="-332.5"/>
    <x v="3"/>
    <x v="4"/>
  </r>
  <r>
    <d v="2024-12-02T00:00:00"/>
    <s v="Saleable RETURN"/>
    <x v="87"/>
    <s v="KRAHD_25973"/>
    <x v="16"/>
    <x v="23"/>
    <x v="5"/>
    <x v="9"/>
    <x v="39"/>
    <n v="-1"/>
    <n v="-82.5"/>
    <x v="3"/>
    <x v="4"/>
  </r>
  <r>
    <d v="2024-12-02T00:00:00"/>
    <s v="Saleable RETURN"/>
    <x v="131"/>
    <s v="KRAHD_80440"/>
    <x v="13"/>
    <x v="18"/>
    <x v="5"/>
    <x v="9"/>
    <x v="1"/>
    <n v="-2"/>
    <n v="-665"/>
    <x v="5"/>
    <x v="4"/>
  </r>
  <r>
    <d v="2024-12-02T00:00:00"/>
    <s v="Saleable RETURN"/>
    <x v="132"/>
    <s v="KRAHD_38913"/>
    <x v="1"/>
    <x v="1"/>
    <x v="5"/>
    <x v="9"/>
    <x v="1"/>
    <n v="-2"/>
    <n v="-665"/>
    <x v="3"/>
    <x v="4"/>
  </r>
  <r>
    <d v="2024-12-02T00:00:00"/>
    <s v="Saleable RETURN"/>
    <x v="131"/>
    <s v="KRAHD_80440"/>
    <x v="13"/>
    <x v="18"/>
    <x v="5"/>
    <x v="9"/>
    <x v="1"/>
    <n v="-5"/>
    <n v="-1662.5"/>
    <x v="5"/>
    <x v="4"/>
  </r>
  <r>
    <d v="2024-12-02T00:00:00"/>
    <s v="Saleable RETURN"/>
    <x v="87"/>
    <s v="KRAHD_25973"/>
    <x v="16"/>
    <x v="23"/>
    <x v="5"/>
    <x v="9"/>
    <x v="1"/>
    <n v="-1"/>
    <n v="-332.5"/>
    <x v="3"/>
    <x v="4"/>
  </r>
  <r>
    <d v="2024-12-02T00:00:00"/>
    <s v="Saleable RETURN"/>
    <x v="131"/>
    <s v="KRAHD_80440"/>
    <x v="13"/>
    <x v="18"/>
    <x v="5"/>
    <x v="9"/>
    <x v="1"/>
    <n v="-2"/>
    <n v="-665"/>
    <x v="5"/>
    <x v="4"/>
  </r>
  <r>
    <d v="2024-12-02T00:00:00"/>
    <s v="Saleable RETURN"/>
    <x v="131"/>
    <s v="KRAHD_80440"/>
    <x v="13"/>
    <x v="18"/>
    <x v="5"/>
    <x v="9"/>
    <x v="1"/>
    <n v="-2"/>
    <n v="-681.66"/>
    <x v="5"/>
    <x v="4"/>
  </r>
  <r>
    <d v="2024-12-02T00:00:00"/>
    <s v="Saleable RETURN"/>
    <x v="97"/>
    <s v="KRAHD_92058"/>
    <x v="3"/>
    <x v="21"/>
    <x v="5"/>
    <x v="9"/>
    <x v="41"/>
    <n v="-1"/>
    <n v="-749.17"/>
    <x v="3"/>
    <x v="4"/>
  </r>
  <r>
    <d v="2024-12-02T00:00:00"/>
    <s v="Saleable RETURN"/>
    <x v="97"/>
    <s v="KRAHD_92058"/>
    <x v="3"/>
    <x v="21"/>
    <x v="5"/>
    <x v="9"/>
    <x v="16"/>
    <n v="-1"/>
    <n v="-1249.1600000000001"/>
    <x v="3"/>
    <x v="4"/>
  </r>
  <r>
    <d v="2024-12-02T00:00:00"/>
    <s v="Saleable RETURN"/>
    <x v="133"/>
    <s v="KRAHD_44577"/>
    <x v="17"/>
    <x v="27"/>
    <x v="5"/>
    <x v="9"/>
    <x v="1"/>
    <n v="-3"/>
    <n v="-780"/>
    <x v="3"/>
    <x v="4"/>
  </r>
  <r>
    <d v="2024-12-02T00:00:00"/>
    <s v="Saleable RETURN"/>
    <x v="98"/>
    <s v="KRAHD_80386"/>
    <x v="15"/>
    <x v="26"/>
    <x v="6"/>
    <x v="10"/>
    <x v="41"/>
    <n v="-1"/>
    <n v="-695.65"/>
    <x v="8"/>
    <x v="4"/>
  </r>
  <r>
    <d v="2024-12-02T00:00:00"/>
    <s v="Saleable RETURN"/>
    <x v="134"/>
    <s v="KRAHD_40038"/>
    <x v="1"/>
    <x v="1"/>
    <x v="6"/>
    <x v="10"/>
    <x v="53"/>
    <n v="-4"/>
    <n v="-592.6"/>
    <x v="6"/>
    <x v="4"/>
  </r>
  <r>
    <d v="2024-12-02T00:00:00"/>
    <s v="Saleable RETURN"/>
    <x v="135"/>
    <s v="KRAHD_39128"/>
    <x v="10"/>
    <x v="13"/>
    <x v="6"/>
    <x v="30"/>
    <x v="8"/>
    <n v="-2"/>
    <n v="-106"/>
    <x v="3"/>
    <x v="4"/>
  </r>
  <r>
    <d v="2024-12-02T00:00:00"/>
    <s v="Saleable RETURN"/>
    <x v="135"/>
    <s v="KRAHD_39128"/>
    <x v="10"/>
    <x v="13"/>
    <x v="6"/>
    <x v="30"/>
    <x v="8"/>
    <n v="-2"/>
    <n v="-106"/>
    <x v="3"/>
    <x v="4"/>
  </r>
  <r>
    <d v="2024-12-02T00:00:00"/>
    <s v="Saleable RETURN"/>
    <x v="136"/>
    <s v="KRAHD_46672"/>
    <x v="6"/>
    <x v="17"/>
    <x v="6"/>
    <x v="30"/>
    <x v="1"/>
    <n v="-6"/>
    <n v="-1105.56"/>
    <x v="3"/>
    <x v="4"/>
  </r>
  <r>
    <d v="2024-12-02T00:00:00"/>
    <s v="Saleable RETURN"/>
    <x v="55"/>
    <s v="KRAHD_38717"/>
    <x v="9"/>
    <x v="12"/>
    <x v="6"/>
    <x v="30"/>
    <x v="1"/>
    <n v="-12"/>
    <n v="-2211.12"/>
    <x v="6"/>
    <x v="4"/>
  </r>
  <r>
    <d v="2024-12-02T00:00:00"/>
    <s v="Saleable RETURN"/>
    <x v="137"/>
    <s v="KRAHD_25664"/>
    <x v="6"/>
    <x v="17"/>
    <x v="6"/>
    <x v="30"/>
    <x v="1"/>
    <n v="-3"/>
    <n v="-552.78"/>
    <x v="6"/>
    <x v="4"/>
  </r>
  <r>
    <d v="2024-12-02T00:00:00"/>
    <s v="Saleable RETURN"/>
    <x v="135"/>
    <s v="KRAHD_39128"/>
    <x v="10"/>
    <x v="13"/>
    <x v="6"/>
    <x v="30"/>
    <x v="1"/>
    <n v="-2"/>
    <n v="-320.36"/>
    <x v="3"/>
    <x v="4"/>
  </r>
  <r>
    <d v="2024-12-02T00:00:00"/>
    <s v="Saleable RETURN"/>
    <x v="126"/>
    <s v="KRAHD_38513"/>
    <x v="1"/>
    <x v="1"/>
    <x v="6"/>
    <x v="30"/>
    <x v="1"/>
    <n v="-2"/>
    <n v="-320.36"/>
    <x v="3"/>
    <x v="4"/>
  </r>
  <r>
    <d v="2024-12-02T00:00:00"/>
    <s v="Saleable RETURN"/>
    <x v="69"/>
    <s v="KRAHD_93063"/>
    <x v="12"/>
    <x v="16"/>
    <x v="6"/>
    <x v="30"/>
    <x v="16"/>
    <n v="-2"/>
    <n v="-1277.78"/>
    <x v="3"/>
    <x v="4"/>
  </r>
  <r>
    <d v="2024-12-02T00:00:00"/>
    <s v="Saleable RETURN"/>
    <x v="138"/>
    <s v="KRAHD_38535"/>
    <x v="8"/>
    <x v="11"/>
    <x v="6"/>
    <x v="30"/>
    <x v="16"/>
    <n v="-4"/>
    <n v="-2555.56"/>
    <x v="3"/>
    <x v="4"/>
  </r>
  <r>
    <d v="2024-12-02T00:00:00"/>
    <s v="Saleable RETURN"/>
    <x v="139"/>
    <s v="KRAHD_92020"/>
    <x v="18"/>
    <x v="30"/>
    <x v="6"/>
    <x v="10"/>
    <x v="1"/>
    <n v="-5"/>
    <n v="-2275.85"/>
    <x v="6"/>
    <x v="4"/>
  </r>
  <r>
    <d v="2024-12-02T00:00:00"/>
    <s v="Saleable RETURN"/>
    <x v="139"/>
    <s v="KRAHD_92020"/>
    <x v="18"/>
    <x v="30"/>
    <x v="6"/>
    <x v="10"/>
    <x v="1"/>
    <n v="-1"/>
    <n v="-455.17"/>
    <x v="6"/>
    <x v="4"/>
  </r>
  <r>
    <d v="2024-12-02T00:00:00"/>
    <s v="Saleable RETURN"/>
    <x v="140"/>
    <s v="KRAHD_40271"/>
    <x v="1"/>
    <x v="1"/>
    <x v="6"/>
    <x v="10"/>
    <x v="1"/>
    <n v="-2"/>
    <n v="-820.7"/>
    <x v="3"/>
    <x v="4"/>
  </r>
  <r>
    <d v="2024-12-02T00:00:00"/>
    <s v="Saleable RETURN"/>
    <x v="132"/>
    <s v="KRAHD_38913"/>
    <x v="1"/>
    <x v="1"/>
    <x v="6"/>
    <x v="10"/>
    <x v="8"/>
    <n v="-6"/>
    <n v="-994.44"/>
    <x v="3"/>
    <x v="4"/>
  </r>
  <r>
    <d v="2024-12-02T00:00:00"/>
    <s v="Saleable RETURN"/>
    <x v="62"/>
    <s v="KRAHD_M04982"/>
    <x v="10"/>
    <x v="15"/>
    <x v="6"/>
    <x v="10"/>
    <x v="8"/>
    <n v="-24"/>
    <n v="-3977.76"/>
    <x v="5"/>
    <x v="4"/>
  </r>
  <r>
    <d v="2024-12-02T00:00:00"/>
    <s v="Saleable RETURN"/>
    <x v="132"/>
    <s v="KRAHD_38913"/>
    <x v="1"/>
    <x v="1"/>
    <x v="6"/>
    <x v="10"/>
    <x v="2"/>
    <n v="-10"/>
    <n v="-833.4"/>
    <x v="3"/>
    <x v="4"/>
  </r>
  <r>
    <d v="2024-12-02T00:00:00"/>
    <s v="Saleable RETURN"/>
    <x v="62"/>
    <s v="KRAHD_M04982"/>
    <x v="10"/>
    <x v="15"/>
    <x v="6"/>
    <x v="10"/>
    <x v="2"/>
    <n v="-2"/>
    <n v="-166.68"/>
    <x v="5"/>
    <x v="4"/>
  </r>
  <r>
    <d v="2024-12-02T00:00:00"/>
    <s v="Saleable RETURN"/>
    <x v="71"/>
    <s v="KRAHD_79100"/>
    <x v="14"/>
    <x v="19"/>
    <x v="6"/>
    <x v="10"/>
    <x v="2"/>
    <n v="-4"/>
    <n v="-333.36"/>
    <x v="3"/>
    <x v="4"/>
  </r>
  <r>
    <d v="2024-12-02T00:00:00"/>
    <s v="Saleable RETURN"/>
    <x v="135"/>
    <s v="KRAHD_39128"/>
    <x v="10"/>
    <x v="13"/>
    <x v="6"/>
    <x v="10"/>
    <x v="2"/>
    <n v="-6"/>
    <n v="-500.04"/>
    <x v="3"/>
    <x v="4"/>
  </r>
  <r>
    <d v="2024-12-02T00:00:00"/>
    <s v="Saleable RETURN"/>
    <x v="141"/>
    <s v="KRAHD_M01203"/>
    <x v="15"/>
    <x v="22"/>
    <x v="6"/>
    <x v="10"/>
    <x v="17"/>
    <n v="-2"/>
    <n v="-204.08"/>
    <x v="3"/>
    <x v="4"/>
  </r>
  <r>
    <d v="2024-12-02T00:00:00"/>
    <s v="Saleable RETURN"/>
    <x v="135"/>
    <s v="KRAHD_39128"/>
    <x v="10"/>
    <x v="13"/>
    <x v="6"/>
    <x v="10"/>
    <x v="17"/>
    <n v="-2"/>
    <n v="-204.08"/>
    <x v="3"/>
    <x v="4"/>
  </r>
  <r>
    <d v="2024-12-02T00:00:00"/>
    <s v="Saleable RETURN"/>
    <x v="142"/>
    <s v="KRAHD_M05655"/>
    <x v="15"/>
    <x v="22"/>
    <x v="6"/>
    <x v="10"/>
    <x v="17"/>
    <n v="-5"/>
    <n v="-510.2"/>
    <x v="5"/>
    <x v="4"/>
  </r>
  <r>
    <d v="2024-12-02T00:00:00"/>
    <s v="Saleable RETURN"/>
    <x v="60"/>
    <s v="KRAHD_88685"/>
    <x v="10"/>
    <x v="13"/>
    <x v="6"/>
    <x v="10"/>
    <x v="17"/>
    <n v="-1"/>
    <n v="-102.04"/>
    <x v="5"/>
    <x v="4"/>
  </r>
  <r>
    <d v="2024-12-02T00:00:00"/>
    <s v="Saleable RETURN"/>
    <x v="98"/>
    <s v="KRAHD_80386"/>
    <x v="15"/>
    <x v="26"/>
    <x v="6"/>
    <x v="10"/>
    <x v="17"/>
    <n v="-5"/>
    <n v="-510.2"/>
    <x v="8"/>
    <x v="4"/>
  </r>
  <r>
    <d v="2024-12-02T00:00:00"/>
    <s v="Saleable RETURN"/>
    <x v="143"/>
    <s v="KRAHD_M00209"/>
    <x v="10"/>
    <x v="15"/>
    <x v="6"/>
    <x v="10"/>
    <x v="17"/>
    <n v="-2"/>
    <n v="-204.08"/>
    <x v="3"/>
    <x v="4"/>
  </r>
  <r>
    <d v="2024-12-02T00:00:00"/>
    <s v="Saleable RETURN"/>
    <x v="144"/>
    <s v="KRAHD_X1235"/>
    <x v="10"/>
    <x v="13"/>
    <x v="6"/>
    <x v="10"/>
    <x v="17"/>
    <n v="-3"/>
    <n v="-306.12"/>
    <x v="3"/>
    <x v="4"/>
  </r>
  <r>
    <d v="2024-12-02T00:00:00"/>
    <s v="Saleable RETURN"/>
    <x v="143"/>
    <s v="KRAHD_M00209"/>
    <x v="10"/>
    <x v="15"/>
    <x v="6"/>
    <x v="11"/>
    <x v="13"/>
    <n v="-12"/>
    <n v="-111.12"/>
    <x v="3"/>
    <x v="4"/>
  </r>
  <r>
    <d v="2024-12-02T00:00:00"/>
    <s v="Saleable RETURN"/>
    <x v="145"/>
    <s v="KRAHD_101330"/>
    <x v="15"/>
    <x v="26"/>
    <x v="6"/>
    <x v="11"/>
    <x v="17"/>
    <n v="-1"/>
    <n v="-102.04"/>
    <x v="3"/>
    <x v="4"/>
  </r>
  <r>
    <d v="2024-12-02T00:00:00"/>
    <s v="Saleable RETURN"/>
    <x v="146"/>
    <s v="KRAHD_M01213"/>
    <x v="10"/>
    <x v="15"/>
    <x v="6"/>
    <x v="11"/>
    <x v="17"/>
    <n v="-2"/>
    <n v="-204.08"/>
    <x v="3"/>
    <x v="4"/>
  </r>
  <r>
    <d v="2024-12-02T00:00:00"/>
    <s v="Saleable RETURN"/>
    <x v="143"/>
    <s v="KRAHD_M00209"/>
    <x v="10"/>
    <x v="15"/>
    <x v="6"/>
    <x v="11"/>
    <x v="17"/>
    <n v="-1"/>
    <n v="-102.04"/>
    <x v="3"/>
    <x v="4"/>
  </r>
  <r>
    <d v="2024-12-02T00:00:00"/>
    <s v="Saleable RETURN"/>
    <x v="143"/>
    <s v="KRAHD_M00209"/>
    <x v="10"/>
    <x v="15"/>
    <x v="6"/>
    <x v="11"/>
    <x v="17"/>
    <n v="-1"/>
    <n v="-102.04"/>
    <x v="3"/>
    <x v="4"/>
  </r>
  <r>
    <d v="2024-12-02T00:00:00"/>
    <s v="Saleable RETURN"/>
    <x v="97"/>
    <s v="KRAHD_92058"/>
    <x v="3"/>
    <x v="21"/>
    <x v="6"/>
    <x v="11"/>
    <x v="17"/>
    <n v="-30"/>
    <n v="-3061.2"/>
    <x v="3"/>
    <x v="4"/>
  </r>
  <r>
    <d v="2024-12-02T00:00:00"/>
    <s v="Saleable RETURN"/>
    <x v="135"/>
    <s v="KRAHD_39128"/>
    <x v="10"/>
    <x v="13"/>
    <x v="6"/>
    <x v="11"/>
    <x v="17"/>
    <n v="-1"/>
    <n v="-102.04"/>
    <x v="3"/>
    <x v="4"/>
  </r>
  <r>
    <d v="2024-12-02T00:00:00"/>
    <s v="Saleable RETURN"/>
    <x v="115"/>
    <s v="KRAHD_48180"/>
    <x v="10"/>
    <x v="13"/>
    <x v="6"/>
    <x v="11"/>
    <x v="17"/>
    <n v="-2"/>
    <n v="-204.08"/>
    <x v="3"/>
    <x v="4"/>
  </r>
  <r>
    <d v="2024-12-02T00:00:00"/>
    <s v="Saleable RETURN"/>
    <x v="98"/>
    <s v="KRAHD_80386"/>
    <x v="15"/>
    <x v="26"/>
    <x v="6"/>
    <x v="11"/>
    <x v="17"/>
    <n v="-1"/>
    <n v="-102.04"/>
    <x v="8"/>
    <x v="4"/>
  </r>
  <r>
    <d v="2024-12-02T00:00:00"/>
    <s v="Saleable RETURN"/>
    <x v="139"/>
    <s v="KRAHD_92020"/>
    <x v="18"/>
    <x v="30"/>
    <x v="6"/>
    <x v="11"/>
    <x v="17"/>
    <n v="-5"/>
    <n v="-3004.65"/>
    <x v="6"/>
    <x v="4"/>
  </r>
  <r>
    <d v="2024-12-02T00:00:00"/>
    <s v="Saleable RETURN"/>
    <x v="147"/>
    <s v="KRAHD_X1239"/>
    <x v="11"/>
    <x v="31"/>
    <x v="6"/>
    <x v="11"/>
    <x v="8"/>
    <n v="-2"/>
    <n v="-270.36"/>
    <x v="8"/>
    <x v="4"/>
  </r>
  <r>
    <d v="2024-12-02T00:00:00"/>
    <s v="Saleable RETURN"/>
    <x v="135"/>
    <s v="KRAHD_39128"/>
    <x v="10"/>
    <x v="13"/>
    <x v="6"/>
    <x v="11"/>
    <x v="8"/>
    <n v="-6"/>
    <n v="-811.08"/>
    <x v="3"/>
    <x v="4"/>
  </r>
  <r>
    <d v="2024-12-02T00:00:00"/>
    <s v="Saleable RETURN"/>
    <x v="148"/>
    <s v="KRAHD_39096"/>
    <x v="19"/>
    <x v="32"/>
    <x v="6"/>
    <x v="11"/>
    <x v="8"/>
    <n v="-21"/>
    <n v="-2838.78"/>
    <x v="3"/>
    <x v="4"/>
  </r>
  <r>
    <d v="2024-12-02T00:00:00"/>
    <s v="Saleable RETURN"/>
    <x v="149"/>
    <s v="KRAHD_40837"/>
    <x v="19"/>
    <x v="32"/>
    <x v="6"/>
    <x v="11"/>
    <x v="2"/>
    <n v="-8"/>
    <n v="-540.79999999999995"/>
    <x v="3"/>
    <x v="4"/>
  </r>
  <r>
    <d v="2024-12-02T00:00:00"/>
    <s v="Saleable RETURN"/>
    <x v="135"/>
    <s v="KRAHD_39128"/>
    <x v="10"/>
    <x v="13"/>
    <x v="6"/>
    <x v="11"/>
    <x v="2"/>
    <n v="-6"/>
    <n v="-405.6"/>
    <x v="3"/>
    <x v="4"/>
  </r>
  <r>
    <d v="2024-12-02T00:00:00"/>
    <s v="Saleable RETURN"/>
    <x v="114"/>
    <s v="KRAHD_P2373"/>
    <x v="15"/>
    <x v="28"/>
    <x v="6"/>
    <x v="11"/>
    <x v="2"/>
    <n v="-1"/>
    <n v="-67.599999999999994"/>
    <x v="3"/>
    <x v="4"/>
  </r>
  <r>
    <d v="2024-12-02T00:00:00"/>
    <s v="Saleable RETURN"/>
    <x v="55"/>
    <s v="KRAHD_38717"/>
    <x v="9"/>
    <x v="12"/>
    <x v="6"/>
    <x v="11"/>
    <x v="1"/>
    <n v="-12"/>
    <n v="-3111.12"/>
    <x v="6"/>
    <x v="4"/>
  </r>
  <r>
    <d v="2024-12-02T00:00:00"/>
    <s v="Saleable RETURN"/>
    <x v="150"/>
    <s v="KRAHD_39805"/>
    <x v="0"/>
    <x v="0"/>
    <x v="7"/>
    <x v="12"/>
    <x v="21"/>
    <n v="-1"/>
    <n v="-186.36"/>
    <x v="3"/>
    <x v="4"/>
  </r>
  <r>
    <d v="2024-12-02T00:00:00"/>
    <s v="Saleable RETURN"/>
    <x v="58"/>
    <s v="KRAHD_40072"/>
    <x v="0"/>
    <x v="0"/>
    <x v="7"/>
    <x v="12"/>
    <x v="21"/>
    <n v="-1"/>
    <n v="-186.36"/>
    <x v="3"/>
    <x v="4"/>
  </r>
  <r>
    <d v="2024-12-02T00:00:00"/>
    <s v="Saleable RETURN"/>
    <x v="151"/>
    <s v="KRAHD_62200"/>
    <x v="0"/>
    <x v="0"/>
    <x v="7"/>
    <x v="12"/>
    <x v="21"/>
    <n v="-1"/>
    <n v="-186.36"/>
    <x v="5"/>
    <x v="4"/>
  </r>
  <r>
    <d v="2024-12-02T00:00:00"/>
    <s v="Saleable RETURN"/>
    <x v="62"/>
    <s v="KRAHD_M04982"/>
    <x v="10"/>
    <x v="15"/>
    <x v="7"/>
    <x v="12"/>
    <x v="2"/>
    <n v="-1"/>
    <n v="-76.37"/>
    <x v="5"/>
    <x v="4"/>
  </r>
  <r>
    <d v="2024-12-02T00:00:00"/>
    <s v="Saleable RETURN"/>
    <x v="58"/>
    <s v="KRAHD_40072"/>
    <x v="0"/>
    <x v="0"/>
    <x v="7"/>
    <x v="12"/>
    <x v="21"/>
    <n v="-2"/>
    <n v="-372.72"/>
    <x v="3"/>
    <x v="4"/>
  </r>
  <r>
    <d v="2024-12-02T00:00:00"/>
    <s v="Saleable RETURN"/>
    <x v="151"/>
    <s v="KRAHD_62200"/>
    <x v="0"/>
    <x v="0"/>
    <x v="7"/>
    <x v="12"/>
    <x v="21"/>
    <n v="-2"/>
    <n v="-372.72"/>
    <x v="5"/>
    <x v="4"/>
  </r>
  <r>
    <d v="2024-12-02T00:00:00"/>
    <s v="Saleable RETURN"/>
    <x v="62"/>
    <s v="KRAHD_M04982"/>
    <x v="10"/>
    <x v="15"/>
    <x v="7"/>
    <x v="12"/>
    <x v="2"/>
    <n v="-1"/>
    <n v="-76.37"/>
    <x v="5"/>
    <x v="4"/>
  </r>
  <r>
    <d v="2024-12-02T00:00:00"/>
    <s v="Saleable RETURN"/>
    <x v="152"/>
    <s v="KRAHD_M01766"/>
    <x v="15"/>
    <x v="22"/>
    <x v="7"/>
    <x v="12"/>
    <x v="7"/>
    <n v="-4"/>
    <n v="-98"/>
    <x v="9"/>
    <x v="4"/>
  </r>
  <r>
    <d v="2024-12-02T00:00:00"/>
    <s v="Saleable RETURN"/>
    <x v="153"/>
    <s v="KRAHD_M00874"/>
    <x v="15"/>
    <x v="22"/>
    <x v="7"/>
    <x v="12"/>
    <x v="7"/>
    <n v="-4"/>
    <n v="-98"/>
    <x v="9"/>
    <x v="4"/>
  </r>
  <r>
    <d v="2024-12-02T00:00:00"/>
    <s v="Saleable RETURN"/>
    <x v="154"/>
    <s v="KRAHD_M01310"/>
    <x v="15"/>
    <x v="22"/>
    <x v="7"/>
    <x v="12"/>
    <x v="7"/>
    <n v="-4"/>
    <n v="-98"/>
    <x v="9"/>
    <x v="4"/>
  </r>
  <r>
    <d v="2024-12-02T00:00:00"/>
    <s v="Saleable RETURN"/>
    <x v="155"/>
    <s v="KRAHD_M04954"/>
    <x v="15"/>
    <x v="22"/>
    <x v="7"/>
    <x v="12"/>
    <x v="7"/>
    <n v="-4"/>
    <n v="-98"/>
    <x v="9"/>
    <x v="4"/>
  </r>
  <r>
    <d v="2024-12-02T00:00:00"/>
    <s v="Saleable RETURN"/>
    <x v="156"/>
    <s v="KRAHD_M01918"/>
    <x v="15"/>
    <x v="22"/>
    <x v="7"/>
    <x v="12"/>
    <x v="7"/>
    <n v="-4"/>
    <n v="-98"/>
    <x v="9"/>
    <x v="4"/>
  </r>
  <r>
    <d v="2024-12-02T00:00:00"/>
    <s v="Saleable RETURN"/>
    <x v="157"/>
    <s v="KRAHD_M02489"/>
    <x v="20"/>
    <x v="33"/>
    <x v="7"/>
    <x v="12"/>
    <x v="7"/>
    <n v="-4"/>
    <n v="-98"/>
    <x v="9"/>
    <x v="4"/>
  </r>
  <r>
    <d v="2024-12-02T00:00:00"/>
    <s v="Saleable RETURN"/>
    <x v="158"/>
    <s v="KRAHD_M01649"/>
    <x v="15"/>
    <x v="22"/>
    <x v="7"/>
    <x v="12"/>
    <x v="7"/>
    <n v="-4"/>
    <n v="-98"/>
    <x v="9"/>
    <x v="4"/>
  </r>
  <r>
    <d v="2024-12-02T00:00:00"/>
    <s v="Saleable RETURN"/>
    <x v="159"/>
    <s v="KRAHD_M01920"/>
    <x v="15"/>
    <x v="22"/>
    <x v="7"/>
    <x v="12"/>
    <x v="7"/>
    <n v="-4"/>
    <n v="-98"/>
    <x v="9"/>
    <x v="4"/>
  </r>
  <r>
    <d v="2024-12-02T00:00:00"/>
    <s v="Saleable RETURN"/>
    <x v="160"/>
    <s v="KRAHD_M01280"/>
    <x v="15"/>
    <x v="22"/>
    <x v="7"/>
    <x v="12"/>
    <x v="7"/>
    <n v="-4"/>
    <n v="-98"/>
    <x v="9"/>
    <x v="4"/>
  </r>
  <r>
    <d v="2024-12-02T00:00:00"/>
    <s v="Saleable RETURN"/>
    <x v="161"/>
    <s v="KRAHD_M04949"/>
    <x v="20"/>
    <x v="33"/>
    <x v="7"/>
    <x v="12"/>
    <x v="7"/>
    <n v="-4"/>
    <n v="-98"/>
    <x v="9"/>
    <x v="4"/>
  </r>
  <r>
    <d v="2024-12-02T00:00:00"/>
    <s v="Saleable RETURN"/>
    <x v="162"/>
    <s v="KRAHD_M02157"/>
    <x v="15"/>
    <x v="22"/>
    <x v="7"/>
    <x v="12"/>
    <x v="7"/>
    <n v="-4"/>
    <n v="-98"/>
    <x v="9"/>
    <x v="4"/>
  </r>
  <r>
    <d v="2024-12-02T00:00:00"/>
    <s v="Saleable RETURN"/>
    <x v="163"/>
    <s v="KRAHD_M01996"/>
    <x v="15"/>
    <x v="22"/>
    <x v="7"/>
    <x v="12"/>
    <x v="7"/>
    <n v="-4"/>
    <n v="-98"/>
    <x v="9"/>
    <x v="4"/>
  </r>
  <r>
    <d v="2024-12-02T00:00:00"/>
    <s v="Saleable RETURN"/>
    <x v="164"/>
    <s v="KRAHD_M02316"/>
    <x v="15"/>
    <x v="22"/>
    <x v="7"/>
    <x v="12"/>
    <x v="7"/>
    <n v="-4"/>
    <n v="-98"/>
    <x v="9"/>
    <x v="4"/>
  </r>
  <r>
    <d v="2024-12-02T00:00:00"/>
    <s v="Saleable RETURN"/>
    <x v="165"/>
    <s v="KRAHD_M01549"/>
    <x v="15"/>
    <x v="22"/>
    <x v="7"/>
    <x v="12"/>
    <x v="7"/>
    <n v="-4"/>
    <n v="-98"/>
    <x v="9"/>
    <x v="4"/>
  </r>
  <r>
    <d v="2024-12-02T00:00:00"/>
    <s v="Saleable RETURN"/>
    <x v="166"/>
    <s v="KRAHD_M01217"/>
    <x v="15"/>
    <x v="22"/>
    <x v="7"/>
    <x v="12"/>
    <x v="7"/>
    <n v="-4"/>
    <n v="-98"/>
    <x v="9"/>
    <x v="4"/>
  </r>
  <r>
    <d v="2024-12-02T00:00:00"/>
    <s v="Saleable RETURN"/>
    <x v="167"/>
    <s v="KRAHD_M01371"/>
    <x v="15"/>
    <x v="22"/>
    <x v="7"/>
    <x v="12"/>
    <x v="7"/>
    <n v="-4"/>
    <n v="-98"/>
    <x v="9"/>
    <x v="4"/>
  </r>
  <r>
    <d v="2024-12-02T00:00:00"/>
    <s v="Saleable RETURN"/>
    <x v="168"/>
    <s v="KRAHD_M02220"/>
    <x v="15"/>
    <x v="22"/>
    <x v="7"/>
    <x v="12"/>
    <x v="7"/>
    <n v="-4"/>
    <n v="-98"/>
    <x v="9"/>
    <x v="4"/>
  </r>
  <r>
    <d v="2024-12-02T00:00:00"/>
    <s v="Saleable RETURN"/>
    <x v="169"/>
    <s v="KRAHD_M02349"/>
    <x v="15"/>
    <x v="22"/>
    <x v="7"/>
    <x v="12"/>
    <x v="7"/>
    <n v="-4"/>
    <n v="-98"/>
    <x v="9"/>
    <x v="4"/>
  </r>
  <r>
    <d v="2024-12-02T00:00:00"/>
    <s v="Saleable RETURN"/>
    <x v="170"/>
    <s v="KRAHD_M02675"/>
    <x v="16"/>
    <x v="34"/>
    <x v="7"/>
    <x v="12"/>
    <x v="7"/>
    <n v="-4"/>
    <n v="-98"/>
    <x v="9"/>
    <x v="4"/>
  </r>
  <r>
    <d v="2024-12-02T00:00:00"/>
    <s v="Saleable RETURN"/>
    <x v="171"/>
    <s v="KRAHD_M05263"/>
    <x v="15"/>
    <x v="22"/>
    <x v="7"/>
    <x v="12"/>
    <x v="7"/>
    <n v="-4"/>
    <n v="-98"/>
    <x v="9"/>
    <x v="4"/>
  </r>
  <r>
    <d v="2024-12-02T00:00:00"/>
    <s v="Saleable RETURN"/>
    <x v="172"/>
    <s v="KRAHD_M02726"/>
    <x v="20"/>
    <x v="33"/>
    <x v="7"/>
    <x v="12"/>
    <x v="7"/>
    <n v="-4"/>
    <n v="-98"/>
    <x v="9"/>
    <x v="4"/>
  </r>
  <r>
    <d v="2024-12-02T00:00:00"/>
    <s v="Saleable RETURN"/>
    <x v="173"/>
    <s v="KRAHD_M02451"/>
    <x v="15"/>
    <x v="22"/>
    <x v="7"/>
    <x v="12"/>
    <x v="7"/>
    <n v="-4"/>
    <n v="-98"/>
    <x v="9"/>
    <x v="4"/>
  </r>
  <r>
    <d v="2024-12-02T00:00:00"/>
    <s v="Saleable RETURN"/>
    <x v="174"/>
    <s v="KRAHD_M02069"/>
    <x v="15"/>
    <x v="22"/>
    <x v="7"/>
    <x v="12"/>
    <x v="7"/>
    <n v="-4"/>
    <n v="-98"/>
    <x v="9"/>
    <x v="4"/>
  </r>
  <r>
    <d v="2024-12-02T00:00:00"/>
    <s v="Saleable RETURN"/>
    <x v="175"/>
    <s v="KRAHD_M01174"/>
    <x v="16"/>
    <x v="34"/>
    <x v="7"/>
    <x v="12"/>
    <x v="7"/>
    <n v="-4"/>
    <n v="-98"/>
    <x v="9"/>
    <x v="4"/>
  </r>
  <r>
    <d v="2024-12-02T00:00:00"/>
    <s v="Saleable RETURN"/>
    <x v="176"/>
    <s v="KRAHD_M01071"/>
    <x v="15"/>
    <x v="22"/>
    <x v="7"/>
    <x v="12"/>
    <x v="7"/>
    <n v="-4"/>
    <n v="-98"/>
    <x v="9"/>
    <x v="4"/>
  </r>
  <r>
    <d v="2024-12-02T00:00:00"/>
    <s v="Saleable RETURN"/>
    <x v="177"/>
    <s v="KRAHD_M01057"/>
    <x v="15"/>
    <x v="22"/>
    <x v="7"/>
    <x v="12"/>
    <x v="7"/>
    <n v="-4"/>
    <n v="-98"/>
    <x v="9"/>
    <x v="4"/>
  </r>
  <r>
    <d v="2024-12-02T00:00:00"/>
    <s v="Saleable RETURN"/>
    <x v="65"/>
    <s v="KRAHD_M01343"/>
    <x v="10"/>
    <x v="15"/>
    <x v="7"/>
    <x v="12"/>
    <x v="7"/>
    <n v="-4"/>
    <n v="-98"/>
    <x v="8"/>
    <x v="4"/>
  </r>
  <r>
    <d v="2024-12-02T00:00:00"/>
    <s v="Saleable RETURN"/>
    <x v="178"/>
    <s v="KRAHD_M02315"/>
    <x v="15"/>
    <x v="22"/>
    <x v="7"/>
    <x v="12"/>
    <x v="7"/>
    <n v="-4"/>
    <n v="-98"/>
    <x v="9"/>
    <x v="4"/>
  </r>
  <r>
    <d v="2024-12-02T00:00:00"/>
    <s v="Saleable RETURN"/>
    <x v="179"/>
    <s v="KRAHD_M01832"/>
    <x v="15"/>
    <x v="22"/>
    <x v="7"/>
    <x v="12"/>
    <x v="7"/>
    <n v="-4"/>
    <n v="-98"/>
    <x v="9"/>
    <x v="4"/>
  </r>
  <r>
    <d v="2024-12-02T00:00:00"/>
    <s v="Saleable RETURN"/>
    <x v="180"/>
    <s v="KRAHD_M05264"/>
    <x v="15"/>
    <x v="22"/>
    <x v="7"/>
    <x v="12"/>
    <x v="7"/>
    <n v="-4"/>
    <n v="-98"/>
    <x v="9"/>
    <x v="4"/>
  </r>
  <r>
    <d v="2024-12-02T00:00:00"/>
    <s v="Saleable RETURN"/>
    <x v="181"/>
    <s v="KRAHD_M01532"/>
    <x v="15"/>
    <x v="22"/>
    <x v="7"/>
    <x v="12"/>
    <x v="7"/>
    <n v="-4"/>
    <n v="-98"/>
    <x v="9"/>
    <x v="4"/>
  </r>
  <r>
    <d v="2024-12-02T00:00:00"/>
    <s v="Saleable RETURN"/>
    <x v="182"/>
    <s v="KRAHD_M01189"/>
    <x v="15"/>
    <x v="22"/>
    <x v="7"/>
    <x v="12"/>
    <x v="7"/>
    <n v="-4"/>
    <n v="-98"/>
    <x v="9"/>
    <x v="4"/>
  </r>
  <r>
    <d v="2024-12-02T00:00:00"/>
    <s v="Saleable RETURN"/>
    <x v="183"/>
    <s v="KRAHD_40706"/>
    <x v="16"/>
    <x v="23"/>
    <x v="7"/>
    <x v="12"/>
    <x v="7"/>
    <n v="-4"/>
    <n v="-98"/>
    <x v="9"/>
    <x v="4"/>
  </r>
  <r>
    <d v="2024-12-02T00:00:00"/>
    <s v="Saleable RETURN"/>
    <x v="184"/>
    <s v="KRAHD_M01069"/>
    <x v="15"/>
    <x v="22"/>
    <x v="7"/>
    <x v="12"/>
    <x v="7"/>
    <n v="-4"/>
    <n v="-98"/>
    <x v="9"/>
    <x v="4"/>
  </r>
  <r>
    <d v="2024-12-02T00:00:00"/>
    <s v="Saleable RETURN"/>
    <x v="185"/>
    <s v="KRAHD_M01313"/>
    <x v="15"/>
    <x v="22"/>
    <x v="7"/>
    <x v="12"/>
    <x v="7"/>
    <n v="-4"/>
    <n v="-98"/>
    <x v="9"/>
    <x v="4"/>
  </r>
  <r>
    <d v="2024-12-02T00:00:00"/>
    <s v="Saleable RETURN"/>
    <x v="186"/>
    <s v="KRAHD_M02450"/>
    <x v="15"/>
    <x v="22"/>
    <x v="7"/>
    <x v="12"/>
    <x v="7"/>
    <n v="-4"/>
    <n v="-98"/>
    <x v="9"/>
    <x v="4"/>
  </r>
  <r>
    <d v="2024-12-02T00:00:00"/>
    <s v="Saleable RETURN"/>
    <x v="187"/>
    <s v="KRAHD_M02231"/>
    <x v="15"/>
    <x v="22"/>
    <x v="7"/>
    <x v="12"/>
    <x v="7"/>
    <n v="-4"/>
    <n v="-98"/>
    <x v="9"/>
    <x v="4"/>
  </r>
  <r>
    <d v="2024-12-02T00:00:00"/>
    <s v="Saleable RETURN"/>
    <x v="188"/>
    <s v="KRAHD_M05266"/>
    <x v="15"/>
    <x v="22"/>
    <x v="7"/>
    <x v="12"/>
    <x v="7"/>
    <n v="-4"/>
    <n v="-98"/>
    <x v="9"/>
    <x v="4"/>
  </r>
  <r>
    <d v="2024-12-02T00:00:00"/>
    <s v="Saleable RETURN"/>
    <x v="189"/>
    <s v="KRAHD_M01330"/>
    <x v="15"/>
    <x v="22"/>
    <x v="7"/>
    <x v="12"/>
    <x v="7"/>
    <n v="-4"/>
    <n v="-98"/>
    <x v="9"/>
    <x v="4"/>
  </r>
  <r>
    <d v="2024-12-02T00:00:00"/>
    <s v="Saleable RETURN"/>
    <x v="190"/>
    <s v="KRAHD_M02546"/>
    <x v="15"/>
    <x v="22"/>
    <x v="7"/>
    <x v="12"/>
    <x v="7"/>
    <n v="-4"/>
    <n v="-98"/>
    <x v="9"/>
    <x v="4"/>
  </r>
  <r>
    <d v="2024-12-02T00:00:00"/>
    <s v="Saleable RETURN"/>
    <x v="191"/>
    <s v="KRAHD_M00867"/>
    <x v="15"/>
    <x v="22"/>
    <x v="7"/>
    <x v="12"/>
    <x v="7"/>
    <n v="-4"/>
    <n v="-98"/>
    <x v="9"/>
    <x v="4"/>
  </r>
  <r>
    <d v="2024-12-02T00:00:00"/>
    <s v="Saleable RETURN"/>
    <x v="192"/>
    <s v="KRAHD_M02512"/>
    <x v="15"/>
    <x v="22"/>
    <x v="7"/>
    <x v="12"/>
    <x v="7"/>
    <n v="-4"/>
    <n v="-98"/>
    <x v="9"/>
    <x v="4"/>
  </r>
  <r>
    <d v="2024-12-02T00:00:00"/>
    <s v="Saleable RETURN"/>
    <x v="193"/>
    <s v="KRAHD_M01218"/>
    <x v="15"/>
    <x v="22"/>
    <x v="7"/>
    <x v="12"/>
    <x v="7"/>
    <n v="-4"/>
    <n v="-98"/>
    <x v="9"/>
    <x v="4"/>
  </r>
  <r>
    <d v="2024-12-02T00:00:00"/>
    <s v="Saleable RETURN"/>
    <x v="194"/>
    <s v="KRAHD_M02268"/>
    <x v="15"/>
    <x v="22"/>
    <x v="7"/>
    <x v="12"/>
    <x v="7"/>
    <n v="-4"/>
    <n v="-98"/>
    <x v="9"/>
    <x v="4"/>
  </r>
  <r>
    <d v="2024-12-02T00:00:00"/>
    <s v="Saleable RETURN"/>
    <x v="195"/>
    <s v="KRAHD_M01716"/>
    <x v="15"/>
    <x v="22"/>
    <x v="7"/>
    <x v="12"/>
    <x v="7"/>
    <n v="-4"/>
    <n v="-98"/>
    <x v="9"/>
    <x v="4"/>
  </r>
  <r>
    <d v="2024-12-02T00:00:00"/>
    <s v="Saleable RETURN"/>
    <x v="196"/>
    <s v="KRAHD_M01999"/>
    <x v="15"/>
    <x v="22"/>
    <x v="7"/>
    <x v="12"/>
    <x v="7"/>
    <n v="-4"/>
    <n v="-98"/>
    <x v="9"/>
    <x v="4"/>
  </r>
  <r>
    <d v="2024-12-02T00:00:00"/>
    <s v="Saleable RETURN"/>
    <x v="197"/>
    <s v="KRAHD_M01626"/>
    <x v="15"/>
    <x v="22"/>
    <x v="7"/>
    <x v="12"/>
    <x v="7"/>
    <n v="-4"/>
    <n v="-98"/>
    <x v="9"/>
    <x v="4"/>
  </r>
  <r>
    <d v="2024-12-02T00:00:00"/>
    <s v="Saleable RETURN"/>
    <x v="198"/>
    <s v="KRAHD_M01922"/>
    <x v="15"/>
    <x v="22"/>
    <x v="7"/>
    <x v="12"/>
    <x v="7"/>
    <n v="-4"/>
    <n v="-98"/>
    <x v="9"/>
    <x v="4"/>
  </r>
  <r>
    <d v="2024-12-02T00:00:00"/>
    <s v="Saleable RETURN"/>
    <x v="199"/>
    <s v="KRAHD_M01182"/>
    <x v="15"/>
    <x v="22"/>
    <x v="7"/>
    <x v="12"/>
    <x v="7"/>
    <n v="-4"/>
    <n v="-98"/>
    <x v="9"/>
    <x v="4"/>
  </r>
  <r>
    <d v="2024-12-02T00:00:00"/>
    <s v="Saleable RETURN"/>
    <x v="200"/>
    <s v="KRAHD_M00873"/>
    <x v="15"/>
    <x v="22"/>
    <x v="7"/>
    <x v="12"/>
    <x v="7"/>
    <n v="-4"/>
    <n v="-98"/>
    <x v="9"/>
    <x v="4"/>
  </r>
  <r>
    <d v="2024-12-02T00:00:00"/>
    <s v="Saleable RETURN"/>
    <x v="201"/>
    <s v="KRAHD_M02248"/>
    <x v="15"/>
    <x v="22"/>
    <x v="7"/>
    <x v="12"/>
    <x v="7"/>
    <n v="-4"/>
    <n v="-98"/>
    <x v="9"/>
    <x v="4"/>
  </r>
  <r>
    <d v="2024-12-02T00:00:00"/>
    <s v="Saleable RETURN"/>
    <x v="202"/>
    <s v="KRAHD_M01865"/>
    <x v="15"/>
    <x v="22"/>
    <x v="7"/>
    <x v="12"/>
    <x v="7"/>
    <n v="-4"/>
    <n v="-98"/>
    <x v="9"/>
    <x v="4"/>
  </r>
  <r>
    <d v="2024-12-02T00:00:00"/>
    <s v="Saleable RETURN"/>
    <x v="203"/>
    <s v="KRAHD_M01220"/>
    <x v="15"/>
    <x v="22"/>
    <x v="7"/>
    <x v="12"/>
    <x v="7"/>
    <n v="-4"/>
    <n v="-98"/>
    <x v="9"/>
    <x v="4"/>
  </r>
  <r>
    <d v="2024-12-02T00:00:00"/>
    <s v="Saleable RETURN"/>
    <x v="204"/>
    <s v="KRAHD_M01831"/>
    <x v="20"/>
    <x v="33"/>
    <x v="7"/>
    <x v="12"/>
    <x v="7"/>
    <n v="-4"/>
    <n v="-98"/>
    <x v="9"/>
    <x v="4"/>
  </r>
  <r>
    <d v="2024-12-02T00:00:00"/>
    <s v="Saleable RETURN"/>
    <x v="205"/>
    <s v="KRAHD_M01763"/>
    <x v="15"/>
    <x v="22"/>
    <x v="7"/>
    <x v="12"/>
    <x v="7"/>
    <n v="-4"/>
    <n v="-98"/>
    <x v="9"/>
    <x v="4"/>
  </r>
  <r>
    <d v="2024-12-02T00:00:00"/>
    <s v="Saleable RETURN"/>
    <x v="206"/>
    <s v="KRAHD_M02258"/>
    <x v="15"/>
    <x v="22"/>
    <x v="7"/>
    <x v="12"/>
    <x v="7"/>
    <n v="-4"/>
    <n v="-98"/>
    <x v="9"/>
    <x v="4"/>
  </r>
  <r>
    <d v="2024-12-02T00:00:00"/>
    <s v="Saleable RETURN"/>
    <x v="207"/>
    <s v="KRAHD_M02587"/>
    <x v="15"/>
    <x v="22"/>
    <x v="7"/>
    <x v="12"/>
    <x v="7"/>
    <n v="-4"/>
    <n v="-98"/>
    <x v="9"/>
    <x v="4"/>
  </r>
  <r>
    <d v="2024-12-02T00:00:00"/>
    <s v="Saleable RETURN"/>
    <x v="208"/>
    <s v="KRAHD_M01650"/>
    <x v="15"/>
    <x v="22"/>
    <x v="7"/>
    <x v="12"/>
    <x v="7"/>
    <n v="-4"/>
    <n v="-98"/>
    <x v="9"/>
    <x v="4"/>
  </r>
  <r>
    <d v="2024-12-02T00:00:00"/>
    <s v="Saleable RETURN"/>
    <x v="209"/>
    <s v="KRAHD_M02454"/>
    <x v="15"/>
    <x v="22"/>
    <x v="7"/>
    <x v="12"/>
    <x v="7"/>
    <n v="-4"/>
    <n v="-98"/>
    <x v="9"/>
    <x v="4"/>
  </r>
  <r>
    <d v="2024-12-02T00:00:00"/>
    <s v="Saleable RETURN"/>
    <x v="210"/>
    <s v="KRAHD_M01283"/>
    <x v="15"/>
    <x v="22"/>
    <x v="7"/>
    <x v="12"/>
    <x v="7"/>
    <n v="-4"/>
    <n v="-98"/>
    <x v="9"/>
    <x v="4"/>
  </r>
  <r>
    <d v="2024-12-02T00:00:00"/>
    <s v="Saleable RETURN"/>
    <x v="211"/>
    <s v="KRAHD_M01534"/>
    <x v="15"/>
    <x v="22"/>
    <x v="7"/>
    <x v="12"/>
    <x v="7"/>
    <n v="-4"/>
    <n v="-98"/>
    <x v="9"/>
    <x v="4"/>
  </r>
  <r>
    <d v="2024-12-02T00:00:00"/>
    <s v="Saleable RETURN"/>
    <x v="212"/>
    <s v="KRAHD_M02317"/>
    <x v="15"/>
    <x v="22"/>
    <x v="7"/>
    <x v="12"/>
    <x v="7"/>
    <n v="-4"/>
    <n v="-98"/>
    <x v="9"/>
    <x v="4"/>
  </r>
  <r>
    <d v="2024-12-02T00:00:00"/>
    <s v="Saleable RETURN"/>
    <x v="213"/>
    <s v="KRAHD_M00973"/>
    <x v="15"/>
    <x v="22"/>
    <x v="7"/>
    <x v="12"/>
    <x v="7"/>
    <n v="-4"/>
    <n v="-98"/>
    <x v="9"/>
    <x v="4"/>
  </r>
  <r>
    <d v="2024-12-02T00:00:00"/>
    <s v="Saleable RETURN"/>
    <x v="116"/>
    <s v="KRAHD_M01264"/>
    <x v="15"/>
    <x v="22"/>
    <x v="7"/>
    <x v="12"/>
    <x v="7"/>
    <n v="-4"/>
    <n v="-98"/>
    <x v="9"/>
    <x v="4"/>
  </r>
  <r>
    <d v="2024-12-02T00:00:00"/>
    <s v="Saleable RETURN"/>
    <x v="214"/>
    <s v="KRAHD_M01486"/>
    <x v="16"/>
    <x v="34"/>
    <x v="7"/>
    <x v="12"/>
    <x v="7"/>
    <n v="-4"/>
    <n v="-98"/>
    <x v="9"/>
    <x v="4"/>
  </r>
  <r>
    <d v="2024-12-02T00:00:00"/>
    <s v="Saleable RETURN"/>
    <x v="215"/>
    <s v="KRAHD_M01466"/>
    <x v="15"/>
    <x v="22"/>
    <x v="7"/>
    <x v="12"/>
    <x v="7"/>
    <n v="-4"/>
    <n v="-98"/>
    <x v="9"/>
    <x v="4"/>
  </r>
  <r>
    <d v="2024-12-02T00:00:00"/>
    <s v="Saleable RETURN"/>
    <x v="216"/>
    <s v="KRAHD_M01373"/>
    <x v="16"/>
    <x v="34"/>
    <x v="7"/>
    <x v="12"/>
    <x v="7"/>
    <n v="-4"/>
    <n v="-98"/>
    <x v="9"/>
    <x v="4"/>
  </r>
  <r>
    <d v="2024-12-02T00:00:00"/>
    <s v="Saleable RETURN"/>
    <x v="217"/>
    <s v="KRAHD_M01326"/>
    <x v="15"/>
    <x v="22"/>
    <x v="7"/>
    <x v="12"/>
    <x v="7"/>
    <n v="-4"/>
    <n v="-98"/>
    <x v="9"/>
    <x v="4"/>
  </r>
  <r>
    <d v="2024-12-02T00:00:00"/>
    <s v="Saleable RETURN"/>
    <x v="218"/>
    <s v="KRAHD_M02445"/>
    <x v="15"/>
    <x v="22"/>
    <x v="7"/>
    <x v="12"/>
    <x v="7"/>
    <n v="-4"/>
    <n v="-98"/>
    <x v="9"/>
    <x v="4"/>
  </r>
  <r>
    <d v="2024-12-02T00:00:00"/>
    <s v="Saleable RETURN"/>
    <x v="219"/>
    <s v="KRAHD_M01538"/>
    <x v="15"/>
    <x v="22"/>
    <x v="7"/>
    <x v="12"/>
    <x v="7"/>
    <n v="-4"/>
    <n v="-98"/>
    <x v="9"/>
    <x v="4"/>
  </r>
  <r>
    <d v="2024-12-02T00:00:00"/>
    <s v="Saleable RETURN"/>
    <x v="220"/>
    <s v="KRAHD_M01542"/>
    <x v="15"/>
    <x v="22"/>
    <x v="7"/>
    <x v="12"/>
    <x v="7"/>
    <n v="-4"/>
    <n v="-98"/>
    <x v="9"/>
    <x v="4"/>
  </r>
  <r>
    <d v="2024-12-02T00:00:00"/>
    <s v="Saleable RETURN"/>
    <x v="221"/>
    <s v="KRAHD_M01539"/>
    <x v="15"/>
    <x v="22"/>
    <x v="7"/>
    <x v="12"/>
    <x v="7"/>
    <n v="-4"/>
    <n v="-98"/>
    <x v="9"/>
    <x v="4"/>
  </r>
  <r>
    <d v="2024-12-02T00:00:00"/>
    <s v="Saleable RETURN"/>
    <x v="222"/>
    <s v="KRAHD_M01181"/>
    <x v="15"/>
    <x v="22"/>
    <x v="7"/>
    <x v="12"/>
    <x v="7"/>
    <n v="-4"/>
    <n v="-98"/>
    <x v="9"/>
    <x v="4"/>
  </r>
  <r>
    <d v="2024-12-02T00:00:00"/>
    <s v="Saleable RETURN"/>
    <x v="223"/>
    <s v="KRAHD_M01468"/>
    <x v="15"/>
    <x v="22"/>
    <x v="7"/>
    <x v="12"/>
    <x v="7"/>
    <n v="-4"/>
    <n v="-98"/>
    <x v="9"/>
    <x v="4"/>
  </r>
  <r>
    <d v="2024-12-02T00:00:00"/>
    <s v="Saleable RETURN"/>
    <x v="224"/>
    <s v="KRAHD_M02250"/>
    <x v="15"/>
    <x v="22"/>
    <x v="7"/>
    <x v="12"/>
    <x v="7"/>
    <n v="-4"/>
    <n v="-98"/>
    <x v="9"/>
    <x v="4"/>
  </r>
  <r>
    <d v="2024-12-02T00:00:00"/>
    <s v="Saleable RETURN"/>
    <x v="225"/>
    <s v="KRAHD_M01926"/>
    <x v="15"/>
    <x v="22"/>
    <x v="7"/>
    <x v="12"/>
    <x v="7"/>
    <n v="-4"/>
    <n v="-98"/>
    <x v="9"/>
    <x v="4"/>
  </r>
  <r>
    <d v="2024-12-02T00:00:00"/>
    <s v="Saleable RETURN"/>
    <x v="226"/>
    <s v="KRAHD_M01834"/>
    <x v="20"/>
    <x v="33"/>
    <x v="7"/>
    <x v="12"/>
    <x v="7"/>
    <n v="-4"/>
    <n v="-98"/>
    <x v="9"/>
    <x v="4"/>
  </r>
  <r>
    <d v="2024-12-02T00:00:00"/>
    <s v="Saleable RETURN"/>
    <x v="227"/>
    <s v="KRAHD_M01761"/>
    <x v="15"/>
    <x v="22"/>
    <x v="7"/>
    <x v="12"/>
    <x v="7"/>
    <n v="-4"/>
    <n v="-98"/>
    <x v="9"/>
    <x v="4"/>
  </r>
  <r>
    <d v="2024-12-02T00:00:00"/>
    <s v="Saleable RETURN"/>
    <x v="228"/>
    <s v="KRAHD_M01651"/>
    <x v="15"/>
    <x v="22"/>
    <x v="7"/>
    <x v="12"/>
    <x v="7"/>
    <n v="-4"/>
    <n v="-98"/>
    <x v="9"/>
    <x v="4"/>
  </r>
  <r>
    <d v="2024-12-02T00:00:00"/>
    <s v="Saleable RETURN"/>
    <x v="229"/>
    <s v="KRAHD_M02203"/>
    <x v="16"/>
    <x v="34"/>
    <x v="7"/>
    <x v="12"/>
    <x v="7"/>
    <n v="-4"/>
    <n v="-98"/>
    <x v="9"/>
    <x v="4"/>
  </r>
  <r>
    <d v="2024-12-02T00:00:00"/>
    <s v="Saleable RETURN"/>
    <x v="230"/>
    <s v="KRAHD_M01478"/>
    <x v="15"/>
    <x v="22"/>
    <x v="7"/>
    <x v="12"/>
    <x v="7"/>
    <n v="-4"/>
    <n v="-98"/>
    <x v="9"/>
    <x v="4"/>
  </r>
  <r>
    <d v="2024-12-02T00:00:00"/>
    <s v="Saleable RETURN"/>
    <x v="231"/>
    <s v="KRAHD_M02256"/>
    <x v="15"/>
    <x v="22"/>
    <x v="7"/>
    <x v="12"/>
    <x v="7"/>
    <n v="-4"/>
    <n v="-98"/>
    <x v="9"/>
    <x v="4"/>
  </r>
  <r>
    <d v="2024-12-02T00:00:00"/>
    <s v="Saleable RETURN"/>
    <x v="232"/>
    <s v="KRAHD_M01998"/>
    <x v="15"/>
    <x v="22"/>
    <x v="7"/>
    <x v="12"/>
    <x v="7"/>
    <n v="-4"/>
    <n v="-98"/>
    <x v="9"/>
    <x v="4"/>
  </r>
  <r>
    <d v="2024-12-02T00:00:00"/>
    <s v="Saleable RETURN"/>
    <x v="233"/>
    <s v="KRAHD_M02492"/>
    <x v="15"/>
    <x v="22"/>
    <x v="7"/>
    <x v="12"/>
    <x v="7"/>
    <n v="-4"/>
    <n v="-98"/>
    <x v="9"/>
    <x v="4"/>
  </r>
  <r>
    <d v="2024-12-02T00:00:00"/>
    <s v="Saleable RETURN"/>
    <x v="234"/>
    <s v="KRAHD_M00924"/>
    <x v="15"/>
    <x v="22"/>
    <x v="7"/>
    <x v="12"/>
    <x v="7"/>
    <n v="-4"/>
    <n v="-98"/>
    <x v="9"/>
    <x v="4"/>
  </r>
  <r>
    <d v="2024-12-02T00:00:00"/>
    <s v="Saleable RETURN"/>
    <x v="235"/>
    <s v="KRAHD_M01479"/>
    <x v="15"/>
    <x v="22"/>
    <x v="7"/>
    <x v="12"/>
    <x v="7"/>
    <n v="-4"/>
    <n v="-98"/>
    <x v="9"/>
    <x v="4"/>
  </r>
  <r>
    <d v="2024-12-02T00:00:00"/>
    <s v="Saleable RETURN"/>
    <x v="87"/>
    <s v="KRAHD_25973"/>
    <x v="16"/>
    <x v="23"/>
    <x v="7"/>
    <x v="12"/>
    <x v="7"/>
    <n v="-2"/>
    <n v="-49"/>
    <x v="3"/>
    <x v="4"/>
  </r>
  <r>
    <d v="2024-12-02T00:00:00"/>
    <s v="Saleable RETURN"/>
    <x v="236"/>
    <s v="KRAHD_M01907"/>
    <x v="15"/>
    <x v="22"/>
    <x v="7"/>
    <x v="12"/>
    <x v="7"/>
    <n v="-4"/>
    <n v="-98"/>
    <x v="9"/>
    <x v="4"/>
  </r>
  <r>
    <d v="2024-12-02T00:00:00"/>
    <s v="Saleable RETURN"/>
    <x v="237"/>
    <s v="KRAHD_M02338"/>
    <x v="15"/>
    <x v="22"/>
    <x v="7"/>
    <x v="12"/>
    <x v="7"/>
    <n v="-4"/>
    <n v="-98"/>
    <x v="9"/>
    <x v="4"/>
  </r>
  <r>
    <d v="2024-12-02T00:00:00"/>
    <s v="Saleable RETURN"/>
    <x v="238"/>
    <s v="KRAHD_M01541"/>
    <x v="15"/>
    <x v="22"/>
    <x v="7"/>
    <x v="12"/>
    <x v="7"/>
    <n v="-4"/>
    <n v="-98"/>
    <x v="9"/>
    <x v="4"/>
  </r>
  <r>
    <d v="2024-12-02T00:00:00"/>
    <s v="Saleable RETURN"/>
    <x v="239"/>
    <s v="KRAHD_M02340"/>
    <x v="15"/>
    <x v="22"/>
    <x v="7"/>
    <x v="12"/>
    <x v="7"/>
    <n v="-4"/>
    <n v="-98"/>
    <x v="9"/>
    <x v="4"/>
  </r>
  <r>
    <d v="2024-12-02T00:00:00"/>
    <s v="Saleable RETURN"/>
    <x v="240"/>
    <s v="KRAHD_M02543"/>
    <x v="16"/>
    <x v="34"/>
    <x v="7"/>
    <x v="12"/>
    <x v="7"/>
    <n v="-4"/>
    <n v="-98"/>
    <x v="9"/>
    <x v="4"/>
  </r>
  <r>
    <d v="2024-12-02T00:00:00"/>
    <s v="Saleable RETURN"/>
    <x v="241"/>
    <s v="KRAHD_M02249"/>
    <x v="15"/>
    <x v="22"/>
    <x v="7"/>
    <x v="12"/>
    <x v="7"/>
    <n v="-4"/>
    <n v="-98"/>
    <x v="9"/>
    <x v="4"/>
  </r>
  <r>
    <d v="2024-12-02T00:00:00"/>
    <s v="Saleable RETURN"/>
    <x v="62"/>
    <s v="KRAHD_M04982"/>
    <x v="10"/>
    <x v="15"/>
    <x v="7"/>
    <x v="12"/>
    <x v="7"/>
    <n v="-6"/>
    <n v="-147"/>
    <x v="5"/>
    <x v="4"/>
  </r>
  <r>
    <d v="2024-12-02T00:00:00"/>
    <s v="Saleable RETURN"/>
    <x v="242"/>
    <s v="KRAHD_M02474"/>
    <x v="15"/>
    <x v="22"/>
    <x v="7"/>
    <x v="12"/>
    <x v="7"/>
    <n v="-4"/>
    <n v="-98"/>
    <x v="9"/>
    <x v="4"/>
  </r>
  <r>
    <d v="2024-12-02T00:00:00"/>
    <s v="Saleable RETURN"/>
    <x v="243"/>
    <s v="KRAHD_M01517"/>
    <x v="15"/>
    <x v="22"/>
    <x v="7"/>
    <x v="12"/>
    <x v="7"/>
    <n v="-4"/>
    <n v="-98"/>
    <x v="9"/>
    <x v="4"/>
  </r>
  <r>
    <d v="2024-12-02T00:00:00"/>
    <s v="Saleable RETURN"/>
    <x v="244"/>
    <s v="KRAHD_M00862"/>
    <x v="15"/>
    <x v="22"/>
    <x v="7"/>
    <x v="12"/>
    <x v="7"/>
    <n v="-4"/>
    <n v="-98"/>
    <x v="9"/>
    <x v="4"/>
  </r>
  <r>
    <d v="2024-12-02T00:00:00"/>
    <s v="Saleable RETURN"/>
    <x v="245"/>
    <s v="KRAHD_M01927"/>
    <x v="15"/>
    <x v="22"/>
    <x v="7"/>
    <x v="12"/>
    <x v="7"/>
    <n v="-4"/>
    <n v="-98"/>
    <x v="9"/>
    <x v="4"/>
  </r>
  <r>
    <d v="2024-12-02T00:00:00"/>
    <s v="Saleable RETURN"/>
    <x v="246"/>
    <s v="KRAHD_M02113"/>
    <x v="15"/>
    <x v="22"/>
    <x v="7"/>
    <x v="12"/>
    <x v="7"/>
    <n v="-4"/>
    <n v="-98"/>
    <x v="9"/>
    <x v="4"/>
  </r>
  <r>
    <d v="2024-12-02T00:00:00"/>
    <s v="Saleable RETURN"/>
    <x v="82"/>
    <s v="KRAHD_M01052"/>
    <x v="15"/>
    <x v="22"/>
    <x v="7"/>
    <x v="12"/>
    <x v="7"/>
    <n v="-4"/>
    <n v="-98"/>
    <x v="9"/>
    <x v="4"/>
  </r>
  <r>
    <d v="2024-12-02T00:00:00"/>
    <s v="Saleable RETURN"/>
    <x v="247"/>
    <s v="KRAHD_M01304"/>
    <x v="16"/>
    <x v="34"/>
    <x v="7"/>
    <x v="12"/>
    <x v="7"/>
    <n v="-4"/>
    <n v="-98"/>
    <x v="9"/>
    <x v="4"/>
  </r>
  <r>
    <d v="2024-12-02T00:00:00"/>
    <s v="Saleable RETURN"/>
    <x v="248"/>
    <s v="KRAHD_M01056"/>
    <x v="15"/>
    <x v="22"/>
    <x v="7"/>
    <x v="12"/>
    <x v="7"/>
    <n v="-4"/>
    <n v="-98"/>
    <x v="9"/>
    <x v="4"/>
  </r>
  <r>
    <d v="2024-12-02T00:00:00"/>
    <s v="Saleable RETURN"/>
    <x v="249"/>
    <s v="KRAHD_M05643"/>
    <x v="15"/>
    <x v="22"/>
    <x v="7"/>
    <x v="12"/>
    <x v="7"/>
    <n v="-4"/>
    <n v="-98"/>
    <x v="9"/>
    <x v="4"/>
  </r>
  <r>
    <d v="2024-12-02T00:00:00"/>
    <s v="Saleable RETURN"/>
    <x v="250"/>
    <s v="KRAHD_M01398"/>
    <x v="15"/>
    <x v="22"/>
    <x v="7"/>
    <x v="12"/>
    <x v="7"/>
    <n v="-4"/>
    <n v="-98"/>
    <x v="9"/>
    <x v="4"/>
  </r>
  <r>
    <d v="2024-12-02T00:00:00"/>
    <s v="Saleable RETURN"/>
    <x v="251"/>
    <s v="KRAHD_M02147"/>
    <x v="15"/>
    <x v="22"/>
    <x v="7"/>
    <x v="12"/>
    <x v="7"/>
    <n v="-4"/>
    <n v="-98"/>
    <x v="9"/>
    <x v="4"/>
  </r>
  <r>
    <d v="2024-12-02T00:00:00"/>
    <s v="Saleable RETURN"/>
    <x v="252"/>
    <s v="KRAHD_M00910"/>
    <x v="15"/>
    <x v="22"/>
    <x v="7"/>
    <x v="12"/>
    <x v="7"/>
    <n v="-4"/>
    <n v="-98"/>
    <x v="9"/>
    <x v="4"/>
  </r>
  <r>
    <d v="2024-12-02T00:00:00"/>
    <s v="Saleable RETURN"/>
    <x v="253"/>
    <s v="KRAHD_M02453"/>
    <x v="20"/>
    <x v="33"/>
    <x v="7"/>
    <x v="12"/>
    <x v="7"/>
    <n v="-4"/>
    <n v="-98"/>
    <x v="9"/>
    <x v="4"/>
  </r>
  <r>
    <d v="2024-12-02T00:00:00"/>
    <s v="Saleable RETURN"/>
    <x v="254"/>
    <s v="KRAHD_M01312"/>
    <x v="15"/>
    <x v="22"/>
    <x v="7"/>
    <x v="12"/>
    <x v="7"/>
    <n v="-4"/>
    <n v="-98"/>
    <x v="9"/>
    <x v="4"/>
  </r>
  <r>
    <d v="2024-12-02T00:00:00"/>
    <s v="Saleable RETURN"/>
    <x v="255"/>
    <s v="KRAHD_M02202"/>
    <x v="15"/>
    <x v="22"/>
    <x v="7"/>
    <x v="12"/>
    <x v="7"/>
    <n v="-4"/>
    <n v="-98"/>
    <x v="9"/>
    <x v="4"/>
  </r>
  <r>
    <d v="2024-12-02T00:00:00"/>
    <s v="Saleable RETURN"/>
    <x v="256"/>
    <s v="KRAHD_M02125"/>
    <x v="15"/>
    <x v="22"/>
    <x v="7"/>
    <x v="12"/>
    <x v="7"/>
    <n v="-4"/>
    <n v="-98"/>
    <x v="9"/>
    <x v="4"/>
  </r>
  <r>
    <d v="2024-12-02T00:00:00"/>
    <s v="Saleable RETURN"/>
    <x v="257"/>
    <s v="KRAHD_M01929"/>
    <x v="15"/>
    <x v="22"/>
    <x v="7"/>
    <x v="12"/>
    <x v="7"/>
    <n v="-4"/>
    <n v="-98"/>
    <x v="9"/>
    <x v="4"/>
  </r>
  <r>
    <d v="2024-12-02T00:00:00"/>
    <s v="Saleable RETURN"/>
    <x v="258"/>
    <s v="KRAHD_M02336"/>
    <x v="15"/>
    <x v="22"/>
    <x v="7"/>
    <x v="12"/>
    <x v="7"/>
    <n v="-4"/>
    <n v="-98"/>
    <x v="9"/>
    <x v="4"/>
  </r>
  <r>
    <d v="2024-12-02T00:00:00"/>
    <s v="Saleable RETURN"/>
    <x v="259"/>
    <s v="KRAHD_M01172"/>
    <x v="16"/>
    <x v="34"/>
    <x v="7"/>
    <x v="12"/>
    <x v="7"/>
    <n v="-4"/>
    <n v="-98"/>
    <x v="9"/>
    <x v="4"/>
  </r>
  <r>
    <d v="2024-12-02T00:00:00"/>
    <s v="Saleable RETURN"/>
    <x v="260"/>
    <s v="KRAHD_M04955"/>
    <x v="15"/>
    <x v="22"/>
    <x v="7"/>
    <x v="12"/>
    <x v="7"/>
    <n v="-4"/>
    <n v="-98"/>
    <x v="9"/>
    <x v="4"/>
  </r>
  <r>
    <d v="2024-12-02T00:00:00"/>
    <s v="Saleable RETURN"/>
    <x v="261"/>
    <s v="KRAHD_M01296"/>
    <x v="20"/>
    <x v="33"/>
    <x v="7"/>
    <x v="12"/>
    <x v="7"/>
    <n v="-4"/>
    <n v="-98"/>
    <x v="9"/>
    <x v="4"/>
  </r>
  <r>
    <d v="2024-12-02T00:00:00"/>
    <s v="Saleable RETURN"/>
    <x v="262"/>
    <s v="KRAHD_M01219"/>
    <x v="15"/>
    <x v="22"/>
    <x v="7"/>
    <x v="12"/>
    <x v="7"/>
    <n v="-4"/>
    <n v="-98"/>
    <x v="9"/>
    <x v="4"/>
  </r>
  <r>
    <d v="2024-12-02T00:00:00"/>
    <s v="Saleable RETURN"/>
    <x v="263"/>
    <s v="KRAHD_M01533"/>
    <x v="15"/>
    <x v="22"/>
    <x v="7"/>
    <x v="12"/>
    <x v="7"/>
    <n v="-4"/>
    <n v="-98"/>
    <x v="9"/>
    <x v="4"/>
  </r>
  <r>
    <d v="2024-12-02T00:00:00"/>
    <s v="Saleable RETURN"/>
    <x v="264"/>
    <s v="KRAHD_M02118"/>
    <x v="15"/>
    <x v="22"/>
    <x v="7"/>
    <x v="12"/>
    <x v="7"/>
    <n v="-4"/>
    <n v="-98"/>
    <x v="9"/>
    <x v="4"/>
  </r>
  <r>
    <d v="2024-12-02T00:00:00"/>
    <s v="Saleable RETURN"/>
    <x v="265"/>
    <s v="KRAHD_M02070"/>
    <x v="15"/>
    <x v="22"/>
    <x v="7"/>
    <x v="12"/>
    <x v="7"/>
    <n v="-4"/>
    <n v="-98"/>
    <x v="9"/>
    <x v="4"/>
  </r>
  <r>
    <d v="2024-12-02T00:00:00"/>
    <s v="Saleable RETURN"/>
    <x v="266"/>
    <s v="KRAHD_M01370"/>
    <x v="15"/>
    <x v="22"/>
    <x v="7"/>
    <x v="12"/>
    <x v="7"/>
    <n v="-4"/>
    <n v="-98"/>
    <x v="9"/>
    <x v="4"/>
  </r>
  <r>
    <d v="2024-12-02T00:00:00"/>
    <s v="Saleable RETURN"/>
    <x v="267"/>
    <s v="KRAHD_M02514"/>
    <x v="15"/>
    <x v="22"/>
    <x v="7"/>
    <x v="12"/>
    <x v="7"/>
    <n v="-4"/>
    <n v="-98"/>
    <x v="9"/>
    <x v="4"/>
  </r>
  <r>
    <d v="2024-12-02T00:00:00"/>
    <s v="Saleable RETURN"/>
    <x v="268"/>
    <s v="KRAHD_M00922"/>
    <x v="16"/>
    <x v="34"/>
    <x v="7"/>
    <x v="12"/>
    <x v="7"/>
    <n v="-4"/>
    <n v="-98"/>
    <x v="9"/>
    <x v="4"/>
  </r>
  <r>
    <d v="2024-12-02T00:00:00"/>
    <s v="Saleable RETURN"/>
    <x v="269"/>
    <s v="KRAHD_M02460"/>
    <x v="16"/>
    <x v="34"/>
    <x v="7"/>
    <x v="12"/>
    <x v="7"/>
    <n v="-4"/>
    <n v="-98"/>
    <x v="9"/>
    <x v="4"/>
  </r>
  <r>
    <d v="2024-12-02T00:00:00"/>
    <s v="Saleable RETURN"/>
    <x v="270"/>
    <s v="KRAHD_M02036"/>
    <x v="16"/>
    <x v="34"/>
    <x v="7"/>
    <x v="12"/>
    <x v="7"/>
    <n v="-4"/>
    <n v="-98"/>
    <x v="9"/>
    <x v="4"/>
  </r>
  <r>
    <d v="2024-12-02T00:00:00"/>
    <s v="Saleable RETURN"/>
    <x v="271"/>
    <s v="KRAHD_M00912"/>
    <x v="15"/>
    <x v="22"/>
    <x v="7"/>
    <x v="12"/>
    <x v="7"/>
    <n v="-4"/>
    <n v="-98"/>
    <x v="9"/>
    <x v="4"/>
  </r>
  <r>
    <d v="2024-12-02T00:00:00"/>
    <s v="Saleable RETURN"/>
    <x v="272"/>
    <s v="KRAHD_M01211"/>
    <x v="15"/>
    <x v="22"/>
    <x v="7"/>
    <x v="12"/>
    <x v="7"/>
    <n v="-4"/>
    <n v="-98"/>
    <x v="9"/>
    <x v="4"/>
  </r>
  <r>
    <d v="2024-12-02T00:00:00"/>
    <s v="Saleable RETURN"/>
    <x v="273"/>
    <s v="KRAHD_M01396"/>
    <x v="15"/>
    <x v="22"/>
    <x v="7"/>
    <x v="12"/>
    <x v="7"/>
    <n v="-4"/>
    <n v="-98"/>
    <x v="9"/>
    <x v="4"/>
  </r>
  <r>
    <d v="2024-12-02T00:00:00"/>
    <s v="Saleable RETURN"/>
    <x v="252"/>
    <s v="KRAHD_M01764"/>
    <x v="15"/>
    <x v="22"/>
    <x v="7"/>
    <x v="12"/>
    <x v="7"/>
    <n v="-4"/>
    <n v="-98"/>
    <x v="9"/>
    <x v="4"/>
  </r>
  <r>
    <d v="2024-12-02T00:00:00"/>
    <s v="Saleable RETURN"/>
    <x v="274"/>
    <s v="KRAHD_M02208"/>
    <x v="15"/>
    <x v="22"/>
    <x v="7"/>
    <x v="12"/>
    <x v="7"/>
    <n v="-4"/>
    <n v="-98"/>
    <x v="9"/>
    <x v="4"/>
  </r>
  <r>
    <d v="2024-12-02T00:00:00"/>
    <s v="Saleable RETURN"/>
    <x v="275"/>
    <s v="KRAHD_M04502"/>
    <x v="16"/>
    <x v="34"/>
    <x v="7"/>
    <x v="12"/>
    <x v="7"/>
    <n v="-4"/>
    <n v="-98"/>
    <x v="9"/>
    <x v="4"/>
  </r>
  <r>
    <d v="2024-12-02T00:00:00"/>
    <s v="Saleable RETURN"/>
    <x v="276"/>
    <s v="KRAHD_M02240"/>
    <x v="15"/>
    <x v="22"/>
    <x v="7"/>
    <x v="12"/>
    <x v="7"/>
    <n v="-4"/>
    <n v="-98"/>
    <x v="9"/>
    <x v="4"/>
  </r>
  <r>
    <d v="2024-12-02T00:00:00"/>
    <s v="Saleable RETURN"/>
    <x v="277"/>
    <s v="KRAHD_M01299"/>
    <x v="15"/>
    <x v="22"/>
    <x v="7"/>
    <x v="12"/>
    <x v="7"/>
    <n v="-4"/>
    <n v="-98"/>
    <x v="9"/>
    <x v="4"/>
  </r>
  <r>
    <d v="2024-12-02T00:00:00"/>
    <s v="Saleable RETURN"/>
    <x v="278"/>
    <s v="KRAHD_M01209"/>
    <x v="16"/>
    <x v="34"/>
    <x v="7"/>
    <x v="12"/>
    <x v="7"/>
    <n v="-4"/>
    <n v="-98"/>
    <x v="9"/>
    <x v="4"/>
  </r>
  <r>
    <d v="2024-12-02T00:00:00"/>
    <s v="Saleable RETURN"/>
    <x v="279"/>
    <s v="KRAHD_M01274"/>
    <x v="15"/>
    <x v="22"/>
    <x v="7"/>
    <x v="12"/>
    <x v="7"/>
    <n v="-4"/>
    <n v="-98"/>
    <x v="9"/>
    <x v="4"/>
  </r>
  <r>
    <d v="2024-12-02T00:00:00"/>
    <s v="Saleable RETURN"/>
    <x v="280"/>
    <s v="KRAHD_M02267"/>
    <x v="15"/>
    <x v="22"/>
    <x v="7"/>
    <x v="12"/>
    <x v="7"/>
    <n v="-4"/>
    <n v="-98"/>
    <x v="9"/>
    <x v="4"/>
  </r>
  <r>
    <d v="2024-12-02T00:00:00"/>
    <s v="Saleable RETURN"/>
    <x v="281"/>
    <s v="KRAHD_M00972"/>
    <x v="16"/>
    <x v="34"/>
    <x v="7"/>
    <x v="12"/>
    <x v="7"/>
    <n v="-4"/>
    <n v="-98"/>
    <x v="9"/>
    <x v="4"/>
  </r>
  <r>
    <d v="2024-12-02T00:00:00"/>
    <s v="Saleable RETURN"/>
    <x v="282"/>
    <s v="KRAHD_M00870"/>
    <x v="15"/>
    <x v="22"/>
    <x v="7"/>
    <x v="12"/>
    <x v="7"/>
    <n v="-4"/>
    <n v="-98"/>
    <x v="9"/>
    <x v="4"/>
  </r>
  <r>
    <d v="2024-12-02T00:00:00"/>
    <s v="Saleable RETURN"/>
    <x v="283"/>
    <s v="KRAHD_M02457"/>
    <x v="15"/>
    <x v="22"/>
    <x v="7"/>
    <x v="12"/>
    <x v="7"/>
    <n v="-4"/>
    <n v="-98"/>
    <x v="9"/>
    <x v="4"/>
  </r>
  <r>
    <d v="2024-12-02T00:00:00"/>
    <s v="Saleable RETURN"/>
    <x v="284"/>
    <s v="KRAHD_M02337"/>
    <x v="15"/>
    <x v="22"/>
    <x v="7"/>
    <x v="12"/>
    <x v="7"/>
    <n v="-4"/>
    <n v="-98"/>
    <x v="9"/>
    <x v="4"/>
  </r>
  <r>
    <d v="2024-12-02T00:00:00"/>
    <s v="Saleable RETURN"/>
    <x v="285"/>
    <s v="KRAHD_M02446"/>
    <x v="15"/>
    <x v="22"/>
    <x v="7"/>
    <x v="12"/>
    <x v="7"/>
    <n v="-4"/>
    <n v="-98"/>
    <x v="9"/>
    <x v="4"/>
  </r>
  <r>
    <d v="2024-12-02T00:00:00"/>
    <s v="Saleable RETURN"/>
    <x v="286"/>
    <s v="KRAHD_M02443"/>
    <x v="15"/>
    <x v="22"/>
    <x v="7"/>
    <x v="12"/>
    <x v="7"/>
    <n v="-4"/>
    <n v="-98"/>
    <x v="9"/>
    <x v="4"/>
  </r>
  <r>
    <d v="2024-12-02T00:00:00"/>
    <s v="Saleable RETURN"/>
    <x v="287"/>
    <s v="KRAHD_M01870"/>
    <x v="16"/>
    <x v="34"/>
    <x v="7"/>
    <x v="12"/>
    <x v="7"/>
    <n v="-4"/>
    <n v="-98"/>
    <x v="9"/>
    <x v="4"/>
  </r>
  <r>
    <d v="2024-12-02T00:00:00"/>
    <s v="Saleable RETURN"/>
    <x v="288"/>
    <s v="KRAHD_M01404"/>
    <x v="15"/>
    <x v="22"/>
    <x v="7"/>
    <x v="12"/>
    <x v="7"/>
    <n v="-4"/>
    <n v="-98"/>
    <x v="9"/>
    <x v="4"/>
  </r>
  <r>
    <d v="2024-12-02T00:00:00"/>
    <s v="Saleable RETURN"/>
    <x v="289"/>
    <s v="KRAHD_M02469"/>
    <x v="15"/>
    <x v="22"/>
    <x v="7"/>
    <x v="12"/>
    <x v="7"/>
    <n v="-4"/>
    <n v="-98"/>
    <x v="9"/>
    <x v="4"/>
  </r>
  <r>
    <d v="2024-12-02T00:00:00"/>
    <s v="Saleable RETURN"/>
    <x v="117"/>
    <s v="KRAHD_101287"/>
    <x v="15"/>
    <x v="26"/>
    <x v="7"/>
    <x v="12"/>
    <x v="7"/>
    <n v="-5"/>
    <n v="-122.5"/>
    <x v="3"/>
    <x v="4"/>
  </r>
  <r>
    <d v="2024-12-02T00:00:00"/>
    <s v="Saleable RETURN"/>
    <x v="62"/>
    <s v="KRAHD_M04982"/>
    <x v="10"/>
    <x v="15"/>
    <x v="7"/>
    <x v="12"/>
    <x v="7"/>
    <n v="-3"/>
    <n v="-73.5"/>
    <x v="5"/>
    <x v="4"/>
  </r>
  <r>
    <d v="2024-12-02T00:00:00"/>
    <s v="Saleable RETURN"/>
    <x v="290"/>
    <s v="KRAHD_P2337"/>
    <x v="11"/>
    <x v="35"/>
    <x v="7"/>
    <x v="12"/>
    <x v="7"/>
    <n v="-1"/>
    <n v="-24.5"/>
    <x v="3"/>
    <x v="4"/>
  </r>
  <r>
    <d v="2024-12-02T00:00:00"/>
    <s v="Saleable RETURN"/>
    <x v="140"/>
    <s v="KRAHD_40271"/>
    <x v="1"/>
    <x v="1"/>
    <x v="7"/>
    <x v="12"/>
    <x v="7"/>
    <n v="-1"/>
    <n v="-24.5"/>
    <x v="3"/>
    <x v="4"/>
  </r>
  <r>
    <d v="2024-12-02T00:00:00"/>
    <s v="Saleable RETURN"/>
    <x v="144"/>
    <s v="KRAHD_X1235"/>
    <x v="10"/>
    <x v="13"/>
    <x v="7"/>
    <x v="12"/>
    <x v="19"/>
    <n v="-2"/>
    <n v="-137.5"/>
    <x v="3"/>
    <x v="4"/>
  </r>
  <r>
    <d v="2024-12-02T00:00:00"/>
    <s v="Saleable RETURN"/>
    <x v="151"/>
    <s v="KRAHD_62200"/>
    <x v="0"/>
    <x v="0"/>
    <x v="7"/>
    <x v="13"/>
    <x v="21"/>
    <n v="-1"/>
    <n v="-208.18"/>
    <x v="5"/>
    <x v="4"/>
  </r>
  <r>
    <d v="2024-12-02T00:00:00"/>
    <s v="Saleable RETURN"/>
    <x v="151"/>
    <s v="KRAHD_62200"/>
    <x v="0"/>
    <x v="0"/>
    <x v="7"/>
    <x v="13"/>
    <x v="21"/>
    <n v="-1"/>
    <n v="-208.18"/>
    <x v="5"/>
    <x v="4"/>
  </r>
  <r>
    <d v="2024-12-02T00:00:00"/>
    <s v="Saleable RETURN"/>
    <x v="135"/>
    <s v="KRAHD_39128"/>
    <x v="10"/>
    <x v="13"/>
    <x v="7"/>
    <x v="13"/>
    <x v="20"/>
    <n v="-1"/>
    <n v="-340.91"/>
    <x v="3"/>
    <x v="4"/>
  </r>
  <r>
    <d v="2024-12-02T00:00:00"/>
    <s v="Saleable RETURN"/>
    <x v="135"/>
    <s v="KRAHD_39128"/>
    <x v="10"/>
    <x v="13"/>
    <x v="7"/>
    <x v="13"/>
    <x v="20"/>
    <n v="-1"/>
    <n v="-340.91"/>
    <x v="3"/>
    <x v="4"/>
  </r>
  <r>
    <d v="2024-12-02T00:00:00"/>
    <s v="Saleable RETURN"/>
    <x v="32"/>
    <s v="KRAHD_38651"/>
    <x v="1"/>
    <x v="1"/>
    <x v="8"/>
    <x v="14"/>
    <x v="2"/>
    <n v="-2"/>
    <n v="-172.18"/>
    <x v="5"/>
    <x v="4"/>
  </r>
  <r>
    <d v="2024-12-02T00:00:00"/>
    <s v="Saleable RETURN"/>
    <x v="31"/>
    <s v="KRAHD_39534"/>
    <x v="1"/>
    <x v="1"/>
    <x v="8"/>
    <x v="14"/>
    <x v="2"/>
    <n v="-2"/>
    <n v="-172.18"/>
    <x v="5"/>
    <x v="4"/>
  </r>
  <r>
    <d v="2024-12-02T00:00:00"/>
    <s v="Saleable RETURN"/>
    <x v="291"/>
    <s v="KRAHD_38485"/>
    <x v="8"/>
    <x v="11"/>
    <x v="8"/>
    <x v="14"/>
    <x v="41"/>
    <n v="-1"/>
    <n v="-1499.16"/>
    <x v="6"/>
    <x v="4"/>
  </r>
  <r>
    <d v="2024-12-02T00:00:00"/>
    <s v="Saleable RETURN"/>
    <x v="292"/>
    <s v="KRAHD_85332"/>
    <x v="8"/>
    <x v="11"/>
    <x v="8"/>
    <x v="14"/>
    <x v="41"/>
    <n v="-2"/>
    <n v="-1911.32"/>
    <x v="6"/>
    <x v="4"/>
  </r>
  <r>
    <d v="2024-12-02T00:00:00"/>
    <s v="Sales Invoice"/>
    <x v="293"/>
    <s v="KRAHD_91069"/>
    <x v="13"/>
    <x v="18"/>
    <x v="9"/>
    <x v="17"/>
    <x v="22"/>
    <n v="12"/>
    <n v="936.72"/>
    <x v="2"/>
    <x v="4"/>
  </r>
  <r>
    <d v="2024-12-02T00:00:00"/>
    <s v="Sales Invoice"/>
    <x v="294"/>
    <s v="KRAHD_M01191"/>
    <x v="20"/>
    <x v="33"/>
    <x v="9"/>
    <x v="17"/>
    <x v="22"/>
    <n v="4"/>
    <n v="312.24"/>
    <x v="2"/>
    <x v="4"/>
  </r>
  <r>
    <d v="2024-12-02T00:00:00"/>
    <s v="Sales Invoice"/>
    <x v="295"/>
    <s v="KRAHD_69324"/>
    <x v="12"/>
    <x v="16"/>
    <x v="9"/>
    <x v="17"/>
    <x v="22"/>
    <n v="2"/>
    <n v="156.12"/>
    <x v="2"/>
    <x v="4"/>
  </r>
  <r>
    <d v="2024-12-02T00:00:00"/>
    <s v="Sales Invoice"/>
    <x v="296"/>
    <s v="KRAHD_X1950"/>
    <x v="14"/>
    <x v="19"/>
    <x v="9"/>
    <x v="17"/>
    <x v="22"/>
    <n v="3"/>
    <n v="234.18"/>
    <x v="2"/>
    <x v="4"/>
  </r>
  <r>
    <d v="2024-12-02T00:00:00"/>
    <s v="Sales Invoice"/>
    <x v="297"/>
    <s v="KRAHD_102521"/>
    <x v="16"/>
    <x v="23"/>
    <x v="9"/>
    <x v="17"/>
    <x v="22"/>
    <n v="1"/>
    <n v="78.06"/>
    <x v="2"/>
    <x v="4"/>
  </r>
  <r>
    <d v="2024-12-02T00:00:00"/>
    <s v="Sales Invoice"/>
    <x v="126"/>
    <s v="KRAHD_38513"/>
    <x v="1"/>
    <x v="1"/>
    <x v="9"/>
    <x v="17"/>
    <x v="22"/>
    <n v="4"/>
    <n v="312.24"/>
    <x v="2"/>
    <x v="4"/>
  </r>
  <r>
    <d v="2024-12-02T00:00:00"/>
    <s v="Sales Invoice"/>
    <x v="297"/>
    <s v="KRAHD_102521"/>
    <x v="16"/>
    <x v="23"/>
    <x v="9"/>
    <x v="17"/>
    <x v="22"/>
    <n v="7"/>
    <n v="546.41999999999996"/>
    <x v="2"/>
    <x v="4"/>
  </r>
  <r>
    <d v="2024-12-02T00:00:00"/>
    <s v="Sales Invoice"/>
    <x v="298"/>
    <s v="KRAHD_97258"/>
    <x v="16"/>
    <x v="23"/>
    <x v="9"/>
    <x v="17"/>
    <x v="22"/>
    <n v="4"/>
    <n v="312.24"/>
    <x v="2"/>
    <x v="4"/>
  </r>
  <r>
    <d v="2024-12-02T00:00:00"/>
    <s v="Sales Invoice"/>
    <x v="299"/>
    <s v="KRAHD_85869"/>
    <x v="2"/>
    <x v="36"/>
    <x v="9"/>
    <x v="17"/>
    <x v="22"/>
    <n v="12"/>
    <n v="936.72"/>
    <x v="2"/>
    <x v="4"/>
  </r>
  <r>
    <d v="2024-12-02T00:00:00"/>
    <s v="Sales Invoice"/>
    <x v="300"/>
    <s v="KRAHD_64484"/>
    <x v="2"/>
    <x v="2"/>
    <x v="9"/>
    <x v="17"/>
    <x v="22"/>
    <n v="8"/>
    <n v="624.48"/>
    <x v="2"/>
    <x v="4"/>
  </r>
  <r>
    <d v="2024-12-02T00:00:00"/>
    <s v="Sales Invoice"/>
    <x v="301"/>
    <s v="KRAHD_38724"/>
    <x v="1"/>
    <x v="1"/>
    <x v="9"/>
    <x v="17"/>
    <x v="22"/>
    <n v="8"/>
    <n v="624.48"/>
    <x v="2"/>
    <x v="4"/>
  </r>
  <r>
    <d v="2024-12-02T00:00:00"/>
    <s v="Sales Invoice"/>
    <x v="302"/>
    <s v="KRAHD_102747"/>
    <x v="3"/>
    <x v="9"/>
    <x v="9"/>
    <x v="17"/>
    <x v="22"/>
    <n v="8"/>
    <n v="624.48"/>
    <x v="2"/>
    <x v="4"/>
  </r>
  <r>
    <d v="2024-12-02T00:00:00"/>
    <s v="Sales Invoice"/>
    <x v="46"/>
    <s v="KRAHD_41616"/>
    <x v="0"/>
    <x v="0"/>
    <x v="9"/>
    <x v="17"/>
    <x v="22"/>
    <n v="1"/>
    <n v="78.06"/>
    <x v="2"/>
    <x v="4"/>
  </r>
  <r>
    <d v="2024-12-02T00:00:00"/>
    <s v="Sales Invoice"/>
    <x v="302"/>
    <s v="KRAHD_102747"/>
    <x v="3"/>
    <x v="9"/>
    <x v="9"/>
    <x v="17"/>
    <x v="19"/>
    <n v="2"/>
    <n v="700"/>
    <x v="2"/>
    <x v="4"/>
  </r>
  <r>
    <d v="2024-12-02T00:00:00"/>
    <s v="Sales Invoice"/>
    <x v="303"/>
    <s v="KRAHD_70486"/>
    <x v="9"/>
    <x v="12"/>
    <x v="9"/>
    <x v="17"/>
    <x v="19"/>
    <n v="6"/>
    <n v="2100"/>
    <x v="2"/>
    <x v="4"/>
  </r>
  <r>
    <d v="2024-12-02T00:00:00"/>
    <s v="Sales Invoice"/>
    <x v="304"/>
    <s v="KRAHD_38472"/>
    <x v="8"/>
    <x v="11"/>
    <x v="9"/>
    <x v="18"/>
    <x v="8"/>
    <n v="1"/>
    <n v="328.95"/>
    <x v="2"/>
    <x v="4"/>
  </r>
  <r>
    <d v="2024-12-02T00:00:00"/>
    <s v="Sales Invoice"/>
    <x v="298"/>
    <s v="KRAHD_97258"/>
    <x v="16"/>
    <x v="23"/>
    <x v="9"/>
    <x v="18"/>
    <x v="8"/>
    <n v="1"/>
    <n v="328.95"/>
    <x v="2"/>
    <x v="4"/>
  </r>
  <r>
    <d v="2024-12-02T00:00:00"/>
    <s v="Sales Invoice"/>
    <x v="303"/>
    <s v="KRAHD_70486"/>
    <x v="9"/>
    <x v="12"/>
    <x v="9"/>
    <x v="18"/>
    <x v="8"/>
    <n v="6"/>
    <n v="1973.7"/>
    <x v="2"/>
    <x v="4"/>
  </r>
  <r>
    <d v="2024-12-02T00:00:00"/>
    <s v="Sales Invoice"/>
    <x v="305"/>
    <s v="KRAHD_38444"/>
    <x v="3"/>
    <x v="3"/>
    <x v="9"/>
    <x v="18"/>
    <x v="8"/>
    <n v="2"/>
    <n v="657.9"/>
    <x v="2"/>
    <x v="4"/>
  </r>
  <r>
    <d v="2024-12-02T00:00:00"/>
    <s v="Sales Invoice"/>
    <x v="126"/>
    <s v="KRAHD_38513"/>
    <x v="1"/>
    <x v="1"/>
    <x v="9"/>
    <x v="18"/>
    <x v="8"/>
    <n v="1"/>
    <n v="328.95"/>
    <x v="2"/>
    <x v="4"/>
  </r>
  <r>
    <d v="2024-12-02T00:00:00"/>
    <s v="Sales Invoice"/>
    <x v="306"/>
    <s v="KRAHD_70694"/>
    <x v="0"/>
    <x v="0"/>
    <x v="9"/>
    <x v="18"/>
    <x v="8"/>
    <n v="3"/>
    <n v="986.85"/>
    <x v="2"/>
    <x v="4"/>
  </r>
  <r>
    <d v="2024-12-02T00:00:00"/>
    <s v="Sales Invoice"/>
    <x v="304"/>
    <s v="KRAHD_38472"/>
    <x v="8"/>
    <x v="11"/>
    <x v="9"/>
    <x v="18"/>
    <x v="6"/>
    <n v="1"/>
    <n v="569.29999999999995"/>
    <x v="2"/>
    <x v="4"/>
  </r>
  <r>
    <d v="2024-12-02T00:00:00"/>
    <s v="Sales Invoice"/>
    <x v="307"/>
    <s v="KRAHD_68380"/>
    <x v="12"/>
    <x v="16"/>
    <x v="9"/>
    <x v="18"/>
    <x v="2"/>
    <n v="1"/>
    <n v="144.72999999999999"/>
    <x v="2"/>
    <x v="4"/>
  </r>
  <r>
    <d v="2024-12-02T00:00:00"/>
    <s v="Sales Invoice"/>
    <x v="303"/>
    <s v="KRAHD_70486"/>
    <x v="9"/>
    <x v="12"/>
    <x v="9"/>
    <x v="18"/>
    <x v="2"/>
    <n v="4"/>
    <n v="578.91999999999996"/>
    <x v="2"/>
    <x v="4"/>
  </r>
  <r>
    <d v="2024-12-02T00:00:00"/>
    <s v="Sales Invoice"/>
    <x v="303"/>
    <s v="KRAHD_70486"/>
    <x v="9"/>
    <x v="12"/>
    <x v="9"/>
    <x v="18"/>
    <x v="2"/>
    <n v="14"/>
    <n v="2026.22"/>
    <x v="2"/>
    <x v="4"/>
  </r>
  <r>
    <d v="2024-12-02T00:00:00"/>
    <s v="Sales Invoice"/>
    <x v="302"/>
    <s v="KRAHD_102747"/>
    <x v="3"/>
    <x v="9"/>
    <x v="9"/>
    <x v="18"/>
    <x v="2"/>
    <n v="2"/>
    <n v="289.45999999999998"/>
    <x v="2"/>
    <x v="4"/>
  </r>
  <r>
    <d v="2024-12-02T00:00:00"/>
    <s v="Sales Invoice"/>
    <x v="302"/>
    <s v="KRAHD_102747"/>
    <x v="3"/>
    <x v="9"/>
    <x v="9"/>
    <x v="18"/>
    <x v="13"/>
    <n v="4"/>
    <n v="578.91999999999996"/>
    <x v="2"/>
    <x v="4"/>
  </r>
  <r>
    <d v="2024-12-02T00:00:00"/>
    <s v="Sales Invoice"/>
    <x v="303"/>
    <s v="KRAHD_70486"/>
    <x v="9"/>
    <x v="12"/>
    <x v="9"/>
    <x v="18"/>
    <x v="13"/>
    <n v="36"/>
    <n v="5210.28"/>
    <x v="2"/>
    <x v="4"/>
  </r>
  <r>
    <d v="2024-12-02T00:00:00"/>
    <s v="Sales Invoice"/>
    <x v="308"/>
    <s v="KRAHD_92326"/>
    <x v="0"/>
    <x v="0"/>
    <x v="9"/>
    <x v="18"/>
    <x v="6"/>
    <n v="1"/>
    <n v="328.95"/>
    <x v="2"/>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DE62AFE-8D1E-3A42-A039-0230D28CF8A7}"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4:B17" firstHeaderRow="1" firstDataRow="1" firstDataCol="1"/>
  <pivotFields count="13">
    <pivotField numFmtId="164" showAll="0"/>
    <pivotField showAll="0"/>
    <pivotField showAll="0"/>
    <pivotField showAll="0"/>
    <pivotField showAll="0"/>
    <pivotField showAll="0"/>
    <pivotField axis="axisRow" showAll="0" sortType="ascending">
      <items count="13">
        <item sd="0" x="8"/>
        <item sd="0" x="4"/>
        <item sd="0" x="1"/>
        <item sd="0" x="10"/>
        <item sd="0" x="3"/>
        <item sd="0" x="7"/>
        <item sd="0" x="0"/>
        <item sd="0" x="9"/>
        <item sd="0" x="2"/>
        <item sd="0" x="6"/>
        <item sd="0" x="5"/>
        <item sd="0" x="11"/>
        <item t="default"/>
      </items>
      <autoSortScope>
        <pivotArea dataOnly="0" outline="0" fieldPosition="0">
          <references count="1">
            <reference field="4294967294" count="1" selected="0">
              <x v="0"/>
            </reference>
          </references>
        </pivotArea>
      </autoSortScope>
    </pivotField>
    <pivotField axis="axisRow" showAll="0">
      <items count="38">
        <item x="19"/>
        <item x="36"/>
        <item x="28"/>
        <item x="29"/>
        <item x="10"/>
        <item x="30"/>
        <item x="4"/>
        <item x="20"/>
        <item x="32"/>
        <item x="1"/>
        <item x="0"/>
        <item x="21"/>
        <item x="26"/>
        <item x="31"/>
        <item x="22"/>
        <item x="12"/>
        <item x="5"/>
        <item x="33"/>
        <item x="15"/>
        <item x="14"/>
        <item x="8"/>
        <item x="25"/>
        <item x="9"/>
        <item x="35"/>
        <item x="13"/>
        <item x="17"/>
        <item x="11"/>
        <item x="6"/>
        <item x="7"/>
        <item x="16"/>
        <item x="23"/>
        <item x="18"/>
        <item x="34"/>
        <item x="27"/>
        <item x="3"/>
        <item x="2"/>
        <item x="24"/>
        <item t="default"/>
      </items>
    </pivotField>
    <pivotField showAll="0"/>
    <pivotField showAll="0"/>
    <pivotField dataField="1" showAll="0"/>
    <pivotField showAll="0"/>
    <pivotField showAll="0"/>
  </pivotFields>
  <rowFields count="2">
    <field x="6"/>
    <field x="7"/>
  </rowFields>
  <rowItems count="13">
    <i>
      <x v="1"/>
    </i>
    <i>
      <x v="11"/>
    </i>
    <i>
      <x/>
    </i>
    <i>
      <x v="7"/>
    </i>
    <i>
      <x v="2"/>
    </i>
    <i>
      <x v="3"/>
    </i>
    <i>
      <x v="10"/>
    </i>
    <i>
      <x v="5"/>
    </i>
    <i>
      <x v="8"/>
    </i>
    <i>
      <x v="6"/>
    </i>
    <i>
      <x v="9"/>
    </i>
    <i>
      <x v="4"/>
    </i>
    <i t="grand">
      <x/>
    </i>
  </rowItems>
  <colItems count="1">
    <i/>
  </colItems>
  <dataFields count="1">
    <dataField name="Sum of amount" fld="10" baseField="0" baseItem="0" numFmtId="165"/>
  </dataFields>
  <chartFormats count="3">
    <chartFormat chart="1"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9C7FCD0-998B-2D40-B978-8A7EE8BF79D5}" name="PivotTable1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4:N26" firstHeaderRow="1" firstDataRow="1" firstDataCol="1"/>
  <pivotFields count="13">
    <pivotField numFmtId="164" showAll="0"/>
    <pivotField showAll="0"/>
    <pivotField showAll="0"/>
    <pivotField showAll="0"/>
    <pivotField axis="axisRow" showAll="0">
      <items count="22">
        <item x="9"/>
        <item x="3"/>
        <item x="8"/>
        <item x="0"/>
        <item x="1"/>
        <item x="2"/>
        <item x="13"/>
        <item x="20"/>
        <item x="16"/>
        <item x="15"/>
        <item x="7"/>
        <item x="6"/>
        <item x="12"/>
        <item x="14"/>
        <item x="10"/>
        <item x="11"/>
        <item x="17"/>
        <item x="4"/>
        <item x="5"/>
        <item x="18"/>
        <item x="19"/>
        <item t="default"/>
      </items>
    </pivotField>
    <pivotField showAll="0"/>
    <pivotField showAll="0"/>
    <pivotField showAll="0"/>
    <pivotField showAll="0"/>
    <pivotField dataField="1" showAll="0"/>
    <pivotField showAll="0"/>
    <pivotField showAll="0"/>
    <pivotField showAll="0"/>
  </pivotFields>
  <rowFields count="1">
    <field x="4"/>
  </rowFields>
  <rowItems count="22">
    <i>
      <x/>
    </i>
    <i>
      <x v="1"/>
    </i>
    <i>
      <x v="2"/>
    </i>
    <i>
      <x v="3"/>
    </i>
    <i>
      <x v="4"/>
    </i>
    <i>
      <x v="5"/>
    </i>
    <i>
      <x v="6"/>
    </i>
    <i>
      <x v="7"/>
    </i>
    <i>
      <x v="8"/>
    </i>
    <i>
      <x v="9"/>
    </i>
    <i>
      <x v="10"/>
    </i>
    <i>
      <x v="11"/>
    </i>
    <i>
      <x v="12"/>
    </i>
    <i>
      <x v="13"/>
    </i>
    <i>
      <x v="14"/>
    </i>
    <i>
      <x v="15"/>
    </i>
    <i>
      <x v="16"/>
    </i>
    <i>
      <x v="17"/>
    </i>
    <i>
      <x v="18"/>
    </i>
    <i>
      <x v="19"/>
    </i>
    <i>
      <x v="20"/>
    </i>
    <i t="grand">
      <x/>
    </i>
  </rowItems>
  <colItems count="1">
    <i/>
  </colItems>
  <dataFields count="1">
    <dataField name="Average of quantity" fld="9" subtotal="average"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214A480-34F9-AF44-9AE2-CC932639EB08}" name="PivotTable1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4:H94" firstHeaderRow="1" firstDataRow="1" firstDataCol="1"/>
  <pivotFields count="13">
    <pivotField numFmtId="164" showAll="0"/>
    <pivotField showAll="0"/>
    <pivotField showAll="0"/>
    <pivotField showAll="0"/>
    <pivotField showAll="0"/>
    <pivotField axis="axisRow" showAll="0" sortType="descending">
      <items count="38">
        <item x="8"/>
        <item x="3"/>
        <item x="21"/>
        <item x="0"/>
        <item x="30"/>
        <item x="11"/>
        <item x="29"/>
        <item x="1"/>
        <item x="20"/>
        <item x="33"/>
        <item x="34"/>
        <item x="22"/>
        <item x="15"/>
        <item x="14"/>
        <item x="28"/>
        <item x="35"/>
        <item x="25"/>
        <item x="24"/>
        <item x="2"/>
        <item x="12"/>
        <item x="9"/>
        <item x="7"/>
        <item x="36"/>
        <item x="18"/>
        <item x="23"/>
        <item x="26"/>
        <item x="16"/>
        <item x="19"/>
        <item x="13"/>
        <item x="31"/>
        <item x="27"/>
        <item x="4"/>
        <item x="5"/>
        <item x="10"/>
        <item x="6"/>
        <item x="17"/>
        <item x="32"/>
        <item t="default"/>
      </items>
      <autoSortScope>
        <pivotArea dataOnly="0" outline="0" fieldPosition="0">
          <references count="1">
            <reference field="4294967294" count="1" selected="0">
              <x v="0"/>
            </reference>
          </references>
        </pivotArea>
      </autoSortScope>
    </pivotField>
    <pivotField showAll="0"/>
    <pivotField showAll="0"/>
    <pivotField axis="axisRow" dataField="1" showAll="0" measureFilter="1" sortType="ascending">
      <items count="56">
        <item x="33"/>
        <item x="45"/>
        <item x="18"/>
        <item x="16"/>
        <item x="17"/>
        <item x="41"/>
        <item x="46"/>
        <item x="51"/>
        <item x="1"/>
        <item x="35"/>
        <item x="37"/>
        <item x="6"/>
        <item x="32"/>
        <item x="8"/>
        <item x="38"/>
        <item x="20"/>
        <item x="39"/>
        <item x="53"/>
        <item x="0"/>
        <item x="19"/>
        <item x="4"/>
        <item x="2"/>
        <item x="52"/>
        <item x="3"/>
        <item x="21"/>
        <item x="7"/>
        <item x="13"/>
        <item x="5"/>
        <item x="49"/>
        <item x="54"/>
        <item x="31"/>
        <item x="48"/>
        <item x="27"/>
        <item x="34"/>
        <item x="11"/>
        <item x="40"/>
        <item x="23"/>
        <item x="29"/>
        <item x="44"/>
        <item x="22"/>
        <item x="24"/>
        <item x="10"/>
        <item x="25"/>
        <item x="43"/>
        <item x="14"/>
        <item x="42"/>
        <item x="26"/>
        <item x="15"/>
        <item x="47"/>
        <item x="50"/>
        <item x="12"/>
        <item x="28"/>
        <item x="36"/>
        <item x="9"/>
        <item x="30"/>
        <item t="default"/>
      </items>
    </pivotField>
    <pivotField showAll="0"/>
    <pivotField showAll="0"/>
    <pivotField showAll="0"/>
    <pivotField showAll="0"/>
  </pivotFields>
  <rowFields count="2">
    <field x="5"/>
    <field x="8"/>
  </rowFields>
  <rowItems count="90">
    <i>
      <x v="11"/>
    </i>
    <i r="1">
      <x v="25"/>
    </i>
    <i>
      <x v="31"/>
    </i>
    <i r="1">
      <x v="8"/>
    </i>
    <i>
      <x v="32"/>
    </i>
    <i r="1">
      <x v="21"/>
    </i>
    <i>
      <x v="7"/>
    </i>
    <i r="1">
      <x v="8"/>
    </i>
    <i r="1">
      <x v="19"/>
    </i>
    <i r="1">
      <x v="26"/>
    </i>
    <i r="1">
      <x v="46"/>
    </i>
    <i>
      <x/>
    </i>
    <i r="1">
      <x v="8"/>
    </i>
    <i>
      <x v="10"/>
    </i>
    <i r="1">
      <x v="25"/>
    </i>
    <i>
      <x v="3"/>
    </i>
    <i r="1">
      <x v="26"/>
    </i>
    <i>
      <x v="1"/>
    </i>
    <i r="1">
      <x v="26"/>
    </i>
    <i r="1">
      <x v="37"/>
    </i>
    <i>
      <x v="9"/>
    </i>
    <i r="1">
      <x v="25"/>
    </i>
    <i>
      <x v="21"/>
    </i>
    <i r="1">
      <x v="26"/>
    </i>
    <i>
      <x v="2"/>
    </i>
    <i r="1">
      <x v="3"/>
    </i>
    <i r="1">
      <x v="4"/>
    </i>
    <i r="1">
      <x v="5"/>
    </i>
    <i r="1">
      <x v="11"/>
    </i>
    <i r="1">
      <x v="25"/>
    </i>
    <i r="1">
      <x v="37"/>
    </i>
    <i>
      <x v="28"/>
    </i>
    <i r="1">
      <x v="4"/>
    </i>
    <i>
      <x v="12"/>
    </i>
    <i r="1">
      <x v="4"/>
    </i>
    <i>
      <x v="23"/>
    </i>
    <i r="1">
      <x v="8"/>
    </i>
    <i>
      <x v="19"/>
    </i>
    <i r="1">
      <x v="8"/>
    </i>
    <i>
      <x v="20"/>
    </i>
    <i r="1">
      <x v="19"/>
    </i>
    <i r="1">
      <x v="26"/>
    </i>
    <i>
      <x v="26"/>
    </i>
    <i r="1">
      <x v="34"/>
    </i>
    <i>
      <x v="25"/>
    </i>
    <i r="1">
      <x v="4"/>
    </i>
    <i>
      <x v="5"/>
    </i>
    <i r="1">
      <x v="5"/>
    </i>
    <i>
      <x v="24"/>
    </i>
    <i r="1">
      <x v="39"/>
    </i>
    <i>
      <x v="27"/>
    </i>
    <i r="1">
      <x v="37"/>
    </i>
    <i>
      <x v="30"/>
    </i>
    <i r="1">
      <x v="8"/>
    </i>
    <i r="1">
      <x v="19"/>
    </i>
    <i>
      <x v="4"/>
    </i>
    <i r="1">
      <x v="8"/>
    </i>
    <i>
      <x v="8"/>
    </i>
    <i r="1">
      <x v="16"/>
    </i>
    <i r="1">
      <x v="37"/>
    </i>
    <i>
      <x v="35"/>
    </i>
    <i r="1">
      <x v="8"/>
    </i>
    <i>
      <x v="13"/>
    </i>
    <i r="1">
      <x v="26"/>
    </i>
    <i r="1">
      <x v="42"/>
    </i>
    <i>
      <x v="34"/>
    </i>
    <i r="1">
      <x v="26"/>
    </i>
    <i>
      <x v="14"/>
    </i>
    <i r="1">
      <x v="21"/>
    </i>
    <i>
      <x v="36"/>
    </i>
    <i r="1">
      <x v="13"/>
    </i>
    <i r="1">
      <x v="21"/>
    </i>
    <i>
      <x v="16"/>
    </i>
    <i r="1">
      <x v="18"/>
    </i>
    <i r="1">
      <x v="33"/>
    </i>
    <i>
      <x v="18"/>
    </i>
    <i r="1">
      <x v="8"/>
    </i>
    <i>
      <x v="17"/>
    </i>
    <i r="1">
      <x v="18"/>
    </i>
    <i>
      <x v="15"/>
    </i>
    <i r="1">
      <x v="25"/>
    </i>
    <i>
      <x v="29"/>
    </i>
    <i r="1">
      <x v="13"/>
    </i>
    <i>
      <x v="6"/>
    </i>
    <i r="1">
      <x v="19"/>
    </i>
    <i>
      <x v="22"/>
    </i>
    <i r="1">
      <x v="39"/>
    </i>
    <i>
      <x v="33"/>
    </i>
    <i r="1">
      <x v="11"/>
    </i>
    <i t="grand">
      <x/>
    </i>
  </rowItems>
  <colItems count="1">
    <i/>
  </colItems>
  <dataFields count="1">
    <dataField name="Count of upc (Unit per Case)" fld="8" subtotal="count" baseField="0" baseItem="0"/>
  </dataFields>
  <pivotTableStyleInfo name="PivotStyleLight16" showRowHeaders="1" showColHeaders="1" showRowStripes="0" showColStripes="0" showLastColumn="1"/>
  <filters count="1">
    <filter fld="8" type="count" evalOrder="-1" id="2"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25EFB88-E0D3-B342-92BC-A4B6553E8EC0}" name="PivotTable1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J4:K10" firstHeaderRow="1" firstDataRow="1" firstDataCol="1"/>
  <pivotFields count="13">
    <pivotField numFmtId="164" showAll="0"/>
    <pivotField showAll="0"/>
    <pivotField showAll="0"/>
    <pivotField showAll="0"/>
    <pivotField showAll="0"/>
    <pivotField showAll="0"/>
    <pivotField showAll="0"/>
    <pivotField showAll="0"/>
    <pivotField showAll="0"/>
    <pivotField showAll="0"/>
    <pivotField dataField="1" showAll="0"/>
    <pivotField showAll="0"/>
    <pivotField axis="axisRow" showAll="0" sortType="descending">
      <items count="6">
        <item x="4"/>
        <item x="2"/>
        <item x="1"/>
        <item x="0"/>
        <item x="3"/>
        <item t="default"/>
      </items>
      <autoSortScope>
        <pivotArea dataOnly="0" outline="0" fieldPosition="0">
          <references count="1">
            <reference field="4294967294" count="1" selected="0">
              <x v="0"/>
            </reference>
          </references>
        </pivotArea>
      </autoSortScope>
    </pivotField>
  </pivotFields>
  <rowFields count="1">
    <field x="12"/>
  </rowFields>
  <rowItems count="6">
    <i>
      <x v="4"/>
    </i>
    <i>
      <x v="1"/>
    </i>
    <i>
      <x v="2"/>
    </i>
    <i>
      <x v="3"/>
    </i>
    <i>
      <x/>
    </i>
    <i t="grand">
      <x/>
    </i>
  </rowItems>
  <colItems count="1">
    <i/>
  </colItems>
  <dataFields count="1">
    <dataField name="Sum of amount" fld="10" baseField="0" baseItem="0" numFmtId="166"/>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2" count="1" selected="0">
            <x v="3"/>
          </reference>
        </references>
      </pivotArea>
    </chartFormat>
    <chartFormat chart="0" format="2">
      <pivotArea type="data" outline="0" fieldPosition="0">
        <references count="2">
          <reference field="4294967294" count="1" selected="0">
            <x v="0"/>
          </reference>
          <reference field="12" count="1" selected="0">
            <x v="2"/>
          </reference>
        </references>
      </pivotArea>
    </chartFormat>
    <chartFormat chart="0" format="3">
      <pivotArea type="data" outline="0" fieldPosition="0">
        <references count="2">
          <reference field="4294967294" count="1" selected="0">
            <x v="0"/>
          </reference>
          <reference field="12" count="1" selected="0">
            <x v="1"/>
          </reference>
        </references>
      </pivotArea>
    </chartFormat>
    <chartFormat chart="0" format="4">
      <pivotArea type="data" outline="0" fieldPosition="0">
        <references count="2">
          <reference field="4294967294" count="1" selected="0">
            <x v="0"/>
          </reference>
          <reference field="12" count="1" selected="0">
            <x v="4"/>
          </reference>
        </references>
      </pivotArea>
    </chartFormat>
    <chartFormat chart="0" format="5">
      <pivotArea type="data" outline="0" fieldPosition="0">
        <references count="2">
          <reference field="4294967294" count="1" selected="0">
            <x v="0"/>
          </reference>
          <reference field="12" count="1" selected="0">
            <x v="0"/>
          </reference>
        </references>
      </pivotArea>
    </chartFormat>
    <chartFormat chart="6" format="12" series="1">
      <pivotArea type="data" outline="0" fieldPosition="0">
        <references count="1">
          <reference field="4294967294" count="1" selected="0">
            <x v="0"/>
          </reference>
        </references>
      </pivotArea>
    </chartFormat>
    <chartFormat chart="6" format="13">
      <pivotArea type="data" outline="0" fieldPosition="0">
        <references count="2">
          <reference field="4294967294" count="1" selected="0">
            <x v="0"/>
          </reference>
          <reference field="12" count="1" selected="0">
            <x v="4"/>
          </reference>
        </references>
      </pivotArea>
    </chartFormat>
    <chartFormat chart="6" format="14">
      <pivotArea type="data" outline="0" fieldPosition="0">
        <references count="2">
          <reference field="4294967294" count="1" selected="0">
            <x v="0"/>
          </reference>
          <reference field="12" count="1" selected="0">
            <x v="1"/>
          </reference>
        </references>
      </pivotArea>
    </chartFormat>
    <chartFormat chart="6" format="15">
      <pivotArea type="data" outline="0" fieldPosition="0">
        <references count="2">
          <reference field="4294967294" count="1" selected="0">
            <x v="0"/>
          </reference>
          <reference field="12" count="1" selected="0">
            <x v="2"/>
          </reference>
        </references>
      </pivotArea>
    </chartFormat>
    <chartFormat chart="6" format="16">
      <pivotArea type="data" outline="0" fieldPosition="0">
        <references count="2">
          <reference field="4294967294" count="1" selected="0">
            <x v="0"/>
          </reference>
          <reference field="12" count="1" selected="0">
            <x v="3"/>
          </reference>
        </references>
      </pivotArea>
    </chartFormat>
    <chartFormat chart="6" format="17">
      <pivotArea type="data" outline="0" fieldPosition="0">
        <references count="2">
          <reference field="4294967294" count="1" selected="0">
            <x v="0"/>
          </reference>
          <reference field="1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1466B7B-B5D0-224E-90FD-622FC1F69208}" name="PivotTable1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4:K20" firstHeaderRow="1" firstDataRow="1" firstDataCol="1"/>
  <pivotFields count="13">
    <pivotField numFmtId="164" showAll="0"/>
    <pivotField dataField="1" showAll="0"/>
    <pivotField showAll="0"/>
    <pivotField showAll="0"/>
    <pivotField showAll="0"/>
    <pivotField showAll="0"/>
    <pivotField showAll="0"/>
    <pivotField showAll="0"/>
    <pivotField showAll="0"/>
    <pivotField showAll="0"/>
    <pivotField showAll="0"/>
    <pivotField showAll="0"/>
    <pivotField axis="axisRow" showAll="0">
      <items count="6">
        <item x="4"/>
        <item x="2"/>
        <item x="1"/>
        <item x="0"/>
        <item x="3"/>
        <item t="default"/>
      </items>
    </pivotField>
  </pivotFields>
  <rowFields count="1">
    <field x="12"/>
  </rowFields>
  <rowItems count="6">
    <i>
      <x/>
    </i>
    <i>
      <x v="1"/>
    </i>
    <i>
      <x v="2"/>
    </i>
    <i>
      <x v="3"/>
    </i>
    <i>
      <x v="4"/>
    </i>
    <i t="grand">
      <x/>
    </i>
  </rowItems>
  <colItems count="1">
    <i/>
  </colItems>
  <dataFields count="1">
    <dataField name="Count of transaction_typ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8D469B7-0EFE-3246-8E4E-9B0A77FDCBAD}" name="PivotTable2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T4:V10" firstHeaderRow="0" firstDataRow="1" firstDataCol="1"/>
  <pivotFields count="13">
    <pivotField numFmtId="164" showAll="0"/>
    <pivotField showAll="0"/>
    <pivotField showAll="0"/>
    <pivotField showAll="0"/>
    <pivotField showAll="0"/>
    <pivotField showAll="0"/>
    <pivotField showAll="0"/>
    <pivotField showAll="0"/>
    <pivotField showAll="0"/>
    <pivotField dataField="1" showAll="0"/>
    <pivotField dataField="1" showAll="0"/>
    <pivotField showAll="0"/>
    <pivotField axis="axisRow" showAll="0" sortType="descending">
      <items count="6">
        <item x="4"/>
        <item x="2"/>
        <item x="1"/>
        <item x="0"/>
        <item x="3"/>
        <item t="default"/>
      </items>
      <autoSortScope>
        <pivotArea dataOnly="0" outline="0" fieldPosition="0">
          <references count="1">
            <reference field="4294967294" count="1" selected="0">
              <x v="0"/>
            </reference>
          </references>
        </pivotArea>
      </autoSortScope>
    </pivotField>
  </pivotFields>
  <rowFields count="1">
    <field x="12"/>
  </rowFields>
  <rowItems count="6">
    <i>
      <x v="4"/>
    </i>
    <i>
      <x v="1"/>
    </i>
    <i>
      <x v="2"/>
    </i>
    <i>
      <x v="3"/>
    </i>
    <i>
      <x/>
    </i>
    <i t="grand">
      <x/>
    </i>
  </rowItems>
  <colFields count="1">
    <field x="-2"/>
  </colFields>
  <colItems count="2">
    <i>
      <x/>
    </i>
    <i i="1">
      <x v="1"/>
    </i>
  </colItems>
  <dataFields count="2">
    <dataField name="Sum of amount" fld="10" baseField="0" baseItem="0" numFmtId="166"/>
    <dataField name="Sum of quantity" fld="9"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F081986-F4D4-5A49-AC1F-4B0CF5D4E793}" name="PivotTable2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P4:R14" firstHeaderRow="0" firstDataRow="1" firstDataCol="1"/>
  <pivotFields count="13">
    <pivotField numFmtId="164" showAll="0"/>
    <pivotField showAll="0"/>
    <pivotField showAll="0"/>
    <pivotField showAll="0"/>
    <pivotField showAll="0"/>
    <pivotField showAll="0"/>
    <pivotField showAll="0"/>
    <pivotField showAll="0"/>
    <pivotField showAll="0"/>
    <pivotField showAll="0"/>
    <pivotField dataField="1" showAll="0"/>
    <pivotField axis="axisRow" showAll="0" sortType="ascending">
      <items count="11">
        <item x="0"/>
        <item x="1"/>
        <item x="6"/>
        <item x="7"/>
        <item x="9"/>
        <item x="8"/>
        <item x="5"/>
        <item x="4"/>
        <item x="3"/>
        <item h="1" x="2"/>
        <item t="default"/>
      </items>
      <autoSortScope>
        <pivotArea dataOnly="0" outline="0" fieldPosition="0">
          <references count="1">
            <reference field="4294967294" count="1" selected="0">
              <x v="0"/>
            </reference>
          </references>
        </pivotArea>
      </autoSortScope>
    </pivotField>
    <pivotField showAll="0"/>
  </pivotFields>
  <rowFields count="1">
    <field x="11"/>
  </rowFields>
  <rowItems count="10">
    <i>
      <x v="8"/>
    </i>
    <i>
      <x v="6"/>
    </i>
    <i>
      <x v="2"/>
    </i>
    <i>
      <x v="7"/>
    </i>
    <i>
      <x v="4"/>
    </i>
    <i>
      <x/>
    </i>
    <i>
      <x v="3"/>
    </i>
    <i>
      <x v="5"/>
    </i>
    <i>
      <x v="1"/>
    </i>
    <i t="grand">
      <x/>
    </i>
  </rowItems>
  <colFields count="1">
    <field x="-2"/>
  </colFields>
  <colItems count="2">
    <i>
      <x/>
    </i>
    <i i="1">
      <x v="1"/>
    </i>
  </colItems>
  <dataFields count="2">
    <dataField name="Sum of amount" fld="10" baseField="0" baseItem="0" numFmtId="166"/>
    <dataField name="No of Occurrences" fld="10"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453B3F-A354-1342-B456-766707F39793}"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D4:E10" firstHeaderRow="1" firstDataRow="1" firstDataCol="1"/>
  <pivotFields count="13">
    <pivotField numFmtId="164" showAll="0"/>
    <pivotField showAll="0"/>
    <pivotField axis="axisRow" showAll="0" measureFilter="1" sortType="descending">
      <items count="310">
        <item x="292"/>
        <item x="16"/>
        <item x="38"/>
        <item x="231"/>
        <item x="271"/>
        <item x="215"/>
        <item x="261"/>
        <item x="266"/>
        <item x="220"/>
        <item x="170"/>
        <item x="10"/>
        <item x="51"/>
        <item x="296"/>
        <item x="238"/>
        <item x="218"/>
        <item x="150"/>
        <item x="211"/>
        <item x="269"/>
        <item x="31"/>
        <item x="134"/>
        <item x="132"/>
        <item x="115"/>
        <item x="97"/>
        <item x="90"/>
        <item x="37"/>
        <item x="130"/>
        <item x="91"/>
        <item x="50"/>
        <item x="52"/>
        <item x="214"/>
        <item x="149"/>
        <item x="277"/>
        <item x="305"/>
        <item x="6"/>
        <item x="144"/>
        <item x="246"/>
        <item x="202"/>
        <item x="297"/>
        <item x="106"/>
        <item x="76"/>
        <item x="298"/>
        <item x="34"/>
        <item x="176"/>
        <item x="61"/>
        <item x="102"/>
        <item x="1"/>
        <item x="103"/>
        <item x="197"/>
        <item x="36"/>
        <item x="250"/>
        <item x="224"/>
        <item x="8"/>
        <item x="129"/>
        <item x="148"/>
        <item x="65"/>
        <item x="74"/>
        <item x="267"/>
        <item x="29"/>
        <item x="230"/>
        <item x="15"/>
        <item x="234"/>
        <item x="243"/>
        <item x="89"/>
        <item x="71"/>
        <item x="209"/>
        <item x="278"/>
        <item x="185"/>
        <item x="283"/>
        <item x="307"/>
        <item x="4"/>
        <item x="290"/>
        <item x="118"/>
        <item x="44"/>
        <item x="221"/>
        <item x="83"/>
        <item x="207"/>
        <item x="22"/>
        <item x="308"/>
        <item x="164"/>
        <item x="184"/>
        <item x="219"/>
        <item x="64"/>
        <item x="247"/>
        <item x="80"/>
        <item x="127"/>
        <item x="293"/>
        <item x="48"/>
        <item x="119"/>
        <item x="154"/>
        <item x="239"/>
        <item x="191"/>
        <item x="121"/>
        <item x="256"/>
        <item x="57"/>
        <item x="166"/>
        <item x="276"/>
        <item x="145"/>
        <item x="251"/>
        <item x="180"/>
        <item x="163"/>
        <item x="19"/>
        <item x="88"/>
        <item x="306"/>
        <item x="28"/>
        <item x="12"/>
        <item x="195"/>
        <item x="205"/>
        <item x="171"/>
        <item x="179"/>
        <item x="72"/>
        <item x="245"/>
        <item x="188"/>
        <item x="140"/>
        <item x="208"/>
        <item x="147"/>
        <item x="21"/>
        <item x="13"/>
        <item x="133"/>
        <item x="275"/>
        <item x="181"/>
        <item x="212"/>
        <item x="111"/>
        <item x="100"/>
        <item x="86"/>
        <item x="285"/>
        <item x="210"/>
        <item x="217"/>
        <item x="82"/>
        <item x="156"/>
        <item x="167"/>
        <item x="263"/>
        <item x="99"/>
        <item x="228"/>
        <item x="141"/>
        <item x="252"/>
        <item x="98"/>
        <item x="186"/>
        <item x="25"/>
        <item x="59"/>
        <item x="142"/>
        <item x="107"/>
        <item x="117"/>
        <item x="294"/>
        <item x="235"/>
        <item x="172"/>
        <item x="257"/>
        <item x="96"/>
        <item x="223"/>
        <item x="95"/>
        <item x="81"/>
        <item x="136"/>
        <item x="213"/>
        <item x="56"/>
        <item x="104"/>
        <item x="113"/>
        <item x="255"/>
        <item x="258"/>
        <item x="47"/>
        <item x="196"/>
        <item x="109"/>
        <item x="190"/>
        <item x="189"/>
        <item x="128"/>
        <item x="18"/>
        <item x="229"/>
        <item x="225"/>
        <item x="2"/>
        <item x="7"/>
        <item x="169"/>
        <item x="155"/>
        <item x="291"/>
        <item x="178"/>
        <item x="288"/>
        <item x="43"/>
        <item x="153"/>
        <item x="203"/>
        <item x="302"/>
        <item x="35"/>
        <item x="108"/>
        <item x="122"/>
        <item x="289"/>
        <item x="236"/>
        <item x="5"/>
        <item x="254"/>
        <item x="112"/>
        <item x="226"/>
        <item x="259"/>
        <item x="77"/>
        <item x="84"/>
        <item x="201"/>
        <item x="46"/>
        <item x="40"/>
        <item x="193"/>
        <item x="282"/>
        <item x="173"/>
        <item x="303"/>
        <item x="304"/>
        <item x="272"/>
        <item x="93"/>
        <item x="143"/>
        <item x="66"/>
        <item x="14"/>
        <item x="137"/>
        <item x="192"/>
        <item x="139"/>
        <item x="41"/>
        <item x="146"/>
        <item x="162"/>
        <item x="30"/>
        <item x="105"/>
        <item x="126"/>
        <item x="138"/>
        <item x="39"/>
        <item x="67"/>
        <item x="244"/>
        <item x="160"/>
        <item x="79"/>
        <item x="287"/>
        <item x="55"/>
        <item x="120"/>
        <item x="241"/>
        <item x="300"/>
        <item x="53"/>
        <item x="182"/>
        <item x="187"/>
        <item x="273"/>
        <item x="279"/>
        <item x="94"/>
        <item x="177"/>
        <item x="123"/>
        <item x="206"/>
        <item x="274"/>
        <item x="200"/>
        <item x="284"/>
        <item x="58"/>
        <item x="54"/>
        <item x="299"/>
        <item x="280"/>
        <item x="60"/>
        <item x="264"/>
        <item x="253"/>
        <item x="248"/>
        <item x="242"/>
        <item x="194"/>
        <item x="157"/>
        <item x="159"/>
        <item x="49"/>
        <item x="135"/>
        <item x="216"/>
        <item x="152"/>
        <item x="237"/>
        <item x="87"/>
        <item x="92"/>
        <item x="168"/>
        <item x="165"/>
        <item x="62"/>
        <item x="161"/>
        <item x="204"/>
        <item x="116"/>
        <item x="265"/>
        <item x="260"/>
        <item x="281"/>
        <item x="301"/>
        <item x="24"/>
        <item x="233"/>
        <item x="158"/>
        <item x="227"/>
        <item x="42"/>
        <item x="32"/>
        <item x="75"/>
        <item x="68"/>
        <item x="33"/>
        <item x="232"/>
        <item x="69"/>
        <item x="45"/>
        <item x="249"/>
        <item x="240"/>
        <item x="78"/>
        <item x="73"/>
        <item x="3"/>
        <item x="114"/>
        <item x="174"/>
        <item x="20"/>
        <item x="125"/>
        <item x="268"/>
        <item x="101"/>
        <item x="222"/>
        <item x="286"/>
        <item x="110"/>
        <item x="262"/>
        <item x="175"/>
        <item x="26"/>
        <item x="27"/>
        <item x="131"/>
        <item x="124"/>
        <item x="270"/>
        <item x="11"/>
        <item x="0"/>
        <item x="23"/>
        <item x="151"/>
        <item x="295"/>
        <item x="70"/>
        <item x="17"/>
        <item x="9"/>
        <item x="85"/>
        <item x="183"/>
        <item x="63"/>
        <item x="199"/>
        <item x="19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showAll="0"/>
    <pivotField showAll="0"/>
  </pivotFields>
  <rowFields count="1">
    <field x="2"/>
  </rowFields>
  <rowItems count="6">
    <i>
      <x v="137"/>
    </i>
    <i>
      <x v="115"/>
    </i>
    <i>
      <x v="302"/>
    </i>
    <i>
      <x v="59"/>
    </i>
    <i>
      <x v="76"/>
    </i>
    <i t="grand">
      <x/>
    </i>
  </rowItems>
  <colItems count="1">
    <i/>
  </colItems>
  <dataFields count="1">
    <dataField name="Sum of amount" fld="10" baseField="0" baseItem="0" numFmtId="166"/>
  </dataFields>
  <chartFormats count="2">
    <chartFormat chart="1"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85394F6-0B9E-A74F-8CC0-481B0B0C980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53" firstHeaderRow="1" firstDataRow="1" firstDataCol="1"/>
  <pivotFields count="13">
    <pivotField numFmtId="164" showAll="0"/>
    <pivotField showAll="0"/>
    <pivotField showAll="0"/>
    <pivotField showAll="0"/>
    <pivotField showAll="0"/>
    <pivotField showAll="0"/>
    <pivotField axis="axisRow" showAll="0">
      <items count="13">
        <item x="11"/>
        <item x="5"/>
        <item x="6"/>
        <item x="2"/>
        <item x="9"/>
        <item x="0"/>
        <item x="7"/>
        <item x="3"/>
        <item x="10"/>
        <item x="1"/>
        <item x="4"/>
        <item x="8"/>
        <item t="default"/>
      </items>
    </pivotField>
    <pivotField axis="axisRow" showAll="0">
      <items count="38">
        <item x="19"/>
        <item x="36"/>
        <item x="28"/>
        <item x="29"/>
        <item x="10"/>
        <item x="30"/>
        <item x="4"/>
        <item x="20"/>
        <item x="32"/>
        <item x="1"/>
        <item x="0"/>
        <item x="21"/>
        <item x="26"/>
        <item x="31"/>
        <item x="22"/>
        <item x="12"/>
        <item x="5"/>
        <item x="33"/>
        <item x="15"/>
        <item x="14"/>
        <item x="8"/>
        <item x="25"/>
        <item x="9"/>
        <item x="35"/>
        <item x="13"/>
        <item x="17"/>
        <item x="11"/>
        <item x="6"/>
        <item x="7"/>
        <item x="16"/>
        <item x="23"/>
        <item x="18"/>
        <item x="34"/>
        <item x="27"/>
        <item x="3"/>
        <item x="2"/>
        <item x="24"/>
        <item t="default"/>
      </items>
    </pivotField>
    <pivotField showAll="0"/>
    <pivotField showAll="0"/>
    <pivotField dataField="1" showAll="0"/>
    <pivotField showAll="0"/>
    <pivotField showAll="0"/>
  </pivotFields>
  <rowFields count="2">
    <field x="6"/>
    <field x="7"/>
  </rowFields>
  <rowItems count="50">
    <i>
      <x/>
    </i>
    <i r="1">
      <x v="3"/>
    </i>
    <i>
      <x v="1"/>
    </i>
    <i r="1">
      <x v="22"/>
    </i>
    <i r="1">
      <x v="23"/>
    </i>
    <i>
      <x v="2"/>
    </i>
    <i r="1">
      <x v="4"/>
    </i>
    <i r="1">
      <x v="5"/>
    </i>
    <i r="1">
      <x v="26"/>
    </i>
    <i>
      <x v="3"/>
    </i>
    <i r="1">
      <x v="17"/>
    </i>
    <i r="1">
      <x v="33"/>
    </i>
    <i r="1">
      <x v="34"/>
    </i>
    <i r="1">
      <x v="35"/>
    </i>
    <i>
      <x v="4"/>
    </i>
    <i r="1">
      <x v="25"/>
    </i>
    <i r="1">
      <x v="31"/>
    </i>
    <i>
      <x v="5"/>
    </i>
    <i r="1">
      <x/>
    </i>
    <i r="1">
      <x v="1"/>
    </i>
    <i r="1">
      <x v="7"/>
    </i>
    <i r="1">
      <x v="10"/>
    </i>
    <i r="1">
      <x v="11"/>
    </i>
    <i r="1">
      <x v="13"/>
    </i>
    <i r="1">
      <x v="14"/>
    </i>
    <i r="1">
      <x v="18"/>
    </i>
    <i r="1">
      <x v="30"/>
    </i>
    <i r="1">
      <x v="36"/>
    </i>
    <i>
      <x v="6"/>
    </i>
    <i r="1">
      <x v="15"/>
    </i>
    <i r="1">
      <x v="24"/>
    </i>
    <i>
      <x v="7"/>
    </i>
    <i r="1">
      <x v="2"/>
    </i>
    <i r="1">
      <x v="6"/>
    </i>
    <i r="1">
      <x v="16"/>
    </i>
    <i r="1">
      <x v="27"/>
    </i>
    <i r="1">
      <x v="28"/>
    </i>
    <i r="1">
      <x v="29"/>
    </i>
    <i r="1">
      <x v="32"/>
    </i>
    <i>
      <x v="8"/>
    </i>
    <i r="1">
      <x v="21"/>
    </i>
    <i>
      <x v="9"/>
    </i>
    <i r="1">
      <x v="8"/>
    </i>
    <i r="1">
      <x v="9"/>
    </i>
    <i r="1">
      <x v="12"/>
    </i>
    <i>
      <x v="10"/>
    </i>
    <i r="1">
      <x v="20"/>
    </i>
    <i>
      <x v="11"/>
    </i>
    <i r="1">
      <x v="19"/>
    </i>
    <i t="grand">
      <x/>
    </i>
  </rowItems>
  <colItems count="1">
    <i/>
  </colItems>
  <dataFields count="1">
    <dataField name="Sum of amount" fld="10"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1D87ECF-A4E0-424D-A8AF-92B74D4EA9A6}"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9" firstHeaderRow="1" firstDataRow="1" firstDataCol="1"/>
  <pivotFields count="13">
    <pivotField numFmtId="164" showAll="0"/>
    <pivotField showAll="0"/>
    <pivotField axis="axisRow" showAll="0" measureFilter="1" sortType="descending">
      <items count="310">
        <item x="292"/>
        <item x="16"/>
        <item x="38"/>
        <item x="231"/>
        <item x="271"/>
        <item x="215"/>
        <item x="261"/>
        <item x="266"/>
        <item x="220"/>
        <item x="170"/>
        <item x="10"/>
        <item x="51"/>
        <item x="296"/>
        <item x="238"/>
        <item x="218"/>
        <item x="150"/>
        <item x="211"/>
        <item x="269"/>
        <item x="31"/>
        <item x="134"/>
        <item x="132"/>
        <item x="115"/>
        <item x="97"/>
        <item x="90"/>
        <item x="37"/>
        <item x="130"/>
        <item x="91"/>
        <item x="50"/>
        <item x="52"/>
        <item x="214"/>
        <item x="149"/>
        <item x="277"/>
        <item x="305"/>
        <item x="6"/>
        <item x="144"/>
        <item x="246"/>
        <item x="202"/>
        <item x="297"/>
        <item x="106"/>
        <item x="76"/>
        <item x="298"/>
        <item x="34"/>
        <item x="176"/>
        <item x="61"/>
        <item x="102"/>
        <item x="1"/>
        <item x="103"/>
        <item x="197"/>
        <item x="36"/>
        <item x="250"/>
        <item x="224"/>
        <item x="8"/>
        <item x="129"/>
        <item x="148"/>
        <item x="65"/>
        <item x="74"/>
        <item x="267"/>
        <item x="29"/>
        <item x="230"/>
        <item x="15"/>
        <item x="234"/>
        <item x="243"/>
        <item x="89"/>
        <item x="71"/>
        <item x="209"/>
        <item x="278"/>
        <item x="185"/>
        <item x="283"/>
        <item x="307"/>
        <item x="4"/>
        <item x="290"/>
        <item x="118"/>
        <item x="44"/>
        <item x="221"/>
        <item x="83"/>
        <item x="207"/>
        <item x="22"/>
        <item x="308"/>
        <item x="164"/>
        <item x="184"/>
        <item x="219"/>
        <item x="64"/>
        <item x="247"/>
        <item x="80"/>
        <item x="127"/>
        <item x="293"/>
        <item x="48"/>
        <item x="119"/>
        <item x="154"/>
        <item x="239"/>
        <item x="191"/>
        <item x="121"/>
        <item x="256"/>
        <item x="57"/>
        <item x="166"/>
        <item x="276"/>
        <item x="145"/>
        <item x="251"/>
        <item x="180"/>
        <item x="163"/>
        <item x="19"/>
        <item x="88"/>
        <item x="306"/>
        <item x="28"/>
        <item x="12"/>
        <item x="195"/>
        <item x="205"/>
        <item x="171"/>
        <item x="179"/>
        <item x="72"/>
        <item x="245"/>
        <item x="188"/>
        <item x="140"/>
        <item x="208"/>
        <item x="147"/>
        <item x="21"/>
        <item x="13"/>
        <item x="133"/>
        <item x="275"/>
        <item x="181"/>
        <item x="212"/>
        <item x="111"/>
        <item x="100"/>
        <item x="86"/>
        <item x="285"/>
        <item x="210"/>
        <item x="217"/>
        <item x="82"/>
        <item x="156"/>
        <item x="167"/>
        <item x="263"/>
        <item x="99"/>
        <item x="228"/>
        <item x="141"/>
        <item x="252"/>
        <item x="98"/>
        <item x="186"/>
        <item x="25"/>
        <item x="59"/>
        <item x="142"/>
        <item x="107"/>
        <item x="117"/>
        <item x="294"/>
        <item x="235"/>
        <item x="172"/>
        <item x="257"/>
        <item x="96"/>
        <item x="223"/>
        <item x="95"/>
        <item x="81"/>
        <item x="136"/>
        <item x="213"/>
        <item x="56"/>
        <item x="104"/>
        <item x="113"/>
        <item x="255"/>
        <item x="258"/>
        <item x="47"/>
        <item x="196"/>
        <item x="109"/>
        <item x="190"/>
        <item x="189"/>
        <item x="128"/>
        <item x="18"/>
        <item x="229"/>
        <item x="225"/>
        <item x="2"/>
        <item x="7"/>
        <item x="169"/>
        <item x="155"/>
        <item x="291"/>
        <item x="178"/>
        <item x="288"/>
        <item x="43"/>
        <item x="153"/>
        <item x="203"/>
        <item x="302"/>
        <item x="35"/>
        <item x="108"/>
        <item x="122"/>
        <item x="289"/>
        <item x="236"/>
        <item x="5"/>
        <item x="254"/>
        <item x="112"/>
        <item x="226"/>
        <item x="259"/>
        <item x="77"/>
        <item x="84"/>
        <item x="201"/>
        <item x="46"/>
        <item x="40"/>
        <item x="193"/>
        <item x="282"/>
        <item x="173"/>
        <item x="303"/>
        <item x="304"/>
        <item x="272"/>
        <item x="93"/>
        <item x="143"/>
        <item x="66"/>
        <item x="14"/>
        <item x="137"/>
        <item x="192"/>
        <item x="139"/>
        <item x="41"/>
        <item x="146"/>
        <item x="162"/>
        <item x="30"/>
        <item x="105"/>
        <item x="126"/>
        <item x="138"/>
        <item x="39"/>
        <item x="67"/>
        <item x="244"/>
        <item x="160"/>
        <item x="79"/>
        <item x="287"/>
        <item x="55"/>
        <item x="120"/>
        <item x="241"/>
        <item x="300"/>
        <item x="53"/>
        <item x="182"/>
        <item x="187"/>
        <item x="273"/>
        <item x="279"/>
        <item x="94"/>
        <item x="177"/>
        <item x="123"/>
        <item x="206"/>
        <item x="274"/>
        <item x="200"/>
        <item x="284"/>
        <item x="58"/>
        <item x="54"/>
        <item x="299"/>
        <item x="280"/>
        <item x="60"/>
        <item x="264"/>
        <item x="253"/>
        <item x="248"/>
        <item x="242"/>
        <item x="194"/>
        <item x="157"/>
        <item x="159"/>
        <item x="49"/>
        <item x="135"/>
        <item x="216"/>
        <item x="152"/>
        <item x="237"/>
        <item x="87"/>
        <item x="92"/>
        <item x="168"/>
        <item x="165"/>
        <item x="62"/>
        <item x="161"/>
        <item x="204"/>
        <item x="116"/>
        <item x="265"/>
        <item x="260"/>
        <item x="281"/>
        <item x="301"/>
        <item x="24"/>
        <item x="233"/>
        <item x="158"/>
        <item x="227"/>
        <item x="42"/>
        <item x="32"/>
        <item x="75"/>
        <item x="68"/>
        <item x="33"/>
        <item x="232"/>
        <item x="69"/>
        <item x="45"/>
        <item x="249"/>
        <item x="240"/>
        <item x="78"/>
        <item x="73"/>
        <item x="3"/>
        <item x="114"/>
        <item x="174"/>
        <item x="20"/>
        <item x="125"/>
        <item x="268"/>
        <item x="101"/>
        <item x="222"/>
        <item x="286"/>
        <item x="110"/>
        <item x="262"/>
        <item x="175"/>
        <item x="26"/>
        <item x="27"/>
        <item x="131"/>
        <item x="124"/>
        <item x="270"/>
        <item x="11"/>
        <item x="0"/>
        <item x="23"/>
        <item x="151"/>
        <item x="295"/>
        <item x="70"/>
        <item x="17"/>
        <item x="9"/>
        <item x="85"/>
        <item x="183"/>
        <item x="63"/>
        <item x="199"/>
        <item x="19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showAll="0"/>
    <pivotField showAll="0"/>
  </pivotFields>
  <rowFields count="1">
    <field x="2"/>
  </rowFields>
  <rowItems count="6">
    <i>
      <x v="137"/>
    </i>
    <i>
      <x v="115"/>
    </i>
    <i>
      <x v="302"/>
    </i>
    <i>
      <x v="59"/>
    </i>
    <i>
      <x v="76"/>
    </i>
    <i t="grand">
      <x/>
    </i>
  </rowItems>
  <colItems count="1">
    <i/>
  </colItems>
  <dataFields count="1">
    <dataField name="Sum of amount" fld="10" baseField="0" baseItem="0" numFmtId="166"/>
  </dataField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EE9303-8B7D-884F-A909-CE66A0FD7A26}"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E35" firstHeaderRow="1" firstDataRow="1" firstDataCol="1"/>
  <pivotFields count="13">
    <pivotField numFmtId="164" showAll="0"/>
    <pivotField showAll="0"/>
    <pivotField showAll="0"/>
    <pivotField showAll="0"/>
    <pivotField showAll="0"/>
    <pivotField axis="axisRow" showAll="0" measureFilter="1" sortType="descending">
      <items count="38">
        <item x="8"/>
        <item x="3"/>
        <item x="21"/>
        <item x="0"/>
        <item x="30"/>
        <item x="11"/>
        <item x="29"/>
        <item x="1"/>
        <item x="20"/>
        <item x="33"/>
        <item x="34"/>
        <item x="22"/>
        <item x="15"/>
        <item x="14"/>
        <item x="28"/>
        <item x="35"/>
        <item x="25"/>
        <item x="24"/>
        <item x="2"/>
        <item x="12"/>
        <item x="9"/>
        <item x="7"/>
        <item x="36"/>
        <item x="18"/>
        <item x="23"/>
        <item x="26"/>
        <item x="16"/>
        <item x="19"/>
        <item x="13"/>
        <item x="31"/>
        <item x="27"/>
        <item x="4"/>
        <item x="5"/>
        <item x="10"/>
        <item x="6"/>
        <item x="17"/>
        <item x="32"/>
        <item t="default"/>
      </items>
      <autoSortScope>
        <pivotArea dataOnly="0" outline="0" fieldPosition="0">
          <references count="1">
            <reference field="4294967294" count="1" selected="0">
              <x v="0"/>
            </reference>
          </references>
        </pivotArea>
      </autoSortScope>
    </pivotField>
    <pivotField showAll="0"/>
    <pivotField showAll="0"/>
    <pivotField axis="axisRow" dataField="1" showAll="0" measureFilter="1" sortType="ascending">
      <items count="56">
        <item x="33"/>
        <item x="45"/>
        <item x="18"/>
        <item x="16"/>
        <item x="17"/>
        <item x="41"/>
        <item x="46"/>
        <item x="51"/>
        <item x="1"/>
        <item x="35"/>
        <item x="37"/>
        <item x="6"/>
        <item x="32"/>
        <item x="8"/>
        <item x="38"/>
        <item x="20"/>
        <item x="39"/>
        <item x="53"/>
        <item x="0"/>
        <item x="19"/>
        <item x="4"/>
        <item x="2"/>
        <item x="52"/>
        <item x="3"/>
        <item x="21"/>
        <item x="7"/>
        <item x="13"/>
        <item x="5"/>
        <item x="49"/>
        <item x="54"/>
        <item x="31"/>
        <item x="48"/>
        <item x="27"/>
        <item x="34"/>
        <item x="11"/>
        <item x="40"/>
        <item x="23"/>
        <item x="29"/>
        <item x="44"/>
        <item x="22"/>
        <item x="24"/>
        <item x="10"/>
        <item x="25"/>
        <item x="43"/>
        <item x="14"/>
        <item x="42"/>
        <item x="26"/>
        <item x="15"/>
        <item x="47"/>
        <item x="50"/>
        <item x="12"/>
        <item x="28"/>
        <item x="36"/>
        <item x="9"/>
        <item x="30"/>
        <item t="default"/>
      </items>
    </pivotField>
    <pivotField showAll="0"/>
    <pivotField showAll="0"/>
    <pivotField showAll="0"/>
    <pivotField showAll="0"/>
  </pivotFields>
  <rowFields count="2">
    <field x="5"/>
    <field x="8"/>
  </rowFields>
  <rowItems count="32">
    <i>
      <x v="11"/>
    </i>
    <i r="1">
      <x v="25"/>
    </i>
    <i>
      <x v="31"/>
    </i>
    <i r="1">
      <x v="8"/>
    </i>
    <i>
      <x v="32"/>
    </i>
    <i r="1">
      <x v="21"/>
    </i>
    <i>
      <x v="7"/>
    </i>
    <i r="1">
      <x v="8"/>
    </i>
    <i r="1">
      <x v="19"/>
    </i>
    <i r="1">
      <x v="26"/>
    </i>
    <i r="1">
      <x v="46"/>
    </i>
    <i>
      <x/>
    </i>
    <i r="1">
      <x v="8"/>
    </i>
    <i>
      <x v="10"/>
    </i>
    <i r="1">
      <x v="25"/>
    </i>
    <i>
      <x v="3"/>
    </i>
    <i r="1">
      <x v="26"/>
    </i>
    <i>
      <x v="1"/>
    </i>
    <i r="1">
      <x v="26"/>
    </i>
    <i r="1">
      <x v="37"/>
    </i>
    <i>
      <x v="9"/>
    </i>
    <i r="1">
      <x v="25"/>
    </i>
    <i>
      <x v="21"/>
    </i>
    <i r="1">
      <x v="26"/>
    </i>
    <i>
      <x v="2"/>
    </i>
    <i r="1">
      <x v="3"/>
    </i>
    <i r="1">
      <x v="4"/>
    </i>
    <i r="1">
      <x v="5"/>
    </i>
    <i r="1">
      <x v="11"/>
    </i>
    <i r="1">
      <x v="25"/>
    </i>
    <i r="1">
      <x v="37"/>
    </i>
    <i t="grand">
      <x/>
    </i>
  </rowItems>
  <colItems count="1">
    <i/>
  </colItems>
  <dataFields count="1">
    <dataField name="Count of upc (Unit per Case)" fld="8" subtotal="count" baseField="0" baseItem="0"/>
  </dataFields>
  <pivotTableStyleInfo name="PivotStyleLight16" showRowHeaders="1" showColHeaders="1" showRowStripes="0" showColStripes="0" showLastColumn="1"/>
  <filters count="2">
    <filter fld="8" type="count" evalOrder="-1" id="2" iMeasureFld="0">
      <autoFilter ref="A1">
        <filterColumn colId="0">
          <top10 val="1" filterVal="1"/>
        </filterColumn>
      </autoFilter>
    </filter>
    <filter fld="5"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174B070-204D-754C-88AD-8E0A56299156}"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3" firstHeaderRow="1" firstDataRow="1" firstDataCol="1"/>
  <pivotFields count="13">
    <pivotField numFmtId="164" showAll="0"/>
    <pivotField showAll="0"/>
    <pivotField showAll="0"/>
    <pivotField showAll="0"/>
    <pivotField showAll="0"/>
    <pivotField axis="axisRow" showAll="0" sortType="descending">
      <items count="38">
        <item x="8"/>
        <item x="3"/>
        <item x="21"/>
        <item x="0"/>
        <item x="30"/>
        <item x="11"/>
        <item x="29"/>
        <item x="1"/>
        <item x="20"/>
        <item x="33"/>
        <item x="34"/>
        <item x="22"/>
        <item x="15"/>
        <item x="14"/>
        <item x="28"/>
        <item x="35"/>
        <item x="25"/>
        <item x="24"/>
        <item x="2"/>
        <item x="12"/>
        <item x="9"/>
        <item x="7"/>
        <item x="36"/>
        <item x="18"/>
        <item x="23"/>
        <item x="26"/>
        <item x="16"/>
        <item x="19"/>
        <item x="13"/>
        <item x="31"/>
        <item x="27"/>
        <item x="4"/>
        <item x="5"/>
        <item x="10"/>
        <item x="6"/>
        <item x="17"/>
        <item x="32"/>
        <item t="default"/>
      </items>
      <autoSortScope>
        <pivotArea dataOnly="0" outline="0" fieldPosition="0">
          <references count="1">
            <reference field="4294967294" count="1" selected="0">
              <x v="0"/>
            </reference>
          </references>
        </pivotArea>
      </autoSortScope>
    </pivotField>
    <pivotField showAll="0"/>
    <pivotField showAll="0"/>
    <pivotField axis="axisRow" dataField="1" showAll="0" measureFilter="1" sortType="ascending">
      <items count="56">
        <item x="33"/>
        <item x="45"/>
        <item x="18"/>
        <item x="16"/>
        <item x="17"/>
        <item x="41"/>
        <item x="46"/>
        <item x="51"/>
        <item x="1"/>
        <item x="35"/>
        <item x="37"/>
        <item x="6"/>
        <item x="32"/>
        <item x="8"/>
        <item x="38"/>
        <item x="20"/>
        <item x="39"/>
        <item x="53"/>
        <item x="0"/>
        <item x="19"/>
        <item x="4"/>
        <item x="2"/>
        <item x="52"/>
        <item x="3"/>
        <item x="21"/>
        <item x="7"/>
        <item x="13"/>
        <item x="5"/>
        <item x="49"/>
        <item x="54"/>
        <item x="31"/>
        <item x="48"/>
        <item x="27"/>
        <item x="34"/>
        <item x="11"/>
        <item x="40"/>
        <item x="23"/>
        <item x="29"/>
        <item x="44"/>
        <item x="22"/>
        <item x="24"/>
        <item x="10"/>
        <item x="25"/>
        <item x="43"/>
        <item x="14"/>
        <item x="42"/>
        <item x="26"/>
        <item x="15"/>
        <item x="47"/>
        <item x="50"/>
        <item x="12"/>
        <item x="28"/>
        <item x="36"/>
        <item x="9"/>
        <item x="30"/>
        <item t="default"/>
      </items>
    </pivotField>
    <pivotField showAll="0"/>
    <pivotField showAll="0"/>
    <pivotField showAll="0"/>
    <pivotField showAll="0"/>
  </pivotFields>
  <rowFields count="2">
    <field x="5"/>
    <field x="8"/>
  </rowFields>
  <rowItems count="90">
    <i>
      <x v="11"/>
    </i>
    <i r="1">
      <x v="25"/>
    </i>
    <i>
      <x v="31"/>
    </i>
    <i r="1">
      <x v="8"/>
    </i>
    <i>
      <x v="32"/>
    </i>
    <i r="1">
      <x v="21"/>
    </i>
    <i>
      <x v="7"/>
    </i>
    <i r="1">
      <x v="8"/>
    </i>
    <i r="1">
      <x v="19"/>
    </i>
    <i r="1">
      <x v="26"/>
    </i>
    <i r="1">
      <x v="46"/>
    </i>
    <i>
      <x/>
    </i>
    <i r="1">
      <x v="8"/>
    </i>
    <i>
      <x v="10"/>
    </i>
    <i r="1">
      <x v="25"/>
    </i>
    <i>
      <x v="3"/>
    </i>
    <i r="1">
      <x v="26"/>
    </i>
    <i>
      <x v="1"/>
    </i>
    <i r="1">
      <x v="26"/>
    </i>
    <i r="1">
      <x v="37"/>
    </i>
    <i>
      <x v="9"/>
    </i>
    <i r="1">
      <x v="25"/>
    </i>
    <i>
      <x v="21"/>
    </i>
    <i r="1">
      <x v="26"/>
    </i>
    <i>
      <x v="2"/>
    </i>
    <i r="1">
      <x v="3"/>
    </i>
    <i r="1">
      <x v="4"/>
    </i>
    <i r="1">
      <x v="5"/>
    </i>
    <i r="1">
      <x v="11"/>
    </i>
    <i r="1">
      <x v="25"/>
    </i>
    <i r="1">
      <x v="37"/>
    </i>
    <i>
      <x v="28"/>
    </i>
    <i r="1">
      <x v="4"/>
    </i>
    <i>
      <x v="12"/>
    </i>
    <i r="1">
      <x v="4"/>
    </i>
    <i>
      <x v="23"/>
    </i>
    <i r="1">
      <x v="8"/>
    </i>
    <i>
      <x v="19"/>
    </i>
    <i r="1">
      <x v="8"/>
    </i>
    <i>
      <x v="20"/>
    </i>
    <i r="1">
      <x v="19"/>
    </i>
    <i r="1">
      <x v="26"/>
    </i>
    <i>
      <x v="26"/>
    </i>
    <i r="1">
      <x v="34"/>
    </i>
    <i>
      <x v="25"/>
    </i>
    <i r="1">
      <x v="4"/>
    </i>
    <i>
      <x v="5"/>
    </i>
    <i r="1">
      <x v="5"/>
    </i>
    <i>
      <x v="24"/>
    </i>
    <i r="1">
      <x v="39"/>
    </i>
    <i>
      <x v="27"/>
    </i>
    <i r="1">
      <x v="37"/>
    </i>
    <i>
      <x v="30"/>
    </i>
    <i r="1">
      <x v="8"/>
    </i>
    <i r="1">
      <x v="19"/>
    </i>
    <i>
      <x v="4"/>
    </i>
    <i r="1">
      <x v="8"/>
    </i>
    <i>
      <x v="8"/>
    </i>
    <i r="1">
      <x v="16"/>
    </i>
    <i r="1">
      <x v="37"/>
    </i>
    <i>
      <x v="35"/>
    </i>
    <i r="1">
      <x v="8"/>
    </i>
    <i>
      <x v="13"/>
    </i>
    <i r="1">
      <x v="26"/>
    </i>
    <i r="1">
      <x v="42"/>
    </i>
    <i>
      <x v="34"/>
    </i>
    <i r="1">
      <x v="26"/>
    </i>
    <i>
      <x v="14"/>
    </i>
    <i r="1">
      <x v="21"/>
    </i>
    <i>
      <x v="36"/>
    </i>
    <i r="1">
      <x v="13"/>
    </i>
    <i r="1">
      <x v="21"/>
    </i>
    <i>
      <x v="16"/>
    </i>
    <i r="1">
      <x v="18"/>
    </i>
    <i r="1">
      <x v="33"/>
    </i>
    <i>
      <x v="18"/>
    </i>
    <i r="1">
      <x v="8"/>
    </i>
    <i>
      <x v="17"/>
    </i>
    <i r="1">
      <x v="18"/>
    </i>
    <i>
      <x v="15"/>
    </i>
    <i r="1">
      <x v="25"/>
    </i>
    <i>
      <x v="29"/>
    </i>
    <i r="1">
      <x v="13"/>
    </i>
    <i>
      <x v="6"/>
    </i>
    <i r="1">
      <x v="19"/>
    </i>
    <i>
      <x v="22"/>
    </i>
    <i r="1">
      <x v="39"/>
    </i>
    <i>
      <x v="33"/>
    </i>
    <i r="1">
      <x v="11"/>
    </i>
    <i t="grand">
      <x/>
    </i>
  </rowItems>
  <colItems count="1">
    <i/>
  </colItems>
  <dataFields count="1">
    <dataField name="Count of upc (Unit per Case)" fld="8" subtotal="count" baseField="0" baseItem="0"/>
  </dataFields>
  <pivotTableStyleInfo name="PivotStyleLight16" showRowHeaders="1" showColHeaders="1" showRowStripes="0" showColStripes="0" showLastColumn="1"/>
  <filters count="1">
    <filter fld="8" type="count" evalOrder="-1" id="2"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A56CDFB-78CE-5F4A-AC3D-D05FEB86B78B}"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13">
    <pivotField numFmtId="164" showAll="0"/>
    <pivotField showAll="0"/>
    <pivotField showAll="0"/>
    <pivotField showAll="0"/>
    <pivotField showAll="0"/>
    <pivotField showAll="0"/>
    <pivotField showAll="0"/>
    <pivotField showAll="0"/>
    <pivotField showAll="0"/>
    <pivotField showAll="0"/>
    <pivotField dataField="1" showAll="0"/>
    <pivotField showAll="0"/>
    <pivotField axis="axisRow" showAll="0" sortType="descending">
      <items count="6">
        <item x="4"/>
        <item x="2"/>
        <item x="1"/>
        <item x="0"/>
        <item x="3"/>
        <item t="default"/>
      </items>
      <autoSortScope>
        <pivotArea dataOnly="0" outline="0" fieldPosition="0">
          <references count="1">
            <reference field="4294967294" count="1" selected="0">
              <x v="0"/>
            </reference>
          </references>
        </pivotArea>
      </autoSortScope>
    </pivotField>
  </pivotFields>
  <rowFields count="1">
    <field x="12"/>
  </rowFields>
  <rowItems count="6">
    <i>
      <x v="4"/>
    </i>
    <i>
      <x v="1"/>
    </i>
    <i>
      <x v="2"/>
    </i>
    <i>
      <x v="3"/>
    </i>
    <i>
      <x/>
    </i>
    <i t="grand">
      <x/>
    </i>
  </rowItems>
  <colItems count="1">
    <i/>
  </colItems>
  <dataFields count="1">
    <dataField name="Sum of amount" fld="10" baseField="0"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4D043F6-2144-6943-89F1-5B36BDC80D7A}"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13">
    <pivotField numFmtId="164" showAll="0"/>
    <pivotField dataField="1" showAll="0"/>
    <pivotField showAll="0"/>
    <pivotField showAll="0"/>
    <pivotField showAll="0"/>
    <pivotField showAll="0"/>
    <pivotField showAll="0"/>
    <pivotField showAll="0"/>
    <pivotField showAll="0"/>
    <pivotField showAll="0"/>
    <pivotField showAll="0"/>
    <pivotField showAll="0"/>
    <pivotField axis="axisRow" showAll="0">
      <items count="6">
        <item x="4"/>
        <item x="2"/>
        <item x="1"/>
        <item x="0"/>
        <item x="3"/>
        <item t="default"/>
      </items>
    </pivotField>
  </pivotFields>
  <rowFields count="1">
    <field x="12"/>
  </rowFields>
  <rowItems count="6">
    <i>
      <x/>
    </i>
    <i>
      <x v="1"/>
    </i>
    <i>
      <x v="2"/>
    </i>
    <i>
      <x v="3"/>
    </i>
    <i>
      <x v="4"/>
    </i>
    <i t="grand">
      <x/>
    </i>
  </rowItems>
  <colItems count="1">
    <i/>
  </colItems>
  <dataFields count="1">
    <dataField name="Count of transaction_typ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15AD7A3-3E3B-DA4D-AC50-41D3A49614AD}"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5" firstHeaderRow="1" firstDataRow="1" firstDataCol="1"/>
  <pivotFields count="13">
    <pivotField numFmtId="164" showAll="0"/>
    <pivotField showAll="0"/>
    <pivotField showAll="0"/>
    <pivotField showAll="0"/>
    <pivotField axis="axisRow" showAll="0">
      <items count="22">
        <item x="9"/>
        <item x="3"/>
        <item x="8"/>
        <item x="0"/>
        <item x="1"/>
        <item x="2"/>
        <item x="13"/>
        <item x="20"/>
        <item x="16"/>
        <item x="15"/>
        <item x="7"/>
        <item x="6"/>
        <item x="12"/>
        <item x="14"/>
        <item x="10"/>
        <item x="11"/>
        <item x="17"/>
        <item x="4"/>
        <item x="5"/>
        <item x="18"/>
        <item x="19"/>
        <item t="default"/>
      </items>
    </pivotField>
    <pivotField showAll="0"/>
    <pivotField showAll="0"/>
    <pivotField showAll="0"/>
    <pivotField showAll="0"/>
    <pivotField dataField="1" showAll="0"/>
    <pivotField showAll="0"/>
    <pivotField showAll="0"/>
    <pivotField showAll="0"/>
  </pivotFields>
  <rowFields count="1">
    <field x="4"/>
  </rowFields>
  <rowItems count="22">
    <i>
      <x/>
    </i>
    <i>
      <x v="1"/>
    </i>
    <i>
      <x v="2"/>
    </i>
    <i>
      <x v="3"/>
    </i>
    <i>
      <x v="4"/>
    </i>
    <i>
      <x v="5"/>
    </i>
    <i>
      <x v="6"/>
    </i>
    <i>
      <x v="7"/>
    </i>
    <i>
      <x v="8"/>
    </i>
    <i>
      <x v="9"/>
    </i>
    <i>
      <x v="10"/>
    </i>
    <i>
      <x v="11"/>
    </i>
    <i>
      <x v="12"/>
    </i>
    <i>
      <x v="13"/>
    </i>
    <i>
      <x v="14"/>
    </i>
    <i>
      <x v="15"/>
    </i>
    <i>
      <x v="16"/>
    </i>
    <i>
      <x v="17"/>
    </i>
    <i>
      <x v="18"/>
    </i>
    <i>
      <x v="19"/>
    </i>
    <i>
      <x v="20"/>
    </i>
    <i t="grand">
      <x/>
    </i>
  </rowItems>
  <colItems count="1">
    <i/>
  </colItems>
  <dataFields count="1">
    <dataField name="Average of quantity" fld="9" subtotal="average"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CAA27C-EA8B-8046-B5C8-CD95803D5F86}"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3" firstHeaderRow="0" firstDataRow="1" firstDataCol="1"/>
  <pivotFields count="13">
    <pivotField numFmtId="164" showAll="0"/>
    <pivotField showAll="0"/>
    <pivotField showAll="0"/>
    <pivotField showAll="0"/>
    <pivotField showAll="0"/>
    <pivotField showAll="0"/>
    <pivotField showAll="0"/>
    <pivotField showAll="0"/>
    <pivotField showAll="0"/>
    <pivotField showAll="0"/>
    <pivotField dataField="1" showAll="0"/>
    <pivotField axis="axisRow" showAll="0" sortType="ascending">
      <items count="11">
        <item x="0"/>
        <item x="1"/>
        <item x="6"/>
        <item x="7"/>
        <item x="9"/>
        <item x="8"/>
        <item x="5"/>
        <item x="4"/>
        <item x="3"/>
        <item h="1" x="2"/>
        <item t="default"/>
      </items>
      <autoSortScope>
        <pivotArea dataOnly="0" outline="0" fieldPosition="0">
          <references count="1">
            <reference field="4294967294" count="1" selected="0">
              <x v="0"/>
            </reference>
          </references>
        </pivotArea>
      </autoSortScope>
    </pivotField>
    <pivotField showAll="0"/>
  </pivotFields>
  <rowFields count="1">
    <field x="11"/>
  </rowFields>
  <rowItems count="10">
    <i>
      <x v="8"/>
    </i>
    <i>
      <x v="6"/>
    </i>
    <i>
      <x v="2"/>
    </i>
    <i>
      <x v="7"/>
    </i>
    <i>
      <x v="4"/>
    </i>
    <i>
      <x/>
    </i>
    <i>
      <x v="3"/>
    </i>
    <i>
      <x v="5"/>
    </i>
    <i>
      <x v="1"/>
    </i>
    <i t="grand">
      <x/>
    </i>
  </rowItems>
  <colFields count="1">
    <field x="-2"/>
  </colFields>
  <colItems count="2">
    <i>
      <x/>
    </i>
    <i i="1">
      <x v="1"/>
    </i>
  </colItems>
  <dataFields count="2">
    <dataField name="Sum of amount" fld="10" baseField="0" baseItem="0" numFmtId="166"/>
    <dataField name="No of Occurrences"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A01083C-1228-844A-9AEC-604CE86990C2}"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9" firstHeaderRow="0" firstDataRow="1" firstDataCol="1"/>
  <pivotFields count="13">
    <pivotField numFmtId="164" showAll="0"/>
    <pivotField showAll="0"/>
    <pivotField showAll="0"/>
    <pivotField showAll="0"/>
    <pivotField showAll="0"/>
    <pivotField showAll="0"/>
    <pivotField showAll="0"/>
    <pivotField showAll="0"/>
    <pivotField showAll="0"/>
    <pivotField dataField="1" showAll="0"/>
    <pivotField dataField="1" showAll="0"/>
    <pivotField showAll="0"/>
    <pivotField axis="axisRow" showAll="0" sortType="descending">
      <items count="6">
        <item x="4"/>
        <item x="2"/>
        <item x="1"/>
        <item x="0"/>
        <item x="3"/>
        <item t="default"/>
      </items>
      <autoSortScope>
        <pivotArea dataOnly="0" outline="0" fieldPosition="0">
          <references count="1">
            <reference field="4294967294" count="1" selected="0">
              <x v="0"/>
            </reference>
          </references>
        </pivotArea>
      </autoSortScope>
    </pivotField>
  </pivotFields>
  <rowFields count="1">
    <field x="12"/>
  </rowFields>
  <rowItems count="6">
    <i>
      <x v="4"/>
    </i>
    <i>
      <x v="1"/>
    </i>
    <i>
      <x v="2"/>
    </i>
    <i>
      <x v="3"/>
    </i>
    <i>
      <x/>
    </i>
    <i t="grand">
      <x/>
    </i>
  </rowItems>
  <colFields count="1">
    <field x="-2"/>
  </colFields>
  <colItems count="2">
    <i>
      <x/>
    </i>
    <i i="1">
      <x v="1"/>
    </i>
  </colItems>
  <dataFields count="2">
    <dataField name="Sum of amount" fld="10" baseField="0" baseItem="0" numFmtId="166"/>
    <dataField name="Sum of quantity" fld="9"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6F8B4E24-8309-C642-A1BF-7AB3EB5B948E}" sourceName="City">
  <pivotTables>
    <pivotTable tabId="19" name="PivotTable16"/>
  </pivotTables>
  <data>
    <tabular pivotCacheId="506917953">
      <items count="5">
        <i x="4" s="1"/>
        <i x="2" s="1"/>
        <i x="1"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1" xr10:uid="{EF59617D-40CF-5345-9D34-9B19D747B531}" cache="Slicer_City" caption="City" columnCount="2" showCaption="0" rowHeight="18288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B45290DE-6012-EE4C-84E7-68080A0DFB32}" cache="Slicer_City" caption="City" columnCount="2" showCaption="0" rowHeight="230716"/>
</slicers>
</file>

<file path=xl/theme/theme1.xml><?xml version="1.0" encoding="utf-8"?>
<a:theme xmlns:a="http://schemas.openxmlformats.org/drawingml/2006/main" name="Sheets">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2.xml"/><Relationship Id="rId4" Type="http://schemas.openxmlformats.org/officeDocument/2006/relationships/pivotTable" Target="../pivotTables/pivotTable4.xml"/><Relationship Id="rId9"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12.xml"/><Relationship Id="rId1" Type="http://schemas.openxmlformats.org/officeDocument/2006/relationships/pivotTable" Target="../pivotTables/pivotTable1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4.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5.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6.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02"/>
  <sheetViews>
    <sheetView zoomScale="89" workbookViewId="0">
      <selection activeCell="P17" sqref="P17"/>
    </sheetView>
  </sheetViews>
  <sheetFormatPr baseColWidth="10" defaultColWidth="12.6640625" defaultRowHeight="15" customHeight="1" x14ac:dyDescent="0.2"/>
  <cols>
    <col min="1" max="1" width="13" customWidth="1"/>
    <col min="2" max="2" width="18.1640625" customWidth="1"/>
    <col min="3" max="3" width="40.1640625" customWidth="1"/>
    <col min="4" max="4" width="13.83203125" customWidth="1"/>
    <col min="5" max="5" width="22.5" customWidth="1"/>
    <col min="6" max="6" width="36.6640625" customWidth="1"/>
    <col min="7" max="7" width="18" customWidth="1"/>
    <col min="8" max="8" width="17.83203125" customWidth="1"/>
    <col min="9" max="9" width="15.5" customWidth="1"/>
    <col min="10" max="10" width="15.1640625" customWidth="1"/>
    <col min="11" max="11" width="19" customWidth="1"/>
    <col min="12" max="12" width="27.83203125" customWidth="1"/>
    <col min="13" max="13" width="10.5" customWidth="1"/>
    <col min="14" max="26" width="8.6640625" customWidth="1"/>
  </cols>
  <sheetData>
    <row r="1" spans="1:13" ht="14.25" customHeight="1" x14ac:dyDescent="0.2">
      <c r="A1" s="1" t="s">
        <v>0</v>
      </c>
      <c r="B1" s="2" t="s">
        <v>1</v>
      </c>
      <c r="C1" s="2" t="s">
        <v>2</v>
      </c>
      <c r="D1" s="2" t="s">
        <v>3</v>
      </c>
      <c r="E1" s="2" t="s">
        <v>4</v>
      </c>
      <c r="F1" s="16" t="s">
        <v>5</v>
      </c>
      <c r="G1" s="2" t="s">
        <v>6</v>
      </c>
      <c r="H1" s="2" t="s">
        <v>7</v>
      </c>
      <c r="I1" s="2" t="s">
        <v>8</v>
      </c>
      <c r="J1" s="2" t="s">
        <v>9</v>
      </c>
      <c r="K1" s="2" t="s">
        <v>10</v>
      </c>
      <c r="L1" s="2" t="s">
        <v>11</v>
      </c>
      <c r="M1" s="2" t="s">
        <v>12</v>
      </c>
    </row>
    <row r="2" spans="1:13" ht="14.25" customHeight="1" x14ac:dyDescent="0.2">
      <c r="A2" s="3">
        <v>45628</v>
      </c>
      <c r="B2" s="4" t="s">
        <v>13</v>
      </c>
      <c r="C2" s="4" t="s">
        <v>14</v>
      </c>
      <c r="D2" s="4" t="s">
        <v>15</v>
      </c>
      <c r="E2" s="4" t="s">
        <v>16</v>
      </c>
      <c r="F2" s="4" t="s">
        <v>17</v>
      </c>
      <c r="G2" s="4" t="s">
        <v>18</v>
      </c>
      <c r="H2" s="4" t="s">
        <v>19</v>
      </c>
      <c r="I2" s="4">
        <v>36</v>
      </c>
      <c r="J2" s="4">
        <v>-3</v>
      </c>
      <c r="K2" s="4">
        <v>-736.62</v>
      </c>
      <c r="L2" s="4" t="s">
        <v>20</v>
      </c>
      <c r="M2" s="4" t="s">
        <v>21</v>
      </c>
    </row>
    <row r="3" spans="1:13" ht="14.25" customHeight="1" x14ac:dyDescent="0.2">
      <c r="A3" s="3">
        <v>45628</v>
      </c>
      <c r="B3" s="4" t="s">
        <v>13</v>
      </c>
      <c r="C3" s="4" t="s">
        <v>22</v>
      </c>
      <c r="D3" s="4" t="s">
        <v>23</v>
      </c>
      <c r="E3" s="4" t="s">
        <v>24</v>
      </c>
      <c r="F3" s="4" t="s">
        <v>25</v>
      </c>
      <c r="G3" s="4" t="s">
        <v>26</v>
      </c>
      <c r="H3" s="4" t="s">
        <v>27</v>
      </c>
      <c r="I3" s="4">
        <v>12</v>
      </c>
      <c r="J3" s="4">
        <v>-1</v>
      </c>
      <c r="K3" s="4">
        <v>-200.89</v>
      </c>
      <c r="L3" s="4" t="s">
        <v>28</v>
      </c>
      <c r="M3" s="4" t="s">
        <v>21</v>
      </c>
    </row>
    <row r="4" spans="1:13" ht="14.25" customHeight="1" x14ac:dyDescent="0.2">
      <c r="A4" s="3">
        <v>45628</v>
      </c>
      <c r="B4" s="4" t="s">
        <v>13</v>
      </c>
      <c r="C4" s="4" t="s">
        <v>29</v>
      </c>
      <c r="D4" s="4" t="s">
        <v>30</v>
      </c>
      <c r="E4" s="4" t="s">
        <v>16</v>
      </c>
      <c r="F4" s="4" t="s">
        <v>17</v>
      </c>
      <c r="G4" s="4" t="s">
        <v>31</v>
      </c>
      <c r="H4" s="4" t="s">
        <v>32</v>
      </c>
      <c r="I4" s="4">
        <v>48</v>
      </c>
      <c r="J4" s="4">
        <v>-2</v>
      </c>
      <c r="K4" s="4">
        <v>-228.06</v>
      </c>
      <c r="L4" s="4" t="s">
        <v>28</v>
      </c>
      <c r="M4" s="4" t="s">
        <v>21</v>
      </c>
    </row>
    <row r="5" spans="1:13" ht="14.25" customHeight="1" x14ac:dyDescent="0.2">
      <c r="A5" s="3">
        <v>45628</v>
      </c>
      <c r="B5" s="4" t="s">
        <v>13</v>
      </c>
      <c r="C5" s="4" t="s">
        <v>29</v>
      </c>
      <c r="D5" s="4" t="s">
        <v>30</v>
      </c>
      <c r="E5" s="4" t="s">
        <v>16</v>
      </c>
      <c r="F5" s="4" t="s">
        <v>17</v>
      </c>
      <c r="G5" s="4" t="s">
        <v>31</v>
      </c>
      <c r="H5" s="4" t="s">
        <v>32</v>
      </c>
      <c r="I5" s="4">
        <v>54</v>
      </c>
      <c r="J5" s="4">
        <v>-3</v>
      </c>
      <c r="K5" s="4">
        <v>-289.47000000000003</v>
      </c>
      <c r="L5" s="4" t="s">
        <v>20</v>
      </c>
      <c r="M5" s="4" t="s">
        <v>21</v>
      </c>
    </row>
    <row r="6" spans="1:13" ht="14.25" customHeight="1" x14ac:dyDescent="0.2">
      <c r="A6" s="3">
        <v>45628</v>
      </c>
      <c r="B6" s="4" t="s">
        <v>13</v>
      </c>
      <c r="C6" s="4" t="s">
        <v>29</v>
      </c>
      <c r="D6" s="4" t="s">
        <v>30</v>
      </c>
      <c r="E6" s="4" t="s">
        <v>16</v>
      </c>
      <c r="F6" s="4" t="s">
        <v>17</v>
      </c>
      <c r="G6" s="4" t="s">
        <v>31</v>
      </c>
      <c r="H6" s="4" t="s">
        <v>32</v>
      </c>
      <c r="I6" s="4">
        <v>54</v>
      </c>
      <c r="J6" s="4">
        <v>-2</v>
      </c>
      <c r="K6" s="4">
        <v>-184.22</v>
      </c>
      <c r="L6" s="4" t="s">
        <v>20</v>
      </c>
      <c r="M6" s="4" t="s">
        <v>21</v>
      </c>
    </row>
    <row r="7" spans="1:13" ht="14.25" customHeight="1" x14ac:dyDescent="0.2">
      <c r="A7" s="3">
        <v>45628</v>
      </c>
      <c r="B7" s="4" t="s">
        <v>13</v>
      </c>
      <c r="C7" s="4" t="s">
        <v>29</v>
      </c>
      <c r="D7" s="4" t="s">
        <v>30</v>
      </c>
      <c r="E7" s="4" t="s">
        <v>16</v>
      </c>
      <c r="F7" s="4" t="s">
        <v>17</v>
      </c>
      <c r="G7" s="4" t="s">
        <v>31</v>
      </c>
      <c r="H7" s="4" t="s">
        <v>32</v>
      </c>
      <c r="I7" s="4">
        <v>36</v>
      </c>
      <c r="J7" s="4">
        <v>-2</v>
      </c>
      <c r="K7" s="4">
        <v>-210.52</v>
      </c>
      <c r="L7" s="4" t="s">
        <v>20</v>
      </c>
      <c r="M7" s="4" t="s">
        <v>21</v>
      </c>
    </row>
    <row r="8" spans="1:13" ht="14.25" customHeight="1" x14ac:dyDescent="0.2">
      <c r="A8" s="3">
        <v>45628</v>
      </c>
      <c r="B8" s="4" t="s">
        <v>13</v>
      </c>
      <c r="C8" s="4" t="s">
        <v>29</v>
      </c>
      <c r="D8" s="4" t="s">
        <v>30</v>
      </c>
      <c r="E8" s="4" t="s">
        <v>16</v>
      </c>
      <c r="F8" s="4" t="s">
        <v>17</v>
      </c>
      <c r="G8" s="4" t="s">
        <v>31</v>
      </c>
      <c r="H8" s="4" t="s">
        <v>33</v>
      </c>
      <c r="I8" s="4">
        <v>45</v>
      </c>
      <c r="J8" s="4">
        <v>-1</v>
      </c>
      <c r="K8" s="4">
        <v>-127.68</v>
      </c>
      <c r="L8" s="4" t="s">
        <v>20</v>
      </c>
      <c r="M8" s="4" t="s">
        <v>21</v>
      </c>
    </row>
    <row r="9" spans="1:13" ht="14.25" customHeight="1" x14ac:dyDescent="0.2">
      <c r="A9" s="3">
        <v>45628</v>
      </c>
      <c r="B9" s="4" t="s">
        <v>13</v>
      </c>
      <c r="C9" s="4" t="s">
        <v>29</v>
      </c>
      <c r="D9" s="4" t="s">
        <v>30</v>
      </c>
      <c r="E9" s="4" t="s">
        <v>16</v>
      </c>
      <c r="F9" s="4" t="s">
        <v>17</v>
      </c>
      <c r="G9" s="4" t="s">
        <v>31</v>
      </c>
      <c r="H9" s="4" t="s">
        <v>33</v>
      </c>
      <c r="I9" s="4">
        <v>75</v>
      </c>
      <c r="J9" s="4">
        <v>-2</v>
      </c>
      <c r="K9" s="4">
        <v>-142.86000000000001</v>
      </c>
      <c r="L9" s="4" t="s">
        <v>20</v>
      </c>
      <c r="M9" s="4" t="s">
        <v>21</v>
      </c>
    </row>
    <row r="10" spans="1:13" ht="14.25" customHeight="1" x14ac:dyDescent="0.2">
      <c r="A10" s="3">
        <v>45628</v>
      </c>
      <c r="B10" s="4" t="s">
        <v>13</v>
      </c>
      <c r="C10" s="4" t="s">
        <v>29</v>
      </c>
      <c r="D10" s="4" t="s">
        <v>30</v>
      </c>
      <c r="E10" s="4" t="s">
        <v>16</v>
      </c>
      <c r="F10" s="4" t="s">
        <v>17</v>
      </c>
      <c r="G10" s="4" t="s">
        <v>31</v>
      </c>
      <c r="H10" s="4" t="s">
        <v>32</v>
      </c>
      <c r="I10" s="4">
        <v>18</v>
      </c>
      <c r="J10" s="4">
        <v>-1</v>
      </c>
      <c r="K10" s="4">
        <v>-385.96</v>
      </c>
      <c r="L10" s="4" t="s">
        <v>20</v>
      </c>
      <c r="M10" s="4" t="s">
        <v>21</v>
      </c>
    </row>
    <row r="11" spans="1:13" ht="14.25" customHeight="1" x14ac:dyDescent="0.2">
      <c r="A11" s="3">
        <v>45628</v>
      </c>
      <c r="B11" s="4" t="s">
        <v>13</v>
      </c>
      <c r="C11" s="4" t="s">
        <v>29</v>
      </c>
      <c r="D11" s="4" t="s">
        <v>30</v>
      </c>
      <c r="E11" s="4" t="s">
        <v>16</v>
      </c>
      <c r="F11" s="4" t="s">
        <v>17</v>
      </c>
      <c r="G11" s="4" t="s">
        <v>31</v>
      </c>
      <c r="H11" s="4" t="s">
        <v>32</v>
      </c>
      <c r="I11" s="4">
        <v>18</v>
      </c>
      <c r="J11" s="4">
        <v>-1</v>
      </c>
      <c r="K11" s="4">
        <v>-442.89</v>
      </c>
      <c r="L11" s="4" t="s">
        <v>20</v>
      </c>
      <c r="M11" s="4" t="s">
        <v>21</v>
      </c>
    </row>
    <row r="12" spans="1:13" ht="14.25" customHeight="1" x14ac:dyDescent="0.2">
      <c r="A12" s="3">
        <v>45628</v>
      </c>
      <c r="B12" s="4" t="s">
        <v>13</v>
      </c>
      <c r="C12" s="4" t="s">
        <v>34</v>
      </c>
      <c r="D12" s="4" t="s">
        <v>35</v>
      </c>
      <c r="E12" s="4" t="s">
        <v>36</v>
      </c>
      <c r="F12" s="4" t="s">
        <v>37</v>
      </c>
      <c r="G12" s="4" t="s">
        <v>31</v>
      </c>
      <c r="H12" s="4" t="s">
        <v>32</v>
      </c>
      <c r="I12" s="4">
        <v>60</v>
      </c>
      <c r="J12" s="4">
        <v>-1</v>
      </c>
      <c r="K12" s="4">
        <v>-81.09</v>
      </c>
      <c r="L12" s="4" t="s">
        <v>20</v>
      </c>
      <c r="M12" s="4" t="s">
        <v>21</v>
      </c>
    </row>
    <row r="13" spans="1:13" ht="14.25" customHeight="1" x14ac:dyDescent="0.2">
      <c r="A13" s="3">
        <v>45628</v>
      </c>
      <c r="B13" s="4" t="s">
        <v>13</v>
      </c>
      <c r="C13" s="4" t="s">
        <v>34</v>
      </c>
      <c r="D13" s="4" t="s">
        <v>35</v>
      </c>
      <c r="E13" s="4" t="s">
        <v>36</v>
      </c>
      <c r="F13" s="4" t="s">
        <v>37</v>
      </c>
      <c r="G13" s="4" t="s">
        <v>31</v>
      </c>
      <c r="H13" s="4" t="s">
        <v>32</v>
      </c>
      <c r="I13" s="4">
        <v>24</v>
      </c>
      <c r="J13" s="4">
        <v>-1</v>
      </c>
      <c r="K13" s="4">
        <v>-166.67</v>
      </c>
      <c r="L13" s="4" t="s">
        <v>20</v>
      </c>
      <c r="M13" s="4" t="s">
        <v>21</v>
      </c>
    </row>
    <row r="14" spans="1:13" ht="14.25" customHeight="1" x14ac:dyDescent="0.2">
      <c r="A14" s="3">
        <v>45628</v>
      </c>
      <c r="B14" s="4" t="s">
        <v>13</v>
      </c>
      <c r="C14" s="4" t="s">
        <v>29</v>
      </c>
      <c r="D14" s="4" t="s">
        <v>30</v>
      </c>
      <c r="E14" s="4" t="s">
        <v>16</v>
      </c>
      <c r="F14" s="4" t="s">
        <v>17</v>
      </c>
      <c r="G14" s="4" t="s">
        <v>31</v>
      </c>
      <c r="H14" s="4" t="s">
        <v>32</v>
      </c>
      <c r="I14" s="4">
        <v>24</v>
      </c>
      <c r="J14" s="4">
        <v>-2</v>
      </c>
      <c r="K14" s="4">
        <v>-333.34</v>
      </c>
      <c r="L14" s="4" t="s">
        <v>20</v>
      </c>
      <c r="M14" s="4" t="s">
        <v>21</v>
      </c>
    </row>
    <row r="15" spans="1:13" ht="14.25" customHeight="1" x14ac:dyDescent="0.2">
      <c r="A15" s="3">
        <v>45628</v>
      </c>
      <c r="B15" s="4" t="s">
        <v>13</v>
      </c>
      <c r="C15" s="4" t="s">
        <v>29</v>
      </c>
      <c r="D15" s="4" t="s">
        <v>30</v>
      </c>
      <c r="E15" s="4" t="s">
        <v>16</v>
      </c>
      <c r="F15" s="4" t="s">
        <v>17</v>
      </c>
      <c r="G15" s="4" t="s">
        <v>31</v>
      </c>
      <c r="H15" s="4" t="s">
        <v>32</v>
      </c>
      <c r="I15" s="4">
        <v>24</v>
      </c>
      <c r="J15" s="4">
        <v>-2</v>
      </c>
      <c r="K15" s="4">
        <v>-333.34</v>
      </c>
      <c r="L15" s="4" t="s">
        <v>20</v>
      </c>
      <c r="M15" s="4" t="s">
        <v>21</v>
      </c>
    </row>
    <row r="16" spans="1:13" ht="14.25" customHeight="1" x14ac:dyDescent="0.2">
      <c r="A16" s="3">
        <v>45628</v>
      </c>
      <c r="B16" s="4" t="s">
        <v>13</v>
      </c>
      <c r="C16" s="4" t="s">
        <v>29</v>
      </c>
      <c r="D16" s="4" t="s">
        <v>30</v>
      </c>
      <c r="E16" s="4" t="s">
        <v>16</v>
      </c>
      <c r="F16" s="4" t="s">
        <v>17</v>
      </c>
      <c r="G16" s="4" t="s">
        <v>31</v>
      </c>
      <c r="H16" s="4" t="s">
        <v>32</v>
      </c>
      <c r="I16" s="4">
        <v>18</v>
      </c>
      <c r="J16" s="4">
        <v>-1</v>
      </c>
      <c r="K16" s="4">
        <v>-307.02</v>
      </c>
      <c r="L16" s="4" t="s">
        <v>20</v>
      </c>
      <c r="M16" s="4" t="s">
        <v>21</v>
      </c>
    </row>
    <row r="17" spans="1:13" ht="14.25" customHeight="1" x14ac:dyDescent="0.2">
      <c r="A17" s="3">
        <v>45628</v>
      </c>
      <c r="B17" s="4" t="s">
        <v>13</v>
      </c>
      <c r="C17" s="4" t="s">
        <v>29</v>
      </c>
      <c r="D17" s="4" t="s">
        <v>30</v>
      </c>
      <c r="E17" s="4" t="s">
        <v>16</v>
      </c>
      <c r="F17" s="4" t="s">
        <v>17</v>
      </c>
      <c r="G17" s="4" t="s">
        <v>31</v>
      </c>
      <c r="H17" s="4" t="s">
        <v>32</v>
      </c>
      <c r="I17" s="4">
        <v>18</v>
      </c>
      <c r="J17" s="4">
        <v>-1</v>
      </c>
      <c r="K17" s="4">
        <v>-404.08</v>
      </c>
      <c r="L17" s="4" t="s">
        <v>20</v>
      </c>
      <c r="M17" s="4" t="s">
        <v>21</v>
      </c>
    </row>
    <row r="18" spans="1:13" ht="14.25" customHeight="1" x14ac:dyDescent="0.2">
      <c r="A18" s="3">
        <v>45628</v>
      </c>
      <c r="B18" s="4" t="s">
        <v>13</v>
      </c>
      <c r="C18" s="4" t="s">
        <v>29</v>
      </c>
      <c r="D18" s="4" t="s">
        <v>30</v>
      </c>
      <c r="E18" s="4" t="s">
        <v>16</v>
      </c>
      <c r="F18" s="4" t="s">
        <v>17</v>
      </c>
      <c r="G18" s="4" t="s">
        <v>31</v>
      </c>
      <c r="H18" s="4" t="s">
        <v>32</v>
      </c>
      <c r="I18" s="4">
        <v>18</v>
      </c>
      <c r="J18" s="4">
        <v>-1</v>
      </c>
      <c r="K18" s="4">
        <v>-442.89</v>
      </c>
      <c r="L18" s="4" t="s">
        <v>20</v>
      </c>
      <c r="M18" s="4" t="s">
        <v>21</v>
      </c>
    </row>
    <row r="19" spans="1:13" ht="14.25" customHeight="1" x14ac:dyDescent="0.2">
      <c r="A19" s="3">
        <v>45628</v>
      </c>
      <c r="B19" s="4" t="s">
        <v>13</v>
      </c>
      <c r="C19" s="4" t="s">
        <v>29</v>
      </c>
      <c r="D19" s="4" t="s">
        <v>30</v>
      </c>
      <c r="E19" s="4" t="s">
        <v>16</v>
      </c>
      <c r="F19" s="4" t="s">
        <v>17</v>
      </c>
      <c r="G19" s="4" t="s">
        <v>31</v>
      </c>
      <c r="H19" s="4" t="s">
        <v>32</v>
      </c>
      <c r="I19" s="4">
        <v>18</v>
      </c>
      <c r="J19" s="4">
        <v>-1</v>
      </c>
      <c r="K19" s="4">
        <v>-485.63</v>
      </c>
      <c r="L19" s="4" t="s">
        <v>20</v>
      </c>
      <c r="M19" s="4" t="s">
        <v>21</v>
      </c>
    </row>
    <row r="20" spans="1:13" ht="14.25" customHeight="1" x14ac:dyDescent="0.2">
      <c r="A20" s="3">
        <v>45628</v>
      </c>
      <c r="B20" s="4" t="s">
        <v>13</v>
      </c>
      <c r="C20" s="4" t="s">
        <v>29</v>
      </c>
      <c r="D20" s="4" t="s">
        <v>30</v>
      </c>
      <c r="E20" s="4" t="s">
        <v>16</v>
      </c>
      <c r="F20" s="4" t="s">
        <v>17</v>
      </c>
      <c r="G20" s="4" t="s">
        <v>31</v>
      </c>
      <c r="H20" s="4" t="s">
        <v>32</v>
      </c>
      <c r="I20" s="4">
        <v>12</v>
      </c>
      <c r="J20" s="4">
        <v>-1</v>
      </c>
      <c r="K20" s="4">
        <v>-350.88</v>
      </c>
      <c r="L20" s="4" t="s">
        <v>20</v>
      </c>
      <c r="M20" s="4" t="s">
        <v>21</v>
      </c>
    </row>
    <row r="21" spans="1:13" ht="14.25" customHeight="1" x14ac:dyDescent="0.2">
      <c r="A21" s="3">
        <v>45628</v>
      </c>
      <c r="B21" s="4" t="s">
        <v>13</v>
      </c>
      <c r="C21" s="4" t="s">
        <v>29</v>
      </c>
      <c r="D21" s="4" t="s">
        <v>30</v>
      </c>
      <c r="E21" s="4" t="s">
        <v>16</v>
      </c>
      <c r="F21" s="4" t="s">
        <v>17</v>
      </c>
      <c r="G21" s="4" t="s">
        <v>31</v>
      </c>
      <c r="H21" s="4" t="s">
        <v>32</v>
      </c>
      <c r="I21" s="4">
        <v>48</v>
      </c>
      <c r="J21" s="4">
        <v>-1</v>
      </c>
      <c r="K21" s="4">
        <v>-81.09</v>
      </c>
      <c r="L21" s="4" t="s">
        <v>20</v>
      </c>
      <c r="M21" s="4" t="s">
        <v>21</v>
      </c>
    </row>
    <row r="22" spans="1:13" ht="14.25" customHeight="1" x14ac:dyDescent="0.2">
      <c r="A22" s="3">
        <v>45628</v>
      </c>
      <c r="B22" s="4" t="s">
        <v>13</v>
      </c>
      <c r="C22" s="4" t="s">
        <v>29</v>
      </c>
      <c r="D22" s="4" t="s">
        <v>30</v>
      </c>
      <c r="E22" s="4" t="s">
        <v>16</v>
      </c>
      <c r="F22" s="4" t="s">
        <v>17</v>
      </c>
      <c r="G22" s="4" t="s">
        <v>31</v>
      </c>
      <c r="H22" s="4" t="s">
        <v>32</v>
      </c>
      <c r="I22" s="4">
        <v>48</v>
      </c>
      <c r="J22" s="4">
        <v>-1</v>
      </c>
      <c r="K22" s="4">
        <v>-75.89</v>
      </c>
      <c r="L22" s="4" t="s">
        <v>20</v>
      </c>
      <c r="M22" s="4" t="s">
        <v>21</v>
      </c>
    </row>
    <row r="23" spans="1:13" ht="14.25" customHeight="1" x14ac:dyDescent="0.2">
      <c r="A23" s="3">
        <v>45628</v>
      </c>
      <c r="B23" s="4" t="s">
        <v>13</v>
      </c>
      <c r="C23" s="4" t="s">
        <v>29</v>
      </c>
      <c r="D23" s="4" t="s">
        <v>30</v>
      </c>
      <c r="E23" s="4" t="s">
        <v>16</v>
      </c>
      <c r="F23" s="4" t="s">
        <v>17</v>
      </c>
      <c r="G23" s="4" t="s">
        <v>31</v>
      </c>
      <c r="H23" s="4" t="s">
        <v>32</v>
      </c>
      <c r="I23" s="4">
        <v>12</v>
      </c>
      <c r="J23" s="4">
        <v>-1</v>
      </c>
      <c r="K23" s="4">
        <v>-394.74</v>
      </c>
      <c r="L23" s="4" t="s">
        <v>20</v>
      </c>
      <c r="M23" s="4" t="s">
        <v>21</v>
      </c>
    </row>
    <row r="24" spans="1:13" ht="14.25" customHeight="1" x14ac:dyDescent="0.2">
      <c r="A24" s="3">
        <v>45628</v>
      </c>
      <c r="B24" s="4" t="s">
        <v>13</v>
      </c>
      <c r="C24" s="4" t="s">
        <v>29</v>
      </c>
      <c r="D24" s="4" t="s">
        <v>30</v>
      </c>
      <c r="E24" s="4" t="s">
        <v>16</v>
      </c>
      <c r="F24" s="4" t="s">
        <v>17</v>
      </c>
      <c r="G24" s="4" t="s">
        <v>31</v>
      </c>
      <c r="H24" s="4" t="s">
        <v>32</v>
      </c>
      <c r="I24" s="4">
        <v>60</v>
      </c>
      <c r="J24" s="4">
        <v>-1</v>
      </c>
      <c r="K24" s="4">
        <v>-59.46</v>
      </c>
      <c r="L24" s="4" t="s">
        <v>20</v>
      </c>
      <c r="M24" s="4" t="s">
        <v>21</v>
      </c>
    </row>
    <row r="25" spans="1:13" ht="14.25" customHeight="1" x14ac:dyDescent="0.2">
      <c r="A25" s="3">
        <v>45628</v>
      </c>
      <c r="B25" s="4" t="s">
        <v>13</v>
      </c>
      <c r="C25" s="4" t="s">
        <v>38</v>
      </c>
      <c r="D25" s="4" t="s">
        <v>39</v>
      </c>
      <c r="E25" s="4" t="s">
        <v>24</v>
      </c>
      <c r="F25" s="4" t="s">
        <v>25</v>
      </c>
      <c r="G25" s="4" t="s">
        <v>40</v>
      </c>
      <c r="H25" s="4" t="s">
        <v>41</v>
      </c>
      <c r="I25" s="4">
        <v>1080</v>
      </c>
      <c r="J25" s="4">
        <v>-8</v>
      </c>
      <c r="K25" s="4">
        <v>-313.76</v>
      </c>
      <c r="L25" s="4" t="s">
        <v>28</v>
      </c>
      <c r="M25" s="4" t="s">
        <v>21</v>
      </c>
    </row>
    <row r="26" spans="1:13" ht="14.25" customHeight="1" x14ac:dyDescent="0.2">
      <c r="A26" s="3">
        <v>45628</v>
      </c>
      <c r="B26" s="4" t="s">
        <v>13</v>
      </c>
      <c r="C26" s="4" t="s">
        <v>22</v>
      </c>
      <c r="D26" s="4" t="s">
        <v>23</v>
      </c>
      <c r="E26" s="4" t="s">
        <v>24</v>
      </c>
      <c r="F26" s="4" t="s">
        <v>25</v>
      </c>
      <c r="G26" s="4" t="s">
        <v>40</v>
      </c>
      <c r="H26" s="4" t="s">
        <v>41</v>
      </c>
      <c r="I26" s="4">
        <v>216</v>
      </c>
      <c r="J26" s="4">
        <v>-1</v>
      </c>
      <c r="K26" s="4">
        <v>-74.27</v>
      </c>
      <c r="L26" s="4" t="s">
        <v>28</v>
      </c>
      <c r="M26" s="4" t="s">
        <v>21</v>
      </c>
    </row>
    <row r="27" spans="1:13" ht="14.25" customHeight="1" x14ac:dyDescent="0.2">
      <c r="A27" s="3">
        <v>45628</v>
      </c>
      <c r="B27" s="4" t="s">
        <v>13</v>
      </c>
      <c r="C27" s="4" t="s">
        <v>34</v>
      </c>
      <c r="D27" s="4" t="s">
        <v>35</v>
      </c>
      <c r="E27" s="4" t="s">
        <v>36</v>
      </c>
      <c r="F27" s="4" t="s">
        <v>37</v>
      </c>
      <c r="G27" s="4" t="s">
        <v>40</v>
      </c>
      <c r="H27" s="4" t="s">
        <v>41</v>
      </c>
      <c r="I27" s="4">
        <v>120</v>
      </c>
      <c r="J27" s="4">
        <v>-1</v>
      </c>
      <c r="K27" s="4">
        <v>-179.4</v>
      </c>
      <c r="L27" s="4" t="s">
        <v>28</v>
      </c>
      <c r="M27" s="4" t="s">
        <v>21</v>
      </c>
    </row>
    <row r="28" spans="1:13" ht="14.25" customHeight="1" x14ac:dyDescent="0.2">
      <c r="A28" s="3">
        <v>45628</v>
      </c>
      <c r="B28" s="4" t="s">
        <v>13</v>
      </c>
      <c r="C28" s="4" t="s">
        <v>34</v>
      </c>
      <c r="D28" s="4" t="s">
        <v>35</v>
      </c>
      <c r="E28" s="4" t="s">
        <v>36</v>
      </c>
      <c r="F28" s="4" t="s">
        <v>37</v>
      </c>
      <c r="G28" s="4" t="s">
        <v>40</v>
      </c>
      <c r="H28" s="4" t="s">
        <v>42</v>
      </c>
      <c r="I28" s="4">
        <v>720</v>
      </c>
      <c r="J28" s="4">
        <v>-1</v>
      </c>
      <c r="K28" s="4">
        <v>-55.91</v>
      </c>
      <c r="L28" s="4" t="s">
        <v>20</v>
      </c>
      <c r="M28" s="4" t="s">
        <v>21</v>
      </c>
    </row>
    <row r="29" spans="1:13" ht="14.25" customHeight="1" x14ac:dyDescent="0.2">
      <c r="A29" s="3">
        <v>45628</v>
      </c>
      <c r="B29" s="4" t="s">
        <v>13</v>
      </c>
      <c r="C29" s="4" t="s">
        <v>43</v>
      </c>
      <c r="D29" s="4" t="s">
        <v>44</v>
      </c>
      <c r="E29" s="4" t="s">
        <v>45</v>
      </c>
      <c r="F29" s="4" t="s">
        <v>46</v>
      </c>
      <c r="G29" s="4" t="s">
        <v>40</v>
      </c>
      <c r="H29" s="4" t="s">
        <v>47</v>
      </c>
      <c r="I29" s="4">
        <v>72</v>
      </c>
      <c r="J29" s="4">
        <v>-1</v>
      </c>
      <c r="K29" s="4">
        <v>-283.81</v>
      </c>
      <c r="L29" s="4" t="s">
        <v>28</v>
      </c>
      <c r="M29" s="4" t="s">
        <v>21</v>
      </c>
    </row>
    <row r="30" spans="1:13" ht="14.25" customHeight="1" x14ac:dyDescent="0.2">
      <c r="A30" s="3">
        <v>45628</v>
      </c>
      <c r="B30" s="4" t="s">
        <v>13</v>
      </c>
      <c r="C30" s="4" t="s">
        <v>34</v>
      </c>
      <c r="D30" s="4" t="s">
        <v>35</v>
      </c>
      <c r="E30" s="4" t="s">
        <v>36</v>
      </c>
      <c r="F30" s="4" t="s">
        <v>37</v>
      </c>
      <c r="G30" s="4" t="s">
        <v>40</v>
      </c>
      <c r="H30" s="4" t="s">
        <v>47</v>
      </c>
      <c r="I30" s="4">
        <v>320</v>
      </c>
      <c r="J30" s="4">
        <v>-3</v>
      </c>
      <c r="K30" s="4">
        <v>-272.94</v>
      </c>
      <c r="L30" s="4" t="s">
        <v>28</v>
      </c>
      <c r="M30" s="4" t="s">
        <v>21</v>
      </c>
    </row>
    <row r="31" spans="1:13" ht="14.25" customHeight="1" x14ac:dyDescent="0.2">
      <c r="A31" s="3">
        <v>45628</v>
      </c>
      <c r="B31" s="4" t="s">
        <v>13</v>
      </c>
      <c r="C31" s="4" t="s">
        <v>48</v>
      </c>
      <c r="D31" s="4" t="s">
        <v>49</v>
      </c>
      <c r="E31" s="4" t="s">
        <v>36</v>
      </c>
      <c r="F31" s="4" t="s">
        <v>37</v>
      </c>
      <c r="G31" s="4" t="s">
        <v>40</v>
      </c>
      <c r="H31" s="4" t="s">
        <v>47</v>
      </c>
      <c r="I31" s="4">
        <v>72</v>
      </c>
      <c r="J31" s="4">
        <v>-4</v>
      </c>
      <c r="K31" s="4">
        <v>-841.12</v>
      </c>
      <c r="L31" s="4" t="s">
        <v>28</v>
      </c>
      <c r="M31" s="4" t="s">
        <v>21</v>
      </c>
    </row>
    <row r="32" spans="1:13" ht="14.25" customHeight="1" x14ac:dyDescent="0.2">
      <c r="A32" s="3">
        <v>45628</v>
      </c>
      <c r="B32" s="4" t="s">
        <v>13</v>
      </c>
      <c r="C32" s="4" t="s">
        <v>48</v>
      </c>
      <c r="D32" s="4" t="s">
        <v>49</v>
      </c>
      <c r="E32" s="4" t="s">
        <v>36</v>
      </c>
      <c r="F32" s="4" t="s">
        <v>37</v>
      </c>
      <c r="G32" s="4" t="s">
        <v>40</v>
      </c>
      <c r="H32" s="4" t="s">
        <v>50</v>
      </c>
      <c r="I32" s="4">
        <v>540</v>
      </c>
      <c r="J32" s="4">
        <v>-2</v>
      </c>
      <c r="K32" s="4">
        <v>-88.46</v>
      </c>
      <c r="L32" s="4" t="s">
        <v>20</v>
      </c>
      <c r="M32" s="4" t="s">
        <v>21</v>
      </c>
    </row>
    <row r="33" spans="1:13" ht="14.25" customHeight="1" x14ac:dyDescent="0.2">
      <c r="A33" s="3">
        <v>45628</v>
      </c>
      <c r="B33" s="4" t="s">
        <v>13</v>
      </c>
      <c r="C33" s="4" t="s">
        <v>48</v>
      </c>
      <c r="D33" s="4" t="s">
        <v>49</v>
      </c>
      <c r="E33" s="4" t="s">
        <v>36</v>
      </c>
      <c r="F33" s="4" t="s">
        <v>37</v>
      </c>
      <c r="G33" s="4" t="s">
        <v>51</v>
      </c>
      <c r="H33" s="4" t="s">
        <v>52</v>
      </c>
      <c r="I33" s="4">
        <v>48</v>
      </c>
      <c r="J33" s="4">
        <v>-1</v>
      </c>
      <c r="K33" s="4">
        <v>-191.96</v>
      </c>
      <c r="L33" s="4" t="s">
        <v>20</v>
      </c>
      <c r="M33" s="4" t="s">
        <v>21</v>
      </c>
    </row>
    <row r="34" spans="1:13" ht="14.25" customHeight="1" x14ac:dyDescent="0.2">
      <c r="A34" s="3">
        <v>45628</v>
      </c>
      <c r="B34" s="4" t="s">
        <v>13</v>
      </c>
      <c r="C34" s="4" t="s">
        <v>53</v>
      </c>
      <c r="D34" s="4" t="s">
        <v>54</v>
      </c>
      <c r="E34" s="4" t="s">
        <v>36</v>
      </c>
      <c r="F34" s="4" t="s">
        <v>37</v>
      </c>
      <c r="G34" s="4" t="s">
        <v>55</v>
      </c>
      <c r="H34" s="4" t="s">
        <v>56</v>
      </c>
      <c r="I34" s="4">
        <v>4</v>
      </c>
      <c r="J34" s="4">
        <v>-1</v>
      </c>
      <c r="K34" s="4">
        <v>-582.5</v>
      </c>
      <c r="L34" s="4" t="s">
        <v>28</v>
      </c>
      <c r="M34" s="4" t="s">
        <v>21</v>
      </c>
    </row>
    <row r="35" spans="1:13" ht="14.25" customHeight="1" x14ac:dyDescent="0.2">
      <c r="A35" s="5">
        <v>45639</v>
      </c>
      <c r="B35" s="6" t="s">
        <v>57</v>
      </c>
      <c r="C35" s="6" t="s">
        <v>58</v>
      </c>
      <c r="D35" s="6" t="s">
        <v>59</v>
      </c>
      <c r="E35" s="6" t="s">
        <v>60</v>
      </c>
      <c r="F35" s="6" t="s">
        <v>61</v>
      </c>
      <c r="G35" s="6" t="s">
        <v>62</v>
      </c>
      <c r="H35" s="6" t="s">
        <v>63</v>
      </c>
      <c r="I35" s="6">
        <v>24</v>
      </c>
      <c r="J35" s="6">
        <v>24</v>
      </c>
      <c r="K35" s="6">
        <v>3977.76</v>
      </c>
      <c r="L35" s="6"/>
      <c r="M35" s="6" t="s">
        <v>64</v>
      </c>
    </row>
    <row r="36" spans="1:13" ht="14.25" customHeight="1" x14ac:dyDescent="0.2">
      <c r="A36" s="5">
        <v>45639</v>
      </c>
      <c r="B36" s="6" t="s">
        <v>57</v>
      </c>
      <c r="C36" s="6" t="s">
        <v>65</v>
      </c>
      <c r="D36" s="6" t="s">
        <v>66</v>
      </c>
      <c r="E36" s="6" t="s">
        <v>60</v>
      </c>
      <c r="F36" s="6" t="s">
        <v>61</v>
      </c>
      <c r="G36" s="6" t="s">
        <v>62</v>
      </c>
      <c r="H36" s="6" t="s">
        <v>63</v>
      </c>
      <c r="I36" s="6">
        <v>48</v>
      </c>
      <c r="J36" s="6">
        <v>192</v>
      </c>
      <c r="K36" s="6">
        <v>16001.28</v>
      </c>
      <c r="L36" s="6"/>
      <c r="M36" s="6" t="s">
        <v>64</v>
      </c>
    </row>
    <row r="37" spans="1:13" ht="14.25" customHeight="1" x14ac:dyDescent="0.2">
      <c r="A37" s="5">
        <v>45639</v>
      </c>
      <c r="B37" s="6" t="s">
        <v>57</v>
      </c>
      <c r="C37" s="6" t="s">
        <v>67</v>
      </c>
      <c r="D37" s="6" t="s">
        <v>68</v>
      </c>
      <c r="E37" s="6" t="s">
        <v>60</v>
      </c>
      <c r="F37" s="6" t="s">
        <v>61</v>
      </c>
      <c r="G37" s="6" t="s">
        <v>62</v>
      </c>
      <c r="H37" s="6" t="s">
        <v>63</v>
      </c>
      <c r="I37" s="6">
        <v>48</v>
      </c>
      <c r="J37" s="6">
        <v>48</v>
      </c>
      <c r="K37" s="6">
        <v>4000.32</v>
      </c>
      <c r="L37" s="6"/>
      <c r="M37" s="6" t="s">
        <v>64</v>
      </c>
    </row>
    <row r="38" spans="1:13" ht="14.25" customHeight="1" x14ac:dyDescent="0.2">
      <c r="A38" s="5">
        <v>45639</v>
      </c>
      <c r="B38" s="6" t="s">
        <v>57</v>
      </c>
      <c r="C38" s="6" t="s">
        <v>69</v>
      </c>
      <c r="D38" s="6" t="s">
        <v>70</v>
      </c>
      <c r="E38" s="6" t="s">
        <v>60</v>
      </c>
      <c r="F38" s="6" t="s">
        <v>61</v>
      </c>
      <c r="G38" s="6" t="s">
        <v>62</v>
      </c>
      <c r="H38" s="6" t="s">
        <v>63</v>
      </c>
      <c r="I38" s="6">
        <v>48</v>
      </c>
      <c r="J38" s="6">
        <v>52</v>
      </c>
      <c r="K38" s="6">
        <v>4333.68</v>
      </c>
      <c r="L38" s="6"/>
      <c r="M38" s="6" t="s">
        <v>64</v>
      </c>
    </row>
    <row r="39" spans="1:13" ht="14.25" customHeight="1" x14ac:dyDescent="0.2">
      <c r="A39" s="5">
        <v>45639</v>
      </c>
      <c r="B39" s="6" t="s">
        <v>57</v>
      </c>
      <c r="C39" s="6" t="s">
        <v>58</v>
      </c>
      <c r="D39" s="6" t="s">
        <v>59</v>
      </c>
      <c r="E39" s="6" t="s">
        <v>60</v>
      </c>
      <c r="F39" s="6" t="s">
        <v>61</v>
      </c>
      <c r="G39" s="6" t="s">
        <v>62</v>
      </c>
      <c r="H39" s="6" t="s">
        <v>63</v>
      </c>
      <c r="I39" s="6">
        <v>48</v>
      </c>
      <c r="J39" s="6">
        <v>288</v>
      </c>
      <c r="K39" s="6">
        <v>24001.919999999998</v>
      </c>
      <c r="L39" s="6"/>
      <c r="M39" s="6" t="s">
        <v>64</v>
      </c>
    </row>
    <row r="40" spans="1:13" ht="14.25" customHeight="1" x14ac:dyDescent="0.2">
      <c r="A40" s="5">
        <v>45639</v>
      </c>
      <c r="B40" s="6" t="s">
        <v>57</v>
      </c>
      <c r="C40" s="6" t="s">
        <v>69</v>
      </c>
      <c r="D40" s="6" t="s">
        <v>70</v>
      </c>
      <c r="E40" s="6" t="s">
        <v>60</v>
      </c>
      <c r="F40" s="6" t="s">
        <v>61</v>
      </c>
      <c r="G40" s="6" t="s">
        <v>62</v>
      </c>
      <c r="H40" s="6" t="s">
        <v>63</v>
      </c>
      <c r="I40" s="6">
        <v>48</v>
      </c>
      <c r="J40" s="6">
        <v>140</v>
      </c>
      <c r="K40" s="6">
        <v>11667.6</v>
      </c>
      <c r="L40" s="6"/>
      <c r="M40" s="6" t="s">
        <v>64</v>
      </c>
    </row>
    <row r="41" spans="1:13" ht="14.25" customHeight="1" x14ac:dyDescent="0.2">
      <c r="A41" s="5">
        <v>45639</v>
      </c>
      <c r="B41" s="6" t="s">
        <v>57</v>
      </c>
      <c r="C41" s="6" t="s">
        <v>69</v>
      </c>
      <c r="D41" s="6" t="s">
        <v>70</v>
      </c>
      <c r="E41" s="6" t="s">
        <v>60</v>
      </c>
      <c r="F41" s="6" t="s">
        <v>61</v>
      </c>
      <c r="G41" s="6" t="s">
        <v>62</v>
      </c>
      <c r="H41" s="6" t="s">
        <v>63</v>
      </c>
      <c r="I41" s="6">
        <v>5</v>
      </c>
      <c r="J41" s="6">
        <v>250</v>
      </c>
      <c r="K41" s="6">
        <v>25510</v>
      </c>
      <c r="L41" s="6"/>
      <c r="M41" s="6" t="s">
        <v>64</v>
      </c>
    </row>
    <row r="42" spans="1:13" ht="14.25" customHeight="1" x14ac:dyDescent="0.2">
      <c r="A42" s="5">
        <v>45639</v>
      </c>
      <c r="B42" s="6" t="s">
        <v>57</v>
      </c>
      <c r="C42" s="6" t="s">
        <v>65</v>
      </c>
      <c r="D42" s="6" t="s">
        <v>66</v>
      </c>
      <c r="E42" s="6" t="s">
        <v>60</v>
      </c>
      <c r="F42" s="6" t="s">
        <v>61</v>
      </c>
      <c r="G42" s="6" t="s">
        <v>62</v>
      </c>
      <c r="H42" s="6" t="s">
        <v>63</v>
      </c>
      <c r="I42" s="6">
        <v>5</v>
      </c>
      <c r="J42" s="6">
        <v>4</v>
      </c>
      <c r="K42" s="6">
        <v>408.16</v>
      </c>
      <c r="L42" s="6"/>
      <c r="M42" s="6" t="s">
        <v>64</v>
      </c>
    </row>
    <row r="43" spans="1:13" ht="14.25" customHeight="1" x14ac:dyDescent="0.2">
      <c r="A43" s="5">
        <v>45639</v>
      </c>
      <c r="B43" s="6" t="s">
        <v>57</v>
      </c>
      <c r="C43" s="6" t="s">
        <v>65</v>
      </c>
      <c r="D43" s="6" t="s">
        <v>66</v>
      </c>
      <c r="E43" s="6" t="s">
        <v>60</v>
      </c>
      <c r="F43" s="6" t="s">
        <v>61</v>
      </c>
      <c r="G43" s="6" t="s">
        <v>62</v>
      </c>
      <c r="H43" s="6" t="s">
        <v>63</v>
      </c>
      <c r="I43" s="6">
        <v>5</v>
      </c>
      <c r="J43" s="6">
        <v>996</v>
      </c>
      <c r="K43" s="6">
        <v>101631.84</v>
      </c>
      <c r="L43" s="6"/>
      <c r="M43" s="6" t="s">
        <v>64</v>
      </c>
    </row>
    <row r="44" spans="1:13" ht="14.25" customHeight="1" x14ac:dyDescent="0.2">
      <c r="A44" s="5">
        <v>45639</v>
      </c>
      <c r="B44" s="6" t="s">
        <v>57</v>
      </c>
      <c r="C44" s="6" t="s">
        <v>69</v>
      </c>
      <c r="D44" s="6" t="s">
        <v>70</v>
      </c>
      <c r="E44" s="6" t="s">
        <v>60</v>
      </c>
      <c r="F44" s="6" t="s">
        <v>61</v>
      </c>
      <c r="G44" s="6" t="s">
        <v>62</v>
      </c>
      <c r="H44" s="6" t="s">
        <v>71</v>
      </c>
      <c r="I44" s="6">
        <v>12</v>
      </c>
      <c r="J44" s="6">
        <v>36</v>
      </c>
      <c r="K44" s="6">
        <v>4166.6400000000003</v>
      </c>
      <c r="L44" s="6"/>
      <c r="M44" s="6" t="s">
        <v>64</v>
      </c>
    </row>
    <row r="45" spans="1:13" ht="14.25" customHeight="1" x14ac:dyDescent="0.2">
      <c r="A45" s="5">
        <v>45639</v>
      </c>
      <c r="B45" s="6" t="s">
        <v>57</v>
      </c>
      <c r="C45" s="6" t="s">
        <v>67</v>
      </c>
      <c r="D45" s="6" t="s">
        <v>68</v>
      </c>
      <c r="E45" s="6" t="s">
        <v>60</v>
      </c>
      <c r="F45" s="6" t="s">
        <v>61</v>
      </c>
      <c r="G45" s="6" t="s">
        <v>62</v>
      </c>
      <c r="H45" s="6" t="s">
        <v>71</v>
      </c>
      <c r="I45" s="6">
        <v>12</v>
      </c>
      <c r="J45" s="6">
        <v>24</v>
      </c>
      <c r="K45" s="6">
        <v>2777.76</v>
      </c>
      <c r="L45" s="6"/>
      <c r="M45" s="6" t="s">
        <v>64</v>
      </c>
    </row>
    <row r="46" spans="1:13" ht="14.25" customHeight="1" x14ac:dyDescent="0.2">
      <c r="A46" s="5">
        <v>45639</v>
      </c>
      <c r="B46" s="6" t="s">
        <v>57</v>
      </c>
      <c r="C46" s="6" t="s">
        <v>69</v>
      </c>
      <c r="D46" s="6" t="s">
        <v>70</v>
      </c>
      <c r="E46" s="6" t="s">
        <v>60</v>
      </c>
      <c r="F46" s="6" t="s">
        <v>61</v>
      </c>
      <c r="G46" s="6" t="s">
        <v>62</v>
      </c>
      <c r="H46" s="6" t="s">
        <v>71</v>
      </c>
      <c r="I46" s="6">
        <v>72</v>
      </c>
      <c r="J46" s="6">
        <v>216</v>
      </c>
      <c r="K46" s="6">
        <v>2000.16</v>
      </c>
      <c r="L46" s="6"/>
      <c r="M46" s="6" t="s">
        <v>64</v>
      </c>
    </row>
    <row r="47" spans="1:13" ht="14.25" customHeight="1" x14ac:dyDescent="0.2">
      <c r="A47" s="5">
        <v>45639</v>
      </c>
      <c r="B47" s="6" t="s">
        <v>57</v>
      </c>
      <c r="C47" s="6" t="s">
        <v>69</v>
      </c>
      <c r="D47" s="6" t="s">
        <v>70</v>
      </c>
      <c r="E47" s="6" t="s">
        <v>60</v>
      </c>
      <c r="F47" s="6" t="s">
        <v>61</v>
      </c>
      <c r="G47" s="6" t="s">
        <v>62</v>
      </c>
      <c r="H47" s="6" t="s">
        <v>71</v>
      </c>
      <c r="I47" s="6">
        <v>12</v>
      </c>
      <c r="J47" s="6">
        <v>36</v>
      </c>
      <c r="K47" s="6">
        <v>3833.28</v>
      </c>
      <c r="L47" s="6"/>
      <c r="M47" s="6" t="s">
        <v>64</v>
      </c>
    </row>
    <row r="48" spans="1:13" ht="14.25" customHeight="1" x14ac:dyDescent="0.2">
      <c r="A48" s="5">
        <v>45639</v>
      </c>
      <c r="B48" s="6" t="s">
        <v>57</v>
      </c>
      <c r="C48" s="6" t="s">
        <v>69</v>
      </c>
      <c r="D48" s="6" t="s">
        <v>70</v>
      </c>
      <c r="E48" s="6" t="s">
        <v>60</v>
      </c>
      <c r="F48" s="6" t="s">
        <v>61</v>
      </c>
      <c r="G48" s="6" t="s">
        <v>62</v>
      </c>
      <c r="H48" s="6" t="s">
        <v>71</v>
      </c>
      <c r="I48" s="6">
        <v>72</v>
      </c>
      <c r="J48" s="6">
        <v>1080</v>
      </c>
      <c r="K48" s="6">
        <v>10000.799999999999</v>
      </c>
      <c r="L48" s="6"/>
      <c r="M48" s="6" t="s">
        <v>64</v>
      </c>
    </row>
    <row r="49" spans="1:13" ht="14.25" customHeight="1" x14ac:dyDescent="0.2">
      <c r="A49" s="5">
        <v>45639</v>
      </c>
      <c r="B49" s="6" t="s">
        <v>57</v>
      </c>
      <c r="C49" s="6" t="s">
        <v>67</v>
      </c>
      <c r="D49" s="6" t="s">
        <v>68</v>
      </c>
      <c r="E49" s="6" t="s">
        <v>60</v>
      </c>
      <c r="F49" s="6" t="s">
        <v>61</v>
      </c>
      <c r="G49" s="6" t="s">
        <v>62</v>
      </c>
      <c r="H49" s="6" t="s">
        <v>71</v>
      </c>
      <c r="I49" s="6">
        <v>5</v>
      </c>
      <c r="J49" s="6">
        <v>25</v>
      </c>
      <c r="K49" s="6">
        <v>15023.25</v>
      </c>
      <c r="L49" s="6"/>
      <c r="M49" s="6" t="s">
        <v>64</v>
      </c>
    </row>
    <row r="50" spans="1:13" ht="14.25" customHeight="1" x14ac:dyDescent="0.2">
      <c r="A50" s="5">
        <v>45639</v>
      </c>
      <c r="B50" s="6" t="s">
        <v>57</v>
      </c>
      <c r="C50" s="6" t="s">
        <v>72</v>
      </c>
      <c r="D50" s="6" t="s">
        <v>73</v>
      </c>
      <c r="E50" s="6" t="s">
        <v>60</v>
      </c>
      <c r="F50" s="6" t="s">
        <v>61</v>
      </c>
      <c r="G50" s="6" t="s">
        <v>62</v>
      </c>
      <c r="H50" s="6" t="s">
        <v>71</v>
      </c>
      <c r="I50" s="6">
        <v>5</v>
      </c>
      <c r="J50" s="6">
        <v>75</v>
      </c>
      <c r="K50" s="6">
        <v>45069.75</v>
      </c>
      <c r="L50" s="6"/>
      <c r="M50" s="6" t="s">
        <v>64</v>
      </c>
    </row>
    <row r="51" spans="1:13" ht="14.25" customHeight="1" x14ac:dyDescent="0.2">
      <c r="A51" s="5">
        <v>45639</v>
      </c>
      <c r="B51" s="6" t="s">
        <v>57</v>
      </c>
      <c r="C51" s="6" t="s">
        <v>72</v>
      </c>
      <c r="D51" s="6" t="s">
        <v>73</v>
      </c>
      <c r="E51" s="6" t="s">
        <v>60</v>
      </c>
      <c r="F51" s="6" t="s">
        <v>61</v>
      </c>
      <c r="G51" s="6" t="s">
        <v>62</v>
      </c>
      <c r="H51" s="6" t="s">
        <v>71</v>
      </c>
      <c r="I51" s="6">
        <v>3</v>
      </c>
      <c r="J51" s="6">
        <v>30</v>
      </c>
      <c r="K51" s="6">
        <v>28749.9</v>
      </c>
      <c r="L51" s="6"/>
      <c r="M51" s="6" t="s">
        <v>64</v>
      </c>
    </row>
    <row r="52" spans="1:13" ht="14.25" customHeight="1" x14ac:dyDescent="0.2">
      <c r="A52" s="5">
        <v>45639</v>
      </c>
      <c r="B52" s="6" t="s">
        <v>57</v>
      </c>
      <c r="C52" s="6" t="s">
        <v>69</v>
      </c>
      <c r="D52" s="6" t="s">
        <v>70</v>
      </c>
      <c r="E52" s="6" t="s">
        <v>60</v>
      </c>
      <c r="F52" s="6" t="s">
        <v>61</v>
      </c>
      <c r="G52" s="6" t="s">
        <v>62</v>
      </c>
      <c r="H52" s="6" t="s">
        <v>71</v>
      </c>
      <c r="I52" s="6">
        <v>3</v>
      </c>
      <c r="J52" s="6">
        <v>45</v>
      </c>
      <c r="K52" s="6">
        <v>43124.85</v>
      </c>
      <c r="L52" s="6"/>
      <c r="M52" s="6" t="s">
        <v>64</v>
      </c>
    </row>
    <row r="53" spans="1:13" ht="14.25" customHeight="1" x14ac:dyDescent="0.2">
      <c r="A53" s="5">
        <v>45639</v>
      </c>
      <c r="B53" s="6" t="s">
        <v>57</v>
      </c>
      <c r="C53" s="6" t="s">
        <v>58</v>
      </c>
      <c r="D53" s="6" t="s">
        <v>59</v>
      </c>
      <c r="E53" s="6" t="s">
        <v>60</v>
      </c>
      <c r="F53" s="6" t="s">
        <v>61</v>
      </c>
      <c r="G53" s="6" t="s">
        <v>62</v>
      </c>
      <c r="H53" s="6" t="s">
        <v>71</v>
      </c>
      <c r="I53" s="6">
        <v>5</v>
      </c>
      <c r="J53" s="6">
        <v>150</v>
      </c>
      <c r="K53" s="6">
        <v>15306</v>
      </c>
      <c r="L53" s="6"/>
      <c r="M53" s="6" t="s">
        <v>64</v>
      </c>
    </row>
    <row r="54" spans="1:13" ht="14.25" customHeight="1" x14ac:dyDescent="0.2">
      <c r="A54" s="5">
        <v>45639</v>
      </c>
      <c r="B54" s="6" t="s">
        <v>57</v>
      </c>
      <c r="C54" s="6" t="s">
        <v>69</v>
      </c>
      <c r="D54" s="6" t="s">
        <v>70</v>
      </c>
      <c r="E54" s="6" t="s">
        <v>60</v>
      </c>
      <c r="F54" s="6" t="s">
        <v>61</v>
      </c>
      <c r="G54" s="6" t="s">
        <v>62</v>
      </c>
      <c r="H54" s="6" t="s">
        <v>71</v>
      </c>
      <c r="I54" s="6">
        <v>5</v>
      </c>
      <c r="J54" s="6">
        <v>90</v>
      </c>
      <c r="K54" s="6">
        <v>9183.6</v>
      </c>
      <c r="L54" s="6"/>
      <c r="M54" s="6" t="s">
        <v>64</v>
      </c>
    </row>
    <row r="55" spans="1:13" ht="14.25" customHeight="1" x14ac:dyDescent="0.2">
      <c r="A55" s="5">
        <v>45639</v>
      </c>
      <c r="B55" s="6" t="s">
        <v>57</v>
      </c>
      <c r="C55" s="6" t="s">
        <v>69</v>
      </c>
      <c r="D55" s="6" t="s">
        <v>70</v>
      </c>
      <c r="E55" s="6" t="s">
        <v>60</v>
      </c>
      <c r="F55" s="6" t="s">
        <v>61</v>
      </c>
      <c r="G55" s="6" t="s">
        <v>62</v>
      </c>
      <c r="H55" s="6" t="s">
        <v>71</v>
      </c>
      <c r="I55" s="6">
        <v>5</v>
      </c>
      <c r="J55" s="6">
        <v>10</v>
      </c>
      <c r="K55" s="6">
        <v>1020.4</v>
      </c>
      <c r="L55" s="6"/>
      <c r="M55" s="6" t="s">
        <v>64</v>
      </c>
    </row>
    <row r="56" spans="1:13" ht="14.25" customHeight="1" x14ac:dyDescent="0.2">
      <c r="A56" s="5">
        <v>45639</v>
      </c>
      <c r="B56" s="6" t="s">
        <v>57</v>
      </c>
      <c r="C56" s="6" t="s">
        <v>65</v>
      </c>
      <c r="D56" s="6" t="s">
        <v>66</v>
      </c>
      <c r="E56" s="6" t="s">
        <v>60</v>
      </c>
      <c r="F56" s="6" t="s">
        <v>61</v>
      </c>
      <c r="G56" s="6" t="s">
        <v>62</v>
      </c>
      <c r="H56" s="6" t="s">
        <v>71</v>
      </c>
      <c r="I56" s="6">
        <v>24</v>
      </c>
      <c r="J56" s="6">
        <v>72</v>
      </c>
      <c r="K56" s="6">
        <v>9732.9599999999991</v>
      </c>
      <c r="L56" s="6"/>
      <c r="M56" s="6" t="s">
        <v>64</v>
      </c>
    </row>
    <row r="57" spans="1:13" ht="14.25" customHeight="1" x14ac:dyDescent="0.2">
      <c r="A57" s="5">
        <v>45639</v>
      </c>
      <c r="B57" s="6" t="s">
        <v>57</v>
      </c>
      <c r="C57" s="6" t="s">
        <v>65</v>
      </c>
      <c r="D57" s="6" t="s">
        <v>66</v>
      </c>
      <c r="E57" s="6" t="s">
        <v>60</v>
      </c>
      <c r="F57" s="6" t="s">
        <v>61</v>
      </c>
      <c r="G57" s="6" t="s">
        <v>74</v>
      </c>
      <c r="H57" s="6" t="s">
        <v>75</v>
      </c>
      <c r="I57" s="6">
        <v>12</v>
      </c>
      <c r="J57" s="6">
        <v>6</v>
      </c>
      <c r="K57" s="6">
        <v>4982.16</v>
      </c>
      <c r="L57" s="6"/>
      <c r="M57" s="6" t="s">
        <v>64</v>
      </c>
    </row>
    <row r="58" spans="1:13" ht="14.25" customHeight="1" x14ac:dyDescent="0.2">
      <c r="A58" s="5">
        <v>45639</v>
      </c>
      <c r="B58" s="6" t="s">
        <v>57</v>
      </c>
      <c r="C58" s="6" t="s">
        <v>69</v>
      </c>
      <c r="D58" s="6" t="s">
        <v>70</v>
      </c>
      <c r="E58" s="6" t="s">
        <v>60</v>
      </c>
      <c r="F58" s="6" t="s">
        <v>61</v>
      </c>
      <c r="G58" s="6" t="s">
        <v>74</v>
      </c>
      <c r="H58" s="6" t="s">
        <v>75</v>
      </c>
      <c r="I58" s="6">
        <v>12</v>
      </c>
      <c r="J58" s="6">
        <v>6</v>
      </c>
      <c r="K58" s="6">
        <v>5298.24</v>
      </c>
      <c r="L58" s="6"/>
      <c r="M58" s="6" t="s">
        <v>64</v>
      </c>
    </row>
    <row r="59" spans="1:13" ht="14.25" customHeight="1" x14ac:dyDescent="0.2">
      <c r="A59" s="5">
        <v>45639</v>
      </c>
      <c r="B59" s="6" t="s">
        <v>57</v>
      </c>
      <c r="C59" s="6" t="s">
        <v>65</v>
      </c>
      <c r="D59" s="6" t="s">
        <v>66</v>
      </c>
      <c r="E59" s="6" t="s">
        <v>60</v>
      </c>
      <c r="F59" s="6" t="s">
        <v>61</v>
      </c>
      <c r="G59" s="6" t="s">
        <v>74</v>
      </c>
      <c r="H59" s="6" t="s">
        <v>75</v>
      </c>
      <c r="I59" s="6">
        <v>12</v>
      </c>
      <c r="J59" s="6">
        <v>6</v>
      </c>
      <c r="K59" s="6">
        <v>5298.24</v>
      </c>
      <c r="L59" s="6"/>
      <c r="M59" s="6" t="s">
        <v>64</v>
      </c>
    </row>
    <row r="60" spans="1:13" ht="14.25" customHeight="1" x14ac:dyDescent="0.2">
      <c r="A60" s="5">
        <v>45639</v>
      </c>
      <c r="B60" s="6" t="s">
        <v>57</v>
      </c>
      <c r="C60" s="6" t="s">
        <v>69</v>
      </c>
      <c r="D60" s="6" t="s">
        <v>70</v>
      </c>
      <c r="E60" s="6" t="s">
        <v>60</v>
      </c>
      <c r="F60" s="6" t="s">
        <v>61</v>
      </c>
      <c r="G60" s="6" t="s">
        <v>74</v>
      </c>
      <c r="H60" s="6" t="s">
        <v>75</v>
      </c>
      <c r="I60" s="6">
        <v>48</v>
      </c>
      <c r="J60" s="6">
        <v>144</v>
      </c>
      <c r="K60" s="6">
        <v>10997.28</v>
      </c>
      <c r="L60" s="6"/>
      <c r="M60" s="6" t="s">
        <v>64</v>
      </c>
    </row>
    <row r="61" spans="1:13" ht="14.25" customHeight="1" x14ac:dyDescent="0.2">
      <c r="A61" s="5">
        <v>45639</v>
      </c>
      <c r="B61" s="6" t="s">
        <v>57</v>
      </c>
      <c r="C61" s="6" t="s">
        <v>69</v>
      </c>
      <c r="D61" s="6" t="s">
        <v>70</v>
      </c>
      <c r="E61" s="6" t="s">
        <v>60</v>
      </c>
      <c r="F61" s="6" t="s">
        <v>61</v>
      </c>
      <c r="G61" s="6" t="s">
        <v>74</v>
      </c>
      <c r="H61" s="6" t="s">
        <v>75</v>
      </c>
      <c r="I61" s="6">
        <v>12</v>
      </c>
      <c r="J61" s="6">
        <v>3</v>
      </c>
      <c r="K61" s="6">
        <v>2649.12</v>
      </c>
      <c r="L61" s="6"/>
      <c r="M61" s="6" t="s">
        <v>64</v>
      </c>
    </row>
    <row r="62" spans="1:13" ht="14.25" customHeight="1" x14ac:dyDescent="0.2">
      <c r="A62" s="5">
        <v>45639</v>
      </c>
      <c r="B62" s="6" t="s">
        <v>57</v>
      </c>
      <c r="C62" s="6" t="s">
        <v>65</v>
      </c>
      <c r="D62" s="6" t="s">
        <v>66</v>
      </c>
      <c r="E62" s="6" t="s">
        <v>60</v>
      </c>
      <c r="F62" s="6" t="s">
        <v>61</v>
      </c>
      <c r="G62" s="6" t="s">
        <v>74</v>
      </c>
      <c r="H62" s="6" t="s">
        <v>75</v>
      </c>
      <c r="I62" s="6">
        <v>48</v>
      </c>
      <c r="J62" s="6">
        <v>24</v>
      </c>
      <c r="K62" s="6">
        <v>1832.88</v>
      </c>
      <c r="L62" s="6"/>
      <c r="M62" s="6" t="s">
        <v>64</v>
      </c>
    </row>
    <row r="63" spans="1:13" ht="14.25" customHeight="1" x14ac:dyDescent="0.2">
      <c r="A63" s="5">
        <v>45639</v>
      </c>
      <c r="B63" s="6" t="s">
        <v>57</v>
      </c>
      <c r="C63" s="6" t="s">
        <v>69</v>
      </c>
      <c r="D63" s="6" t="s">
        <v>70</v>
      </c>
      <c r="E63" s="6" t="s">
        <v>60</v>
      </c>
      <c r="F63" s="6" t="s">
        <v>61</v>
      </c>
      <c r="G63" s="6" t="s">
        <v>74</v>
      </c>
      <c r="H63" s="6" t="s">
        <v>75</v>
      </c>
      <c r="I63" s="6">
        <v>48</v>
      </c>
      <c r="J63" s="6">
        <v>12</v>
      </c>
      <c r="K63" s="6">
        <v>916.44</v>
      </c>
      <c r="L63" s="6"/>
      <c r="M63" s="6" t="s">
        <v>64</v>
      </c>
    </row>
    <row r="64" spans="1:13" ht="14.25" customHeight="1" x14ac:dyDescent="0.2">
      <c r="A64" s="5">
        <v>45639</v>
      </c>
      <c r="B64" s="6" t="s">
        <v>57</v>
      </c>
      <c r="C64" s="6" t="s">
        <v>58</v>
      </c>
      <c r="D64" s="6" t="s">
        <v>59</v>
      </c>
      <c r="E64" s="6" t="s">
        <v>60</v>
      </c>
      <c r="F64" s="6" t="s">
        <v>61</v>
      </c>
      <c r="G64" s="6" t="s">
        <v>74</v>
      </c>
      <c r="H64" s="6" t="s">
        <v>75</v>
      </c>
      <c r="I64" s="6">
        <v>24</v>
      </c>
      <c r="J64" s="6">
        <v>48</v>
      </c>
      <c r="K64" s="6">
        <v>8945.2800000000007</v>
      </c>
      <c r="L64" s="6"/>
      <c r="M64" s="6" t="s">
        <v>64</v>
      </c>
    </row>
    <row r="65" spans="1:13" ht="14.25" customHeight="1" x14ac:dyDescent="0.2">
      <c r="A65" s="5">
        <v>45639</v>
      </c>
      <c r="B65" s="6" t="s">
        <v>57</v>
      </c>
      <c r="C65" s="6" t="s">
        <v>69</v>
      </c>
      <c r="D65" s="6" t="s">
        <v>70</v>
      </c>
      <c r="E65" s="6" t="s">
        <v>60</v>
      </c>
      <c r="F65" s="6" t="s">
        <v>61</v>
      </c>
      <c r="G65" s="6" t="s">
        <v>74</v>
      </c>
      <c r="H65" s="6" t="s">
        <v>75</v>
      </c>
      <c r="I65" s="6">
        <v>12</v>
      </c>
      <c r="J65" s="6">
        <v>6</v>
      </c>
      <c r="K65" s="6">
        <v>5298.24</v>
      </c>
      <c r="L65" s="6"/>
      <c r="M65" s="6" t="s">
        <v>64</v>
      </c>
    </row>
    <row r="66" spans="1:13" ht="14.25" customHeight="1" x14ac:dyDescent="0.2">
      <c r="A66" s="5">
        <v>45639</v>
      </c>
      <c r="B66" s="6" t="s">
        <v>57</v>
      </c>
      <c r="C66" s="6" t="s">
        <v>67</v>
      </c>
      <c r="D66" s="6" t="s">
        <v>68</v>
      </c>
      <c r="E66" s="6" t="s">
        <v>60</v>
      </c>
      <c r="F66" s="6" t="s">
        <v>61</v>
      </c>
      <c r="G66" s="6" t="s">
        <v>74</v>
      </c>
      <c r="H66" s="6" t="s">
        <v>75</v>
      </c>
      <c r="I66" s="6">
        <v>12</v>
      </c>
      <c r="J66" s="6">
        <v>12</v>
      </c>
      <c r="K66" s="6">
        <v>10596.48</v>
      </c>
      <c r="L66" s="6"/>
      <c r="M66" s="6" t="s">
        <v>64</v>
      </c>
    </row>
    <row r="67" spans="1:13" ht="14.25" customHeight="1" x14ac:dyDescent="0.2">
      <c r="A67" s="5">
        <v>45639</v>
      </c>
      <c r="B67" s="6" t="s">
        <v>57</v>
      </c>
      <c r="C67" s="6" t="s">
        <v>72</v>
      </c>
      <c r="D67" s="6" t="s">
        <v>73</v>
      </c>
      <c r="E67" s="6" t="s">
        <v>60</v>
      </c>
      <c r="F67" s="6" t="s">
        <v>61</v>
      </c>
      <c r="G67" s="6" t="s">
        <v>74</v>
      </c>
      <c r="H67" s="6" t="s">
        <v>75</v>
      </c>
      <c r="I67" s="6">
        <v>12</v>
      </c>
      <c r="J67" s="6">
        <v>72</v>
      </c>
      <c r="K67" s="6">
        <v>63578.879999999997</v>
      </c>
      <c r="L67" s="6"/>
      <c r="M67" s="6" t="s">
        <v>64</v>
      </c>
    </row>
    <row r="68" spans="1:13" ht="14.25" customHeight="1" x14ac:dyDescent="0.2">
      <c r="A68" s="5">
        <v>45639</v>
      </c>
      <c r="B68" s="6" t="s">
        <v>57</v>
      </c>
      <c r="C68" s="6" t="s">
        <v>69</v>
      </c>
      <c r="D68" s="6" t="s">
        <v>70</v>
      </c>
      <c r="E68" s="6" t="s">
        <v>60</v>
      </c>
      <c r="F68" s="6" t="s">
        <v>61</v>
      </c>
      <c r="G68" s="6" t="s">
        <v>74</v>
      </c>
      <c r="H68" s="6" t="s">
        <v>75</v>
      </c>
      <c r="I68" s="6">
        <v>48</v>
      </c>
      <c r="J68" s="6">
        <v>192</v>
      </c>
      <c r="K68" s="6">
        <v>14663.04</v>
      </c>
      <c r="L68" s="6"/>
      <c r="M68" s="6" t="s">
        <v>64</v>
      </c>
    </row>
    <row r="69" spans="1:13" ht="14.25" customHeight="1" x14ac:dyDescent="0.2">
      <c r="A69" s="5">
        <v>45639</v>
      </c>
      <c r="B69" s="6" t="s">
        <v>57</v>
      </c>
      <c r="C69" s="6" t="s">
        <v>69</v>
      </c>
      <c r="D69" s="6" t="s">
        <v>70</v>
      </c>
      <c r="E69" s="6" t="s">
        <v>60</v>
      </c>
      <c r="F69" s="6" t="s">
        <v>61</v>
      </c>
      <c r="G69" s="6" t="s">
        <v>74</v>
      </c>
      <c r="H69" s="6" t="s">
        <v>75</v>
      </c>
      <c r="I69" s="6">
        <v>36</v>
      </c>
      <c r="J69" s="6">
        <v>360</v>
      </c>
      <c r="K69" s="6">
        <v>14400</v>
      </c>
      <c r="L69" s="6"/>
      <c r="M69" s="6" t="s">
        <v>64</v>
      </c>
    </row>
    <row r="70" spans="1:13" ht="14.25" customHeight="1" x14ac:dyDescent="0.2">
      <c r="A70" s="5">
        <v>45639</v>
      </c>
      <c r="B70" s="6" t="s">
        <v>57</v>
      </c>
      <c r="C70" s="6" t="s">
        <v>67</v>
      </c>
      <c r="D70" s="6" t="s">
        <v>68</v>
      </c>
      <c r="E70" s="6" t="s">
        <v>60</v>
      </c>
      <c r="F70" s="6" t="s">
        <v>61</v>
      </c>
      <c r="G70" s="6" t="s">
        <v>74</v>
      </c>
      <c r="H70" s="6" t="s">
        <v>75</v>
      </c>
      <c r="I70" s="6">
        <v>36</v>
      </c>
      <c r="J70" s="6">
        <v>72</v>
      </c>
      <c r="K70" s="6">
        <v>2880</v>
      </c>
      <c r="L70" s="6"/>
      <c r="M70" s="6" t="s">
        <v>64</v>
      </c>
    </row>
    <row r="71" spans="1:13" ht="14.25" customHeight="1" x14ac:dyDescent="0.2">
      <c r="A71" s="5">
        <v>45639</v>
      </c>
      <c r="B71" s="6" t="s">
        <v>57</v>
      </c>
      <c r="C71" s="6" t="s">
        <v>69</v>
      </c>
      <c r="D71" s="6" t="s">
        <v>70</v>
      </c>
      <c r="E71" s="6" t="s">
        <v>60</v>
      </c>
      <c r="F71" s="6" t="s">
        <v>61</v>
      </c>
      <c r="G71" s="6" t="s">
        <v>74</v>
      </c>
      <c r="H71" s="6" t="s">
        <v>75</v>
      </c>
      <c r="I71" s="6">
        <v>60</v>
      </c>
      <c r="J71" s="6">
        <v>600</v>
      </c>
      <c r="K71" s="6">
        <v>14700</v>
      </c>
      <c r="L71" s="6"/>
      <c r="M71" s="6" t="s">
        <v>64</v>
      </c>
    </row>
    <row r="72" spans="1:13" ht="14.25" customHeight="1" x14ac:dyDescent="0.2">
      <c r="A72" s="5">
        <v>45639</v>
      </c>
      <c r="B72" s="6" t="s">
        <v>57</v>
      </c>
      <c r="C72" s="6" t="s">
        <v>69</v>
      </c>
      <c r="D72" s="6" t="s">
        <v>70</v>
      </c>
      <c r="E72" s="6" t="s">
        <v>60</v>
      </c>
      <c r="F72" s="6" t="s">
        <v>61</v>
      </c>
      <c r="G72" s="6" t="s">
        <v>74</v>
      </c>
      <c r="H72" s="6" t="s">
        <v>75</v>
      </c>
      <c r="I72" s="6">
        <v>60</v>
      </c>
      <c r="J72" s="6">
        <v>120</v>
      </c>
      <c r="K72" s="6">
        <v>2940</v>
      </c>
      <c r="L72" s="6"/>
      <c r="M72" s="6" t="s">
        <v>64</v>
      </c>
    </row>
    <row r="73" spans="1:13" ht="14.25" customHeight="1" x14ac:dyDescent="0.2">
      <c r="A73" s="5">
        <v>45639</v>
      </c>
      <c r="B73" s="6" t="s">
        <v>57</v>
      </c>
      <c r="C73" s="6" t="s">
        <v>69</v>
      </c>
      <c r="D73" s="6" t="s">
        <v>70</v>
      </c>
      <c r="E73" s="6" t="s">
        <v>60</v>
      </c>
      <c r="F73" s="6" t="s">
        <v>61</v>
      </c>
      <c r="G73" s="6" t="s">
        <v>74</v>
      </c>
      <c r="H73" s="6" t="s">
        <v>75</v>
      </c>
      <c r="I73" s="6">
        <v>60</v>
      </c>
      <c r="J73" s="6">
        <v>60</v>
      </c>
      <c r="K73" s="6">
        <v>1470</v>
      </c>
      <c r="L73" s="6"/>
      <c r="M73" s="6" t="s">
        <v>64</v>
      </c>
    </row>
    <row r="74" spans="1:13" ht="14.25" customHeight="1" x14ac:dyDescent="0.2">
      <c r="A74" s="5">
        <v>45639</v>
      </c>
      <c r="B74" s="6" t="s">
        <v>57</v>
      </c>
      <c r="C74" s="6" t="s">
        <v>69</v>
      </c>
      <c r="D74" s="6" t="s">
        <v>70</v>
      </c>
      <c r="E74" s="6" t="s">
        <v>60</v>
      </c>
      <c r="F74" s="6" t="s">
        <v>61</v>
      </c>
      <c r="G74" s="6" t="s">
        <v>74</v>
      </c>
      <c r="H74" s="6" t="s">
        <v>75</v>
      </c>
      <c r="I74" s="6">
        <v>60</v>
      </c>
      <c r="J74" s="6">
        <v>60</v>
      </c>
      <c r="K74" s="6">
        <v>1470</v>
      </c>
      <c r="L74" s="6"/>
      <c r="M74" s="6" t="s">
        <v>64</v>
      </c>
    </row>
    <row r="75" spans="1:13" ht="14.25" customHeight="1" x14ac:dyDescent="0.2">
      <c r="A75" s="5">
        <v>45639</v>
      </c>
      <c r="B75" s="6" t="s">
        <v>57</v>
      </c>
      <c r="C75" s="6" t="s">
        <v>65</v>
      </c>
      <c r="D75" s="6" t="s">
        <v>66</v>
      </c>
      <c r="E75" s="6" t="s">
        <v>60</v>
      </c>
      <c r="F75" s="6" t="s">
        <v>61</v>
      </c>
      <c r="G75" s="6" t="s">
        <v>74</v>
      </c>
      <c r="H75" s="6" t="s">
        <v>75</v>
      </c>
      <c r="I75" s="6">
        <v>40</v>
      </c>
      <c r="J75" s="6">
        <v>40</v>
      </c>
      <c r="K75" s="6">
        <v>2750</v>
      </c>
      <c r="L75" s="6"/>
      <c r="M75" s="6" t="s">
        <v>64</v>
      </c>
    </row>
    <row r="76" spans="1:13" ht="14.25" customHeight="1" x14ac:dyDescent="0.2">
      <c r="A76" s="5">
        <v>45639</v>
      </c>
      <c r="B76" s="6" t="s">
        <v>57</v>
      </c>
      <c r="C76" s="6" t="s">
        <v>69</v>
      </c>
      <c r="D76" s="6" t="s">
        <v>70</v>
      </c>
      <c r="E76" s="6" t="s">
        <v>60</v>
      </c>
      <c r="F76" s="6" t="s">
        <v>61</v>
      </c>
      <c r="G76" s="6" t="s">
        <v>74</v>
      </c>
      <c r="H76" s="6" t="s">
        <v>75</v>
      </c>
      <c r="I76" s="6">
        <v>40</v>
      </c>
      <c r="J76" s="6">
        <v>40</v>
      </c>
      <c r="K76" s="6">
        <v>2750</v>
      </c>
      <c r="L76" s="6"/>
      <c r="M76" s="6" t="s">
        <v>64</v>
      </c>
    </row>
    <row r="77" spans="1:13" ht="14.25" customHeight="1" x14ac:dyDescent="0.2">
      <c r="A77" s="5">
        <v>45639</v>
      </c>
      <c r="B77" s="6" t="s">
        <v>57</v>
      </c>
      <c r="C77" s="6" t="s">
        <v>58</v>
      </c>
      <c r="D77" s="6" t="s">
        <v>59</v>
      </c>
      <c r="E77" s="6" t="s">
        <v>60</v>
      </c>
      <c r="F77" s="6" t="s">
        <v>61</v>
      </c>
      <c r="G77" s="6" t="s">
        <v>74</v>
      </c>
      <c r="H77" s="6" t="s">
        <v>76</v>
      </c>
      <c r="I77" s="6">
        <v>24</v>
      </c>
      <c r="J77" s="6">
        <v>48</v>
      </c>
      <c r="K77" s="6">
        <v>8247.36</v>
      </c>
      <c r="L77" s="6"/>
      <c r="M77" s="6" t="s">
        <v>64</v>
      </c>
    </row>
    <row r="78" spans="1:13" ht="14.25" customHeight="1" x14ac:dyDescent="0.2">
      <c r="A78" s="5">
        <v>45639</v>
      </c>
      <c r="B78" s="6" t="s">
        <v>57</v>
      </c>
      <c r="C78" s="6" t="s">
        <v>65</v>
      </c>
      <c r="D78" s="6" t="s">
        <v>66</v>
      </c>
      <c r="E78" s="6" t="s">
        <v>60</v>
      </c>
      <c r="F78" s="6" t="s">
        <v>61</v>
      </c>
      <c r="G78" s="6" t="s">
        <v>74</v>
      </c>
      <c r="H78" s="6" t="s">
        <v>76</v>
      </c>
      <c r="I78" s="6">
        <v>24</v>
      </c>
      <c r="J78" s="6">
        <v>3</v>
      </c>
      <c r="K78" s="6">
        <v>515.46</v>
      </c>
      <c r="L78" s="6"/>
      <c r="M78" s="6" t="s">
        <v>64</v>
      </c>
    </row>
    <row r="79" spans="1:13" ht="14.25" customHeight="1" x14ac:dyDescent="0.2">
      <c r="A79" s="5">
        <v>45639</v>
      </c>
      <c r="B79" s="6" t="s">
        <v>57</v>
      </c>
      <c r="C79" s="6" t="s">
        <v>67</v>
      </c>
      <c r="D79" s="6" t="s">
        <v>68</v>
      </c>
      <c r="E79" s="6" t="s">
        <v>60</v>
      </c>
      <c r="F79" s="6" t="s">
        <v>61</v>
      </c>
      <c r="G79" s="6" t="s">
        <v>74</v>
      </c>
      <c r="H79" s="6" t="s">
        <v>76</v>
      </c>
      <c r="I79" s="6">
        <v>30</v>
      </c>
      <c r="J79" s="6">
        <v>12</v>
      </c>
      <c r="K79" s="6">
        <v>3916.32</v>
      </c>
      <c r="L79" s="6"/>
      <c r="M79" s="6" t="s">
        <v>64</v>
      </c>
    </row>
    <row r="80" spans="1:13" ht="14.25" customHeight="1" x14ac:dyDescent="0.2">
      <c r="A80" s="5">
        <v>45639</v>
      </c>
      <c r="B80" s="6" t="s">
        <v>57</v>
      </c>
      <c r="C80" s="6" t="s">
        <v>65</v>
      </c>
      <c r="D80" s="6" t="s">
        <v>66</v>
      </c>
      <c r="E80" s="6" t="s">
        <v>60</v>
      </c>
      <c r="F80" s="6" t="s">
        <v>61</v>
      </c>
      <c r="G80" s="6" t="s">
        <v>74</v>
      </c>
      <c r="H80" s="6" t="s">
        <v>76</v>
      </c>
      <c r="I80" s="6">
        <v>56</v>
      </c>
      <c r="J80" s="6">
        <v>2</v>
      </c>
      <c r="K80" s="6">
        <v>343.64</v>
      </c>
      <c r="L80" s="6"/>
      <c r="M80" s="6" t="s">
        <v>64</v>
      </c>
    </row>
    <row r="81" spans="1:13" ht="14.25" customHeight="1" x14ac:dyDescent="0.2">
      <c r="A81" s="5">
        <v>45639</v>
      </c>
      <c r="B81" s="6" t="s">
        <v>57</v>
      </c>
      <c r="C81" s="6" t="s">
        <v>65</v>
      </c>
      <c r="D81" s="6" t="s">
        <v>66</v>
      </c>
      <c r="E81" s="6" t="s">
        <v>60</v>
      </c>
      <c r="F81" s="6" t="s">
        <v>61</v>
      </c>
      <c r="G81" s="6" t="s">
        <v>74</v>
      </c>
      <c r="H81" s="6" t="s">
        <v>76</v>
      </c>
      <c r="I81" s="6">
        <v>56</v>
      </c>
      <c r="J81" s="6">
        <v>10</v>
      </c>
      <c r="K81" s="6">
        <v>1718.2</v>
      </c>
      <c r="L81" s="6"/>
      <c r="M81" s="6" t="s">
        <v>64</v>
      </c>
    </row>
    <row r="82" spans="1:13" ht="14.25" customHeight="1" x14ac:dyDescent="0.2">
      <c r="A82" s="5">
        <v>45639</v>
      </c>
      <c r="B82" s="6" t="s">
        <v>57</v>
      </c>
      <c r="C82" s="6" t="s">
        <v>69</v>
      </c>
      <c r="D82" s="6" t="s">
        <v>70</v>
      </c>
      <c r="E82" s="6" t="s">
        <v>60</v>
      </c>
      <c r="F82" s="6" t="s">
        <v>61</v>
      </c>
      <c r="G82" s="6" t="s">
        <v>74</v>
      </c>
      <c r="H82" s="6" t="s">
        <v>76</v>
      </c>
      <c r="I82" s="6">
        <v>48</v>
      </c>
      <c r="J82" s="6">
        <v>48</v>
      </c>
      <c r="K82" s="6">
        <v>3272.64</v>
      </c>
      <c r="L82" s="6"/>
      <c r="M82" s="6" t="s">
        <v>64</v>
      </c>
    </row>
    <row r="83" spans="1:13" ht="14.25" customHeight="1" x14ac:dyDescent="0.2">
      <c r="A83" s="5">
        <v>45639</v>
      </c>
      <c r="B83" s="6" t="s">
        <v>57</v>
      </c>
      <c r="C83" s="6" t="s">
        <v>65</v>
      </c>
      <c r="D83" s="6" t="s">
        <v>66</v>
      </c>
      <c r="E83" s="6" t="s">
        <v>60</v>
      </c>
      <c r="F83" s="6" t="s">
        <v>61</v>
      </c>
      <c r="G83" s="6" t="s">
        <v>74</v>
      </c>
      <c r="H83" s="6" t="s">
        <v>76</v>
      </c>
      <c r="I83" s="6">
        <v>18</v>
      </c>
      <c r="J83" s="6">
        <v>4</v>
      </c>
      <c r="K83" s="6">
        <v>1305.44</v>
      </c>
      <c r="L83" s="6"/>
      <c r="M83" s="6" t="s">
        <v>64</v>
      </c>
    </row>
    <row r="84" spans="1:13" ht="14.25" customHeight="1" x14ac:dyDescent="0.2">
      <c r="A84" s="5">
        <v>45639</v>
      </c>
      <c r="B84" s="6" t="s">
        <v>57</v>
      </c>
      <c r="C84" s="6" t="s">
        <v>67</v>
      </c>
      <c r="D84" s="6" t="s">
        <v>68</v>
      </c>
      <c r="E84" s="6" t="s">
        <v>60</v>
      </c>
      <c r="F84" s="6" t="s">
        <v>61</v>
      </c>
      <c r="G84" s="6" t="s">
        <v>74</v>
      </c>
      <c r="H84" s="6" t="s">
        <v>76</v>
      </c>
      <c r="I84" s="6">
        <v>30</v>
      </c>
      <c r="J84" s="6">
        <v>12</v>
      </c>
      <c r="K84" s="6">
        <v>3916.32</v>
      </c>
      <c r="L84" s="6"/>
      <c r="M84" s="6" t="s">
        <v>64</v>
      </c>
    </row>
    <row r="85" spans="1:13" ht="14.25" customHeight="1" x14ac:dyDescent="0.2">
      <c r="A85" s="5">
        <v>45639</v>
      </c>
      <c r="B85" s="6" t="s">
        <v>57</v>
      </c>
      <c r="C85" s="6" t="s">
        <v>67</v>
      </c>
      <c r="D85" s="6" t="s">
        <v>68</v>
      </c>
      <c r="E85" s="6" t="s">
        <v>60</v>
      </c>
      <c r="F85" s="6" t="s">
        <v>61</v>
      </c>
      <c r="G85" s="6" t="s">
        <v>74</v>
      </c>
      <c r="H85" s="6" t="s">
        <v>76</v>
      </c>
      <c r="I85" s="6">
        <v>30</v>
      </c>
      <c r="J85" s="6">
        <v>3</v>
      </c>
      <c r="K85" s="6">
        <v>979.08</v>
      </c>
      <c r="L85" s="6"/>
      <c r="M85" s="6" t="s">
        <v>64</v>
      </c>
    </row>
    <row r="86" spans="1:13" ht="14.25" customHeight="1" x14ac:dyDescent="0.2">
      <c r="A86" s="5">
        <v>45639</v>
      </c>
      <c r="B86" s="6" t="s">
        <v>57</v>
      </c>
      <c r="C86" s="6" t="s">
        <v>67</v>
      </c>
      <c r="D86" s="6" t="s">
        <v>68</v>
      </c>
      <c r="E86" s="6" t="s">
        <v>60</v>
      </c>
      <c r="F86" s="6" t="s">
        <v>61</v>
      </c>
      <c r="G86" s="6" t="s">
        <v>74</v>
      </c>
      <c r="H86" s="6" t="s">
        <v>76</v>
      </c>
      <c r="I86" s="6">
        <v>30</v>
      </c>
      <c r="J86" s="6">
        <v>9</v>
      </c>
      <c r="K86" s="6">
        <v>3068.19</v>
      </c>
      <c r="L86" s="6"/>
      <c r="M86" s="6" t="s">
        <v>64</v>
      </c>
    </row>
    <row r="87" spans="1:13" ht="14.25" customHeight="1" x14ac:dyDescent="0.2">
      <c r="A87" s="5">
        <v>45639</v>
      </c>
      <c r="B87" s="6" t="s">
        <v>57</v>
      </c>
      <c r="C87" s="6" t="s">
        <v>67</v>
      </c>
      <c r="D87" s="6" t="s">
        <v>68</v>
      </c>
      <c r="E87" s="6" t="s">
        <v>60</v>
      </c>
      <c r="F87" s="6" t="s">
        <v>61</v>
      </c>
      <c r="G87" s="6" t="s">
        <v>74</v>
      </c>
      <c r="H87" s="6" t="s">
        <v>76</v>
      </c>
      <c r="I87" s="6">
        <v>30</v>
      </c>
      <c r="J87" s="6">
        <v>12</v>
      </c>
      <c r="K87" s="6">
        <v>3916.32</v>
      </c>
      <c r="L87" s="6"/>
      <c r="M87" s="6" t="s">
        <v>64</v>
      </c>
    </row>
    <row r="88" spans="1:13" ht="14.25" customHeight="1" x14ac:dyDescent="0.2">
      <c r="A88" s="5">
        <v>45639</v>
      </c>
      <c r="B88" s="6" t="s">
        <v>57</v>
      </c>
      <c r="C88" s="6" t="s">
        <v>67</v>
      </c>
      <c r="D88" s="6" t="s">
        <v>68</v>
      </c>
      <c r="E88" s="6" t="s">
        <v>60</v>
      </c>
      <c r="F88" s="6" t="s">
        <v>61</v>
      </c>
      <c r="G88" s="6" t="s">
        <v>74</v>
      </c>
      <c r="H88" s="6" t="s">
        <v>76</v>
      </c>
      <c r="I88" s="6">
        <v>12</v>
      </c>
      <c r="J88" s="6">
        <v>1</v>
      </c>
      <c r="K88" s="6">
        <v>750</v>
      </c>
      <c r="L88" s="6"/>
      <c r="M88" s="6" t="s">
        <v>64</v>
      </c>
    </row>
    <row r="89" spans="1:13" ht="14.25" customHeight="1" x14ac:dyDescent="0.2">
      <c r="A89" s="5">
        <v>45639</v>
      </c>
      <c r="B89" s="6" t="s">
        <v>57</v>
      </c>
      <c r="C89" s="6" t="s">
        <v>67</v>
      </c>
      <c r="D89" s="6" t="s">
        <v>68</v>
      </c>
      <c r="E89" s="6" t="s">
        <v>60</v>
      </c>
      <c r="F89" s="6" t="s">
        <v>61</v>
      </c>
      <c r="G89" s="6" t="s">
        <v>74</v>
      </c>
      <c r="H89" s="6" t="s">
        <v>76</v>
      </c>
      <c r="I89" s="6">
        <v>12</v>
      </c>
      <c r="J89" s="6">
        <v>11</v>
      </c>
      <c r="K89" s="6">
        <v>8829.48</v>
      </c>
      <c r="L89" s="6"/>
      <c r="M89" s="6" t="s">
        <v>64</v>
      </c>
    </row>
    <row r="90" spans="1:13" ht="14.25" customHeight="1" x14ac:dyDescent="0.2">
      <c r="A90" s="5">
        <v>45639</v>
      </c>
      <c r="B90" s="6" t="s">
        <v>57</v>
      </c>
      <c r="C90" s="6" t="s">
        <v>65</v>
      </c>
      <c r="D90" s="6" t="s">
        <v>66</v>
      </c>
      <c r="E90" s="6" t="s">
        <v>60</v>
      </c>
      <c r="F90" s="6" t="s">
        <v>61</v>
      </c>
      <c r="G90" s="6" t="s">
        <v>74</v>
      </c>
      <c r="H90" s="6" t="s">
        <v>76</v>
      </c>
      <c r="I90" s="6">
        <v>48</v>
      </c>
      <c r="J90" s="6">
        <v>12</v>
      </c>
      <c r="K90" s="6">
        <v>818.16</v>
      </c>
      <c r="L90" s="6"/>
      <c r="M90" s="6" t="s">
        <v>64</v>
      </c>
    </row>
    <row r="91" spans="1:13" ht="14.25" customHeight="1" x14ac:dyDescent="0.2">
      <c r="A91" s="5">
        <v>45639</v>
      </c>
      <c r="B91" s="6" t="s">
        <v>57</v>
      </c>
      <c r="C91" s="6" t="s">
        <v>65</v>
      </c>
      <c r="D91" s="6" t="s">
        <v>66</v>
      </c>
      <c r="E91" s="6" t="s">
        <v>60</v>
      </c>
      <c r="F91" s="6" t="s">
        <v>61</v>
      </c>
      <c r="G91" s="6" t="s">
        <v>74</v>
      </c>
      <c r="H91" s="6" t="s">
        <v>76</v>
      </c>
      <c r="I91" s="6">
        <v>18</v>
      </c>
      <c r="J91" s="6">
        <v>4</v>
      </c>
      <c r="K91" s="6">
        <v>1305.44</v>
      </c>
      <c r="L91" s="6"/>
      <c r="M91" s="6" t="s">
        <v>64</v>
      </c>
    </row>
    <row r="92" spans="1:13" ht="14.25" customHeight="1" x14ac:dyDescent="0.2">
      <c r="A92" s="5">
        <v>45639</v>
      </c>
      <c r="B92" s="6" t="s">
        <v>57</v>
      </c>
      <c r="C92" s="6" t="s">
        <v>69</v>
      </c>
      <c r="D92" s="6" t="s">
        <v>70</v>
      </c>
      <c r="E92" s="6" t="s">
        <v>60</v>
      </c>
      <c r="F92" s="6" t="s">
        <v>61</v>
      </c>
      <c r="G92" s="6" t="s">
        <v>77</v>
      </c>
      <c r="H92" s="6" t="s">
        <v>78</v>
      </c>
      <c r="I92" s="6">
        <v>48</v>
      </c>
      <c r="J92" s="6">
        <v>12</v>
      </c>
      <c r="K92" s="6">
        <v>1033.08</v>
      </c>
      <c r="L92" s="6"/>
      <c r="M92" s="6" t="s">
        <v>64</v>
      </c>
    </row>
    <row r="93" spans="1:13" ht="14.25" customHeight="1" x14ac:dyDescent="0.2">
      <c r="A93" s="5">
        <v>45639</v>
      </c>
      <c r="B93" s="6" t="s">
        <v>57</v>
      </c>
      <c r="C93" s="6" t="s">
        <v>67</v>
      </c>
      <c r="D93" s="6" t="s">
        <v>68</v>
      </c>
      <c r="E93" s="6" t="s">
        <v>60</v>
      </c>
      <c r="F93" s="6" t="s">
        <v>61</v>
      </c>
      <c r="G93" s="6" t="s">
        <v>77</v>
      </c>
      <c r="H93" s="6" t="s">
        <v>78</v>
      </c>
      <c r="I93" s="6">
        <v>48</v>
      </c>
      <c r="J93" s="6">
        <v>24</v>
      </c>
      <c r="K93" s="6">
        <v>2066.16</v>
      </c>
      <c r="L93" s="6"/>
      <c r="M93" s="6" t="s">
        <v>64</v>
      </c>
    </row>
    <row r="94" spans="1:13" ht="14.25" customHeight="1" x14ac:dyDescent="0.2">
      <c r="A94" s="5">
        <v>45640</v>
      </c>
      <c r="B94" s="6" t="s">
        <v>13</v>
      </c>
      <c r="C94" s="6" t="s">
        <v>79</v>
      </c>
      <c r="D94" s="6" t="s">
        <v>80</v>
      </c>
      <c r="E94" s="6" t="s">
        <v>81</v>
      </c>
      <c r="F94" s="6" t="s">
        <v>82</v>
      </c>
      <c r="G94" s="6" t="s">
        <v>26</v>
      </c>
      <c r="H94" s="6" t="s">
        <v>27</v>
      </c>
      <c r="I94" s="6">
        <v>24</v>
      </c>
      <c r="J94" s="6">
        <v>-1</v>
      </c>
      <c r="K94" s="6">
        <v>-437.5</v>
      </c>
      <c r="L94" s="6" t="s">
        <v>20</v>
      </c>
      <c r="M94" s="6" t="s">
        <v>64</v>
      </c>
    </row>
    <row r="95" spans="1:13" ht="14.25" customHeight="1" x14ac:dyDescent="0.2">
      <c r="A95" s="5">
        <v>45640</v>
      </c>
      <c r="B95" s="6" t="s">
        <v>83</v>
      </c>
      <c r="C95" s="6" t="s">
        <v>84</v>
      </c>
      <c r="D95" s="6" t="s">
        <v>85</v>
      </c>
      <c r="E95" s="6" t="s">
        <v>60</v>
      </c>
      <c r="F95" s="6" t="s">
        <v>61</v>
      </c>
      <c r="G95" s="6" t="s">
        <v>18</v>
      </c>
      <c r="H95" s="6" t="s">
        <v>19</v>
      </c>
      <c r="I95" s="6">
        <v>36</v>
      </c>
      <c r="J95" s="6">
        <v>-36</v>
      </c>
      <c r="K95" s="6">
        <v>-8839.44</v>
      </c>
      <c r="L95" s="6" t="s">
        <v>86</v>
      </c>
      <c r="M95" s="6" t="s">
        <v>64</v>
      </c>
    </row>
    <row r="96" spans="1:13" ht="14.25" customHeight="1" x14ac:dyDescent="0.2">
      <c r="A96" s="5">
        <v>45640</v>
      </c>
      <c r="B96" s="6" t="s">
        <v>83</v>
      </c>
      <c r="C96" s="6" t="s">
        <v>87</v>
      </c>
      <c r="D96" s="6" t="s">
        <v>88</v>
      </c>
      <c r="E96" s="6" t="s">
        <v>60</v>
      </c>
      <c r="F96" s="6" t="s">
        <v>61</v>
      </c>
      <c r="G96" s="6" t="s">
        <v>18</v>
      </c>
      <c r="H96" s="6" t="s">
        <v>89</v>
      </c>
      <c r="I96" s="6">
        <v>48</v>
      </c>
      <c r="J96" s="6">
        <v>-3</v>
      </c>
      <c r="K96" s="6">
        <v>-1918.83</v>
      </c>
      <c r="L96" s="6" t="s">
        <v>86</v>
      </c>
      <c r="M96" s="6" t="s">
        <v>64</v>
      </c>
    </row>
    <row r="97" spans="1:13" ht="14.25" customHeight="1" x14ac:dyDescent="0.2">
      <c r="A97" s="5">
        <v>45640</v>
      </c>
      <c r="B97" s="6" t="s">
        <v>83</v>
      </c>
      <c r="C97" s="6" t="s">
        <v>90</v>
      </c>
      <c r="D97" s="6" t="s">
        <v>91</v>
      </c>
      <c r="E97" s="6" t="s">
        <v>81</v>
      </c>
      <c r="F97" s="6" t="s">
        <v>82</v>
      </c>
      <c r="G97" s="6" t="s">
        <v>31</v>
      </c>
      <c r="H97" s="6" t="s">
        <v>32</v>
      </c>
      <c r="I97" s="6">
        <v>24</v>
      </c>
      <c r="J97" s="6">
        <v>-24</v>
      </c>
      <c r="K97" s="6">
        <v>-11170.08</v>
      </c>
      <c r="L97" s="6" t="s">
        <v>92</v>
      </c>
      <c r="M97" s="6" t="s">
        <v>64</v>
      </c>
    </row>
    <row r="98" spans="1:13" ht="14.25" customHeight="1" x14ac:dyDescent="0.2">
      <c r="A98" s="5">
        <v>45640</v>
      </c>
      <c r="B98" s="6" t="s">
        <v>83</v>
      </c>
      <c r="C98" s="6" t="s">
        <v>58</v>
      </c>
      <c r="D98" s="6" t="s">
        <v>59</v>
      </c>
      <c r="E98" s="6" t="s">
        <v>60</v>
      </c>
      <c r="F98" s="6" t="s">
        <v>61</v>
      </c>
      <c r="G98" s="6" t="s">
        <v>40</v>
      </c>
      <c r="H98" s="6" t="s">
        <v>93</v>
      </c>
      <c r="I98" s="6">
        <v>4</v>
      </c>
      <c r="J98" s="6">
        <v>-28</v>
      </c>
      <c r="K98" s="6">
        <v>-39719.4</v>
      </c>
      <c r="L98" s="6" t="s">
        <v>86</v>
      </c>
      <c r="M98" s="6" t="s">
        <v>64</v>
      </c>
    </row>
    <row r="99" spans="1:13" ht="14.25" customHeight="1" x14ac:dyDescent="0.2">
      <c r="A99" s="5">
        <v>45640</v>
      </c>
      <c r="B99" s="6" t="s">
        <v>83</v>
      </c>
      <c r="C99" s="6" t="s">
        <v>90</v>
      </c>
      <c r="D99" s="6" t="s">
        <v>91</v>
      </c>
      <c r="E99" s="6" t="s">
        <v>81</v>
      </c>
      <c r="F99" s="6" t="s">
        <v>82</v>
      </c>
      <c r="G99" s="6" t="s">
        <v>55</v>
      </c>
      <c r="H99" s="6" t="s">
        <v>56</v>
      </c>
      <c r="I99" s="6">
        <v>12</v>
      </c>
      <c r="J99" s="6">
        <v>-18</v>
      </c>
      <c r="K99" s="6">
        <v>-4680</v>
      </c>
      <c r="L99" s="6" t="s">
        <v>92</v>
      </c>
      <c r="M99" s="6" t="s">
        <v>64</v>
      </c>
    </row>
    <row r="100" spans="1:13" ht="14.25" customHeight="1" x14ac:dyDescent="0.2">
      <c r="A100" s="5">
        <v>45640</v>
      </c>
      <c r="B100" s="6" t="s">
        <v>57</v>
      </c>
      <c r="C100" s="6" t="s">
        <v>79</v>
      </c>
      <c r="D100" s="6" t="s">
        <v>80</v>
      </c>
      <c r="E100" s="6" t="s">
        <v>81</v>
      </c>
      <c r="F100" s="6" t="s">
        <v>82</v>
      </c>
      <c r="G100" s="6" t="s">
        <v>94</v>
      </c>
      <c r="H100" s="6" t="s">
        <v>95</v>
      </c>
      <c r="I100" s="6">
        <v>192</v>
      </c>
      <c r="J100" s="6">
        <v>96</v>
      </c>
      <c r="K100" s="6">
        <v>7493.76</v>
      </c>
      <c r="L100" s="6"/>
      <c r="M100" s="6" t="s">
        <v>64</v>
      </c>
    </row>
    <row r="101" spans="1:13" ht="14.25" customHeight="1" x14ac:dyDescent="0.2">
      <c r="A101" s="5">
        <v>45640</v>
      </c>
      <c r="B101" s="6" t="s">
        <v>57</v>
      </c>
      <c r="C101" s="6" t="s">
        <v>69</v>
      </c>
      <c r="D101" s="6" t="s">
        <v>70</v>
      </c>
      <c r="E101" s="6" t="s">
        <v>60</v>
      </c>
      <c r="F101" s="6" t="s">
        <v>61</v>
      </c>
      <c r="G101" s="6" t="s">
        <v>94</v>
      </c>
      <c r="H101" s="6" t="s">
        <v>95</v>
      </c>
      <c r="I101" s="6">
        <v>192</v>
      </c>
      <c r="J101" s="6">
        <v>60</v>
      </c>
      <c r="K101" s="6">
        <v>4683.6000000000004</v>
      </c>
      <c r="L101" s="6"/>
      <c r="M101" s="6" t="s">
        <v>64</v>
      </c>
    </row>
    <row r="102" spans="1:13" ht="14.25" customHeight="1" x14ac:dyDescent="0.2">
      <c r="A102" s="5">
        <v>45640</v>
      </c>
      <c r="B102" s="6" t="s">
        <v>57</v>
      </c>
      <c r="C102" s="6" t="s">
        <v>96</v>
      </c>
      <c r="D102" s="6" t="s">
        <v>97</v>
      </c>
      <c r="E102" s="6" t="s">
        <v>60</v>
      </c>
      <c r="F102" s="6" t="s">
        <v>61</v>
      </c>
      <c r="G102" s="6" t="s">
        <v>94</v>
      </c>
      <c r="H102" s="6" t="s">
        <v>98</v>
      </c>
      <c r="I102" s="6">
        <v>40</v>
      </c>
      <c r="J102" s="6">
        <v>6</v>
      </c>
      <c r="K102" s="6">
        <v>2500.02</v>
      </c>
      <c r="L102" s="6"/>
      <c r="M102" s="6" t="s">
        <v>64</v>
      </c>
    </row>
    <row r="103" spans="1:13" ht="14.25" customHeight="1" x14ac:dyDescent="0.2">
      <c r="A103" s="5">
        <v>45640</v>
      </c>
      <c r="B103" s="6" t="s">
        <v>57</v>
      </c>
      <c r="C103" s="6" t="s">
        <v>96</v>
      </c>
      <c r="D103" s="6" t="s">
        <v>97</v>
      </c>
      <c r="E103" s="6" t="s">
        <v>60</v>
      </c>
      <c r="F103" s="6" t="s">
        <v>61</v>
      </c>
      <c r="G103" s="6" t="s">
        <v>94</v>
      </c>
      <c r="H103" s="6" t="s">
        <v>98</v>
      </c>
      <c r="I103" s="6">
        <v>24</v>
      </c>
      <c r="J103" s="6">
        <v>6</v>
      </c>
      <c r="K103" s="6">
        <v>1973.7</v>
      </c>
      <c r="L103" s="6"/>
      <c r="M103" s="6" t="s">
        <v>64</v>
      </c>
    </row>
    <row r="104" spans="1:13" ht="14.25" customHeight="1" x14ac:dyDescent="0.2">
      <c r="A104" s="5">
        <v>45640</v>
      </c>
      <c r="B104" s="6" t="s">
        <v>57</v>
      </c>
      <c r="C104" s="6" t="s">
        <v>96</v>
      </c>
      <c r="D104" s="6" t="s">
        <v>97</v>
      </c>
      <c r="E104" s="6" t="s">
        <v>60</v>
      </c>
      <c r="F104" s="6" t="s">
        <v>61</v>
      </c>
      <c r="G104" s="6" t="s">
        <v>94</v>
      </c>
      <c r="H104" s="6" t="s">
        <v>98</v>
      </c>
      <c r="I104" s="6">
        <v>18</v>
      </c>
      <c r="J104" s="6">
        <v>6</v>
      </c>
      <c r="K104" s="6">
        <v>1973.7</v>
      </c>
      <c r="L104" s="6"/>
      <c r="M104" s="6" t="s">
        <v>64</v>
      </c>
    </row>
    <row r="105" spans="1:13" ht="14.25" customHeight="1" x14ac:dyDescent="0.2">
      <c r="A105" s="5">
        <v>45640</v>
      </c>
      <c r="B105" s="6" t="s">
        <v>57</v>
      </c>
      <c r="C105" s="6" t="s">
        <v>96</v>
      </c>
      <c r="D105" s="6" t="s">
        <v>97</v>
      </c>
      <c r="E105" s="6" t="s">
        <v>60</v>
      </c>
      <c r="F105" s="6" t="s">
        <v>61</v>
      </c>
      <c r="G105" s="6" t="s">
        <v>94</v>
      </c>
      <c r="H105" s="6" t="s">
        <v>98</v>
      </c>
      <c r="I105" s="6">
        <v>18</v>
      </c>
      <c r="J105" s="6">
        <v>18</v>
      </c>
      <c r="K105" s="6">
        <v>5131.62</v>
      </c>
      <c r="L105" s="6"/>
      <c r="M105" s="6" t="s">
        <v>64</v>
      </c>
    </row>
    <row r="106" spans="1:13" ht="14.25" customHeight="1" x14ac:dyDescent="0.2">
      <c r="A106" s="5">
        <v>45640</v>
      </c>
      <c r="B106" s="6" t="s">
        <v>57</v>
      </c>
      <c r="C106" s="6" t="s">
        <v>99</v>
      </c>
      <c r="D106" s="6" t="s">
        <v>100</v>
      </c>
      <c r="E106" s="6" t="s">
        <v>81</v>
      </c>
      <c r="F106" s="6" t="s">
        <v>82</v>
      </c>
      <c r="G106" s="6" t="s">
        <v>18</v>
      </c>
      <c r="H106" s="6" t="s">
        <v>101</v>
      </c>
      <c r="I106" s="6">
        <v>144</v>
      </c>
      <c r="J106" s="6">
        <v>24</v>
      </c>
      <c r="K106" s="6">
        <v>1009.92</v>
      </c>
      <c r="L106" s="6"/>
      <c r="M106" s="6" t="s">
        <v>64</v>
      </c>
    </row>
    <row r="107" spans="1:13" ht="14.25" customHeight="1" x14ac:dyDescent="0.2">
      <c r="A107" s="5">
        <v>45640</v>
      </c>
      <c r="B107" s="6" t="s">
        <v>57</v>
      </c>
      <c r="C107" s="6" t="s">
        <v>96</v>
      </c>
      <c r="D107" s="6" t="s">
        <v>97</v>
      </c>
      <c r="E107" s="6" t="s">
        <v>60</v>
      </c>
      <c r="F107" s="6" t="s">
        <v>61</v>
      </c>
      <c r="G107" s="6" t="s">
        <v>18</v>
      </c>
      <c r="H107" s="6" t="s">
        <v>101</v>
      </c>
      <c r="I107" s="6">
        <v>144</v>
      </c>
      <c r="J107" s="6">
        <v>48</v>
      </c>
      <c r="K107" s="6">
        <v>2019.84</v>
      </c>
      <c r="L107" s="6"/>
      <c r="M107" s="6" t="s">
        <v>64</v>
      </c>
    </row>
    <row r="108" spans="1:13" ht="14.25" customHeight="1" x14ac:dyDescent="0.2">
      <c r="A108" s="5">
        <v>45640</v>
      </c>
      <c r="B108" s="6" t="s">
        <v>57</v>
      </c>
      <c r="C108" s="6" t="s">
        <v>58</v>
      </c>
      <c r="D108" s="6" t="s">
        <v>59</v>
      </c>
      <c r="E108" s="6" t="s">
        <v>60</v>
      </c>
      <c r="F108" s="6" t="s">
        <v>61</v>
      </c>
      <c r="G108" s="6" t="s">
        <v>18</v>
      </c>
      <c r="H108" s="6" t="s">
        <v>102</v>
      </c>
      <c r="I108" s="6">
        <v>200</v>
      </c>
      <c r="J108" s="6">
        <v>20</v>
      </c>
      <c r="K108" s="6">
        <v>11160.8</v>
      </c>
      <c r="L108" s="6"/>
      <c r="M108" s="6" t="s">
        <v>64</v>
      </c>
    </row>
    <row r="109" spans="1:13" ht="14.25" customHeight="1" x14ac:dyDescent="0.2">
      <c r="A109" s="5">
        <v>45640</v>
      </c>
      <c r="B109" s="6" t="s">
        <v>57</v>
      </c>
      <c r="C109" s="6" t="s">
        <v>58</v>
      </c>
      <c r="D109" s="6" t="s">
        <v>59</v>
      </c>
      <c r="E109" s="6" t="s">
        <v>60</v>
      </c>
      <c r="F109" s="6" t="s">
        <v>61</v>
      </c>
      <c r="G109" s="6" t="s">
        <v>18</v>
      </c>
      <c r="H109" s="6" t="s">
        <v>102</v>
      </c>
      <c r="I109" s="6">
        <v>40</v>
      </c>
      <c r="J109" s="6">
        <v>20</v>
      </c>
      <c r="K109" s="6">
        <v>20518</v>
      </c>
      <c r="L109" s="6"/>
      <c r="M109" s="6" t="s">
        <v>64</v>
      </c>
    </row>
    <row r="110" spans="1:13" ht="14.25" customHeight="1" x14ac:dyDescent="0.2">
      <c r="A110" s="5">
        <v>45640</v>
      </c>
      <c r="B110" s="6" t="s">
        <v>57</v>
      </c>
      <c r="C110" s="6" t="s">
        <v>84</v>
      </c>
      <c r="D110" s="6" t="s">
        <v>85</v>
      </c>
      <c r="E110" s="6" t="s">
        <v>60</v>
      </c>
      <c r="F110" s="6" t="s">
        <v>61</v>
      </c>
      <c r="G110" s="6" t="s">
        <v>18</v>
      </c>
      <c r="H110" s="6" t="s">
        <v>103</v>
      </c>
      <c r="I110" s="6">
        <v>192</v>
      </c>
      <c r="J110" s="6">
        <v>96</v>
      </c>
      <c r="K110" s="6">
        <v>6314.88</v>
      </c>
      <c r="L110" s="6"/>
      <c r="M110" s="6" t="s">
        <v>64</v>
      </c>
    </row>
    <row r="111" spans="1:13" ht="14.25" customHeight="1" x14ac:dyDescent="0.2">
      <c r="A111" s="5">
        <v>45640</v>
      </c>
      <c r="B111" s="6" t="s">
        <v>57</v>
      </c>
      <c r="C111" s="6" t="s">
        <v>79</v>
      </c>
      <c r="D111" s="6" t="s">
        <v>80</v>
      </c>
      <c r="E111" s="6" t="s">
        <v>81</v>
      </c>
      <c r="F111" s="6" t="s">
        <v>82</v>
      </c>
      <c r="G111" s="6" t="s">
        <v>18</v>
      </c>
      <c r="H111" s="6" t="s">
        <v>103</v>
      </c>
      <c r="I111" s="6">
        <v>192</v>
      </c>
      <c r="J111" s="6">
        <v>48</v>
      </c>
      <c r="K111" s="6">
        <v>3157.44</v>
      </c>
      <c r="L111" s="6"/>
      <c r="M111" s="6" t="s">
        <v>64</v>
      </c>
    </row>
    <row r="112" spans="1:13" ht="14.25" customHeight="1" x14ac:dyDescent="0.2">
      <c r="A112" s="5">
        <v>45640</v>
      </c>
      <c r="B112" s="6" t="s">
        <v>57</v>
      </c>
      <c r="C112" s="6" t="s">
        <v>84</v>
      </c>
      <c r="D112" s="6" t="s">
        <v>85</v>
      </c>
      <c r="E112" s="6" t="s">
        <v>60</v>
      </c>
      <c r="F112" s="6" t="s">
        <v>61</v>
      </c>
      <c r="G112" s="6" t="s">
        <v>18</v>
      </c>
      <c r="H112" s="6" t="s">
        <v>104</v>
      </c>
      <c r="I112" s="6">
        <v>240</v>
      </c>
      <c r="J112" s="6">
        <v>24</v>
      </c>
      <c r="K112" s="6">
        <v>2688</v>
      </c>
      <c r="L112" s="6"/>
      <c r="M112" s="6" t="s">
        <v>64</v>
      </c>
    </row>
    <row r="113" spans="1:13" ht="14.25" customHeight="1" x14ac:dyDescent="0.2">
      <c r="A113" s="5">
        <v>45640</v>
      </c>
      <c r="B113" s="6" t="s">
        <v>57</v>
      </c>
      <c r="C113" s="6" t="s">
        <v>96</v>
      </c>
      <c r="D113" s="6" t="s">
        <v>97</v>
      </c>
      <c r="E113" s="6" t="s">
        <v>60</v>
      </c>
      <c r="F113" s="6" t="s">
        <v>61</v>
      </c>
      <c r="G113" s="6" t="s">
        <v>18</v>
      </c>
      <c r="H113" s="6" t="s">
        <v>104</v>
      </c>
      <c r="I113" s="6">
        <v>480</v>
      </c>
      <c r="J113" s="6">
        <v>480</v>
      </c>
      <c r="K113" s="6">
        <v>19200</v>
      </c>
      <c r="L113" s="6"/>
      <c r="M113" s="6" t="s">
        <v>64</v>
      </c>
    </row>
    <row r="114" spans="1:13" ht="14.25" customHeight="1" x14ac:dyDescent="0.2">
      <c r="A114" s="5">
        <v>45640</v>
      </c>
      <c r="B114" s="6" t="s">
        <v>57</v>
      </c>
      <c r="C114" s="6" t="s">
        <v>84</v>
      </c>
      <c r="D114" s="6" t="s">
        <v>85</v>
      </c>
      <c r="E114" s="6" t="s">
        <v>60</v>
      </c>
      <c r="F114" s="6" t="s">
        <v>61</v>
      </c>
      <c r="G114" s="6" t="s">
        <v>18</v>
      </c>
      <c r="H114" s="6" t="s">
        <v>104</v>
      </c>
      <c r="I114" s="6">
        <v>480</v>
      </c>
      <c r="J114" s="6">
        <v>40</v>
      </c>
      <c r="K114" s="6">
        <v>1600</v>
      </c>
      <c r="L114" s="6"/>
      <c r="M114" s="6" t="s">
        <v>64</v>
      </c>
    </row>
    <row r="115" spans="1:13" ht="14.25" customHeight="1" x14ac:dyDescent="0.2">
      <c r="A115" s="5">
        <v>45640</v>
      </c>
      <c r="B115" s="6" t="s">
        <v>57</v>
      </c>
      <c r="C115" s="6" t="s">
        <v>96</v>
      </c>
      <c r="D115" s="6" t="s">
        <v>97</v>
      </c>
      <c r="E115" s="6" t="s">
        <v>60</v>
      </c>
      <c r="F115" s="6" t="s">
        <v>61</v>
      </c>
      <c r="G115" s="6" t="s">
        <v>18</v>
      </c>
      <c r="H115" s="6" t="s">
        <v>104</v>
      </c>
      <c r="I115" s="6">
        <v>480</v>
      </c>
      <c r="J115" s="6">
        <v>480</v>
      </c>
      <c r="K115" s="6">
        <v>33600</v>
      </c>
      <c r="L115" s="6"/>
      <c r="M115" s="6" t="s">
        <v>64</v>
      </c>
    </row>
    <row r="116" spans="1:13" ht="14.25" customHeight="1" x14ac:dyDescent="0.2">
      <c r="A116" s="5">
        <v>45640</v>
      </c>
      <c r="B116" s="6" t="s">
        <v>57</v>
      </c>
      <c r="C116" s="6" t="s">
        <v>84</v>
      </c>
      <c r="D116" s="6" t="s">
        <v>85</v>
      </c>
      <c r="E116" s="6" t="s">
        <v>60</v>
      </c>
      <c r="F116" s="6" t="s">
        <v>61</v>
      </c>
      <c r="G116" s="6" t="s">
        <v>18</v>
      </c>
      <c r="H116" s="6" t="s">
        <v>104</v>
      </c>
      <c r="I116" s="6">
        <v>480</v>
      </c>
      <c r="J116" s="6">
        <v>40</v>
      </c>
      <c r="K116" s="6">
        <v>2800</v>
      </c>
      <c r="L116" s="6"/>
      <c r="M116" s="6" t="s">
        <v>64</v>
      </c>
    </row>
    <row r="117" spans="1:13" ht="14.25" customHeight="1" x14ac:dyDescent="0.2">
      <c r="A117" s="5">
        <v>45640</v>
      </c>
      <c r="B117" s="6" t="s">
        <v>57</v>
      </c>
      <c r="C117" s="6" t="s">
        <v>96</v>
      </c>
      <c r="D117" s="6" t="s">
        <v>97</v>
      </c>
      <c r="E117" s="6" t="s">
        <v>60</v>
      </c>
      <c r="F117" s="6" t="s">
        <v>61</v>
      </c>
      <c r="G117" s="6" t="s">
        <v>18</v>
      </c>
      <c r="H117" s="6" t="s">
        <v>104</v>
      </c>
      <c r="I117" s="6">
        <v>108</v>
      </c>
      <c r="J117" s="6">
        <v>92</v>
      </c>
      <c r="K117" s="6">
        <v>9103.4</v>
      </c>
      <c r="L117" s="6"/>
      <c r="M117" s="6" t="s">
        <v>64</v>
      </c>
    </row>
    <row r="118" spans="1:13" ht="14.25" customHeight="1" x14ac:dyDescent="0.2">
      <c r="A118" s="5">
        <v>45640</v>
      </c>
      <c r="B118" s="6" t="s">
        <v>57</v>
      </c>
      <c r="C118" s="6" t="s">
        <v>96</v>
      </c>
      <c r="D118" s="6" t="s">
        <v>97</v>
      </c>
      <c r="E118" s="6" t="s">
        <v>60</v>
      </c>
      <c r="F118" s="6" t="s">
        <v>61</v>
      </c>
      <c r="G118" s="6" t="s">
        <v>18</v>
      </c>
      <c r="H118" s="6" t="s">
        <v>104</v>
      </c>
      <c r="I118" s="6">
        <v>108</v>
      </c>
      <c r="J118" s="6">
        <v>124</v>
      </c>
      <c r="K118" s="6">
        <v>12269.8</v>
      </c>
      <c r="L118" s="6"/>
      <c r="M118" s="6" t="s">
        <v>64</v>
      </c>
    </row>
    <row r="119" spans="1:13" ht="14.25" customHeight="1" x14ac:dyDescent="0.2">
      <c r="A119" s="5">
        <v>45640</v>
      </c>
      <c r="B119" s="6" t="s">
        <v>57</v>
      </c>
      <c r="C119" s="6" t="s">
        <v>99</v>
      </c>
      <c r="D119" s="6" t="s">
        <v>100</v>
      </c>
      <c r="E119" s="6" t="s">
        <v>81</v>
      </c>
      <c r="F119" s="6" t="s">
        <v>82</v>
      </c>
      <c r="G119" s="6" t="s">
        <v>18</v>
      </c>
      <c r="H119" s="6" t="s">
        <v>19</v>
      </c>
      <c r="I119" s="6">
        <v>60</v>
      </c>
      <c r="J119" s="6">
        <v>3</v>
      </c>
      <c r="K119" s="6">
        <v>3716.22</v>
      </c>
      <c r="L119" s="6"/>
      <c r="M119" s="6" t="s">
        <v>64</v>
      </c>
    </row>
    <row r="120" spans="1:13" ht="14.25" customHeight="1" x14ac:dyDescent="0.2">
      <c r="A120" s="5">
        <v>45640</v>
      </c>
      <c r="B120" s="6" t="s">
        <v>57</v>
      </c>
      <c r="C120" s="6" t="s">
        <v>69</v>
      </c>
      <c r="D120" s="6" t="s">
        <v>70</v>
      </c>
      <c r="E120" s="6" t="s">
        <v>60</v>
      </c>
      <c r="F120" s="6" t="s">
        <v>61</v>
      </c>
      <c r="G120" s="6" t="s">
        <v>18</v>
      </c>
      <c r="H120" s="6" t="s">
        <v>19</v>
      </c>
      <c r="I120" s="6">
        <v>60</v>
      </c>
      <c r="J120" s="6">
        <v>6</v>
      </c>
      <c r="K120" s="6">
        <v>7432.44</v>
      </c>
      <c r="L120" s="6"/>
      <c r="M120" s="6" t="s">
        <v>64</v>
      </c>
    </row>
    <row r="121" spans="1:13" ht="14.25" customHeight="1" x14ac:dyDescent="0.2">
      <c r="A121" s="5">
        <v>45640</v>
      </c>
      <c r="B121" s="6" t="s">
        <v>57</v>
      </c>
      <c r="C121" s="6" t="s">
        <v>58</v>
      </c>
      <c r="D121" s="6" t="s">
        <v>59</v>
      </c>
      <c r="E121" s="6" t="s">
        <v>60</v>
      </c>
      <c r="F121" s="6" t="s">
        <v>61</v>
      </c>
      <c r="G121" s="6" t="s">
        <v>18</v>
      </c>
      <c r="H121" s="6" t="s">
        <v>19</v>
      </c>
      <c r="I121" s="6">
        <v>72</v>
      </c>
      <c r="J121" s="6">
        <v>2</v>
      </c>
      <c r="K121" s="6">
        <v>533.94000000000005</v>
      </c>
      <c r="L121" s="6"/>
      <c r="M121" s="6" t="s">
        <v>64</v>
      </c>
    </row>
    <row r="122" spans="1:13" ht="14.25" customHeight="1" x14ac:dyDescent="0.2">
      <c r="A122" s="5">
        <v>45640</v>
      </c>
      <c r="B122" s="6" t="s">
        <v>57</v>
      </c>
      <c r="C122" s="6" t="s">
        <v>58</v>
      </c>
      <c r="D122" s="6" t="s">
        <v>59</v>
      </c>
      <c r="E122" s="6" t="s">
        <v>60</v>
      </c>
      <c r="F122" s="6" t="s">
        <v>61</v>
      </c>
      <c r="G122" s="6" t="s">
        <v>18</v>
      </c>
      <c r="H122" s="6" t="s">
        <v>19</v>
      </c>
      <c r="I122" s="6">
        <v>72</v>
      </c>
      <c r="J122" s="6">
        <v>34</v>
      </c>
      <c r="K122" s="6">
        <v>9076.98</v>
      </c>
      <c r="L122" s="6"/>
      <c r="M122" s="6" t="s">
        <v>105</v>
      </c>
    </row>
    <row r="123" spans="1:13" ht="14.25" customHeight="1" x14ac:dyDescent="0.2">
      <c r="A123" s="5">
        <v>45640</v>
      </c>
      <c r="B123" s="6" t="s">
        <v>57</v>
      </c>
      <c r="C123" s="6" t="s">
        <v>90</v>
      </c>
      <c r="D123" s="6" t="s">
        <v>91</v>
      </c>
      <c r="E123" s="6" t="s">
        <v>81</v>
      </c>
      <c r="F123" s="6" t="s">
        <v>82</v>
      </c>
      <c r="G123" s="6" t="s">
        <v>18</v>
      </c>
      <c r="H123" s="6" t="s">
        <v>19</v>
      </c>
      <c r="I123" s="6">
        <v>48</v>
      </c>
      <c r="J123" s="6">
        <v>12</v>
      </c>
      <c r="K123" s="6">
        <v>6160.68</v>
      </c>
      <c r="L123" s="6"/>
      <c r="M123" s="6" t="s">
        <v>105</v>
      </c>
    </row>
    <row r="124" spans="1:13" ht="14.25" customHeight="1" x14ac:dyDescent="0.2">
      <c r="A124" s="5">
        <v>45640</v>
      </c>
      <c r="B124" s="6" t="s">
        <v>57</v>
      </c>
      <c r="C124" s="6" t="s">
        <v>106</v>
      </c>
      <c r="D124" s="6" t="s">
        <v>107</v>
      </c>
      <c r="E124" s="6" t="s">
        <v>81</v>
      </c>
      <c r="F124" s="6" t="s">
        <v>82</v>
      </c>
      <c r="G124" s="6" t="s">
        <v>18</v>
      </c>
      <c r="H124" s="6" t="s">
        <v>19</v>
      </c>
      <c r="I124" s="6">
        <v>36</v>
      </c>
      <c r="J124" s="6">
        <v>6</v>
      </c>
      <c r="K124" s="6">
        <v>1473.24</v>
      </c>
      <c r="L124" s="6"/>
      <c r="M124" s="6" t="s">
        <v>105</v>
      </c>
    </row>
    <row r="125" spans="1:13" ht="14.25" customHeight="1" x14ac:dyDescent="0.2">
      <c r="A125" s="5">
        <v>45640</v>
      </c>
      <c r="B125" s="6" t="s">
        <v>57</v>
      </c>
      <c r="C125" s="6" t="s">
        <v>106</v>
      </c>
      <c r="D125" s="6" t="s">
        <v>107</v>
      </c>
      <c r="E125" s="6" t="s">
        <v>81</v>
      </c>
      <c r="F125" s="6" t="s">
        <v>82</v>
      </c>
      <c r="G125" s="6" t="s">
        <v>18</v>
      </c>
      <c r="H125" s="6" t="s">
        <v>89</v>
      </c>
      <c r="I125" s="6">
        <v>72</v>
      </c>
      <c r="J125" s="6">
        <v>3</v>
      </c>
      <c r="K125" s="6">
        <v>1056.03</v>
      </c>
      <c r="L125" s="6"/>
      <c r="M125" s="6" t="s">
        <v>105</v>
      </c>
    </row>
    <row r="126" spans="1:13" ht="14.25" customHeight="1" x14ac:dyDescent="0.2">
      <c r="A126" s="5">
        <v>45640</v>
      </c>
      <c r="B126" s="6" t="s">
        <v>57</v>
      </c>
      <c r="C126" s="6" t="s">
        <v>87</v>
      </c>
      <c r="D126" s="6" t="s">
        <v>88</v>
      </c>
      <c r="E126" s="6" t="s">
        <v>60</v>
      </c>
      <c r="F126" s="6" t="s">
        <v>61</v>
      </c>
      <c r="G126" s="6" t="s">
        <v>18</v>
      </c>
      <c r="H126" s="6" t="s">
        <v>89</v>
      </c>
      <c r="I126" s="6">
        <v>72</v>
      </c>
      <c r="J126" s="6">
        <v>12</v>
      </c>
      <c r="K126" s="6">
        <v>4224.12</v>
      </c>
      <c r="L126" s="6"/>
      <c r="M126" s="6" t="s">
        <v>105</v>
      </c>
    </row>
    <row r="127" spans="1:13" ht="14.25" customHeight="1" x14ac:dyDescent="0.2">
      <c r="A127" s="5">
        <v>45640</v>
      </c>
      <c r="B127" s="6" t="s">
        <v>57</v>
      </c>
      <c r="C127" s="6" t="s">
        <v>87</v>
      </c>
      <c r="D127" s="6" t="s">
        <v>88</v>
      </c>
      <c r="E127" s="6" t="s">
        <v>60</v>
      </c>
      <c r="F127" s="6" t="s">
        <v>61</v>
      </c>
      <c r="G127" s="6" t="s">
        <v>18</v>
      </c>
      <c r="H127" s="6" t="s">
        <v>89</v>
      </c>
      <c r="I127" s="6">
        <v>48</v>
      </c>
      <c r="J127" s="6">
        <v>3</v>
      </c>
      <c r="K127" s="6">
        <v>1918.83</v>
      </c>
      <c r="L127" s="6"/>
      <c r="M127" s="6" t="s">
        <v>105</v>
      </c>
    </row>
    <row r="128" spans="1:13" ht="14.25" customHeight="1" x14ac:dyDescent="0.2">
      <c r="A128" s="5">
        <v>45640</v>
      </c>
      <c r="B128" s="6" t="s">
        <v>57</v>
      </c>
      <c r="C128" s="6" t="s">
        <v>87</v>
      </c>
      <c r="D128" s="6" t="s">
        <v>88</v>
      </c>
      <c r="E128" s="6" t="s">
        <v>60</v>
      </c>
      <c r="F128" s="6" t="s">
        <v>61</v>
      </c>
      <c r="G128" s="6" t="s">
        <v>18</v>
      </c>
      <c r="H128" s="6" t="s">
        <v>89</v>
      </c>
      <c r="I128" s="6">
        <v>48</v>
      </c>
      <c r="J128" s="6">
        <v>2</v>
      </c>
      <c r="K128" s="6">
        <v>1314.52</v>
      </c>
      <c r="L128" s="6"/>
      <c r="M128" s="6" t="s">
        <v>105</v>
      </c>
    </row>
    <row r="129" spans="1:13" ht="14.25" customHeight="1" x14ac:dyDescent="0.2">
      <c r="A129" s="5">
        <v>45640</v>
      </c>
      <c r="B129" s="6" t="s">
        <v>57</v>
      </c>
      <c r="C129" s="6" t="s">
        <v>87</v>
      </c>
      <c r="D129" s="6" t="s">
        <v>88</v>
      </c>
      <c r="E129" s="6" t="s">
        <v>60</v>
      </c>
      <c r="F129" s="6" t="s">
        <v>61</v>
      </c>
      <c r="G129" s="6" t="s">
        <v>18</v>
      </c>
      <c r="H129" s="6" t="s">
        <v>89</v>
      </c>
      <c r="I129" s="6">
        <v>48</v>
      </c>
      <c r="J129" s="6">
        <v>1</v>
      </c>
      <c r="K129" s="6">
        <v>657.26</v>
      </c>
      <c r="L129" s="6"/>
      <c r="M129" s="6" t="s">
        <v>105</v>
      </c>
    </row>
    <row r="130" spans="1:13" ht="14.25" customHeight="1" x14ac:dyDescent="0.2">
      <c r="A130" s="5">
        <v>45640</v>
      </c>
      <c r="B130" s="6" t="s">
        <v>57</v>
      </c>
      <c r="C130" s="6" t="s">
        <v>96</v>
      </c>
      <c r="D130" s="6" t="s">
        <v>97</v>
      </c>
      <c r="E130" s="6" t="s">
        <v>60</v>
      </c>
      <c r="F130" s="6" t="s">
        <v>61</v>
      </c>
      <c r="G130" s="6" t="s">
        <v>18</v>
      </c>
      <c r="H130" s="6" t="s">
        <v>89</v>
      </c>
      <c r="I130" s="6">
        <v>36</v>
      </c>
      <c r="J130" s="6">
        <v>6</v>
      </c>
      <c r="K130" s="6">
        <v>7021.62</v>
      </c>
      <c r="L130" s="6"/>
      <c r="M130" s="6" t="s">
        <v>105</v>
      </c>
    </row>
    <row r="131" spans="1:13" ht="14.25" customHeight="1" x14ac:dyDescent="0.2">
      <c r="A131" s="5">
        <v>45640</v>
      </c>
      <c r="B131" s="6" t="s">
        <v>57</v>
      </c>
      <c r="C131" s="6" t="s">
        <v>96</v>
      </c>
      <c r="D131" s="6" t="s">
        <v>97</v>
      </c>
      <c r="E131" s="6" t="s">
        <v>60</v>
      </c>
      <c r="F131" s="6" t="s">
        <v>61</v>
      </c>
      <c r="G131" s="6" t="s">
        <v>18</v>
      </c>
      <c r="H131" s="6" t="s">
        <v>89</v>
      </c>
      <c r="I131" s="6">
        <v>36</v>
      </c>
      <c r="J131" s="6">
        <v>6</v>
      </c>
      <c r="K131" s="6">
        <v>1967.1</v>
      </c>
      <c r="L131" s="6"/>
      <c r="M131" s="6" t="s">
        <v>105</v>
      </c>
    </row>
    <row r="132" spans="1:13" ht="14.25" customHeight="1" x14ac:dyDescent="0.2">
      <c r="A132" s="5">
        <v>45640</v>
      </c>
      <c r="B132" s="6" t="s">
        <v>57</v>
      </c>
      <c r="C132" s="6" t="s">
        <v>106</v>
      </c>
      <c r="D132" s="6" t="s">
        <v>107</v>
      </c>
      <c r="E132" s="6" t="s">
        <v>81</v>
      </c>
      <c r="F132" s="6" t="s">
        <v>82</v>
      </c>
      <c r="G132" s="6" t="s">
        <v>18</v>
      </c>
      <c r="H132" s="6" t="s">
        <v>89</v>
      </c>
      <c r="I132" s="6">
        <v>36</v>
      </c>
      <c r="J132" s="6">
        <v>2</v>
      </c>
      <c r="K132" s="6">
        <v>655.7</v>
      </c>
      <c r="L132" s="6"/>
      <c r="M132" s="6" t="s">
        <v>105</v>
      </c>
    </row>
    <row r="133" spans="1:13" ht="14.25" customHeight="1" x14ac:dyDescent="0.2">
      <c r="A133" s="5">
        <v>45640</v>
      </c>
      <c r="B133" s="6" t="s">
        <v>57</v>
      </c>
      <c r="C133" s="6" t="s">
        <v>106</v>
      </c>
      <c r="D133" s="6" t="s">
        <v>107</v>
      </c>
      <c r="E133" s="6" t="s">
        <v>81</v>
      </c>
      <c r="F133" s="6" t="s">
        <v>82</v>
      </c>
      <c r="G133" s="6" t="s">
        <v>18</v>
      </c>
      <c r="H133" s="6" t="s">
        <v>108</v>
      </c>
      <c r="I133" s="6">
        <v>30</v>
      </c>
      <c r="J133" s="6">
        <v>11</v>
      </c>
      <c r="K133" s="6">
        <v>1718.86</v>
      </c>
      <c r="L133" s="6"/>
      <c r="M133" s="6" t="s">
        <v>105</v>
      </c>
    </row>
    <row r="134" spans="1:13" ht="14.25" customHeight="1" x14ac:dyDescent="0.2">
      <c r="A134" s="5">
        <v>45640</v>
      </c>
      <c r="B134" s="6" t="s">
        <v>57</v>
      </c>
      <c r="C134" s="6" t="s">
        <v>106</v>
      </c>
      <c r="D134" s="6" t="s">
        <v>107</v>
      </c>
      <c r="E134" s="6" t="s">
        <v>81</v>
      </c>
      <c r="F134" s="6" t="s">
        <v>82</v>
      </c>
      <c r="G134" s="6" t="s">
        <v>18</v>
      </c>
      <c r="H134" s="6" t="s">
        <v>108</v>
      </c>
      <c r="I134" s="6">
        <v>30</v>
      </c>
      <c r="J134" s="6">
        <v>13</v>
      </c>
      <c r="K134" s="6">
        <v>2031.38</v>
      </c>
      <c r="L134" s="6"/>
      <c r="M134" s="6" t="s">
        <v>105</v>
      </c>
    </row>
    <row r="135" spans="1:13" ht="14.25" customHeight="1" x14ac:dyDescent="0.2">
      <c r="A135" s="5">
        <v>45640</v>
      </c>
      <c r="B135" s="6" t="s">
        <v>57</v>
      </c>
      <c r="C135" s="6" t="s">
        <v>96</v>
      </c>
      <c r="D135" s="6" t="s">
        <v>97</v>
      </c>
      <c r="E135" s="6" t="s">
        <v>60</v>
      </c>
      <c r="F135" s="6" t="s">
        <v>61</v>
      </c>
      <c r="G135" s="6" t="s">
        <v>18</v>
      </c>
      <c r="H135" s="6" t="s">
        <v>109</v>
      </c>
      <c r="I135" s="6">
        <v>800</v>
      </c>
      <c r="J135" s="6">
        <v>200</v>
      </c>
      <c r="K135" s="6">
        <v>4162</v>
      </c>
      <c r="L135" s="6"/>
      <c r="M135" s="6" t="s">
        <v>105</v>
      </c>
    </row>
    <row r="136" spans="1:13" ht="14.25" customHeight="1" x14ac:dyDescent="0.2">
      <c r="A136" s="5">
        <v>45640</v>
      </c>
      <c r="B136" s="6" t="s">
        <v>57</v>
      </c>
      <c r="C136" s="6" t="s">
        <v>96</v>
      </c>
      <c r="D136" s="6" t="s">
        <v>97</v>
      </c>
      <c r="E136" s="6" t="s">
        <v>60</v>
      </c>
      <c r="F136" s="6" t="s">
        <v>61</v>
      </c>
      <c r="G136" s="6" t="s">
        <v>18</v>
      </c>
      <c r="H136" s="6" t="s">
        <v>109</v>
      </c>
      <c r="I136" s="6">
        <v>160</v>
      </c>
      <c r="J136" s="6">
        <v>480</v>
      </c>
      <c r="K136" s="6">
        <v>49440</v>
      </c>
      <c r="L136" s="6"/>
      <c r="M136" s="6" t="s">
        <v>105</v>
      </c>
    </row>
    <row r="137" spans="1:13" ht="14.25" customHeight="1" x14ac:dyDescent="0.2">
      <c r="A137" s="5">
        <v>45640</v>
      </c>
      <c r="B137" s="6" t="s">
        <v>57</v>
      </c>
      <c r="C137" s="6" t="s">
        <v>96</v>
      </c>
      <c r="D137" s="6" t="s">
        <v>97</v>
      </c>
      <c r="E137" s="6" t="s">
        <v>60</v>
      </c>
      <c r="F137" s="6" t="s">
        <v>61</v>
      </c>
      <c r="G137" s="6" t="s">
        <v>18</v>
      </c>
      <c r="H137" s="6" t="s">
        <v>109</v>
      </c>
      <c r="I137" s="6">
        <v>1200</v>
      </c>
      <c r="J137" s="6">
        <v>1200</v>
      </c>
      <c r="K137" s="6">
        <v>12132</v>
      </c>
      <c r="L137" s="6"/>
      <c r="M137" s="6" t="s">
        <v>105</v>
      </c>
    </row>
    <row r="138" spans="1:13" ht="14.25" customHeight="1" x14ac:dyDescent="0.2">
      <c r="A138" s="5">
        <v>45640</v>
      </c>
      <c r="B138" s="6" t="s">
        <v>57</v>
      </c>
      <c r="C138" s="6" t="s">
        <v>99</v>
      </c>
      <c r="D138" s="6" t="s">
        <v>100</v>
      </c>
      <c r="E138" s="6" t="s">
        <v>81</v>
      </c>
      <c r="F138" s="6" t="s">
        <v>82</v>
      </c>
      <c r="G138" s="6" t="s">
        <v>110</v>
      </c>
      <c r="H138" s="6" t="s">
        <v>111</v>
      </c>
      <c r="I138" s="6">
        <v>24</v>
      </c>
      <c r="J138" s="6">
        <v>24</v>
      </c>
      <c r="K138" s="6">
        <v>4959.84</v>
      </c>
      <c r="L138" s="6"/>
      <c r="M138" s="6" t="s">
        <v>105</v>
      </c>
    </row>
    <row r="139" spans="1:13" ht="14.25" customHeight="1" x14ac:dyDescent="0.2">
      <c r="A139" s="5">
        <v>45640</v>
      </c>
      <c r="B139" s="6" t="s">
        <v>57</v>
      </c>
      <c r="C139" s="6" t="s">
        <v>87</v>
      </c>
      <c r="D139" s="6" t="s">
        <v>88</v>
      </c>
      <c r="E139" s="6" t="s">
        <v>60</v>
      </c>
      <c r="F139" s="6" t="s">
        <v>61</v>
      </c>
      <c r="G139" s="6" t="s">
        <v>110</v>
      </c>
      <c r="H139" s="6" t="s">
        <v>111</v>
      </c>
      <c r="I139" s="6">
        <v>24</v>
      </c>
      <c r="J139" s="6">
        <v>48</v>
      </c>
      <c r="K139" s="6">
        <v>9919.68</v>
      </c>
      <c r="L139" s="6"/>
      <c r="M139" s="6" t="s">
        <v>105</v>
      </c>
    </row>
    <row r="140" spans="1:13" ht="14.25" customHeight="1" x14ac:dyDescent="0.2">
      <c r="A140" s="5">
        <v>45640</v>
      </c>
      <c r="B140" s="6" t="s">
        <v>57</v>
      </c>
      <c r="C140" s="6" t="s">
        <v>87</v>
      </c>
      <c r="D140" s="6" t="s">
        <v>88</v>
      </c>
      <c r="E140" s="6" t="s">
        <v>60</v>
      </c>
      <c r="F140" s="6" t="s">
        <v>61</v>
      </c>
      <c r="G140" s="6" t="s">
        <v>110</v>
      </c>
      <c r="H140" s="6" t="s">
        <v>111</v>
      </c>
      <c r="I140" s="6">
        <v>72</v>
      </c>
      <c r="J140" s="6">
        <v>18</v>
      </c>
      <c r="K140" s="6">
        <v>1800</v>
      </c>
      <c r="L140" s="6"/>
      <c r="M140" s="6" t="s">
        <v>105</v>
      </c>
    </row>
    <row r="141" spans="1:13" ht="14.25" customHeight="1" x14ac:dyDescent="0.2">
      <c r="A141" s="5">
        <v>45640</v>
      </c>
      <c r="B141" s="6" t="s">
        <v>57</v>
      </c>
      <c r="C141" s="6" t="s">
        <v>87</v>
      </c>
      <c r="D141" s="6" t="s">
        <v>88</v>
      </c>
      <c r="E141" s="6" t="s">
        <v>60</v>
      </c>
      <c r="F141" s="6" t="s">
        <v>61</v>
      </c>
      <c r="G141" s="6" t="s">
        <v>110</v>
      </c>
      <c r="H141" s="6" t="s">
        <v>111</v>
      </c>
      <c r="I141" s="6">
        <v>48</v>
      </c>
      <c r="J141" s="6">
        <v>12</v>
      </c>
      <c r="K141" s="6">
        <v>1200</v>
      </c>
      <c r="L141" s="6"/>
      <c r="M141" s="6" t="s">
        <v>105</v>
      </c>
    </row>
    <row r="142" spans="1:13" ht="14.25" customHeight="1" x14ac:dyDescent="0.2">
      <c r="A142" s="5">
        <v>45640</v>
      </c>
      <c r="B142" s="6" t="s">
        <v>57</v>
      </c>
      <c r="C142" s="6" t="s">
        <v>106</v>
      </c>
      <c r="D142" s="6" t="s">
        <v>107</v>
      </c>
      <c r="E142" s="6" t="s">
        <v>81</v>
      </c>
      <c r="F142" s="6" t="s">
        <v>82</v>
      </c>
      <c r="G142" s="6" t="s">
        <v>110</v>
      </c>
      <c r="H142" s="6" t="s">
        <v>111</v>
      </c>
      <c r="I142" s="6">
        <v>96</v>
      </c>
      <c r="J142" s="6">
        <v>36</v>
      </c>
      <c r="K142" s="6">
        <v>1950.12</v>
      </c>
      <c r="L142" s="6"/>
      <c r="M142" s="6" t="s">
        <v>105</v>
      </c>
    </row>
    <row r="143" spans="1:13" ht="14.25" customHeight="1" x14ac:dyDescent="0.2">
      <c r="A143" s="5">
        <v>45640</v>
      </c>
      <c r="B143" s="6" t="s">
        <v>57</v>
      </c>
      <c r="C143" s="6" t="s">
        <v>106</v>
      </c>
      <c r="D143" s="6" t="s">
        <v>107</v>
      </c>
      <c r="E143" s="6" t="s">
        <v>81</v>
      </c>
      <c r="F143" s="6" t="s">
        <v>82</v>
      </c>
      <c r="G143" s="6" t="s">
        <v>110</v>
      </c>
      <c r="H143" s="6" t="s">
        <v>111</v>
      </c>
      <c r="I143" s="6">
        <v>96</v>
      </c>
      <c r="J143" s="6">
        <v>36</v>
      </c>
      <c r="K143" s="6">
        <v>2100.2399999999998</v>
      </c>
      <c r="L143" s="6"/>
      <c r="M143" s="6" t="s">
        <v>105</v>
      </c>
    </row>
    <row r="144" spans="1:13" ht="14.25" customHeight="1" x14ac:dyDescent="0.2">
      <c r="A144" s="5">
        <v>45640</v>
      </c>
      <c r="B144" s="6" t="s">
        <v>57</v>
      </c>
      <c r="C144" s="6" t="s">
        <v>87</v>
      </c>
      <c r="D144" s="6" t="s">
        <v>88</v>
      </c>
      <c r="E144" s="6" t="s">
        <v>60</v>
      </c>
      <c r="F144" s="6" t="s">
        <v>61</v>
      </c>
      <c r="G144" s="6" t="s">
        <v>110</v>
      </c>
      <c r="H144" s="6" t="s">
        <v>111</v>
      </c>
      <c r="I144" s="6">
        <v>36</v>
      </c>
      <c r="J144" s="6">
        <v>12</v>
      </c>
      <c r="K144" s="6">
        <v>1350</v>
      </c>
      <c r="L144" s="6"/>
      <c r="M144" s="6" t="s">
        <v>105</v>
      </c>
    </row>
    <row r="145" spans="1:13" ht="14.25" customHeight="1" x14ac:dyDescent="0.2">
      <c r="A145" s="5">
        <v>45640</v>
      </c>
      <c r="B145" s="6" t="s">
        <v>57</v>
      </c>
      <c r="C145" s="6" t="s">
        <v>106</v>
      </c>
      <c r="D145" s="6" t="s">
        <v>107</v>
      </c>
      <c r="E145" s="6" t="s">
        <v>81</v>
      </c>
      <c r="F145" s="6" t="s">
        <v>82</v>
      </c>
      <c r="G145" s="6" t="s">
        <v>110</v>
      </c>
      <c r="H145" s="6" t="s">
        <v>111</v>
      </c>
      <c r="I145" s="6">
        <v>20</v>
      </c>
      <c r="J145" s="6">
        <v>20</v>
      </c>
      <c r="K145" s="6">
        <v>3500</v>
      </c>
      <c r="L145" s="6"/>
      <c r="M145" s="6" t="s">
        <v>105</v>
      </c>
    </row>
    <row r="146" spans="1:13" ht="14.25" customHeight="1" x14ac:dyDescent="0.2">
      <c r="A146" s="5">
        <v>45640</v>
      </c>
      <c r="B146" s="6" t="s">
        <v>57</v>
      </c>
      <c r="C146" s="6" t="s">
        <v>96</v>
      </c>
      <c r="D146" s="6" t="s">
        <v>97</v>
      </c>
      <c r="E146" s="6" t="s">
        <v>60</v>
      </c>
      <c r="F146" s="6" t="s">
        <v>61</v>
      </c>
      <c r="G146" s="6" t="s">
        <v>110</v>
      </c>
      <c r="H146" s="6" t="s">
        <v>111</v>
      </c>
      <c r="I146" s="6">
        <v>20</v>
      </c>
      <c r="J146" s="6">
        <v>40</v>
      </c>
      <c r="K146" s="6">
        <v>7000</v>
      </c>
      <c r="L146" s="6"/>
      <c r="M146" s="6" t="s">
        <v>105</v>
      </c>
    </row>
    <row r="147" spans="1:13" ht="14.25" customHeight="1" x14ac:dyDescent="0.2">
      <c r="A147" s="5">
        <v>45640</v>
      </c>
      <c r="B147" s="6" t="s">
        <v>57</v>
      </c>
      <c r="C147" s="6" t="s">
        <v>87</v>
      </c>
      <c r="D147" s="6" t="s">
        <v>88</v>
      </c>
      <c r="E147" s="6" t="s">
        <v>60</v>
      </c>
      <c r="F147" s="6" t="s">
        <v>61</v>
      </c>
      <c r="G147" s="6" t="s">
        <v>110</v>
      </c>
      <c r="H147" s="6" t="s">
        <v>111</v>
      </c>
      <c r="I147" s="6">
        <v>48</v>
      </c>
      <c r="J147" s="6">
        <v>4</v>
      </c>
      <c r="K147" s="6">
        <v>566.67999999999995</v>
      </c>
      <c r="L147" s="6"/>
      <c r="M147" s="6" t="s">
        <v>105</v>
      </c>
    </row>
    <row r="148" spans="1:13" ht="14.25" customHeight="1" x14ac:dyDescent="0.2">
      <c r="A148" s="5">
        <v>45640</v>
      </c>
      <c r="B148" s="6" t="s">
        <v>57</v>
      </c>
      <c r="C148" s="6" t="s">
        <v>87</v>
      </c>
      <c r="D148" s="6" t="s">
        <v>88</v>
      </c>
      <c r="E148" s="6" t="s">
        <v>60</v>
      </c>
      <c r="F148" s="6" t="s">
        <v>61</v>
      </c>
      <c r="G148" s="6" t="s">
        <v>110</v>
      </c>
      <c r="H148" s="6" t="s">
        <v>111</v>
      </c>
      <c r="I148" s="6">
        <v>48</v>
      </c>
      <c r="J148" s="6">
        <v>6</v>
      </c>
      <c r="K148" s="6">
        <v>850.02</v>
      </c>
      <c r="L148" s="6"/>
      <c r="M148" s="6" t="s">
        <v>105</v>
      </c>
    </row>
    <row r="149" spans="1:13" ht="14.25" customHeight="1" x14ac:dyDescent="0.2">
      <c r="A149" s="5">
        <v>45640</v>
      </c>
      <c r="B149" s="6" t="s">
        <v>57</v>
      </c>
      <c r="C149" s="6" t="s">
        <v>87</v>
      </c>
      <c r="D149" s="6" t="s">
        <v>88</v>
      </c>
      <c r="E149" s="6" t="s">
        <v>60</v>
      </c>
      <c r="F149" s="6" t="s">
        <v>61</v>
      </c>
      <c r="G149" s="6" t="s">
        <v>110</v>
      </c>
      <c r="H149" s="6" t="s">
        <v>111</v>
      </c>
      <c r="I149" s="6">
        <v>48</v>
      </c>
      <c r="J149" s="6">
        <v>2</v>
      </c>
      <c r="K149" s="6">
        <v>283.33999999999997</v>
      </c>
      <c r="L149" s="6"/>
      <c r="M149" s="6" t="s">
        <v>105</v>
      </c>
    </row>
    <row r="150" spans="1:13" ht="14.25" customHeight="1" x14ac:dyDescent="0.2">
      <c r="A150" s="5">
        <v>45640</v>
      </c>
      <c r="B150" s="6" t="s">
        <v>57</v>
      </c>
      <c r="C150" s="6" t="s">
        <v>87</v>
      </c>
      <c r="D150" s="6" t="s">
        <v>88</v>
      </c>
      <c r="E150" s="6" t="s">
        <v>60</v>
      </c>
      <c r="F150" s="6" t="s">
        <v>61</v>
      </c>
      <c r="G150" s="6" t="s">
        <v>110</v>
      </c>
      <c r="H150" s="6" t="s">
        <v>111</v>
      </c>
      <c r="I150" s="6">
        <v>48</v>
      </c>
      <c r="J150" s="6">
        <v>11</v>
      </c>
      <c r="K150" s="6">
        <v>1558.37</v>
      </c>
      <c r="L150" s="6"/>
      <c r="M150" s="6" t="s">
        <v>105</v>
      </c>
    </row>
    <row r="151" spans="1:13" ht="14.25" customHeight="1" x14ac:dyDescent="0.2">
      <c r="A151" s="5">
        <v>45640</v>
      </c>
      <c r="B151" s="6" t="s">
        <v>57</v>
      </c>
      <c r="C151" s="6" t="s">
        <v>96</v>
      </c>
      <c r="D151" s="6" t="s">
        <v>97</v>
      </c>
      <c r="E151" s="6" t="s">
        <v>60</v>
      </c>
      <c r="F151" s="6" t="s">
        <v>61</v>
      </c>
      <c r="G151" s="6" t="s">
        <v>110</v>
      </c>
      <c r="H151" s="6" t="s">
        <v>111</v>
      </c>
      <c r="I151" s="6">
        <v>24</v>
      </c>
      <c r="J151" s="6">
        <v>48</v>
      </c>
      <c r="K151" s="6">
        <v>6000</v>
      </c>
      <c r="L151" s="6"/>
      <c r="M151" s="6" t="s">
        <v>105</v>
      </c>
    </row>
    <row r="152" spans="1:13" ht="14.25" customHeight="1" x14ac:dyDescent="0.2">
      <c r="A152" s="5">
        <v>45640</v>
      </c>
      <c r="B152" s="6" t="s">
        <v>57</v>
      </c>
      <c r="C152" s="6" t="s">
        <v>99</v>
      </c>
      <c r="D152" s="6" t="s">
        <v>100</v>
      </c>
      <c r="E152" s="6" t="s">
        <v>81</v>
      </c>
      <c r="F152" s="6" t="s">
        <v>82</v>
      </c>
      <c r="G152" s="6" t="s">
        <v>110</v>
      </c>
      <c r="H152" s="6" t="s">
        <v>111</v>
      </c>
      <c r="I152" s="6">
        <v>24</v>
      </c>
      <c r="J152" s="6">
        <v>69</v>
      </c>
      <c r="K152" s="6">
        <v>8625</v>
      </c>
      <c r="L152" s="6"/>
      <c r="M152" s="6" t="s">
        <v>105</v>
      </c>
    </row>
    <row r="153" spans="1:13" ht="14.25" customHeight="1" x14ac:dyDescent="0.2">
      <c r="A153" s="5">
        <v>45640</v>
      </c>
      <c r="B153" s="6" t="s">
        <v>57</v>
      </c>
      <c r="C153" s="6" t="s">
        <v>99</v>
      </c>
      <c r="D153" s="6" t="s">
        <v>100</v>
      </c>
      <c r="E153" s="6" t="s">
        <v>81</v>
      </c>
      <c r="F153" s="6" t="s">
        <v>82</v>
      </c>
      <c r="G153" s="6" t="s">
        <v>110</v>
      </c>
      <c r="H153" s="6" t="s">
        <v>111</v>
      </c>
      <c r="I153" s="6">
        <v>24</v>
      </c>
      <c r="J153" s="6">
        <v>3</v>
      </c>
      <c r="K153" s="6">
        <v>375</v>
      </c>
      <c r="L153" s="6"/>
      <c r="M153" s="6" t="s">
        <v>105</v>
      </c>
    </row>
    <row r="154" spans="1:13" ht="14.25" customHeight="1" x14ac:dyDescent="0.2">
      <c r="A154" s="5">
        <v>45640</v>
      </c>
      <c r="B154" s="6" t="s">
        <v>57</v>
      </c>
      <c r="C154" s="6" t="s">
        <v>79</v>
      </c>
      <c r="D154" s="6" t="s">
        <v>80</v>
      </c>
      <c r="E154" s="6" t="s">
        <v>81</v>
      </c>
      <c r="F154" s="6" t="s">
        <v>82</v>
      </c>
      <c r="G154" s="6" t="s">
        <v>110</v>
      </c>
      <c r="H154" s="6" t="s">
        <v>111</v>
      </c>
      <c r="I154" s="6">
        <v>24</v>
      </c>
      <c r="J154" s="6">
        <v>24</v>
      </c>
      <c r="K154" s="6">
        <v>3000</v>
      </c>
      <c r="L154" s="6"/>
      <c r="M154" s="6" t="s">
        <v>105</v>
      </c>
    </row>
    <row r="155" spans="1:13" ht="14.25" customHeight="1" x14ac:dyDescent="0.2">
      <c r="A155" s="5">
        <v>45640</v>
      </c>
      <c r="B155" s="6" t="s">
        <v>57</v>
      </c>
      <c r="C155" s="6" t="s">
        <v>79</v>
      </c>
      <c r="D155" s="6" t="s">
        <v>80</v>
      </c>
      <c r="E155" s="6" t="s">
        <v>81</v>
      </c>
      <c r="F155" s="6" t="s">
        <v>82</v>
      </c>
      <c r="G155" s="6" t="s">
        <v>110</v>
      </c>
      <c r="H155" s="6" t="s">
        <v>111</v>
      </c>
      <c r="I155" s="6">
        <v>24</v>
      </c>
      <c r="J155" s="6">
        <v>12</v>
      </c>
      <c r="K155" s="6">
        <v>1500</v>
      </c>
      <c r="L155" s="6"/>
      <c r="M155" s="6" t="s">
        <v>105</v>
      </c>
    </row>
    <row r="156" spans="1:13" ht="14.25" customHeight="1" x14ac:dyDescent="0.2">
      <c r="A156" s="5">
        <v>45640</v>
      </c>
      <c r="B156" s="6" t="s">
        <v>57</v>
      </c>
      <c r="C156" s="6" t="s">
        <v>79</v>
      </c>
      <c r="D156" s="6" t="s">
        <v>80</v>
      </c>
      <c r="E156" s="6" t="s">
        <v>81</v>
      </c>
      <c r="F156" s="6" t="s">
        <v>82</v>
      </c>
      <c r="G156" s="6" t="s">
        <v>110</v>
      </c>
      <c r="H156" s="6" t="s">
        <v>111</v>
      </c>
      <c r="I156" s="6">
        <v>24</v>
      </c>
      <c r="J156" s="6">
        <v>12</v>
      </c>
      <c r="K156" s="6">
        <v>1500</v>
      </c>
      <c r="L156" s="6"/>
      <c r="M156" s="6" t="s">
        <v>105</v>
      </c>
    </row>
    <row r="157" spans="1:13" ht="14.25" customHeight="1" x14ac:dyDescent="0.2">
      <c r="A157" s="5">
        <v>45640</v>
      </c>
      <c r="B157" s="6" t="s">
        <v>57</v>
      </c>
      <c r="C157" s="6" t="s">
        <v>58</v>
      </c>
      <c r="D157" s="6" t="s">
        <v>59</v>
      </c>
      <c r="E157" s="6" t="s">
        <v>60</v>
      </c>
      <c r="F157" s="6" t="s">
        <v>61</v>
      </c>
      <c r="G157" s="6" t="s">
        <v>26</v>
      </c>
      <c r="H157" s="6" t="s">
        <v>27</v>
      </c>
      <c r="I157" s="6">
        <v>12</v>
      </c>
      <c r="J157" s="6">
        <v>24</v>
      </c>
      <c r="K157" s="6">
        <v>5335.68</v>
      </c>
      <c r="L157" s="6"/>
      <c r="M157" s="6" t="s">
        <v>105</v>
      </c>
    </row>
    <row r="158" spans="1:13" ht="14.25" customHeight="1" x14ac:dyDescent="0.2">
      <c r="A158" s="5">
        <v>45640</v>
      </c>
      <c r="B158" s="6" t="s">
        <v>57</v>
      </c>
      <c r="C158" s="6" t="s">
        <v>106</v>
      </c>
      <c r="D158" s="6" t="s">
        <v>107</v>
      </c>
      <c r="E158" s="6" t="s">
        <v>81</v>
      </c>
      <c r="F158" s="6" t="s">
        <v>82</v>
      </c>
      <c r="G158" s="6" t="s">
        <v>26</v>
      </c>
      <c r="H158" s="6" t="s">
        <v>27</v>
      </c>
      <c r="I158" s="6">
        <v>24</v>
      </c>
      <c r="J158" s="6">
        <v>6</v>
      </c>
      <c r="K158" s="6">
        <v>1066.08</v>
      </c>
      <c r="L158" s="6"/>
      <c r="M158" s="6" t="s">
        <v>105</v>
      </c>
    </row>
    <row r="159" spans="1:13" ht="14.25" customHeight="1" x14ac:dyDescent="0.2">
      <c r="A159" s="5">
        <v>45640</v>
      </c>
      <c r="B159" s="6" t="s">
        <v>57</v>
      </c>
      <c r="C159" s="6" t="s">
        <v>84</v>
      </c>
      <c r="D159" s="6" t="s">
        <v>85</v>
      </c>
      <c r="E159" s="6" t="s">
        <v>60</v>
      </c>
      <c r="F159" s="6" t="s">
        <v>61</v>
      </c>
      <c r="G159" s="6" t="s">
        <v>26</v>
      </c>
      <c r="H159" s="6" t="s">
        <v>27</v>
      </c>
      <c r="I159" s="6">
        <v>48</v>
      </c>
      <c r="J159" s="6">
        <v>48</v>
      </c>
      <c r="K159" s="6">
        <v>3857.28</v>
      </c>
      <c r="L159" s="6"/>
      <c r="M159" s="6" t="s">
        <v>105</v>
      </c>
    </row>
    <row r="160" spans="1:13" ht="14.25" customHeight="1" x14ac:dyDescent="0.2">
      <c r="A160" s="5">
        <v>45640</v>
      </c>
      <c r="B160" s="6" t="s">
        <v>57</v>
      </c>
      <c r="C160" s="6" t="s">
        <v>79</v>
      </c>
      <c r="D160" s="6" t="s">
        <v>80</v>
      </c>
      <c r="E160" s="6" t="s">
        <v>81</v>
      </c>
      <c r="F160" s="6" t="s">
        <v>82</v>
      </c>
      <c r="G160" s="6" t="s">
        <v>26</v>
      </c>
      <c r="H160" s="6" t="s">
        <v>27</v>
      </c>
      <c r="I160" s="6">
        <v>24</v>
      </c>
      <c r="J160" s="6">
        <v>1</v>
      </c>
      <c r="K160" s="6">
        <v>437.5</v>
      </c>
      <c r="L160" s="6"/>
      <c r="M160" s="6" t="s">
        <v>105</v>
      </c>
    </row>
    <row r="161" spans="1:13" ht="14.25" customHeight="1" x14ac:dyDescent="0.2">
      <c r="A161" s="5">
        <v>45640</v>
      </c>
      <c r="B161" s="6" t="s">
        <v>57</v>
      </c>
      <c r="C161" s="6" t="s">
        <v>79</v>
      </c>
      <c r="D161" s="6" t="s">
        <v>80</v>
      </c>
      <c r="E161" s="6" t="s">
        <v>81</v>
      </c>
      <c r="F161" s="6" t="s">
        <v>82</v>
      </c>
      <c r="G161" s="6" t="s">
        <v>26</v>
      </c>
      <c r="H161" s="6" t="s">
        <v>27</v>
      </c>
      <c r="I161" s="6">
        <v>24</v>
      </c>
      <c r="J161" s="6">
        <v>3</v>
      </c>
      <c r="K161" s="6">
        <v>1468.8</v>
      </c>
      <c r="L161" s="6"/>
      <c r="M161" s="6" t="s">
        <v>105</v>
      </c>
    </row>
    <row r="162" spans="1:13" ht="14.25" customHeight="1" x14ac:dyDescent="0.2">
      <c r="A162" s="5">
        <v>45640</v>
      </c>
      <c r="B162" s="6" t="s">
        <v>57</v>
      </c>
      <c r="C162" s="6" t="s">
        <v>87</v>
      </c>
      <c r="D162" s="6" t="s">
        <v>88</v>
      </c>
      <c r="E162" s="6" t="s">
        <v>60</v>
      </c>
      <c r="F162" s="6" t="s">
        <v>61</v>
      </c>
      <c r="G162" s="6" t="s">
        <v>26</v>
      </c>
      <c r="H162" s="6" t="s">
        <v>27</v>
      </c>
      <c r="I162" s="6">
        <v>144</v>
      </c>
      <c r="J162" s="6">
        <v>24</v>
      </c>
      <c r="K162" s="6">
        <v>857.04</v>
      </c>
      <c r="L162" s="6"/>
      <c r="M162" s="6" t="s">
        <v>105</v>
      </c>
    </row>
    <row r="163" spans="1:13" ht="14.25" customHeight="1" x14ac:dyDescent="0.2">
      <c r="A163" s="5">
        <v>45640</v>
      </c>
      <c r="B163" s="6" t="s">
        <v>57</v>
      </c>
      <c r="C163" s="6" t="s">
        <v>106</v>
      </c>
      <c r="D163" s="6" t="s">
        <v>107</v>
      </c>
      <c r="E163" s="6" t="s">
        <v>81</v>
      </c>
      <c r="F163" s="6" t="s">
        <v>82</v>
      </c>
      <c r="G163" s="6" t="s">
        <v>26</v>
      </c>
      <c r="H163" s="6" t="s">
        <v>27</v>
      </c>
      <c r="I163" s="6">
        <v>144</v>
      </c>
      <c r="J163" s="6">
        <v>24</v>
      </c>
      <c r="K163" s="6">
        <v>857.04</v>
      </c>
      <c r="L163" s="6"/>
      <c r="M163" s="6" t="s">
        <v>105</v>
      </c>
    </row>
    <row r="164" spans="1:13" ht="14.25" customHeight="1" x14ac:dyDescent="0.2">
      <c r="A164" s="5">
        <v>45640</v>
      </c>
      <c r="B164" s="6" t="s">
        <v>57</v>
      </c>
      <c r="C164" s="6" t="s">
        <v>96</v>
      </c>
      <c r="D164" s="6" t="s">
        <v>97</v>
      </c>
      <c r="E164" s="6" t="s">
        <v>60</v>
      </c>
      <c r="F164" s="6" t="s">
        <v>61</v>
      </c>
      <c r="G164" s="6" t="s">
        <v>26</v>
      </c>
      <c r="H164" s="6" t="s">
        <v>27</v>
      </c>
      <c r="I164" s="6">
        <v>144</v>
      </c>
      <c r="J164" s="6">
        <v>36</v>
      </c>
      <c r="K164" s="6">
        <v>1285.56</v>
      </c>
      <c r="L164" s="6"/>
      <c r="M164" s="6" t="s">
        <v>105</v>
      </c>
    </row>
    <row r="165" spans="1:13" ht="14.25" customHeight="1" x14ac:dyDescent="0.2">
      <c r="A165" s="5">
        <v>45640</v>
      </c>
      <c r="B165" s="6" t="s">
        <v>57</v>
      </c>
      <c r="C165" s="6" t="s">
        <v>65</v>
      </c>
      <c r="D165" s="6" t="s">
        <v>66</v>
      </c>
      <c r="E165" s="6" t="s">
        <v>60</v>
      </c>
      <c r="F165" s="6" t="s">
        <v>61</v>
      </c>
      <c r="G165" s="6" t="s">
        <v>26</v>
      </c>
      <c r="H165" s="6" t="s">
        <v>27</v>
      </c>
      <c r="I165" s="6">
        <v>96</v>
      </c>
      <c r="J165" s="6">
        <v>24</v>
      </c>
      <c r="K165" s="6">
        <v>1607.04</v>
      </c>
      <c r="L165" s="6"/>
      <c r="M165" s="6" t="s">
        <v>105</v>
      </c>
    </row>
    <row r="166" spans="1:13" ht="14.25" customHeight="1" x14ac:dyDescent="0.2">
      <c r="A166" s="5">
        <v>45640</v>
      </c>
      <c r="B166" s="6" t="s">
        <v>57</v>
      </c>
      <c r="C166" s="6" t="s">
        <v>87</v>
      </c>
      <c r="D166" s="6" t="s">
        <v>88</v>
      </c>
      <c r="E166" s="6" t="s">
        <v>60</v>
      </c>
      <c r="F166" s="6" t="s">
        <v>61</v>
      </c>
      <c r="G166" s="6" t="s">
        <v>26</v>
      </c>
      <c r="H166" s="6" t="s">
        <v>27</v>
      </c>
      <c r="I166" s="6">
        <v>144</v>
      </c>
      <c r="J166" s="6">
        <v>24</v>
      </c>
      <c r="K166" s="6">
        <v>857.04</v>
      </c>
      <c r="L166" s="6"/>
      <c r="M166" s="6" t="s">
        <v>105</v>
      </c>
    </row>
    <row r="167" spans="1:13" ht="14.25" customHeight="1" x14ac:dyDescent="0.2">
      <c r="A167" s="5">
        <v>45640</v>
      </c>
      <c r="B167" s="6" t="s">
        <v>57</v>
      </c>
      <c r="C167" s="6" t="s">
        <v>96</v>
      </c>
      <c r="D167" s="6" t="s">
        <v>97</v>
      </c>
      <c r="E167" s="6" t="s">
        <v>60</v>
      </c>
      <c r="F167" s="6" t="s">
        <v>61</v>
      </c>
      <c r="G167" s="6" t="s">
        <v>26</v>
      </c>
      <c r="H167" s="6" t="s">
        <v>27</v>
      </c>
      <c r="I167" s="6">
        <v>144</v>
      </c>
      <c r="J167" s="6">
        <v>36</v>
      </c>
      <c r="K167" s="6">
        <v>1285.56</v>
      </c>
      <c r="L167" s="6"/>
      <c r="M167" s="6" t="s">
        <v>105</v>
      </c>
    </row>
    <row r="168" spans="1:13" ht="14.25" customHeight="1" x14ac:dyDescent="0.2">
      <c r="A168" s="5">
        <v>45640</v>
      </c>
      <c r="B168" s="6" t="s">
        <v>57</v>
      </c>
      <c r="C168" s="6" t="s">
        <v>106</v>
      </c>
      <c r="D168" s="6" t="s">
        <v>107</v>
      </c>
      <c r="E168" s="6" t="s">
        <v>81</v>
      </c>
      <c r="F168" s="6" t="s">
        <v>82</v>
      </c>
      <c r="G168" s="6" t="s">
        <v>26</v>
      </c>
      <c r="H168" s="6" t="s">
        <v>27</v>
      </c>
      <c r="I168" s="6">
        <v>144</v>
      </c>
      <c r="J168" s="6">
        <v>24</v>
      </c>
      <c r="K168" s="6">
        <v>857.04</v>
      </c>
      <c r="L168" s="6"/>
      <c r="M168" s="6" t="s">
        <v>105</v>
      </c>
    </row>
    <row r="169" spans="1:13" ht="14.25" customHeight="1" x14ac:dyDescent="0.2">
      <c r="A169" s="5">
        <v>45640</v>
      </c>
      <c r="B169" s="6" t="s">
        <v>57</v>
      </c>
      <c r="C169" s="6" t="s">
        <v>69</v>
      </c>
      <c r="D169" s="6" t="s">
        <v>70</v>
      </c>
      <c r="E169" s="6" t="s">
        <v>60</v>
      </c>
      <c r="F169" s="6" t="s">
        <v>61</v>
      </c>
      <c r="G169" s="6" t="s">
        <v>26</v>
      </c>
      <c r="H169" s="6" t="s">
        <v>27</v>
      </c>
      <c r="I169" s="6">
        <v>144</v>
      </c>
      <c r="J169" s="6">
        <v>60</v>
      </c>
      <c r="K169" s="6">
        <v>2142.6</v>
      </c>
      <c r="L169" s="6"/>
      <c r="M169" s="6" t="s">
        <v>105</v>
      </c>
    </row>
    <row r="170" spans="1:13" ht="14.25" customHeight="1" x14ac:dyDescent="0.2">
      <c r="A170" s="5">
        <v>45640</v>
      </c>
      <c r="B170" s="6" t="s">
        <v>57</v>
      </c>
      <c r="C170" s="6" t="s">
        <v>58</v>
      </c>
      <c r="D170" s="6" t="s">
        <v>59</v>
      </c>
      <c r="E170" s="6" t="s">
        <v>60</v>
      </c>
      <c r="F170" s="6" t="s">
        <v>61</v>
      </c>
      <c r="G170" s="6" t="s">
        <v>26</v>
      </c>
      <c r="H170" s="6" t="s">
        <v>27</v>
      </c>
      <c r="I170" s="6">
        <v>72</v>
      </c>
      <c r="J170" s="6">
        <v>72</v>
      </c>
      <c r="K170" s="6">
        <v>3456</v>
      </c>
      <c r="L170" s="6"/>
      <c r="M170" s="6" t="s">
        <v>105</v>
      </c>
    </row>
    <row r="171" spans="1:13" ht="14.25" customHeight="1" x14ac:dyDescent="0.2">
      <c r="A171" s="5">
        <v>45640</v>
      </c>
      <c r="B171" s="6" t="s">
        <v>57</v>
      </c>
      <c r="C171" s="6" t="s">
        <v>112</v>
      </c>
      <c r="D171" s="6" t="s">
        <v>113</v>
      </c>
      <c r="E171" s="6" t="s">
        <v>114</v>
      </c>
      <c r="F171" s="6" t="s">
        <v>115</v>
      </c>
      <c r="G171" s="6" t="s">
        <v>26</v>
      </c>
      <c r="H171" s="6" t="s">
        <v>27</v>
      </c>
      <c r="I171" s="6">
        <v>72</v>
      </c>
      <c r="J171" s="6">
        <v>330</v>
      </c>
      <c r="K171" s="6">
        <v>15840</v>
      </c>
      <c r="L171" s="6"/>
      <c r="M171" s="6" t="s">
        <v>105</v>
      </c>
    </row>
    <row r="172" spans="1:13" ht="14.25" customHeight="1" x14ac:dyDescent="0.2">
      <c r="A172" s="5">
        <v>45640</v>
      </c>
      <c r="B172" s="6" t="s">
        <v>57</v>
      </c>
      <c r="C172" s="6" t="s">
        <v>65</v>
      </c>
      <c r="D172" s="6" t="s">
        <v>66</v>
      </c>
      <c r="E172" s="6" t="s">
        <v>60</v>
      </c>
      <c r="F172" s="6" t="s">
        <v>61</v>
      </c>
      <c r="G172" s="6" t="s">
        <v>26</v>
      </c>
      <c r="H172" s="6" t="s">
        <v>27</v>
      </c>
      <c r="I172" s="6">
        <v>72</v>
      </c>
      <c r="J172" s="6">
        <v>24</v>
      </c>
      <c r="K172" s="6">
        <v>1152</v>
      </c>
      <c r="L172" s="6"/>
      <c r="M172" s="6" t="s">
        <v>105</v>
      </c>
    </row>
    <row r="173" spans="1:13" ht="14.25" customHeight="1" x14ac:dyDescent="0.2">
      <c r="A173" s="5">
        <v>45640</v>
      </c>
      <c r="B173" s="6" t="s">
        <v>57</v>
      </c>
      <c r="C173" s="6" t="s">
        <v>112</v>
      </c>
      <c r="D173" s="6" t="s">
        <v>113</v>
      </c>
      <c r="E173" s="6" t="s">
        <v>114</v>
      </c>
      <c r="F173" s="6" t="s">
        <v>115</v>
      </c>
      <c r="G173" s="6" t="s">
        <v>26</v>
      </c>
      <c r="H173" s="6" t="s">
        <v>27</v>
      </c>
      <c r="I173" s="6">
        <v>72</v>
      </c>
      <c r="J173" s="6">
        <v>30</v>
      </c>
      <c r="K173" s="6">
        <v>1440</v>
      </c>
      <c r="L173" s="6"/>
      <c r="M173" s="6" t="s">
        <v>105</v>
      </c>
    </row>
    <row r="174" spans="1:13" ht="14.25" customHeight="1" x14ac:dyDescent="0.2">
      <c r="A174" s="5">
        <v>45640</v>
      </c>
      <c r="B174" s="6" t="s">
        <v>57</v>
      </c>
      <c r="C174" s="6" t="s">
        <v>96</v>
      </c>
      <c r="D174" s="6" t="s">
        <v>97</v>
      </c>
      <c r="E174" s="6" t="s">
        <v>60</v>
      </c>
      <c r="F174" s="6" t="s">
        <v>61</v>
      </c>
      <c r="G174" s="6" t="s">
        <v>26</v>
      </c>
      <c r="H174" s="6" t="s">
        <v>27</v>
      </c>
      <c r="I174" s="6">
        <v>72</v>
      </c>
      <c r="J174" s="6">
        <v>72</v>
      </c>
      <c r="K174" s="6">
        <v>3456</v>
      </c>
      <c r="L174" s="6"/>
      <c r="M174" s="6" t="s">
        <v>105</v>
      </c>
    </row>
    <row r="175" spans="1:13" ht="14.25" customHeight="1" x14ac:dyDescent="0.2">
      <c r="A175" s="5">
        <v>45640</v>
      </c>
      <c r="B175" s="6" t="s">
        <v>57</v>
      </c>
      <c r="C175" s="6" t="s">
        <v>84</v>
      </c>
      <c r="D175" s="6" t="s">
        <v>85</v>
      </c>
      <c r="E175" s="6" t="s">
        <v>60</v>
      </c>
      <c r="F175" s="6" t="s">
        <v>61</v>
      </c>
      <c r="G175" s="6" t="s">
        <v>26</v>
      </c>
      <c r="H175" s="6" t="s">
        <v>27</v>
      </c>
      <c r="I175" s="6">
        <v>144</v>
      </c>
      <c r="J175" s="6">
        <v>48</v>
      </c>
      <c r="K175" s="6">
        <v>960</v>
      </c>
      <c r="L175" s="6"/>
      <c r="M175" s="6" t="s">
        <v>105</v>
      </c>
    </row>
    <row r="176" spans="1:13" ht="14.25" customHeight="1" x14ac:dyDescent="0.2">
      <c r="A176" s="5">
        <v>45640</v>
      </c>
      <c r="B176" s="6" t="s">
        <v>57</v>
      </c>
      <c r="C176" s="6" t="s">
        <v>96</v>
      </c>
      <c r="D176" s="6" t="s">
        <v>97</v>
      </c>
      <c r="E176" s="6" t="s">
        <v>60</v>
      </c>
      <c r="F176" s="6" t="s">
        <v>61</v>
      </c>
      <c r="G176" s="6" t="s">
        <v>26</v>
      </c>
      <c r="H176" s="6" t="s">
        <v>27</v>
      </c>
      <c r="I176" s="6">
        <v>144</v>
      </c>
      <c r="J176" s="6">
        <v>144</v>
      </c>
      <c r="K176" s="6">
        <v>2880</v>
      </c>
      <c r="L176" s="6"/>
      <c r="M176" s="6" t="s">
        <v>105</v>
      </c>
    </row>
    <row r="177" spans="1:13" ht="14.25" customHeight="1" x14ac:dyDescent="0.2">
      <c r="A177" s="5">
        <v>45640</v>
      </c>
      <c r="B177" s="6" t="s">
        <v>57</v>
      </c>
      <c r="C177" s="6" t="s">
        <v>90</v>
      </c>
      <c r="D177" s="6" t="s">
        <v>91</v>
      </c>
      <c r="E177" s="6" t="s">
        <v>81</v>
      </c>
      <c r="F177" s="6" t="s">
        <v>82</v>
      </c>
      <c r="G177" s="6" t="s">
        <v>26</v>
      </c>
      <c r="H177" s="6" t="s">
        <v>116</v>
      </c>
      <c r="I177" s="6">
        <v>144</v>
      </c>
      <c r="J177" s="6">
        <v>12</v>
      </c>
      <c r="K177" s="6">
        <v>1060.68</v>
      </c>
      <c r="L177" s="6"/>
      <c r="M177" s="6" t="s">
        <v>105</v>
      </c>
    </row>
    <row r="178" spans="1:13" ht="14.25" customHeight="1" x14ac:dyDescent="0.2">
      <c r="A178" s="5">
        <v>45640</v>
      </c>
      <c r="B178" s="6" t="s">
        <v>57</v>
      </c>
      <c r="C178" s="6" t="s">
        <v>87</v>
      </c>
      <c r="D178" s="6" t="s">
        <v>88</v>
      </c>
      <c r="E178" s="6" t="s">
        <v>60</v>
      </c>
      <c r="F178" s="6" t="s">
        <v>61</v>
      </c>
      <c r="G178" s="6" t="s">
        <v>26</v>
      </c>
      <c r="H178" s="6" t="s">
        <v>116</v>
      </c>
      <c r="I178" s="6">
        <v>144</v>
      </c>
      <c r="J178" s="6">
        <v>24</v>
      </c>
      <c r="K178" s="6">
        <v>1050</v>
      </c>
      <c r="L178" s="6"/>
      <c r="M178" s="6" t="s">
        <v>105</v>
      </c>
    </row>
    <row r="179" spans="1:13" ht="14.25" customHeight="1" x14ac:dyDescent="0.2">
      <c r="A179" s="5">
        <v>45640</v>
      </c>
      <c r="B179" s="6" t="s">
        <v>57</v>
      </c>
      <c r="C179" s="6" t="s">
        <v>96</v>
      </c>
      <c r="D179" s="6" t="s">
        <v>97</v>
      </c>
      <c r="E179" s="6" t="s">
        <v>60</v>
      </c>
      <c r="F179" s="6" t="s">
        <v>61</v>
      </c>
      <c r="G179" s="6" t="s">
        <v>26</v>
      </c>
      <c r="H179" s="6" t="s">
        <v>116</v>
      </c>
      <c r="I179" s="6">
        <v>144</v>
      </c>
      <c r="J179" s="6">
        <v>24</v>
      </c>
      <c r="K179" s="6">
        <v>1050</v>
      </c>
      <c r="L179" s="6"/>
      <c r="M179" s="6" t="s">
        <v>105</v>
      </c>
    </row>
    <row r="180" spans="1:13" ht="14.25" customHeight="1" x14ac:dyDescent="0.2">
      <c r="A180" s="5">
        <v>45640</v>
      </c>
      <c r="B180" s="6" t="s">
        <v>57</v>
      </c>
      <c r="C180" s="6" t="s">
        <v>90</v>
      </c>
      <c r="D180" s="6" t="s">
        <v>91</v>
      </c>
      <c r="E180" s="6" t="s">
        <v>81</v>
      </c>
      <c r="F180" s="6" t="s">
        <v>82</v>
      </c>
      <c r="G180" s="6" t="s">
        <v>26</v>
      </c>
      <c r="H180" s="6" t="s">
        <v>116</v>
      </c>
      <c r="I180" s="6">
        <v>144</v>
      </c>
      <c r="J180" s="6">
        <v>12</v>
      </c>
      <c r="K180" s="6">
        <v>525</v>
      </c>
      <c r="L180" s="6"/>
      <c r="M180" s="6" t="s">
        <v>105</v>
      </c>
    </row>
    <row r="181" spans="1:13" ht="14.25" customHeight="1" x14ac:dyDescent="0.2">
      <c r="A181" s="5">
        <v>45640</v>
      </c>
      <c r="B181" s="6" t="s">
        <v>57</v>
      </c>
      <c r="C181" s="6" t="s">
        <v>106</v>
      </c>
      <c r="D181" s="6" t="s">
        <v>107</v>
      </c>
      <c r="E181" s="6" t="s">
        <v>81</v>
      </c>
      <c r="F181" s="6" t="s">
        <v>82</v>
      </c>
      <c r="G181" s="6" t="s">
        <v>26</v>
      </c>
      <c r="H181" s="6" t="s">
        <v>116</v>
      </c>
      <c r="I181" s="6">
        <v>144</v>
      </c>
      <c r="J181" s="6">
        <v>24</v>
      </c>
      <c r="K181" s="6">
        <v>1050</v>
      </c>
      <c r="L181" s="6"/>
      <c r="M181" s="6" t="s">
        <v>105</v>
      </c>
    </row>
    <row r="182" spans="1:13" ht="14.25" customHeight="1" x14ac:dyDescent="0.2">
      <c r="A182" s="5">
        <v>45640</v>
      </c>
      <c r="B182" s="6" t="s">
        <v>57</v>
      </c>
      <c r="C182" s="6" t="s">
        <v>90</v>
      </c>
      <c r="D182" s="6" t="s">
        <v>91</v>
      </c>
      <c r="E182" s="6" t="s">
        <v>81</v>
      </c>
      <c r="F182" s="6" t="s">
        <v>82</v>
      </c>
      <c r="G182" s="6" t="s">
        <v>26</v>
      </c>
      <c r="H182" s="6" t="s">
        <v>116</v>
      </c>
      <c r="I182" s="6">
        <v>144</v>
      </c>
      <c r="J182" s="6">
        <v>12</v>
      </c>
      <c r="K182" s="6">
        <v>1060.68</v>
      </c>
      <c r="L182" s="6"/>
      <c r="M182" s="6" t="s">
        <v>105</v>
      </c>
    </row>
    <row r="183" spans="1:13" ht="14.25" customHeight="1" x14ac:dyDescent="0.2">
      <c r="A183" s="5">
        <v>45640</v>
      </c>
      <c r="B183" s="6" t="s">
        <v>57</v>
      </c>
      <c r="C183" s="6" t="s">
        <v>106</v>
      </c>
      <c r="D183" s="6" t="s">
        <v>107</v>
      </c>
      <c r="E183" s="6" t="s">
        <v>81</v>
      </c>
      <c r="F183" s="6" t="s">
        <v>82</v>
      </c>
      <c r="G183" s="6" t="s">
        <v>26</v>
      </c>
      <c r="H183" s="6" t="s">
        <v>116</v>
      </c>
      <c r="I183" s="6">
        <v>144</v>
      </c>
      <c r="J183" s="6">
        <v>12</v>
      </c>
      <c r="K183" s="6">
        <v>1060.68</v>
      </c>
      <c r="L183" s="6"/>
      <c r="M183" s="6" t="s">
        <v>105</v>
      </c>
    </row>
    <row r="184" spans="1:13" ht="14.25" customHeight="1" x14ac:dyDescent="0.2">
      <c r="A184" s="5">
        <v>45640</v>
      </c>
      <c r="B184" s="6" t="s">
        <v>57</v>
      </c>
      <c r="C184" s="6" t="s">
        <v>79</v>
      </c>
      <c r="D184" s="6" t="s">
        <v>80</v>
      </c>
      <c r="E184" s="6" t="s">
        <v>81</v>
      </c>
      <c r="F184" s="6" t="s">
        <v>82</v>
      </c>
      <c r="G184" s="6" t="s">
        <v>31</v>
      </c>
      <c r="H184" s="6" t="s">
        <v>117</v>
      </c>
      <c r="I184" s="6">
        <v>30</v>
      </c>
      <c r="J184" s="6">
        <v>60</v>
      </c>
      <c r="K184" s="6">
        <v>6487.2</v>
      </c>
      <c r="L184" s="6"/>
      <c r="M184" s="6" t="s">
        <v>105</v>
      </c>
    </row>
    <row r="185" spans="1:13" ht="14.25" customHeight="1" x14ac:dyDescent="0.2">
      <c r="A185" s="5">
        <v>45640</v>
      </c>
      <c r="B185" s="6" t="s">
        <v>57</v>
      </c>
      <c r="C185" s="6" t="s">
        <v>79</v>
      </c>
      <c r="D185" s="6" t="s">
        <v>80</v>
      </c>
      <c r="E185" s="6" t="s">
        <v>81</v>
      </c>
      <c r="F185" s="6" t="s">
        <v>82</v>
      </c>
      <c r="G185" s="6" t="s">
        <v>31</v>
      </c>
      <c r="H185" s="6" t="s">
        <v>117</v>
      </c>
      <c r="I185" s="6">
        <v>60</v>
      </c>
      <c r="J185" s="6">
        <v>300</v>
      </c>
      <c r="K185" s="6">
        <v>13512</v>
      </c>
      <c r="L185" s="6"/>
      <c r="M185" s="6" t="s">
        <v>105</v>
      </c>
    </row>
    <row r="186" spans="1:13" ht="14.25" customHeight="1" x14ac:dyDescent="0.2">
      <c r="A186" s="5">
        <v>45640</v>
      </c>
      <c r="B186" s="6" t="s">
        <v>57</v>
      </c>
      <c r="C186" s="6" t="s">
        <v>65</v>
      </c>
      <c r="D186" s="6" t="s">
        <v>66</v>
      </c>
      <c r="E186" s="6" t="s">
        <v>60</v>
      </c>
      <c r="F186" s="6" t="s">
        <v>61</v>
      </c>
      <c r="G186" s="6" t="s">
        <v>31</v>
      </c>
      <c r="H186" s="6" t="s">
        <v>117</v>
      </c>
      <c r="I186" s="6">
        <v>60</v>
      </c>
      <c r="J186" s="6">
        <v>120</v>
      </c>
      <c r="K186" s="6">
        <v>5404.8</v>
      </c>
      <c r="L186" s="6"/>
      <c r="M186" s="6" t="s">
        <v>105</v>
      </c>
    </row>
    <row r="187" spans="1:13" ht="14.25" customHeight="1" x14ac:dyDescent="0.2">
      <c r="A187" s="5">
        <v>45640</v>
      </c>
      <c r="B187" s="6" t="s">
        <v>57</v>
      </c>
      <c r="C187" s="6" t="s">
        <v>106</v>
      </c>
      <c r="D187" s="6" t="s">
        <v>107</v>
      </c>
      <c r="E187" s="6" t="s">
        <v>81</v>
      </c>
      <c r="F187" s="6" t="s">
        <v>82</v>
      </c>
      <c r="G187" s="6" t="s">
        <v>31</v>
      </c>
      <c r="H187" s="6" t="s">
        <v>117</v>
      </c>
      <c r="I187" s="6">
        <v>1</v>
      </c>
      <c r="J187" s="6">
        <v>6</v>
      </c>
      <c r="K187" s="6">
        <v>15568.02</v>
      </c>
      <c r="L187" s="6"/>
      <c r="M187" s="6" t="s">
        <v>105</v>
      </c>
    </row>
    <row r="188" spans="1:13" ht="14.25" customHeight="1" x14ac:dyDescent="0.2">
      <c r="A188" s="5">
        <v>45640</v>
      </c>
      <c r="B188" s="6" t="s">
        <v>57</v>
      </c>
      <c r="C188" s="6" t="s">
        <v>99</v>
      </c>
      <c r="D188" s="6" t="s">
        <v>100</v>
      </c>
      <c r="E188" s="6" t="s">
        <v>81</v>
      </c>
      <c r="F188" s="6" t="s">
        <v>82</v>
      </c>
      <c r="G188" s="6" t="s">
        <v>31</v>
      </c>
      <c r="H188" s="6" t="s">
        <v>117</v>
      </c>
      <c r="I188" s="6">
        <v>30</v>
      </c>
      <c r="J188" s="6">
        <v>30</v>
      </c>
      <c r="K188" s="6">
        <v>4324.2</v>
      </c>
      <c r="L188" s="6"/>
      <c r="M188" s="6" t="s">
        <v>105</v>
      </c>
    </row>
    <row r="189" spans="1:13" ht="14.25" customHeight="1" x14ac:dyDescent="0.2">
      <c r="A189" s="5">
        <v>45640</v>
      </c>
      <c r="B189" s="6" t="s">
        <v>57</v>
      </c>
      <c r="C189" s="6" t="s">
        <v>96</v>
      </c>
      <c r="D189" s="6" t="s">
        <v>97</v>
      </c>
      <c r="E189" s="6" t="s">
        <v>60</v>
      </c>
      <c r="F189" s="6" t="s">
        <v>61</v>
      </c>
      <c r="G189" s="6" t="s">
        <v>31</v>
      </c>
      <c r="H189" s="6" t="s">
        <v>117</v>
      </c>
      <c r="I189" s="6">
        <v>30</v>
      </c>
      <c r="J189" s="6">
        <v>60</v>
      </c>
      <c r="K189" s="6">
        <v>8648.4</v>
      </c>
      <c r="L189" s="6"/>
      <c r="M189" s="6" t="s">
        <v>105</v>
      </c>
    </row>
    <row r="190" spans="1:13" ht="14.25" customHeight="1" x14ac:dyDescent="0.2">
      <c r="A190" s="5">
        <v>45640</v>
      </c>
      <c r="B190" s="6" t="s">
        <v>57</v>
      </c>
      <c r="C190" s="6" t="s">
        <v>106</v>
      </c>
      <c r="D190" s="6" t="s">
        <v>107</v>
      </c>
      <c r="E190" s="6" t="s">
        <v>81</v>
      </c>
      <c r="F190" s="6" t="s">
        <v>82</v>
      </c>
      <c r="G190" s="6" t="s">
        <v>31</v>
      </c>
      <c r="H190" s="6" t="s">
        <v>117</v>
      </c>
      <c r="I190" s="6">
        <v>30</v>
      </c>
      <c r="J190" s="6">
        <v>30</v>
      </c>
      <c r="K190" s="6">
        <v>4324.2</v>
      </c>
      <c r="L190" s="6"/>
      <c r="M190" s="6" t="s">
        <v>105</v>
      </c>
    </row>
    <row r="191" spans="1:13" ht="14.25" customHeight="1" x14ac:dyDescent="0.2">
      <c r="A191" s="5">
        <v>45640</v>
      </c>
      <c r="B191" s="6" t="s">
        <v>57</v>
      </c>
      <c r="C191" s="6" t="s">
        <v>79</v>
      </c>
      <c r="D191" s="6" t="s">
        <v>80</v>
      </c>
      <c r="E191" s="6" t="s">
        <v>81</v>
      </c>
      <c r="F191" s="6" t="s">
        <v>82</v>
      </c>
      <c r="G191" s="6" t="s">
        <v>31</v>
      </c>
      <c r="H191" s="6" t="s">
        <v>117</v>
      </c>
      <c r="I191" s="6">
        <v>112</v>
      </c>
      <c r="J191" s="6">
        <v>560</v>
      </c>
      <c r="K191" s="6">
        <v>25222.400000000001</v>
      </c>
      <c r="L191" s="6"/>
      <c r="M191" s="6" t="s">
        <v>105</v>
      </c>
    </row>
    <row r="192" spans="1:13" ht="14.25" customHeight="1" x14ac:dyDescent="0.2">
      <c r="A192" s="5">
        <v>45640</v>
      </c>
      <c r="B192" s="6" t="s">
        <v>57</v>
      </c>
      <c r="C192" s="6" t="s">
        <v>84</v>
      </c>
      <c r="D192" s="6" t="s">
        <v>85</v>
      </c>
      <c r="E192" s="6" t="s">
        <v>60</v>
      </c>
      <c r="F192" s="6" t="s">
        <v>61</v>
      </c>
      <c r="G192" s="6" t="s">
        <v>31</v>
      </c>
      <c r="H192" s="6" t="s">
        <v>117</v>
      </c>
      <c r="I192" s="6">
        <v>40</v>
      </c>
      <c r="J192" s="6">
        <v>120</v>
      </c>
      <c r="K192" s="6">
        <v>12973.2</v>
      </c>
      <c r="L192" s="6"/>
      <c r="M192" s="6" t="s">
        <v>105</v>
      </c>
    </row>
    <row r="193" spans="1:13" ht="14.25" customHeight="1" x14ac:dyDescent="0.2">
      <c r="A193" s="5">
        <v>45640</v>
      </c>
      <c r="B193" s="6" t="s">
        <v>57</v>
      </c>
      <c r="C193" s="6" t="s">
        <v>65</v>
      </c>
      <c r="D193" s="6" t="s">
        <v>66</v>
      </c>
      <c r="E193" s="6" t="s">
        <v>60</v>
      </c>
      <c r="F193" s="6" t="s">
        <v>61</v>
      </c>
      <c r="G193" s="6" t="s">
        <v>31</v>
      </c>
      <c r="H193" s="6" t="s">
        <v>117</v>
      </c>
      <c r="I193" s="6">
        <v>120</v>
      </c>
      <c r="J193" s="6">
        <v>120</v>
      </c>
      <c r="K193" s="6">
        <v>4539.6000000000004</v>
      </c>
      <c r="L193" s="6"/>
      <c r="M193" s="6" t="s">
        <v>105</v>
      </c>
    </row>
    <row r="194" spans="1:13" ht="14.25" customHeight="1" x14ac:dyDescent="0.2">
      <c r="A194" s="5">
        <v>45640</v>
      </c>
      <c r="B194" s="6" t="s">
        <v>57</v>
      </c>
      <c r="C194" s="6" t="s">
        <v>96</v>
      </c>
      <c r="D194" s="6" t="s">
        <v>97</v>
      </c>
      <c r="E194" s="6" t="s">
        <v>60</v>
      </c>
      <c r="F194" s="6" t="s">
        <v>61</v>
      </c>
      <c r="G194" s="6" t="s">
        <v>31</v>
      </c>
      <c r="H194" s="6" t="s">
        <v>32</v>
      </c>
      <c r="I194" s="6">
        <v>12</v>
      </c>
      <c r="J194" s="6">
        <v>12</v>
      </c>
      <c r="K194" s="6">
        <v>3720.24</v>
      </c>
      <c r="L194" s="6"/>
      <c r="M194" s="6" t="s">
        <v>105</v>
      </c>
    </row>
    <row r="195" spans="1:13" ht="14.25" customHeight="1" x14ac:dyDescent="0.2">
      <c r="A195" s="5">
        <v>45640</v>
      </c>
      <c r="B195" s="6" t="s">
        <v>57</v>
      </c>
      <c r="C195" s="6" t="s">
        <v>96</v>
      </c>
      <c r="D195" s="6" t="s">
        <v>97</v>
      </c>
      <c r="E195" s="6" t="s">
        <v>60</v>
      </c>
      <c r="F195" s="6" t="s">
        <v>61</v>
      </c>
      <c r="G195" s="6" t="s">
        <v>31</v>
      </c>
      <c r="H195" s="6" t="s">
        <v>32</v>
      </c>
      <c r="I195" s="6">
        <v>12</v>
      </c>
      <c r="J195" s="6">
        <v>12</v>
      </c>
      <c r="K195" s="6">
        <v>3684.24</v>
      </c>
      <c r="L195" s="6"/>
      <c r="M195" s="6" t="s">
        <v>105</v>
      </c>
    </row>
    <row r="196" spans="1:13" ht="14.25" customHeight="1" x14ac:dyDescent="0.2">
      <c r="A196" s="5">
        <v>45640</v>
      </c>
      <c r="B196" s="6" t="s">
        <v>57</v>
      </c>
      <c r="C196" s="6" t="s">
        <v>65</v>
      </c>
      <c r="D196" s="6" t="s">
        <v>66</v>
      </c>
      <c r="E196" s="6" t="s">
        <v>60</v>
      </c>
      <c r="F196" s="6" t="s">
        <v>61</v>
      </c>
      <c r="G196" s="6" t="s">
        <v>31</v>
      </c>
      <c r="H196" s="6" t="s">
        <v>32</v>
      </c>
      <c r="I196" s="6">
        <v>36</v>
      </c>
      <c r="J196" s="6">
        <v>36</v>
      </c>
      <c r="K196" s="6">
        <v>4421.16</v>
      </c>
      <c r="L196" s="6"/>
      <c r="M196" s="6" t="s">
        <v>105</v>
      </c>
    </row>
    <row r="197" spans="1:13" ht="14.25" customHeight="1" x14ac:dyDescent="0.2">
      <c r="A197" s="5">
        <v>45640</v>
      </c>
      <c r="B197" s="6" t="s">
        <v>57</v>
      </c>
      <c r="C197" s="6" t="s">
        <v>96</v>
      </c>
      <c r="D197" s="6" t="s">
        <v>97</v>
      </c>
      <c r="E197" s="6" t="s">
        <v>60</v>
      </c>
      <c r="F197" s="6" t="s">
        <v>61</v>
      </c>
      <c r="G197" s="6" t="s">
        <v>31</v>
      </c>
      <c r="H197" s="6" t="s">
        <v>32</v>
      </c>
      <c r="I197" s="6">
        <v>36</v>
      </c>
      <c r="J197" s="6">
        <v>36</v>
      </c>
      <c r="K197" s="6">
        <v>4421.16</v>
      </c>
      <c r="L197" s="6"/>
      <c r="M197" s="6" t="s">
        <v>105</v>
      </c>
    </row>
    <row r="198" spans="1:13" ht="14.25" customHeight="1" x14ac:dyDescent="0.2">
      <c r="A198" s="5">
        <v>45640</v>
      </c>
      <c r="B198" s="6" t="s">
        <v>57</v>
      </c>
      <c r="C198" s="6" t="s">
        <v>90</v>
      </c>
      <c r="D198" s="6" t="s">
        <v>91</v>
      </c>
      <c r="E198" s="6" t="s">
        <v>81</v>
      </c>
      <c r="F198" s="6" t="s">
        <v>82</v>
      </c>
      <c r="G198" s="6" t="s">
        <v>31</v>
      </c>
      <c r="H198" s="6" t="s">
        <v>32</v>
      </c>
      <c r="I198" s="6">
        <v>60</v>
      </c>
      <c r="J198" s="6">
        <v>60</v>
      </c>
      <c r="K198" s="6">
        <v>3513</v>
      </c>
      <c r="L198" s="6"/>
      <c r="M198" s="6" t="s">
        <v>105</v>
      </c>
    </row>
    <row r="199" spans="1:13" ht="14.25" customHeight="1" x14ac:dyDescent="0.2">
      <c r="A199" s="5">
        <v>45640</v>
      </c>
      <c r="B199" s="6" t="s">
        <v>57</v>
      </c>
      <c r="C199" s="6" t="s">
        <v>87</v>
      </c>
      <c r="D199" s="6" t="s">
        <v>88</v>
      </c>
      <c r="E199" s="6" t="s">
        <v>60</v>
      </c>
      <c r="F199" s="6" t="s">
        <v>61</v>
      </c>
      <c r="G199" s="6" t="s">
        <v>31</v>
      </c>
      <c r="H199" s="6" t="s">
        <v>32</v>
      </c>
      <c r="I199" s="6">
        <v>60</v>
      </c>
      <c r="J199" s="6">
        <v>360</v>
      </c>
      <c r="K199" s="6">
        <v>21078</v>
      </c>
      <c r="L199" s="6"/>
      <c r="M199" s="6" t="s">
        <v>105</v>
      </c>
    </row>
    <row r="200" spans="1:13" ht="14.25" customHeight="1" x14ac:dyDescent="0.2">
      <c r="A200" s="5">
        <v>45640</v>
      </c>
      <c r="B200" s="6" t="s">
        <v>57</v>
      </c>
      <c r="C200" s="6" t="s">
        <v>90</v>
      </c>
      <c r="D200" s="6" t="s">
        <v>91</v>
      </c>
      <c r="E200" s="6" t="s">
        <v>81</v>
      </c>
      <c r="F200" s="6" t="s">
        <v>82</v>
      </c>
      <c r="G200" s="6" t="s">
        <v>31</v>
      </c>
      <c r="H200" s="6" t="s">
        <v>32</v>
      </c>
      <c r="I200" s="6">
        <v>1</v>
      </c>
      <c r="J200" s="6">
        <v>1</v>
      </c>
      <c r="K200" s="6">
        <v>1338.52</v>
      </c>
      <c r="L200" s="6"/>
      <c r="M200" s="6" t="s">
        <v>105</v>
      </c>
    </row>
    <row r="201" spans="1:13" ht="14.25" customHeight="1" x14ac:dyDescent="0.2">
      <c r="A201" s="5">
        <v>45640</v>
      </c>
      <c r="B201" s="6" t="s">
        <v>57</v>
      </c>
      <c r="C201" s="6" t="s">
        <v>79</v>
      </c>
      <c r="D201" s="6" t="s">
        <v>80</v>
      </c>
      <c r="E201" s="6" t="s">
        <v>81</v>
      </c>
      <c r="F201" s="6" t="s">
        <v>82</v>
      </c>
      <c r="G201" s="6" t="s">
        <v>31</v>
      </c>
      <c r="H201" s="6" t="s">
        <v>32</v>
      </c>
      <c r="I201" s="6">
        <v>48</v>
      </c>
      <c r="J201" s="6">
        <v>48</v>
      </c>
      <c r="K201" s="6">
        <v>8216.16</v>
      </c>
      <c r="L201" s="6"/>
      <c r="M201" s="6" t="s">
        <v>105</v>
      </c>
    </row>
    <row r="202" spans="1:13" ht="14.25" customHeight="1" x14ac:dyDescent="0.2">
      <c r="A202" s="5">
        <v>45640</v>
      </c>
      <c r="B202" s="6" t="s">
        <v>57</v>
      </c>
      <c r="C202" s="6" t="s">
        <v>106</v>
      </c>
      <c r="D202" s="6" t="s">
        <v>107</v>
      </c>
      <c r="E202" s="6" t="s">
        <v>81</v>
      </c>
      <c r="F202" s="6" t="s">
        <v>82</v>
      </c>
      <c r="G202" s="6" t="s">
        <v>31</v>
      </c>
      <c r="H202" s="6" t="s">
        <v>32</v>
      </c>
      <c r="I202" s="6">
        <v>48</v>
      </c>
      <c r="J202" s="6">
        <v>96</v>
      </c>
      <c r="K202" s="6">
        <v>16432.32</v>
      </c>
      <c r="L202" s="6"/>
      <c r="M202" s="6" t="s">
        <v>105</v>
      </c>
    </row>
    <row r="203" spans="1:13" ht="14.25" customHeight="1" x14ac:dyDescent="0.2">
      <c r="A203" s="5">
        <v>45640</v>
      </c>
      <c r="B203" s="6" t="s">
        <v>57</v>
      </c>
      <c r="C203" s="6" t="s">
        <v>58</v>
      </c>
      <c r="D203" s="6" t="s">
        <v>59</v>
      </c>
      <c r="E203" s="6" t="s">
        <v>60</v>
      </c>
      <c r="F203" s="6" t="s">
        <v>61</v>
      </c>
      <c r="G203" s="6" t="s">
        <v>31</v>
      </c>
      <c r="H203" s="6" t="s">
        <v>32</v>
      </c>
      <c r="I203" s="6">
        <v>48</v>
      </c>
      <c r="J203" s="6">
        <v>48</v>
      </c>
      <c r="K203" s="6">
        <v>8216.16</v>
      </c>
      <c r="L203" s="6"/>
      <c r="M203" s="6" t="s">
        <v>105</v>
      </c>
    </row>
    <row r="204" spans="1:13" ht="14.25" customHeight="1" x14ac:dyDescent="0.2">
      <c r="A204" s="5">
        <v>45640</v>
      </c>
      <c r="B204" s="6" t="s">
        <v>57</v>
      </c>
      <c r="C204" s="6" t="s">
        <v>65</v>
      </c>
      <c r="D204" s="6" t="s">
        <v>66</v>
      </c>
      <c r="E204" s="6" t="s">
        <v>60</v>
      </c>
      <c r="F204" s="6" t="s">
        <v>61</v>
      </c>
      <c r="G204" s="6" t="s">
        <v>31</v>
      </c>
      <c r="H204" s="6" t="s">
        <v>32</v>
      </c>
      <c r="I204" s="6">
        <v>18</v>
      </c>
      <c r="J204" s="6">
        <v>1</v>
      </c>
      <c r="K204" s="6">
        <v>328.95</v>
      </c>
      <c r="L204" s="6"/>
      <c r="M204" s="6" t="s">
        <v>105</v>
      </c>
    </row>
    <row r="205" spans="1:13" ht="14.25" customHeight="1" x14ac:dyDescent="0.2">
      <c r="A205" s="5">
        <v>45640</v>
      </c>
      <c r="B205" s="6" t="s">
        <v>57</v>
      </c>
      <c r="C205" s="6" t="s">
        <v>65</v>
      </c>
      <c r="D205" s="6" t="s">
        <v>66</v>
      </c>
      <c r="E205" s="6" t="s">
        <v>60</v>
      </c>
      <c r="F205" s="6" t="s">
        <v>61</v>
      </c>
      <c r="G205" s="6" t="s">
        <v>31</v>
      </c>
      <c r="H205" s="6" t="s">
        <v>32</v>
      </c>
      <c r="I205" s="6">
        <v>18</v>
      </c>
      <c r="J205" s="6">
        <v>17</v>
      </c>
      <c r="K205" s="6">
        <v>5592.15</v>
      </c>
      <c r="L205" s="6"/>
      <c r="M205" s="6" t="s">
        <v>105</v>
      </c>
    </row>
    <row r="206" spans="1:13" ht="14.25" customHeight="1" x14ac:dyDescent="0.2">
      <c r="A206" s="5">
        <v>45640</v>
      </c>
      <c r="B206" s="6" t="s">
        <v>57</v>
      </c>
      <c r="C206" s="6" t="s">
        <v>58</v>
      </c>
      <c r="D206" s="6" t="s">
        <v>59</v>
      </c>
      <c r="E206" s="6" t="s">
        <v>60</v>
      </c>
      <c r="F206" s="6" t="s">
        <v>61</v>
      </c>
      <c r="G206" s="6" t="s">
        <v>31</v>
      </c>
      <c r="H206" s="6" t="s">
        <v>32</v>
      </c>
      <c r="I206" s="6">
        <v>18</v>
      </c>
      <c r="J206" s="6">
        <v>18</v>
      </c>
      <c r="K206" s="6">
        <v>5921.1</v>
      </c>
      <c r="L206" s="6"/>
      <c r="M206" s="6" t="s">
        <v>105</v>
      </c>
    </row>
    <row r="207" spans="1:13" ht="14.25" customHeight="1" x14ac:dyDescent="0.2">
      <c r="A207" s="5">
        <v>45640</v>
      </c>
      <c r="B207" s="6" t="s">
        <v>57</v>
      </c>
      <c r="C207" s="6" t="s">
        <v>58</v>
      </c>
      <c r="D207" s="6" t="s">
        <v>59</v>
      </c>
      <c r="E207" s="6" t="s">
        <v>60</v>
      </c>
      <c r="F207" s="6" t="s">
        <v>61</v>
      </c>
      <c r="G207" s="6" t="s">
        <v>31</v>
      </c>
      <c r="H207" s="6" t="s">
        <v>32</v>
      </c>
      <c r="I207" s="6">
        <v>15</v>
      </c>
      <c r="J207" s="6">
        <v>15</v>
      </c>
      <c r="K207" s="6">
        <v>6315.9</v>
      </c>
      <c r="L207" s="6"/>
      <c r="M207" s="6" t="s">
        <v>105</v>
      </c>
    </row>
    <row r="208" spans="1:13" ht="14.25" customHeight="1" x14ac:dyDescent="0.2">
      <c r="A208" s="5">
        <v>45640</v>
      </c>
      <c r="B208" s="6" t="s">
        <v>57</v>
      </c>
      <c r="C208" s="6" t="s">
        <v>90</v>
      </c>
      <c r="D208" s="6" t="s">
        <v>91</v>
      </c>
      <c r="E208" s="6" t="s">
        <v>81</v>
      </c>
      <c r="F208" s="6" t="s">
        <v>82</v>
      </c>
      <c r="G208" s="6" t="s">
        <v>31</v>
      </c>
      <c r="H208" s="6" t="s">
        <v>32</v>
      </c>
      <c r="I208" s="6">
        <v>24</v>
      </c>
      <c r="J208" s="6">
        <v>24</v>
      </c>
      <c r="K208" s="6">
        <v>11170.08</v>
      </c>
      <c r="L208" s="6"/>
      <c r="M208" s="6" t="s">
        <v>105</v>
      </c>
    </row>
    <row r="209" spans="1:13" ht="14.25" customHeight="1" x14ac:dyDescent="0.2">
      <c r="A209" s="5">
        <v>45640</v>
      </c>
      <c r="B209" s="6" t="s">
        <v>57</v>
      </c>
      <c r="C209" s="6" t="s">
        <v>84</v>
      </c>
      <c r="D209" s="6" t="s">
        <v>85</v>
      </c>
      <c r="E209" s="6" t="s">
        <v>60</v>
      </c>
      <c r="F209" s="6" t="s">
        <v>61</v>
      </c>
      <c r="G209" s="6" t="s">
        <v>31</v>
      </c>
      <c r="H209" s="6" t="s">
        <v>32</v>
      </c>
      <c r="I209" s="6">
        <v>60</v>
      </c>
      <c r="J209" s="6">
        <v>120</v>
      </c>
      <c r="K209" s="6">
        <v>9730.7999999999993</v>
      </c>
      <c r="L209" s="6"/>
      <c r="M209" s="6" t="s">
        <v>105</v>
      </c>
    </row>
    <row r="210" spans="1:13" ht="14.25" customHeight="1" x14ac:dyDescent="0.2">
      <c r="A210" s="5">
        <v>45640</v>
      </c>
      <c r="B210" s="6" t="s">
        <v>57</v>
      </c>
      <c r="C210" s="6" t="s">
        <v>58</v>
      </c>
      <c r="D210" s="6" t="s">
        <v>59</v>
      </c>
      <c r="E210" s="6" t="s">
        <v>60</v>
      </c>
      <c r="F210" s="6" t="s">
        <v>61</v>
      </c>
      <c r="G210" s="6" t="s">
        <v>31</v>
      </c>
      <c r="H210" s="6" t="s">
        <v>32</v>
      </c>
      <c r="I210" s="6">
        <v>24</v>
      </c>
      <c r="J210" s="6">
        <v>24</v>
      </c>
      <c r="K210" s="6">
        <v>4736.88</v>
      </c>
      <c r="L210" s="6"/>
      <c r="M210" s="6" t="s">
        <v>105</v>
      </c>
    </row>
    <row r="211" spans="1:13" ht="14.25" customHeight="1" x14ac:dyDescent="0.2">
      <c r="A211" s="5">
        <v>45640</v>
      </c>
      <c r="B211" s="6" t="s">
        <v>57</v>
      </c>
      <c r="C211" s="6" t="s">
        <v>69</v>
      </c>
      <c r="D211" s="6" t="s">
        <v>70</v>
      </c>
      <c r="E211" s="6" t="s">
        <v>60</v>
      </c>
      <c r="F211" s="6" t="s">
        <v>61</v>
      </c>
      <c r="G211" s="6" t="s">
        <v>31</v>
      </c>
      <c r="H211" s="6" t="s">
        <v>32</v>
      </c>
      <c r="I211" s="6">
        <v>48</v>
      </c>
      <c r="J211" s="6">
        <v>48</v>
      </c>
      <c r="K211" s="6">
        <v>4756.8</v>
      </c>
      <c r="L211" s="6"/>
      <c r="M211" s="6" t="s">
        <v>105</v>
      </c>
    </row>
    <row r="212" spans="1:13" ht="14.25" customHeight="1" x14ac:dyDescent="0.2">
      <c r="A212" s="5">
        <v>45640</v>
      </c>
      <c r="B212" s="6" t="s">
        <v>57</v>
      </c>
      <c r="C212" s="6" t="s">
        <v>58</v>
      </c>
      <c r="D212" s="6" t="s">
        <v>59</v>
      </c>
      <c r="E212" s="6" t="s">
        <v>60</v>
      </c>
      <c r="F212" s="6" t="s">
        <v>61</v>
      </c>
      <c r="G212" s="6" t="s">
        <v>31</v>
      </c>
      <c r="H212" s="6" t="s">
        <v>32</v>
      </c>
      <c r="I212" s="6">
        <v>48</v>
      </c>
      <c r="J212" s="6">
        <v>48</v>
      </c>
      <c r="K212" s="6">
        <v>4756.8</v>
      </c>
      <c r="L212" s="6"/>
      <c r="M212" s="6" t="s">
        <v>105</v>
      </c>
    </row>
    <row r="213" spans="1:13" ht="14.25" customHeight="1" x14ac:dyDescent="0.2">
      <c r="A213" s="5">
        <v>45640</v>
      </c>
      <c r="B213" s="6" t="s">
        <v>57</v>
      </c>
      <c r="C213" s="6" t="s">
        <v>58</v>
      </c>
      <c r="D213" s="6" t="s">
        <v>59</v>
      </c>
      <c r="E213" s="6" t="s">
        <v>60</v>
      </c>
      <c r="F213" s="6" t="s">
        <v>61</v>
      </c>
      <c r="G213" s="6" t="s">
        <v>31</v>
      </c>
      <c r="H213" s="6" t="s">
        <v>32</v>
      </c>
      <c r="I213" s="6">
        <v>18</v>
      </c>
      <c r="J213" s="6">
        <v>18</v>
      </c>
      <c r="K213" s="6">
        <v>5999.94</v>
      </c>
      <c r="L213" s="6"/>
      <c r="M213" s="6" t="s">
        <v>105</v>
      </c>
    </row>
    <row r="214" spans="1:13" ht="14.25" customHeight="1" x14ac:dyDescent="0.2">
      <c r="A214" s="5">
        <v>45640</v>
      </c>
      <c r="B214" s="6" t="s">
        <v>57</v>
      </c>
      <c r="C214" s="6" t="s">
        <v>118</v>
      </c>
      <c r="D214" s="6" t="s">
        <v>119</v>
      </c>
      <c r="E214" s="6" t="s">
        <v>114</v>
      </c>
      <c r="F214" s="6" t="s">
        <v>120</v>
      </c>
      <c r="G214" s="6" t="s">
        <v>40</v>
      </c>
      <c r="H214" s="6" t="s">
        <v>121</v>
      </c>
      <c r="I214" s="6">
        <v>960</v>
      </c>
      <c r="J214" s="6">
        <v>1920</v>
      </c>
      <c r="K214" s="6">
        <v>89644.800000000003</v>
      </c>
      <c r="L214" s="6"/>
      <c r="M214" s="6" t="s">
        <v>105</v>
      </c>
    </row>
    <row r="215" spans="1:13" ht="14.25" customHeight="1" x14ac:dyDescent="0.2">
      <c r="A215" s="5">
        <v>45640</v>
      </c>
      <c r="B215" s="6" t="s">
        <v>57</v>
      </c>
      <c r="C215" s="6" t="s">
        <v>118</v>
      </c>
      <c r="D215" s="6" t="s">
        <v>119</v>
      </c>
      <c r="E215" s="6" t="s">
        <v>114</v>
      </c>
      <c r="F215" s="6" t="s">
        <v>120</v>
      </c>
      <c r="G215" s="6" t="s">
        <v>40</v>
      </c>
      <c r="H215" s="6" t="s">
        <v>121</v>
      </c>
      <c r="I215" s="6">
        <v>960</v>
      </c>
      <c r="J215" s="6">
        <v>1933</v>
      </c>
      <c r="K215" s="6">
        <v>90251.77</v>
      </c>
      <c r="L215" s="6"/>
      <c r="M215" s="6" t="s">
        <v>105</v>
      </c>
    </row>
    <row r="216" spans="1:13" ht="14.25" customHeight="1" x14ac:dyDescent="0.2">
      <c r="A216" s="5">
        <v>45640</v>
      </c>
      <c r="B216" s="6" t="s">
        <v>57</v>
      </c>
      <c r="C216" s="6" t="s">
        <v>118</v>
      </c>
      <c r="D216" s="6" t="s">
        <v>119</v>
      </c>
      <c r="E216" s="6" t="s">
        <v>114</v>
      </c>
      <c r="F216" s="6" t="s">
        <v>120</v>
      </c>
      <c r="G216" s="6" t="s">
        <v>40</v>
      </c>
      <c r="H216" s="6" t="s">
        <v>121</v>
      </c>
      <c r="I216" s="6">
        <v>960</v>
      </c>
      <c r="J216" s="6">
        <v>16307</v>
      </c>
      <c r="K216" s="6">
        <v>761373.83</v>
      </c>
      <c r="L216" s="6"/>
      <c r="M216" s="6" t="s">
        <v>105</v>
      </c>
    </row>
    <row r="217" spans="1:13" ht="14.25" customHeight="1" x14ac:dyDescent="0.2">
      <c r="A217" s="5">
        <v>45640</v>
      </c>
      <c r="B217" s="6" t="s">
        <v>57</v>
      </c>
      <c r="C217" s="6" t="s">
        <v>79</v>
      </c>
      <c r="D217" s="6" t="s">
        <v>80</v>
      </c>
      <c r="E217" s="6" t="s">
        <v>81</v>
      </c>
      <c r="F217" s="6" t="s">
        <v>82</v>
      </c>
      <c r="G217" s="6" t="s">
        <v>40</v>
      </c>
      <c r="H217" s="6" t="s">
        <v>41</v>
      </c>
      <c r="I217" s="6">
        <v>16</v>
      </c>
      <c r="J217" s="6">
        <v>2</v>
      </c>
      <c r="K217" s="6">
        <v>3963.54</v>
      </c>
      <c r="L217" s="6"/>
      <c r="M217" s="6" t="s">
        <v>105</v>
      </c>
    </row>
    <row r="218" spans="1:13" ht="14.25" customHeight="1" x14ac:dyDescent="0.2">
      <c r="A218" s="5">
        <v>45640</v>
      </c>
      <c r="B218" s="6" t="s">
        <v>57</v>
      </c>
      <c r="C218" s="6" t="s">
        <v>90</v>
      </c>
      <c r="D218" s="6" t="s">
        <v>91</v>
      </c>
      <c r="E218" s="6" t="s">
        <v>81</v>
      </c>
      <c r="F218" s="6" t="s">
        <v>82</v>
      </c>
      <c r="G218" s="6" t="s">
        <v>40</v>
      </c>
      <c r="H218" s="6" t="s">
        <v>41</v>
      </c>
      <c r="I218" s="6">
        <v>16</v>
      </c>
      <c r="J218" s="6">
        <v>2</v>
      </c>
      <c r="K218" s="6">
        <v>3963.54</v>
      </c>
      <c r="L218" s="6"/>
      <c r="M218" s="6" t="s">
        <v>105</v>
      </c>
    </row>
    <row r="219" spans="1:13" ht="14.25" customHeight="1" x14ac:dyDescent="0.2">
      <c r="A219" s="5">
        <v>45640</v>
      </c>
      <c r="B219" s="6" t="s">
        <v>57</v>
      </c>
      <c r="C219" s="6" t="s">
        <v>79</v>
      </c>
      <c r="D219" s="6" t="s">
        <v>80</v>
      </c>
      <c r="E219" s="6" t="s">
        <v>81</v>
      </c>
      <c r="F219" s="6" t="s">
        <v>82</v>
      </c>
      <c r="G219" s="6" t="s">
        <v>40</v>
      </c>
      <c r="H219" s="6" t="s">
        <v>41</v>
      </c>
      <c r="I219" s="6">
        <v>12</v>
      </c>
      <c r="J219" s="6">
        <v>1</v>
      </c>
      <c r="K219" s="6">
        <v>1973.53</v>
      </c>
      <c r="L219" s="6"/>
      <c r="M219" s="6" t="s">
        <v>105</v>
      </c>
    </row>
    <row r="220" spans="1:13" ht="14.25" customHeight="1" x14ac:dyDescent="0.2">
      <c r="A220" s="5">
        <v>45640</v>
      </c>
      <c r="B220" s="6" t="s">
        <v>57</v>
      </c>
      <c r="C220" s="6" t="s">
        <v>84</v>
      </c>
      <c r="D220" s="6" t="s">
        <v>85</v>
      </c>
      <c r="E220" s="6" t="s">
        <v>60</v>
      </c>
      <c r="F220" s="6" t="s">
        <v>61</v>
      </c>
      <c r="G220" s="6" t="s">
        <v>40</v>
      </c>
      <c r="H220" s="6" t="s">
        <v>41</v>
      </c>
      <c r="I220" s="6">
        <v>1080</v>
      </c>
      <c r="J220" s="6">
        <v>216</v>
      </c>
      <c r="K220" s="6">
        <v>9914.4</v>
      </c>
      <c r="L220" s="6"/>
      <c r="M220" s="6" t="s">
        <v>105</v>
      </c>
    </row>
    <row r="221" spans="1:13" ht="14.25" customHeight="1" x14ac:dyDescent="0.2">
      <c r="A221" s="5">
        <v>45640</v>
      </c>
      <c r="B221" s="6" t="s">
        <v>57</v>
      </c>
      <c r="C221" s="6" t="s">
        <v>99</v>
      </c>
      <c r="D221" s="6" t="s">
        <v>100</v>
      </c>
      <c r="E221" s="6" t="s">
        <v>81</v>
      </c>
      <c r="F221" s="6" t="s">
        <v>82</v>
      </c>
      <c r="G221" s="6" t="s">
        <v>40</v>
      </c>
      <c r="H221" s="6" t="s">
        <v>41</v>
      </c>
      <c r="I221" s="6">
        <v>1080</v>
      </c>
      <c r="J221" s="6">
        <v>144</v>
      </c>
      <c r="K221" s="6">
        <v>6609.6</v>
      </c>
      <c r="L221" s="6"/>
      <c r="M221" s="6" t="s">
        <v>105</v>
      </c>
    </row>
    <row r="222" spans="1:13" ht="14.25" customHeight="1" x14ac:dyDescent="0.2">
      <c r="A222" s="5">
        <v>45640</v>
      </c>
      <c r="B222" s="6" t="s">
        <v>57</v>
      </c>
      <c r="C222" s="6" t="s">
        <v>96</v>
      </c>
      <c r="D222" s="6" t="s">
        <v>97</v>
      </c>
      <c r="E222" s="6" t="s">
        <v>60</v>
      </c>
      <c r="F222" s="6" t="s">
        <v>61</v>
      </c>
      <c r="G222" s="6" t="s">
        <v>40</v>
      </c>
      <c r="H222" s="6" t="s">
        <v>41</v>
      </c>
      <c r="I222" s="6">
        <v>1080</v>
      </c>
      <c r="J222" s="6">
        <v>144</v>
      </c>
      <c r="K222" s="6">
        <v>6609.6</v>
      </c>
      <c r="L222" s="6"/>
      <c r="M222" s="6" t="s">
        <v>105</v>
      </c>
    </row>
    <row r="223" spans="1:13" ht="14.25" customHeight="1" x14ac:dyDescent="0.2">
      <c r="A223" s="5">
        <v>45640</v>
      </c>
      <c r="B223" s="6" t="s">
        <v>57</v>
      </c>
      <c r="C223" s="6" t="s">
        <v>106</v>
      </c>
      <c r="D223" s="6" t="s">
        <v>107</v>
      </c>
      <c r="E223" s="6" t="s">
        <v>81</v>
      </c>
      <c r="F223" s="6" t="s">
        <v>82</v>
      </c>
      <c r="G223" s="6" t="s">
        <v>40</v>
      </c>
      <c r="H223" s="6" t="s">
        <v>41</v>
      </c>
      <c r="I223" s="6">
        <v>1080</v>
      </c>
      <c r="J223" s="6">
        <v>67</v>
      </c>
      <c r="K223" s="6">
        <v>3075.3</v>
      </c>
      <c r="L223" s="6"/>
      <c r="M223" s="6" t="s">
        <v>105</v>
      </c>
    </row>
    <row r="224" spans="1:13" ht="14.25" customHeight="1" x14ac:dyDescent="0.2">
      <c r="A224" s="5">
        <v>45640</v>
      </c>
      <c r="B224" s="6" t="s">
        <v>57</v>
      </c>
      <c r="C224" s="6" t="s">
        <v>106</v>
      </c>
      <c r="D224" s="6" t="s">
        <v>107</v>
      </c>
      <c r="E224" s="6" t="s">
        <v>81</v>
      </c>
      <c r="F224" s="6" t="s">
        <v>82</v>
      </c>
      <c r="G224" s="6" t="s">
        <v>40</v>
      </c>
      <c r="H224" s="6" t="s">
        <v>41</v>
      </c>
      <c r="I224" s="6">
        <v>1080</v>
      </c>
      <c r="J224" s="6">
        <v>53</v>
      </c>
      <c r="K224" s="6">
        <v>2432.6999999999998</v>
      </c>
      <c r="L224" s="6"/>
      <c r="M224" s="6" t="s">
        <v>105</v>
      </c>
    </row>
    <row r="225" spans="1:13" ht="14.25" customHeight="1" x14ac:dyDescent="0.2">
      <c r="A225" s="5">
        <v>45640</v>
      </c>
      <c r="B225" s="6" t="s">
        <v>57</v>
      </c>
      <c r="C225" s="6" t="s">
        <v>87</v>
      </c>
      <c r="D225" s="6" t="s">
        <v>88</v>
      </c>
      <c r="E225" s="6" t="s">
        <v>60</v>
      </c>
      <c r="F225" s="6" t="s">
        <v>61</v>
      </c>
      <c r="G225" s="6" t="s">
        <v>40</v>
      </c>
      <c r="H225" s="6" t="s">
        <v>41</v>
      </c>
      <c r="I225" s="6">
        <v>144</v>
      </c>
      <c r="J225" s="6">
        <v>30</v>
      </c>
      <c r="K225" s="6">
        <v>5207.1000000000004</v>
      </c>
      <c r="L225" s="6"/>
      <c r="M225" s="6" t="s">
        <v>105</v>
      </c>
    </row>
    <row r="226" spans="1:13" ht="14.25" customHeight="1" x14ac:dyDescent="0.2">
      <c r="A226" s="5">
        <v>45640</v>
      </c>
      <c r="B226" s="6" t="s">
        <v>57</v>
      </c>
      <c r="C226" s="6" t="s">
        <v>79</v>
      </c>
      <c r="D226" s="6" t="s">
        <v>80</v>
      </c>
      <c r="E226" s="6" t="s">
        <v>81</v>
      </c>
      <c r="F226" s="6" t="s">
        <v>82</v>
      </c>
      <c r="G226" s="6" t="s">
        <v>40</v>
      </c>
      <c r="H226" s="6" t="s">
        <v>41</v>
      </c>
      <c r="I226" s="6">
        <v>144</v>
      </c>
      <c r="J226" s="6">
        <v>30</v>
      </c>
      <c r="K226" s="6">
        <v>5207.1000000000004</v>
      </c>
      <c r="L226" s="6"/>
      <c r="M226" s="6" t="s">
        <v>105</v>
      </c>
    </row>
    <row r="227" spans="1:13" ht="14.25" customHeight="1" x14ac:dyDescent="0.2">
      <c r="A227" s="5">
        <v>45640</v>
      </c>
      <c r="B227" s="6" t="s">
        <v>57</v>
      </c>
      <c r="C227" s="6" t="s">
        <v>106</v>
      </c>
      <c r="D227" s="6" t="s">
        <v>107</v>
      </c>
      <c r="E227" s="6" t="s">
        <v>81</v>
      </c>
      <c r="F227" s="6" t="s">
        <v>82</v>
      </c>
      <c r="G227" s="6" t="s">
        <v>40</v>
      </c>
      <c r="H227" s="6" t="s">
        <v>41</v>
      </c>
      <c r="I227" s="6">
        <v>216</v>
      </c>
      <c r="J227" s="6">
        <v>27</v>
      </c>
      <c r="K227" s="6">
        <v>2816.37</v>
      </c>
      <c r="L227" s="6"/>
      <c r="M227" s="6" t="s">
        <v>105</v>
      </c>
    </row>
    <row r="228" spans="1:13" ht="14.25" customHeight="1" x14ac:dyDescent="0.2">
      <c r="A228" s="5">
        <v>45640</v>
      </c>
      <c r="B228" s="6" t="s">
        <v>57</v>
      </c>
      <c r="C228" s="6" t="s">
        <v>90</v>
      </c>
      <c r="D228" s="6" t="s">
        <v>91</v>
      </c>
      <c r="E228" s="6" t="s">
        <v>81</v>
      </c>
      <c r="F228" s="6" t="s">
        <v>82</v>
      </c>
      <c r="G228" s="6" t="s">
        <v>40</v>
      </c>
      <c r="H228" s="6" t="s">
        <v>41</v>
      </c>
      <c r="I228" s="6">
        <v>216</v>
      </c>
      <c r="J228" s="6">
        <v>27</v>
      </c>
      <c r="K228" s="6">
        <v>2816.37</v>
      </c>
      <c r="L228" s="6"/>
      <c r="M228" s="6" t="s">
        <v>105</v>
      </c>
    </row>
    <row r="229" spans="1:13" ht="14.25" customHeight="1" x14ac:dyDescent="0.2">
      <c r="A229" s="5">
        <v>45640</v>
      </c>
      <c r="B229" s="6" t="s">
        <v>57</v>
      </c>
      <c r="C229" s="6" t="s">
        <v>90</v>
      </c>
      <c r="D229" s="6" t="s">
        <v>91</v>
      </c>
      <c r="E229" s="6" t="s">
        <v>81</v>
      </c>
      <c r="F229" s="6" t="s">
        <v>82</v>
      </c>
      <c r="G229" s="6" t="s">
        <v>40</v>
      </c>
      <c r="H229" s="6" t="s">
        <v>42</v>
      </c>
      <c r="I229" s="6">
        <v>25</v>
      </c>
      <c r="J229" s="6">
        <v>12</v>
      </c>
      <c r="K229" s="6">
        <v>15199.56</v>
      </c>
      <c r="L229" s="6"/>
      <c r="M229" s="6" t="s">
        <v>105</v>
      </c>
    </row>
    <row r="230" spans="1:13" ht="14.25" customHeight="1" x14ac:dyDescent="0.2">
      <c r="A230" s="5">
        <v>45640</v>
      </c>
      <c r="B230" s="6" t="s">
        <v>57</v>
      </c>
      <c r="C230" s="6" t="s">
        <v>79</v>
      </c>
      <c r="D230" s="6" t="s">
        <v>80</v>
      </c>
      <c r="E230" s="6" t="s">
        <v>81</v>
      </c>
      <c r="F230" s="6" t="s">
        <v>82</v>
      </c>
      <c r="G230" s="6" t="s">
        <v>40</v>
      </c>
      <c r="H230" s="6" t="s">
        <v>42</v>
      </c>
      <c r="I230" s="6">
        <v>25</v>
      </c>
      <c r="J230" s="6">
        <v>25</v>
      </c>
      <c r="K230" s="6">
        <v>31665.75</v>
      </c>
      <c r="L230" s="6"/>
      <c r="M230" s="6" t="s">
        <v>105</v>
      </c>
    </row>
    <row r="231" spans="1:13" ht="14.25" customHeight="1" x14ac:dyDescent="0.2">
      <c r="A231" s="5">
        <v>45640</v>
      </c>
      <c r="B231" s="6" t="s">
        <v>57</v>
      </c>
      <c r="C231" s="6" t="s">
        <v>87</v>
      </c>
      <c r="D231" s="6" t="s">
        <v>88</v>
      </c>
      <c r="E231" s="6" t="s">
        <v>60</v>
      </c>
      <c r="F231" s="6" t="s">
        <v>61</v>
      </c>
      <c r="G231" s="6" t="s">
        <v>40</v>
      </c>
      <c r="H231" s="6" t="s">
        <v>42</v>
      </c>
      <c r="I231" s="6">
        <v>25</v>
      </c>
      <c r="J231" s="6">
        <v>25</v>
      </c>
      <c r="K231" s="6">
        <v>31665.75</v>
      </c>
      <c r="L231" s="6"/>
      <c r="M231" s="6" t="s">
        <v>105</v>
      </c>
    </row>
    <row r="232" spans="1:13" ht="14.25" customHeight="1" x14ac:dyDescent="0.2">
      <c r="A232" s="5">
        <v>45640</v>
      </c>
      <c r="B232" s="6" t="s">
        <v>57</v>
      </c>
      <c r="C232" s="6" t="s">
        <v>99</v>
      </c>
      <c r="D232" s="6" t="s">
        <v>100</v>
      </c>
      <c r="E232" s="6" t="s">
        <v>81</v>
      </c>
      <c r="F232" s="6" t="s">
        <v>82</v>
      </c>
      <c r="G232" s="6" t="s">
        <v>40</v>
      </c>
      <c r="H232" s="6" t="s">
        <v>42</v>
      </c>
      <c r="I232" s="6">
        <v>25</v>
      </c>
      <c r="J232" s="6">
        <v>3</v>
      </c>
      <c r="K232" s="6">
        <v>3799.89</v>
      </c>
      <c r="L232" s="6"/>
      <c r="M232" s="6" t="s">
        <v>105</v>
      </c>
    </row>
    <row r="233" spans="1:13" ht="14.25" customHeight="1" x14ac:dyDescent="0.2">
      <c r="A233" s="5">
        <v>45640</v>
      </c>
      <c r="B233" s="6" t="s">
        <v>57</v>
      </c>
      <c r="C233" s="6" t="s">
        <v>96</v>
      </c>
      <c r="D233" s="6" t="s">
        <v>97</v>
      </c>
      <c r="E233" s="6" t="s">
        <v>60</v>
      </c>
      <c r="F233" s="6" t="s">
        <v>61</v>
      </c>
      <c r="G233" s="6" t="s">
        <v>40</v>
      </c>
      <c r="H233" s="6" t="s">
        <v>42</v>
      </c>
      <c r="I233" s="6">
        <v>720</v>
      </c>
      <c r="J233" s="6">
        <v>51</v>
      </c>
      <c r="K233" s="6">
        <v>2936.07</v>
      </c>
      <c r="L233" s="6"/>
      <c r="M233" s="6" t="s">
        <v>105</v>
      </c>
    </row>
    <row r="234" spans="1:13" ht="14.25" customHeight="1" x14ac:dyDescent="0.2">
      <c r="A234" s="5">
        <v>45640</v>
      </c>
      <c r="B234" s="6" t="s">
        <v>57</v>
      </c>
      <c r="C234" s="6" t="s">
        <v>84</v>
      </c>
      <c r="D234" s="6" t="s">
        <v>85</v>
      </c>
      <c r="E234" s="6" t="s">
        <v>60</v>
      </c>
      <c r="F234" s="6" t="s">
        <v>61</v>
      </c>
      <c r="G234" s="6" t="s">
        <v>40</v>
      </c>
      <c r="H234" s="6" t="s">
        <v>42</v>
      </c>
      <c r="I234" s="6">
        <v>720</v>
      </c>
      <c r="J234" s="6">
        <v>144</v>
      </c>
      <c r="K234" s="6">
        <v>8290.08</v>
      </c>
      <c r="L234" s="6"/>
      <c r="M234" s="6" t="s">
        <v>105</v>
      </c>
    </row>
    <row r="235" spans="1:13" ht="14.25" customHeight="1" x14ac:dyDescent="0.2">
      <c r="A235" s="5">
        <v>45640</v>
      </c>
      <c r="B235" s="6" t="s">
        <v>57</v>
      </c>
      <c r="C235" s="6" t="s">
        <v>96</v>
      </c>
      <c r="D235" s="6" t="s">
        <v>97</v>
      </c>
      <c r="E235" s="6" t="s">
        <v>60</v>
      </c>
      <c r="F235" s="6" t="s">
        <v>61</v>
      </c>
      <c r="G235" s="6" t="s">
        <v>40</v>
      </c>
      <c r="H235" s="6" t="s">
        <v>42</v>
      </c>
      <c r="I235" s="6">
        <v>720</v>
      </c>
      <c r="J235" s="6">
        <v>21</v>
      </c>
      <c r="K235" s="6">
        <v>1208.97</v>
      </c>
      <c r="L235" s="6"/>
      <c r="M235" s="6" t="s">
        <v>105</v>
      </c>
    </row>
    <row r="236" spans="1:13" ht="14.25" customHeight="1" x14ac:dyDescent="0.2">
      <c r="A236" s="5">
        <v>45640</v>
      </c>
      <c r="B236" s="6" t="s">
        <v>57</v>
      </c>
      <c r="C236" s="6" t="s">
        <v>106</v>
      </c>
      <c r="D236" s="6" t="s">
        <v>107</v>
      </c>
      <c r="E236" s="6" t="s">
        <v>81</v>
      </c>
      <c r="F236" s="6" t="s">
        <v>82</v>
      </c>
      <c r="G236" s="6" t="s">
        <v>40</v>
      </c>
      <c r="H236" s="6" t="s">
        <v>42</v>
      </c>
      <c r="I236" s="6">
        <v>12</v>
      </c>
      <c r="J236" s="6">
        <v>12</v>
      </c>
      <c r="K236" s="6">
        <v>11015.16</v>
      </c>
      <c r="L236" s="6"/>
      <c r="M236" s="6" t="s">
        <v>105</v>
      </c>
    </row>
    <row r="237" spans="1:13" ht="14.25" customHeight="1" x14ac:dyDescent="0.2">
      <c r="A237" s="5">
        <v>45640</v>
      </c>
      <c r="B237" s="6" t="s">
        <v>57</v>
      </c>
      <c r="C237" s="6" t="s">
        <v>58</v>
      </c>
      <c r="D237" s="6" t="s">
        <v>59</v>
      </c>
      <c r="E237" s="6" t="s">
        <v>60</v>
      </c>
      <c r="F237" s="6" t="s">
        <v>61</v>
      </c>
      <c r="G237" s="6" t="s">
        <v>40</v>
      </c>
      <c r="H237" s="6" t="s">
        <v>93</v>
      </c>
      <c r="I237" s="6">
        <v>32</v>
      </c>
      <c r="J237" s="6">
        <v>224</v>
      </c>
      <c r="K237" s="6">
        <v>39249.279999999999</v>
      </c>
      <c r="L237" s="6"/>
      <c r="M237" s="6" t="s">
        <v>105</v>
      </c>
    </row>
    <row r="238" spans="1:13" ht="14.25" customHeight="1" x14ac:dyDescent="0.2">
      <c r="A238" s="5">
        <v>45640</v>
      </c>
      <c r="B238" s="6" t="s">
        <v>57</v>
      </c>
      <c r="C238" s="6" t="s">
        <v>90</v>
      </c>
      <c r="D238" s="6" t="s">
        <v>91</v>
      </c>
      <c r="E238" s="6" t="s">
        <v>81</v>
      </c>
      <c r="F238" s="6" t="s">
        <v>82</v>
      </c>
      <c r="G238" s="6" t="s">
        <v>40</v>
      </c>
      <c r="H238" s="6" t="s">
        <v>93</v>
      </c>
      <c r="I238" s="6">
        <v>32</v>
      </c>
      <c r="J238" s="6">
        <v>32</v>
      </c>
      <c r="K238" s="6">
        <v>5607.04</v>
      </c>
      <c r="L238" s="6"/>
      <c r="M238" s="6" t="s">
        <v>105</v>
      </c>
    </row>
    <row r="239" spans="1:13" ht="14.25" customHeight="1" x14ac:dyDescent="0.2">
      <c r="A239" s="5">
        <v>45640</v>
      </c>
      <c r="B239" s="6" t="s">
        <v>57</v>
      </c>
      <c r="C239" s="6" t="s">
        <v>79</v>
      </c>
      <c r="D239" s="6" t="s">
        <v>80</v>
      </c>
      <c r="E239" s="6" t="s">
        <v>81</v>
      </c>
      <c r="F239" s="6" t="s">
        <v>82</v>
      </c>
      <c r="G239" s="6" t="s">
        <v>40</v>
      </c>
      <c r="H239" s="6" t="s">
        <v>93</v>
      </c>
      <c r="I239" s="6">
        <v>32</v>
      </c>
      <c r="J239" s="6">
        <v>64</v>
      </c>
      <c r="K239" s="6">
        <v>11214.08</v>
      </c>
      <c r="L239" s="6"/>
      <c r="M239" s="6" t="s">
        <v>105</v>
      </c>
    </row>
    <row r="240" spans="1:13" ht="14.25" customHeight="1" x14ac:dyDescent="0.2">
      <c r="A240" s="5">
        <v>45640</v>
      </c>
      <c r="B240" s="6" t="s">
        <v>57</v>
      </c>
      <c r="C240" s="6" t="s">
        <v>96</v>
      </c>
      <c r="D240" s="6" t="s">
        <v>97</v>
      </c>
      <c r="E240" s="6" t="s">
        <v>60</v>
      </c>
      <c r="F240" s="6" t="s">
        <v>61</v>
      </c>
      <c r="G240" s="6" t="s">
        <v>40</v>
      </c>
      <c r="H240" s="6" t="s">
        <v>93</v>
      </c>
      <c r="I240" s="6">
        <v>32</v>
      </c>
      <c r="J240" s="6">
        <v>384</v>
      </c>
      <c r="K240" s="6">
        <v>67284.479999999996</v>
      </c>
      <c r="L240" s="6"/>
      <c r="M240" s="6" t="s">
        <v>105</v>
      </c>
    </row>
    <row r="241" spans="1:13" ht="14.25" customHeight="1" x14ac:dyDescent="0.2">
      <c r="A241" s="5">
        <v>45640</v>
      </c>
      <c r="B241" s="6" t="s">
        <v>57</v>
      </c>
      <c r="C241" s="6" t="s">
        <v>99</v>
      </c>
      <c r="D241" s="6" t="s">
        <v>100</v>
      </c>
      <c r="E241" s="6" t="s">
        <v>81</v>
      </c>
      <c r="F241" s="6" t="s">
        <v>82</v>
      </c>
      <c r="G241" s="6" t="s">
        <v>40</v>
      </c>
      <c r="H241" s="6" t="s">
        <v>93</v>
      </c>
      <c r="I241" s="6">
        <v>32</v>
      </c>
      <c r="J241" s="6">
        <v>32</v>
      </c>
      <c r="K241" s="6">
        <v>5607.04</v>
      </c>
      <c r="L241" s="6"/>
      <c r="M241" s="6" t="s">
        <v>105</v>
      </c>
    </row>
    <row r="242" spans="1:13" ht="14.25" customHeight="1" x14ac:dyDescent="0.2">
      <c r="A242" s="5">
        <v>45640</v>
      </c>
      <c r="B242" s="6" t="s">
        <v>57</v>
      </c>
      <c r="C242" s="6" t="s">
        <v>99</v>
      </c>
      <c r="D242" s="6" t="s">
        <v>100</v>
      </c>
      <c r="E242" s="6" t="s">
        <v>81</v>
      </c>
      <c r="F242" s="6" t="s">
        <v>82</v>
      </c>
      <c r="G242" s="6" t="s">
        <v>40</v>
      </c>
      <c r="H242" s="6" t="s">
        <v>93</v>
      </c>
      <c r="I242" s="6">
        <v>16</v>
      </c>
      <c r="J242" s="6">
        <v>64</v>
      </c>
      <c r="K242" s="6">
        <v>19759.36</v>
      </c>
      <c r="L242" s="6"/>
      <c r="M242" s="6" t="s">
        <v>105</v>
      </c>
    </row>
    <row r="243" spans="1:13" ht="14.25" customHeight="1" x14ac:dyDescent="0.2">
      <c r="A243" s="5">
        <v>45640</v>
      </c>
      <c r="B243" s="6" t="s">
        <v>57</v>
      </c>
      <c r="C243" s="6" t="s">
        <v>96</v>
      </c>
      <c r="D243" s="6" t="s">
        <v>97</v>
      </c>
      <c r="E243" s="6" t="s">
        <v>60</v>
      </c>
      <c r="F243" s="6" t="s">
        <v>61</v>
      </c>
      <c r="G243" s="6" t="s">
        <v>40</v>
      </c>
      <c r="H243" s="6" t="s">
        <v>93</v>
      </c>
      <c r="I243" s="6">
        <v>16</v>
      </c>
      <c r="J243" s="6">
        <v>16</v>
      </c>
      <c r="K243" s="6">
        <v>4939.84</v>
      </c>
      <c r="L243" s="6"/>
      <c r="M243" s="6" t="s">
        <v>105</v>
      </c>
    </row>
    <row r="244" spans="1:13" ht="14.25" customHeight="1" x14ac:dyDescent="0.2">
      <c r="A244" s="5">
        <v>45640</v>
      </c>
      <c r="B244" s="6" t="s">
        <v>57</v>
      </c>
      <c r="C244" s="6" t="s">
        <v>106</v>
      </c>
      <c r="D244" s="6" t="s">
        <v>107</v>
      </c>
      <c r="E244" s="6" t="s">
        <v>81</v>
      </c>
      <c r="F244" s="6" t="s">
        <v>82</v>
      </c>
      <c r="G244" s="6" t="s">
        <v>40</v>
      </c>
      <c r="H244" s="6" t="s">
        <v>93</v>
      </c>
      <c r="I244" s="6">
        <v>16</v>
      </c>
      <c r="J244" s="6">
        <v>16</v>
      </c>
      <c r="K244" s="6">
        <v>4939.84</v>
      </c>
      <c r="L244" s="6"/>
      <c r="M244" s="6" t="s">
        <v>105</v>
      </c>
    </row>
    <row r="245" spans="1:13" ht="14.25" customHeight="1" x14ac:dyDescent="0.2">
      <c r="A245" s="5">
        <v>45640</v>
      </c>
      <c r="B245" s="6" t="s">
        <v>57</v>
      </c>
      <c r="C245" s="6" t="s">
        <v>106</v>
      </c>
      <c r="D245" s="6" t="s">
        <v>107</v>
      </c>
      <c r="E245" s="6" t="s">
        <v>81</v>
      </c>
      <c r="F245" s="6" t="s">
        <v>82</v>
      </c>
      <c r="G245" s="6" t="s">
        <v>40</v>
      </c>
      <c r="H245" s="6" t="s">
        <v>93</v>
      </c>
      <c r="I245" s="6">
        <v>16</v>
      </c>
      <c r="J245" s="6">
        <v>16</v>
      </c>
      <c r="K245" s="6">
        <v>4939.84</v>
      </c>
      <c r="L245" s="6"/>
      <c r="M245" s="6" t="s">
        <v>105</v>
      </c>
    </row>
    <row r="246" spans="1:13" ht="14.25" customHeight="1" x14ac:dyDescent="0.2">
      <c r="A246" s="5">
        <v>45640</v>
      </c>
      <c r="B246" s="6" t="s">
        <v>57</v>
      </c>
      <c r="C246" s="6" t="s">
        <v>84</v>
      </c>
      <c r="D246" s="6" t="s">
        <v>85</v>
      </c>
      <c r="E246" s="6" t="s">
        <v>60</v>
      </c>
      <c r="F246" s="6" t="s">
        <v>61</v>
      </c>
      <c r="G246" s="6" t="s">
        <v>40</v>
      </c>
      <c r="H246" s="6" t="s">
        <v>93</v>
      </c>
      <c r="I246" s="6">
        <v>16</v>
      </c>
      <c r="J246" s="6">
        <v>48</v>
      </c>
      <c r="K246" s="6">
        <v>14819.52</v>
      </c>
      <c r="L246" s="6"/>
      <c r="M246" s="6" t="s">
        <v>105</v>
      </c>
    </row>
    <row r="247" spans="1:13" ht="14.25" customHeight="1" x14ac:dyDescent="0.2">
      <c r="A247" s="5">
        <v>45640</v>
      </c>
      <c r="B247" s="6" t="s">
        <v>57</v>
      </c>
      <c r="C247" s="6" t="s">
        <v>90</v>
      </c>
      <c r="D247" s="6" t="s">
        <v>91</v>
      </c>
      <c r="E247" s="6" t="s">
        <v>81</v>
      </c>
      <c r="F247" s="6" t="s">
        <v>82</v>
      </c>
      <c r="G247" s="6" t="s">
        <v>40</v>
      </c>
      <c r="H247" s="6" t="s">
        <v>93</v>
      </c>
      <c r="I247" s="6">
        <v>16</v>
      </c>
      <c r="J247" s="6">
        <v>16</v>
      </c>
      <c r="K247" s="6">
        <v>4939.84</v>
      </c>
      <c r="L247" s="6"/>
      <c r="M247" s="6" t="s">
        <v>105</v>
      </c>
    </row>
    <row r="248" spans="1:13" ht="14.25" customHeight="1" x14ac:dyDescent="0.2">
      <c r="A248" s="5">
        <v>45640</v>
      </c>
      <c r="B248" s="6" t="s">
        <v>57</v>
      </c>
      <c r="C248" s="6" t="s">
        <v>79</v>
      </c>
      <c r="D248" s="6" t="s">
        <v>80</v>
      </c>
      <c r="E248" s="6" t="s">
        <v>81</v>
      </c>
      <c r="F248" s="6" t="s">
        <v>82</v>
      </c>
      <c r="G248" s="6" t="s">
        <v>40</v>
      </c>
      <c r="H248" s="6" t="s">
        <v>93</v>
      </c>
      <c r="I248" s="6">
        <v>32</v>
      </c>
      <c r="J248" s="6">
        <v>96</v>
      </c>
      <c r="K248" s="6">
        <v>9612.48</v>
      </c>
      <c r="L248" s="6"/>
      <c r="M248" s="6" t="s">
        <v>105</v>
      </c>
    </row>
    <row r="249" spans="1:13" ht="14.25" customHeight="1" x14ac:dyDescent="0.2">
      <c r="A249" s="5">
        <v>45640</v>
      </c>
      <c r="B249" s="6" t="s">
        <v>57</v>
      </c>
      <c r="C249" s="6" t="s">
        <v>106</v>
      </c>
      <c r="D249" s="6" t="s">
        <v>107</v>
      </c>
      <c r="E249" s="6" t="s">
        <v>81</v>
      </c>
      <c r="F249" s="6" t="s">
        <v>82</v>
      </c>
      <c r="G249" s="6" t="s">
        <v>40</v>
      </c>
      <c r="H249" s="6" t="s">
        <v>93</v>
      </c>
      <c r="I249" s="6">
        <v>4</v>
      </c>
      <c r="J249" s="6">
        <v>8</v>
      </c>
      <c r="K249" s="6">
        <v>11348.4</v>
      </c>
      <c r="L249" s="6"/>
      <c r="M249" s="6" t="s">
        <v>105</v>
      </c>
    </row>
    <row r="250" spans="1:13" ht="14.25" customHeight="1" x14ac:dyDescent="0.2">
      <c r="A250" s="5">
        <v>45640</v>
      </c>
      <c r="B250" s="6" t="s">
        <v>57</v>
      </c>
      <c r="C250" s="6" t="s">
        <v>96</v>
      </c>
      <c r="D250" s="6" t="s">
        <v>97</v>
      </c>
      <c r="E250" s="6" t="s">
        <v>60</v>
      </c>
      <c r="F250" s="6" t="s">
        <v>61</v>
      </c>
      <c r="G250" s="6" t="s">
        <v>40</v>
      </c>
      <c r="H250" s="6" t="s">
        <v>93</v>
      </c>
      <c r="I250" s="6">
        <v>4</v>
      </c>
      <c r="J250" s="6">
        <v>20</v>
      </c>
      <c r="K250" s="6">
        <v>28371</v>
      </c>
      <c r="L250" s="6"/>
      <c r="M250" s="6" t="s">
        <v>105</v>
      </c>
    </row>
    <row r="251" spans="1:13" ht="14.25" customHeight="1" x14ac:dyDescent="0.2">
      <c r="A251" s="5">
        <v>45640</v>
      </c>
      <c r="B251" s="6" t="s">
        <v>57</v>
      </c>
      <c r="C251" s="6" t="s">
        <v>79</v>
      </c>
      <c r="D251" s="6" t="s">
        <v>80</v>
      </c>
      <c r="E251" s="6" t="s">
        <v>81</v>
      </c>
      <c r="F251" s="6" t="s">
        <v>82</v>
      </c>
      <c r="G251" s="6" t="s">
        <v>40</v>
      </c>
      <c r="H251" s="6" t="s">
        <v>93</v>
      </c>
      <c r="I251" s="6">
        <v>4</v>
      </c>
      <c r="J251" s="6">
        <v>8</v>
      </c>
      <c r="K251" s="6">
        <v>11348.4</v>
      </c>
      <c r="L251" s="6"/>
      <c r="M251" s="6" t="s">
        <v>105</v>
      </c>
    </row>
    <row r="252" spans="1:13" ht="14.25" customHeight="1" x14ac:dyDescent="0.2">
      <c r="A252" s="5">
        <v>45640</v>
      </c>
      <c r="B252" s="6" t="s">
        <v>57</v>
      </c>
      <c r="C252" s="6" t="s">
        <v>65</v>
      </c>
      <c r="D252" s="6" t="s">
        <v>66</v>
      </c>
      <c r="E252" s="6" t="s">
        <v>60</v>
      </c>
      <c r="F252" s="6" t="s">
        <v>61</v>
      </c>
      <c r="G252" s="6" t="s">
        <v>40</v>
      </c>
      <c r="H252" s="6" t="s">
        <v>93</v>
      </c>
      <c r="I252" s="6">
        <v>4</v>
      </c>
      <c r="J252" s="6">
        <v>8</v>
      </c>
      <c r="K252" s="6">
        <v>11348.4</v>
      </c>
      <c r="L252" s="6"/>
      <c r="M252" s="6" t="s">
        <v>105</v>
      </c>
    </row>
    <row r="253" spans="1:13" ht="14.25" customHeight="1" x14ac:dyDescent="0.2">
      <c r="A253" s="5">
        <v>45640</v>
      </c>
      <c r="B253" s="6" t="s">
        <v>57</v>
      </c>
      <c r="C253" s="6" t="s">
        <v>69</v>
      </c>
      <c r="D253" s="6" t="s">
        <v>70</v>
      </c>
      <c r="E253" s="6" t="s">
        <v>60</v>
      </c>
      <c r="F253" s="6" t="s">
        <v>61</v>
      </c>
      <c r="G253" s="6" t="s">
        <v>40</v>
      </c>
      <c r="H253" s="6" t="s">
        <v>47</v>
      </c>
      <c r="I253" s="6">
        <v>72</v>
      </c>
      <c r="J253" s="6">
        <v>9</v>
      </c>
      <c r="K253" s="6">
        <v>2553.39</v>
      </c>
      <c r="L253" s="6"/>
      <c r="M253" s="6" t="s">
        <v>105</v>
      </c>
    </row>
    <row r="254" spans="1:13" ht="14.25" customHeight="1" x14ac:dyDescent="0.2">
      <c r="A254" s="5">
        <v>45640</v>
      </c>
      <c r="B254" s="6" t="s">
        <v>57</v>
      </c>
      <c r="C254" s="6" t="s">
        <v>84</v>
      </c>
      <c r="D254" s="6" t="s">
        <v>85</v>
      </c>
      <c r="E254" s="6" t="s">
        <v>60</v>
      </c>
      <c r="F254" s="6" t="s">
        <v>61</v>
      </c>
      <c r="G254" s="6" t="s">
        <v>40</v>
      </c>
      <c r="H254" s="6" t="s">
        <v>47</v>
      </c>
      <c r="I254" s="6">
        <v>1080</v>
      </c>
      <c r="J254" s="6">
        <v>72</v>
      </c>
      <c r="K254" s="6">
        <v>2883.6</v>
      </c>
      <c r="L254" s="6"/>
      <c r="M254" s="6" t="s">
        <v>105</v>
      </c>
    </row>
    <row r="255" spans="1:13" ht="14.25" customHeight="1" x14ac:dyDescent="0.2">
      <c r="A255" s="5">
        <v>45640</v>
      </c>
      <c r="B255" s="6" t="s">
        <v>57</v>
      </c>
      <c r="C255" s="6" t="s">
        <v>96</v>
      </c>
      <c r="D255" s="6" t="s">
        <v>97</v>
      </c>
      <c r="E255" s="6" t="s">
        <v>60</v>
      </c>
      <c r="F255" s="6" t="s">
        <v>61</v>
      </c>
      <c r="G255" s="6" t="s">
        <v>40</v>
      </c>
      <c r="H255" s="6" t="s">
        <v>47</v>
      </c>
      <c r="I255" s="6">
        <v>72</v>
      </c>
      <c r="J255" s="6">
        <v>12</v>
      </c>
      <c r="K255" s="6">
        <v>5527.44</v>
      </c>
      <c r="L255" s="6"/>
      <c r="M255" s="6" t="s">
        <v>105</v>
      </c>
    </row>
    <row r="256" spans="1:13" ht="14.25" customHeight="1" x14ac:dyDescent="0.2">
      <c r="A256" s="5">
        <v>45640</v>
      </c>
      <c r="B256" s="6" t="s">
        <v>57</v>
      </c>
      <c r="C256" s="6" t="s">
        <v>106</v>
      </c>
      <c r="D256" s="6" t="s">
        <v>107</v>
      </c>
      <c r="E256" s="6" t="s">
        <v>81</v>
      </c>
      <c r="F256" s="6" t="s">
        <v>82</v>
      </c>
      <c r="G256" s="6" t="s">
        <v>40</v>
      </c>
      <c r="H256" s="6" t="s">
        <v>47</v>
      </c>
      <c r="I256" s="6">
        <v>16</v>
      </c>
      <c r="J256" s="6">
        <v>16</v>
      </c>
      <c r="K256" s="6">
        <v>27649.599999999999</v>
      </c>
      <c r="L256" s="6"/>
      <c r="M256" s="6" t="s">
        <v>105</v>
      </c>
    </row>
    <row r="257" spans="1:13" ht="14.25" customHeight="1" x14ac:dyDescent="0.2">
      <c r="A257" s="5">
        <v>45640</v>
      </c>
      <c r="B257" s="6" t="s">
        <v>57</v>
      </c>
      <c r="C257" s="6" t="s">
        <v>69</v>
      </c>
      <c r="D257" s="6" t="s">
        <v>70</v>
      </c>
      <c r="E257" s="6" t="s">
        <v>60</v>
      </c>
      <c r="F257" s="6" t="s">
        <v>61</v>
      </c>
      <c r="G257" s="6" t="s">
        <v>40</v>
      </c>
      <c r="H257" s="6" t="s">
        <v>47</v>
      </c>
      <c r="I257" s="6">
        <v>16</v>
      </c>
      <c r="J257" s="6">
        <v>16</v>
      </c>
      <c r="K257" s="6">
        <v>27649.599999999999</v>
      </c>
      <c r="L257" s="6"/>
      <c r="M257" s="6" t="s">
        <v>105</v>
      </c>
    </row>
    <row r="258" spans="1:13" ht="14.25" customHeight="1" x14ac:dyDescent="0.2">
      <c r="A258" s="5">
        <v>45640</v>
      </c>
      <c r="B258" s="6" t="s">
        <v>57</v>
      </c>
      <c r="C258" s="6" t="s">
        <v>87</v>
      </c>
      <c r="D258" s="6" t="s">
        <v>88</v>
      </c>
      <c r="E258" s="6" t="s">
        <v>60</v>
      </c>
      <c r="F258" s="6" t="s">
        <v>61</v>
      </c>
      <c r="G258" s="6" t="s">
        <v>40</v>
      </c>
      <c r="H258" s="6" t="s">
        <v>47</v>
      </c>
      <c r="I258" s="6">
        <v>16</v>
      </c>
      <c r="J258" s="6">
        <v>80</v>
      </c>
      <c r="K258" s="6">
        <v>138248</v>
      </c>
      <c r="L258" s="6"/>
      <c r="M258" s="6" t="s">
        <v>105</v>
      </c>
    </row>
    <row r="259" spans="1:13" ht="14.25" customHeight="1" x14ac:dyDescent="0.2">
      <c r="A259" s="5">
        <v>45640</v>
      </c>
      <c r="B259" s="6" t="s">
        <v>57</v>
      </c>
      <c r="C259" s="6" t="s">
        <v>96</v>
      </c>
      <c r="D259" s="6" t="s">
        <v>97</v>
      </c>
      <c r="E259" s="6" t="s">
        <v>60</v>
      </c>
      <c r="F259" s="6" t="s">
        <v>61</v>
      </c>
      <c r="G259" s="6" t="s">
        <v>40</v>
      </c>
      <c r="H259" s="6" t="s">
        <v>47</v>
      </c>
      <c r="I259" s="6">
        <v>16</v>
      </c>
      <c r="J259" s="6">
        <v>32</v>
      </c>
      <c r="K259" s="6">
        <v>55299.199999999997</v>
      </c>
      <c r="L259" s="6"/>
      <c r="M259" s="6" t="s">
        <v>105</v>
      </c>
    </row>
    <row r="260" spans="1:13" ht="14.25" customHeight="1" x14ac:dyDescent="0.2">
      <c r="A260" s="5">
        <v>45640</v>
      </c>
      <c r="B260" s="6" t="s">
        <v>57</v>
      </c>
      <c r="C260" s="6" t="s">
        <v>90</v>
      </c>
      <c r="D260" s="6" t="s">
        <v>91</v>
      </c>
      <c r="E260" s="6" t="s">
        <v>81</v>
      </c>
      <c r="F260" s="6" t="s">
        <v>82</v>
      </c>
      <c r="G260" s="6" t="s">
        <v>40</v>
      </c>
      <c r="H260" s="6" t="s">
        <v>47</v>
      </c>
      <c r="I260" s="6">
        <v>16</v>
      </c>
      <c r="J260" s="6">
        <v>16</v>
      </c>
      <c r="K260" s="6">
        <v>27649.599999999999</v>
      </c>
      <c r="L260" s="6"/>
      <c r="M260" s="6" t="s">
        <v>105</v>
      </c>
    </row>
    <row r="261" spans="1:13" ht="14.25" customHeight="1" x14ac:dyDescent="0.2">
      <c r="A261" s="5">
        <v>45640</v>
      </c>
      <c r="B261" s="6" t="s">
        <v>57</v>
      </c>
      <c r="C261" s="6" t="s">
        <v>90</v>
      </c>
      <c r="D261" s="6" t="s">
        <v>91</v>
      </c>
      <c r="E261" s="6" t="s">
        <v>81</v>
      </c>
      <c r="F261" s="6" t="s">
        <v>82</v>
      </c>
      <c r="G261" s="6" t="s">
        <v>40</v>
      </c>
      <c r="H261" s="6" t="s">
        <v>47</v>
      </c>
      <c r="I261" s="6">
        <v>12</v>
      </c>
      <c r="J261" s="6">
        <v>6</v>
      </c>
      <c r="K261" s="6">
        <v>13948.56</v>
      </c>
      <c r="L261" s="6"/>
      <c r="M261" s="6" t="s">
        <v>105</v>
      </c>
    </row>
    <row r="262" spans="1:13" ht="14.25" customHeight="1" x14ac:dyDescent="0.2">
      <c r="A262" s="5">
        <v>45640</v>
      </c>
      <c r="B262" s="6" t="s">
        <v>57</v>
      </c>
      <c r="C262" s="6" t="s">
        <v>87</v>
      </c>
      <c r="D262" s="6" t="s">
        <v>88</v>
      </c>
      <c r="E262" s="6" t="s">
        <v>60</v>
      </c>
      <c r="F262" s="6" t="s">
        <v>61</v>
      </c>
      <c r="G262" s="6" t="s">
        <v>40</v>
      </c>
      <c r="H262" s="6" t="s">
        <v>47</v>
      </c>
      <c r="I262" s="6">
        <v>1200</v>
      </c>
      <c r="J262" s="6">
        <v>600</v>
      </c>
      <c r="K262" s="6">
        <v>12522</v>
      </c>
      <c r="L262" s="6"/>
      <c r="M262" s="6" t="s">
        <v>105</v>
      </c>
    </row>
    <row r="263" spans="1:13" ht="14.25" customHeight="1" x14ac:dyDescent="0.2">
      <c r="A263" s="5">
        <v>45640</v>
      </c>
      <c r="B263" s="6" t="s">
        <v>57</v>
      </c>
      <c r="C263" s="6" t="s">
        <v>84</v>
      </c>
      <c r="D263" s="6" t="s">
        <v>85</v>
      </c>
      <c r="E263" s="6" t="s">
        <v>60</v>
      </c>
      <c r="F263" s="6" t="s">
        <v>61</v>
      </c>
      <c r="G263" s="6" t="s">
        <v>40</v>
      </c>
      <c r="H263" s="6" t="s">
        <v>47</v>
      </c>
      <c r="I263" s="6">
        <v>1200</v>
      </c>
      <c r="J263" s="6">
        <v>72</v>
      </c>
      <c r="K263" s="6">
        <v>1502.64</v>
      </c>
      <c r="L263" s="6"/>
      <c r="M263" s="6" t="s">
        <v>105</v>
      </c>
    </row>
    <row r="264" spans="1:13" ht="14.25" customHeight="1" x14ac:dyDescent="0.2">
      <c r="A264" s="5">
        <v>45640</v>
      </c>
      <c r="B264" s="6" t="s">
        <v>57</v>
      </c>
      <c r="C264" s="6" t="s">
        <v>79</v>
      </c>
      <c r="D264" s="6" t="s">
        <v>80</v>
      </c>
      <c r="E264" s="6" t="s">
        <v>81</v>
      </c>
      <c r="F264" s="6" t="s">
        <v>82</v>
      </c>
      <c r="G264" s="6" t="s">
        <v>40</v>
      </c>
      <c r="H264" s="6" t="s">
        <v>47</v>
      </c>
      <c r="I264" s="6">
        <v>72</v>
      </c>
      <c r="J264" s="6">
        <v>72</v>
      </c>
      <c r="K264" s="6">
        <v>17303.759999999998</v>
      </c>
      <c r="L264" s="6"/>
      <c r="M264" s="6" t="s">
        <v>105</v>
      </c>
    </row>
    <row r="265" spans="1:13" ht="14.25" customHeight="1" x14ac:dyDescent="0.2">
      <c r="A265" s="5">
        <v>45640</v>
      </c>
      <c r="B265" s="6" t="s">
        <v>57</v>
      </c>
      <c r="C265" s="6" t="s">
        <v>79</v>
      </c>
      <c r="D265" s="6" t="s">
        <v>80</v>
      </c>
      <c r="E265" s="6" t="s">
        <v>81</v>
      </c>
      <c r="F265" s="6" t="s">
        <v>82</v>
      </c>
      <c r="G265" s="6" t="s">
        <v>40</v>
      </c>
      <c r="H265" s="6" t="s">
        <v>47</v>
      </c>
      <c r="I265" s="6">
        <v>36</v>
      </c>
      <c r="J265" s="6">
        <v>6</v>
      </c>
      <c r="K265" s="6">
        <v>994.98</v>
      </c>
      <c r="L265" s="6"/>
      <c r="M265" s="6" t="s">
        <v>105</v>
      </c>
    </row>
    <row r="266" spans="1:13" ht="14.25" customHeight="1" x14ac:dyDescent="0.2">
      <c r="A266" s="5">
        <v>45640</v>
      </c>
      <c r="B266" s="6" t="s">
        <v>57</v>
      </c>
      <c r="C266" s="6" t="s">
        <v>79</v>
      </c>
      <c r="D266" s="6" t="s">
        <v>80</v>
      </c>
      <c r="E266" s="6" t="s">
        <v>81</v>
      </c>
      <c r="F266" s="6" t="s">
        <v>82</v>
      </c>
      <c r="G266" s="6" t="s">
        <v>40</v>
      </c>
      <c r="H266" s="6" t="s">
        <v>47</v>
      </c>
      <c r="I266" s="6">
        <v>24</v>
      </c>
      <c r="J266" s="6">
        <v>12</v>
      </c>
      <c r="K266" s="6">
        <v>990</v>
      </c>
      <c r="L266" s="6"/>
      <c r="M266" s="6" t="s">
        <v>105</v>
      </c>
    </row>
    <row r="267" spans="1:13" ht="14.25" customHeight="1" x14ac:dyDescent="0.2">
      <c r="A267" s="5">
        <v>45640</v>
      </c>
      <c r="B267" s="6" t="s">
        <v>57</v>
      </c>
      <c r="C267" s="6" t="s">
        <v>58</v>
      </c>
      <c r="D267" s="6" t="s">
        <v>59</v>
      </c>
      <c r="E267" s="6" t="s">
        <v>60</v>
      </c>
      <c r="F267" s="6" t="s">
        <v>61</v>
      </c>
      <c r="G267" s="6" t="s">
        <v>40</v>
      </c>
      <c r="H267" s="6" t="s">
        <v>50</v>
      </c>
      <c r="I267" s="6">
        <v>140</v>
      </c>
      <c r="J267" s="6">
        <v>25</v>
      </c>
      <c r="K267" s="6">
        <v>4485</v>
      </c>
      <c r="L267" s="6"/>
      <c r="M267" s="6" t="s">
        <v>105</v>
      </c>
    </row>
    <row r="268" spans="1:13" ht="14.25" customHeight="1" x14ac:dyDescent="0.2">
      <c r="A268" s="5">
        <v>45640</v>
      </c>
      <c r="B268" s="6" t="s">
        <v>57</v>
      </c>
      <c r="C268" s="6" t="s">
        <v>87</v>
      </c>
      <c r="D268" s="6" t="s">
        <v>88</v>
      </c>
      <c r="E268" s="6" t="s">
        <v>60</v>
      </c>
      <c r="F268" s="6" t="s">
        <v>61</v>
      </c>
      <c r="G268" s="6" t="s">
        <v>51</v>
      </c>
      <c r="H268" s="6" t="s">
        <v>52</v>
      </c>
      <c r="I268" s="6">
        <v>72</v>
      </c>
      <c r="J268" s="6">
        <v>6</v>
      </c>
      <c r="K268" s="6">
        <v>696.48</v>
      </c>
      <c r="L268" s="6"/>
      <c r="M268" s="6" t="s">
        <v>105</v>
      </c>
    </row>
    <row r="269" spans="1:13" ht="14.25" customHeight="1" x14ac:dyDescent="0.2">
      <c r="A269" s="5">
        <v>45640</v>
      </c>
      <c r="B269" s="6" t="s">
        <v>57</v>
      </c>
      <c r="C269" s="6" t="s">
        <v>99</v>
      </c>
      <c r="D269" s="6" t="s">
        <v>100</v>
      </c>
      <c r="E269" s="6" t="s">
        <v>81</v>
      </c>
      <c r="F269" s="6" t="s">
        <v>82</v>
      </c>
      <c r="G269" s="6" t="s">
        <v>122</v>
      </c>
      <c r="H269" s="6" t="s">
        <v>123</v>
      </c>
      <c r="I269" s="6">
        <v>12</v>
      </c>
      <c r="J269" s="6">
        <v>2</v>
      </c>
      <c r="K269" s="6">
        <v>581.66</v>
      </c>
      <c r="L269" s="6"/>
      <c r="M269" s="6" t="s">
        <v>105</v>
      </c>
    </row>
    <row r="270" spans="1:13" ht="14.25" customHeight="1" x14ac:dyDescent="0.2">
      <c r="A270" s="5">
        <v>45640</v>
      </c>
      <c r="B270" s="6" t="s">
        <v>57</v>
      </c>
      <c r="C270" s="6" t="s">
        <v>58</v>
      </c>
      <c r="D270" s="6" t="s">
        <v>59</v>
      </c>
      <c r="E270" s="6" t="s">
        <v>60</v>
      </c>
      <c r="F270" s="6" t="s">
        <v>61</v>
      </c>
      <c r="G270" s="6" t="s">
        <v>55</v>
      </c>
      <c r="H270" s="6" t="s">
        <v>56</v>
      </c>
      <c r="I270" s="6">
        <v>24</v>
      </c>
      <c r="J270" s="6">
        <v>24</v>
      </c>
      <c r="K270" s="6">
        <v>3944.4</v>
      </c>
      <c r="L270" s="6"/>
      <c r="M270" s="6" t="s">
        <v>105</v>
      </c>
    </row>
    <row r="271" spans="1:13" ht="14.25" customHeight="1" x14ac:dyDescent="0.2">
      <c r="A271" s="5">
        <v>45640</v>
      </c>
      <c r="B271" s="6" t="s">
        <v>57</v>
      </c>
      <c r="C271" s="6" t="s">
        <v>58</v>
      </c>
      <c r="D271" s="6" t="s">
        <v>59</v>
      </c>
      <c r="E271" s="6" t="s">
        <v>60</v>
      </c>
      <c r="F271" s="6" t="s">
        <v>61</v>
      </c>
      <c r="G271" s="6" t="s">
        <v>55</v>
      </c>
      <c r="H271" s="6" t="s">
        <v>56</v>
      </c>
      <c r="I271" s="6">
        <v>40</v>
      </c>
      <c r="J271" s="6">
        <v>16</v>
      </c>
      <c r="K271" s="6">
        <v>2768.8</v>
      </c>
      <c r="L271" s="6"/>
      <c r="M271" s="6" t="s">
        <v>105</v>
      </c>
    </row>
    <row r="272" spans="1:13" ht="14.25" customHeight="1" x14ac:dyDescent="0.2">
      <c r="A272" s="5">
        <v>45640</v>
      </c>
      <c r="B272" s="6" t="s">
        <v>57</v>
      </c>
      <c r="C272" s="6" t="s">
        <v>58</v>
      </c>
      <c r="D272" s="6" t="s">
        <v>59</v>
      </c>
      <c r="E272" s="6" t="s">
        <v>60</v>
      </c>
      <c r="F272" s="6" t="s">
        <v>61</v>
      </c>
      <c r="G272" s="6" t="s">
        <v>55</v>
      </c>
      <c r="H272" s="6" t="s">
        <v>56</v>
      </c>
      <c r="I272" s="6">
        <v>6</v>
      </c>
      <c r="J272" s="6">
        <v>6</v>
      </c>
      <c r="K272" s="6">
        <v>3907.8</v>
      </c>
      <c r="L272" s="6"/>
      <c r="M272" s="6" t="s">
        <v>105</v>
      </c>
    </row>
    <row r="273" spans="1:13" ht="14.25" customHeight="1" x14ac:dyDescent="0.2">
      <c r="A273" s="5">
        <v>45640</v>
      </c>
      <c r="B273" s="6" t="s">
        <v>57</v>
      </c>
      <c r="C273" s="6" t="s">
        <v>106</v>
      </c>
      <c r="D273" s="6" t="s">
        <v>107</v>
      </c>
      <c r="E273" s="6" t="s">
        <v>81</v>
      </c>
      <c r="F273" s="6" t="s">
        <v>82</v>
      </c>
      <c r="G273" s="6" t="s">
        <v>55</v>
      </c>
      <c r="H273" s="6" t="s">
        <v>56</v>
      </c>
      <c r="I273" s="6">
        <v>324</v>
      </c>
      <c r="J273" s="6">
        <v>324</v>
      </c>
      <c r="K273" s="6">
        <v>4050</v>
      </c>
      <c r="L273" s="6"/>
      <c r="M273" s="6" t="s">
        <v>105</v>
      </c>
    </row>
    <row r="274" spans="1:13" ht="14.25" customHeight="1" x14ac:dyDescent="0.2">
      <c r="A274" s="5">
        <v>45640</v>
      </c>
      <c r="B274" s="6" t="s">
        <v>57</v>
      </c>
      <c r="C274" s="6" t="s">
        <v>79</v>
      </c>
      <c r="D274" s="6" t="s">
        <v>80</v>
      </c>
      <c r="E274" s="6" t="s">
        <v>81</v>
      </c>
      <c r="F274" s="6" t="s">
        <v>82</v>
      </c>
      <c r="G274" s="6" t="s">
        <v>55</v>
      </c>
      <c r="H274" s="6" t="s">
        <v>56</v>
      </c>
      <c r="I274" s="6">
        <v>324</v>
      </c>
      <c r="J274" s="6">
        <v>324</v>
      </c>
      <c r="K274" s="6">
        <v>4050</v>
      </c>
      <c r="L274" s="6"/>
      <c r="M274" s="6" t="s">
        <v>105</v>
      </c>
    </row>
    <row r="275" spans="1:13" ht="14.25" customHeight="1" x14ac:dyDescent="0.2">
      <c r="A275" s="5">
        <v>45640</v>
      </c>
      <c r="B275" s="6" t="s">
        <v>57</v>
      </c>
      <c r="C275" s="6" t="s">
        <v>79</v>
      </c>
      <c r="D275" s="6" t="s">
        <v>80</v>
      </c>
      <c r="E275" s="6" t="s">
        <v>81</v>
      </c>
      <c r="F275" s="6" t="s">
        <v>82</v>
      </c>
      <c r="G275" s="6" t="s">
        <v>55</v>
      </c>
      <c r="H275" s="6" t="s">
        <v>56</v>
      </c>
      <c r="I275" s="6">
        <v>324</v>
      </c>
      <c r="J275" s="6">
        <v>324</v>
      </c>
      <c r="K275" s="6">
        <v>3508.92</v>
      </c>
      <c r="L275" s="6"/>
      <c r="M275" s="6" t="s">
        <v>105</v>
      </c>
    </row>
    <row r="276" spans="1:13" ht="14.25" customHeight="1" x14ac:dyDescent="0.2">
      <c r="A276" s="5">
        <v>45640</v>
      </c>
      <c r="B276" s="6" t="s">
        <v>57</v>
      </c>
      <c r="C276" s="6" t="s">
        <v>106</v>
      </c>
      <c r="D276" s="6" t="s">
        <v>107</v>
      </c>
      <c r="E276" s="6" t="s">
        <v>81</v>
      </c>
      <c r="F276" s="6" t="s">
        <v>82</v>
      </c>
      <c r="G276" s="6" t="s">
        <v>55</v>
      </c>
      <c r="H276" s="6" t="s">
        <v>56</v>
      </c>
      <c r="I276" s="6">
        <v>324</v>
      </c>
      <c r="J276" s="6">
        <v>324</v>
      </c>
      <c r="K276" s="6">
        <v>3508.92</v>
      </c>
      <c r="L276" s="6"/>
      <c r="M276" s="6" t="s">
        <v>105</v>
      </c>
    </row>
    <row r="277" spans="1:13" ht="14.25" customHeight="1" x14ac:dyDescent="0.2">
      <c r="A277" s="5">
        <v>45640</v>
      </c>
      <c r="B277" s="6" t="s">
        <v>57</v>
      </c>
      <c r="C277" s="6" t="s">
        <v>79</v>
      </c>
      <c r="D277" s="6" t="s">
        <v>80</v>
      </c>
      <c r="E277" s="6" t="s">
        <v>81</v>
      </c>
      <c r="F277" s="6" t="s">
        <v>82</v>
      </c>
      <c r="G277" s="6" t="s">
        <v>55</v>
      </c>
      <c r="H277" s="6" t="s">
        <v>56</v>
      </c>
      <c r="I277" s="6">
        <v>288</v>
      </c>
      <c r="J277" s="6">
        <v>1620</v>
      </c>
      <c r="K277" s="6">
        <v>13494.6</v>
      </c>
      <c r="L277" s="6"/>
      <c r="M277" s="6" t="s">
        <v>105</v>
      </c>
    </row>
    <row r="278" spans="1:13" ht="14.25" customHeight="1" x14ac:dyDescent="0.2">
      <c r="A278" s="5">
        <v>45640</v>
      </c>
      <c r="B278" s="6" t="s">
        <v>57</v>
      </c>
      <c r="C278" s="6" t="s">
        <v>96</v>
      </c>
      <c r="D278" s="6" t="s">
        <v>97</v>
      </c>
      <c r="E278" s="6" t="s">
        <v>60</v>
      </c>
      <c r="F278" s="6" t="s">
        <v>61</v>
      </c>
      <c r="G278" s="6" t="s">
        <v>55</v>
      </c>
      <c r="H278" s="6" t="s">
        <v>56</v>
      </c>
      <c r="I278" s="6">
        <v>288</v>
      </c>
      <c r="J278" s="6">
        <v>1620</v>
      </c>
      <c r="K278" s="6">
        <v>13494.6</v>
      </c>
      <c r="L278" s="6"/>
      <c r="M278" s="6" t="s">
        <v>105</v>
      </c>
    </row>
    <row r="279" spans="1:13" ht="14.25" customHeight="1" x14ac:dyDescent="0.2">
      <c r="A279" s="5">
        <v>45640</v>
      </c>
      <c r="B279" s="6" t="s">
        <v>57</v>
      </c>
      <c r="C279" s="6" t="s">
        <v>65</v>
      </c>
      <c r="D279" s="6" t="s">
        <v>66</v>
      </c>
      <c r="E279" s="6" t="s">
        <v>60</v>
      </c>
      <c r="F279" s="6" t="s">
        <v>61</v>
      </c>
      <c r="G279" s="6" t="s">
        <v>55</v>
      </c>
      <c r="H279" s="6" t="s">
        <v>56</v>
      </c>
      <c r="I279" s="6">
        <v>168</v>
      </c>
      <c r="J279" s="6">
        <v>168</v>
      </c>
      <c r="K279" s="6">
        <v>4200</v>
      </c>
      <c r="L279" s="6"/>
      <c r="M279" s="6" t="s">
        <v>105</v>
      </c>
    </row>
    <row r="280" spans="1:13" ht="14.25" customHeight="1" x14ac:dyDescent="0.2">
      <c r="A280" s="5">
        <v>45640</v>
      </c>
      <c r="B280" s="6" t="s">
        <v>57</v>
      </c>
      <c r="C280" s="6" t="s">
        <v>84</v>
      </c>
      <c r="D280" s="6" t="s">
        <v>85</v>
      </c>
      <c r="E280" s="6" t="s">
        <v>60</v>
      </c>
      <c r="F280" s="6" t="s">
        <v>61</v>
      </c>
      <c r="G280" s="6" t="s">
        <v>55</v>
      </c>
      <c r="H280" s="6" t="s">
        <v>56</v>
      </c>
      <c r="I280" s="6">
        <v>168</v>
      </c>
      <c r="J280" s="6">
        <v>168</v>
      </c>
      <c r="K280" s="6">
        <v>4200</v>
      </c>
      <c r="L280" s="6"/>
      <c r="M280" s="6" t="s">
        <v>105</v>
      </c>
    </row>
    <row r="281" spans="1:13" ht="14.25" customHeight="1" x14ac:dyDescent="0.2">
      <c r="A281" s="5">
        <v>45640</v>
      </c>
      <c r="B281" s="6" t="s">
        <v>57</v>
      </c>
      <c r="C281" s="6" t="s">
        <v>65</v>
      </c>
      <c r="D281" s="6" t="s">
        <v>66</v>
      </c>
      <c r="E281" s="6" t="s">
        <v>60</v>
      </c>
      <c r="F281" s="6" t="s">
        <v>61</v>
      </c>
      <c r="G281" s="6" t="s">
        <v>55</v>
      </c>
      <c r="H281" s="6" t="s">
        <v>56</v>
      </c>
      <c r="I281" s="6">
        <v>168</v>
      </c>
      <c r="J281" s="6">
        <v>168</v>
      </c>
      <c r="K281" s="6">
        <v>3499.44</v>
      </c>
      <c r="L281" s="6"/>
      <c r="M281" s="6" t="s">
        <v>105</v>
      </c>
    </row>
    <row r="282" spans="1:13" ht="14.25" customHeight="1" x14ac:dyDescent="0.2">
      <c r="A282" s="5">
        <v>45640</v>
      </c>
      <c r="B282" s="6" t="s">
        <v>57</v>
      </c>
      <c r="C282" s="6" t="s">
        <v>65</v>
      </c>
      <c r="D282" s="6" t="s">
        <v>66</v>
      </c>
      <c r="E282" s="6" t="s">
        <v>60</v>
      </c>
      <c r="F282" s="6" t="s">
        <v>61</v>
      </c>
      <c r="G282" s="6" t="s">
        <v>55</v>
      </c>
      <c r="H282" s="6" t="s">
        <v>56</v>
      </c>
      <c r="I282" s="6">
        <v>168</v>
      </c>
      <c r="J282" s="6">
        <v>24</v>
      </c>
      <c r="K282" s="6">
        <v>499.92</v>
      </c>
      <c r="L282" s="6"/>
      <c r="M282" s="6" t="s">
        <v>105</v>
      </c>
    </row>
    <row r="283" spans="1:13" ht="14.25" customHeight="1" x14ac:dyDescent="0.2">
      <c r="A283" s="5">
        <v>45640</v>
      </c>
      <c r="B283" s="6" t="s">
        <v>57</v>
      </c>
      <c r="C283" s="6" t="s">
        <v>58</v>
      </c>
      <c r="D283" s="6" t="s">
        <v>59</v>
      </c>
      <c r="E283" s="6" t="s">
        <v>60</v>
      </c>
      <c r="F283" s="6" t="s">
        <v>61</v>
      </c>
      <c r="G283" s="6" t="s">
        <v>55</v>
      </c>
      <c r="H283" s="6" t="s">
        <v>56</v>
      </c>
      <c r="I283" s="6">
        <v>40</v>
      </c>
      <c r="J283" s="6">
        <v>40</v>
      </c>
      <c r="K283" s="6">
        <v>3300</v>
      </c>
      <c r="L283" s="6"/>
      <c r="M283" s="6" t="s">
        <v>105</v>
      </c>
    </row>
    <row r="284" spans="1:13" ht="14.25" customHeight="1" x14ac:dyDescent="0.2">
      <c r="A284" s="5">
        <v>45640</v>
      </c>
      <c r="B284" s="6" t="s">
        <v>57</v>
      </c>
      <c r="C284" s="6" t="s">
        <v>79</v>
      </c>
      <c r="D284" s="6" t="s">
        <v>80</v>
      </c>
      <c r="E284" s="6" t="s">
        <v>81</v>
      </c>
      <c r="F284" s="6" t="s">
        <v>82</v>
      </c>
      <c r="G284" s="6" t="s">
        <v>55</v>
      </c>
      <c r="H284" s="6" t="s">
        <v>56</v>
      </c>
      <c r="I284" s="6">
        <v>40</v>
      </c>
      <c r="J284" s="6">
        <v>40</v>
      </c>
      <c r="K284" s="6">
        <v>3300</v>
      </c>
      <c r="L284" s="6"/>
      <c r="M284" s="6" t="s">
        <v>105</v>
      </c>
    </row>
    <row r="285" spans="1:13" ht="14.25" customHeight="1" x14ac:dyDescent="0.2">
      <c r="A285" s="5">
        <v>45640</v>
      </c>
      <c r="B285" s="6" t="s">
        <v>57</v>
      </c>
      <c r="C285" s="6" t="s">
        <v>96</v>
      </c>
      <c r="D285" s="6" t="s">
        <v>97</v>
      </c>
      <c r="E285" s="6" t="s">
        <v>60</v>
      </c>
      <c r="F285" s="6" t="s">
        <v>61</v>
      </c>
      <c r="G285" s="6" t="s">
        <v>55</v>
      </c>
      <c r="H285" s="6" t="s">
        <v>56</v>
      </c>
      <c r="I285" s="6">
        <v>40</v>
      </c>
      <c r="J285" s="6">
        <v>40</v>
      </c>
      <c r="K285" s="6">
        <v>3300</v>
      </c>
      <c r="L285" s="6"/>
      <c r="M285" s="6" t="s">
        <v>105</v>
      </c>
    </row>
    <row r="286" spans="1:13" ht="14.25" customHeight="1" x14ac:dyDescent="0.2">
      <c r="A286" s="5">
        <v>45640</v>
      </c>
      <c r="B286" s="6" t="s">
        <v>57</v>
      </c>
      <c r="C286" s="6" t="s">
        <v>87</v>
      </c>
      <c r="D286" s="6" t="s">
        <v>88</v>
      </c>
      <c r="E286" s="6" t="s">
        <v>60</v>
      </c>
      <c r="F286" s="6" t="s">
        <v>61</v>
      </c>
      <c r="G286" s="6" t="s">
        <v>55</v>
      </c>
      <c r="H286" s="6" t="s">
        <v>56</v>
      </c>
      <c r="I286" s="6">
        <v>40</v>
      </c>
      <c r="J286" s="6">
        <v>40</v>
      </c>
      <c r="K286" s="6">
        <v>3300</v>
      </c>
      <c r="L286" s="6"/>
      <c r="M286" s="6" t="s">
        <v>105</v>
      </c>
    </row>
    <row r="287" spans="1:13" ht="14.25" customHeight="1" x14ac:dyDescent="0.2">
      <c r="A287" s="5">
        <v>45640</v>
      </c>
      <c r="B287" s="6" t="s">
        <v>57</v>
      </c>
      <c r="C287" s="6" t="s">
        <v>58</v>
      </c>
      <c r="D287" s="6" t="s">
        <v>59</v>
      </c>
      <c r="E287" s="6" t="s">
        <v>60</v>
      </c>
      <c r="F287" s="6" t="s">
        <v>61</v>
      </c>
      <c r="G287" s="6" t="s">
        <v>55</v>
      </c>
      <c r="H287" s="6" t="s">
        <v>56</v>
      </c>
      <c r="I287" s="6">
        <v>40</v>
      </c>
      <c r="J287" s="6">
        <v>40</v>
      </c>
      <c r="K287" s="6">
        <v>3300</v>
      </c>
      <c r="L287" s="6"/>
      <c r="M287" s="6" t="s">
        <v>105</v>
      </c>
    </row>
    <row r="288" spans="1:13" ht="14.25" customHeight="1" x14ac:dyDescent="0.2">
      <c r="A288" s="5">
        <v>45640</v>
      </c>
      <c r="B288" s="6" t="s">
        <v>57</v>
      </c>
      <c r="C288" s="6" t="s">
        <v>79</v>
      </c>
      <c r="D288" s="6" t="s">
        <v>80</v>
      </c>
      <c r="E288" s="6" t="s">
        <v>81</v>
      </c>
      <c r="F288" s="6" t="s">
        <v>82</v>
      </c>
      <c r="G288" s="6" t="s">
        <v>55</v>
      </c>
      <c r="H288" s="6" t="s">
        <v>56</v>
      </c>
      <c r="I288" s="6">
        <v>40</v>
      </c>
      <c r="J288" s="6">
        <v>40</v>
      </c>
      <c r="K288" s="6">
        <v>3300</v>
      </c>
      <c r="L288" s="6"/>
      <c r="M288" s="6" t="s">
        <v>105</v>
      </c>
    </row>
    <row r="289" spans="1:13" ht="14.25" customHeight="1" x14ac:dyDescent="0.2">
      <c r="A289" s="5">
        <v>45640</v>
      </c>
      <c r="B289" s="6" t="s">
        <v>57</v>
      </c>
      <c r="C289" s="6" t="s">
        <v>65</v>
      </c>
      <c r="D289" s="6" t="s">
        <v>66</v>
      </c>
      <c r="E289" s="6" t="s">
        <v>60</v>
      </c>
      <c r="F289" s="6" t="s">
        <v>61</v>
      </c>
      <c r="G289" s="6" t="s">
        <v>55</v>
      </c>
      <c r="H289" s="6" t="s">
        <v>56</v>
      </c>
      <c r="I289" s="6">
        <v>40</v>
      </c>
      <c r="J289" s="6">
        <v>40</v>
      </c>
      <c r="K289" s="6">
        <v>3300</v>
      </c>
      <c r="L289" s="6"/>
      <c r="M289" s="6" t="s">
        <v>105</v>
      </c>
    </row>
    <row r="290" spans="1:13" ht="14.25" customHeight="1" x14ac:dyDescent="0.2">
      <c r="A290" s="5">
        <v>45640</v>
      </c>
      <c r="B290" s="6" t="s">
        <v>57</v>
      </c>
      <c r="C290" s="6" t="s">
        <v>58</v>
      </c>
      <c r="D290" s="6" t="s">
        <v>59</v>
      </c>
      <c r="E290" s="6" t="s">
        <v>60</v>
      </c>
      <c r="F290" s="6" t="s">
        <v>61</v>
      </c>
      <c r="G290" s="6" t="s">
        <v>55</v>
      </c>
      <c r="H290" s="6" t="s">
        <v>56</v>
      </c>
      <c r="I290" s="6">
        <v>40</v>
      </c>
      <c r="J290" s="6">
        <v>40</v>
      </c>
      <c r="K290" s="6">
        <v>3300</v>
      </c>
      <c r="L290" s="6"/>
      <c r="M290" s="6" t="s">
        <v>105</v>
      </c>
    </row>
    <row r="291" spans="1:13" ht="14.25" customHeight="1" x14ac:dyDescent="0.2">
      <c r="A291" s="5">
        <v>45640</v>
      </c>
      <c r="B291" s="6" t="s">
        <v>57</v>
      </c>
      <c r="C291" s="6" t="s">
        <v>58</v>
      </c>
      <c r="D291" s="6" t="s">
        <v>59</v>
      </c>
      <c r="E291" s="6" t="s">
        <v>60</v>
      </c>
      <c r="F291" s="6" t="s">
        <v>61</v>
      </c>
      <c r="G291" s="6" t="s">
        <v>55</v>
      </c>
      <c r="H291" s="6" t="s">
        <v>56</v>
      </c>
      <c r="I291" s="6">
        <v>40</v>
      </c>
      <c r="J291" s="6">
        <v>40</v>
      </c>
      <c r="K291" s="6">
        <v>4166.8</v>
      </c>
      <c r="L291" s="6"/>
      <c r="M291" s="6" t="s">
        <v>105</v>
      </c>
    </row>
    <row r="292" spans="1:13" ht="14.25" customHeight="1" x14ac:dyDescent="0.2">
      <c r="A292" s="5">
        <v>45640</v>
      </c>
      <c r="B292" s="6" t="s">
        <v>57</v>
      </c>
      <c r="C292" s="6" t="s">
        <v>58</v>
      </c>
      <c r="D292" s="6" t="s">
        <v>59</v>
      </c>
      <c r="E292" s="6" t="s">
        <v>60</v>
      </c>
      <c r="F292" s="6" t="s">
        <v>61</v>
      </c>
      <c r="G292" s="6" t="s">
        <v>55</v>
      </c>
      <c r="H292" s="6" t="s">
        <v>56</v>
      </c>
      <c r="I292" s="6">
        <v>12</v>
      </c>
      <c r="J292" s="6">
        <v>12</v>
      </c>
      <c r="K292" s="6">
        <v>3990</v>
      </c>
      <c r="L292" s="6"/>
      <c r="M292" s="6" t="s">
        <v>105</v>
      </c>
    </row>
    <row r="293" spans="1:13" ht="14.25" customHeight="1" x14ac:dyDescent="0.2">
      <c r="A293" s="5">
        <v>45640</v>
      </c>
      <c r="B293" s="6" t="s">
        <v>57</v>
      </c>
      <c r="C293" s="6" t="s">
        <v>106</v>
      </c>
      <c r="D293" s="6" t="s">
        <v>107</v>
      </c>
      <c r="E293" s="6" t="s">
        <v>81</v>
      </c>
      <c r="F293" s="6" t="s">
        <v>82</v>
      </c>
      <c r="G293" s="6" t="s">
        <v>55</v>
      </c>
      <c r="H293" s="6" t="s">
        <v>56</v>
      </c>
      <c r="I293" s="6">
        <v>12</v>
      </c>
      <c r="J293" s="6">
        <v>12</v>
      </c>
      <c r="K293" s="6">
        <v>3990</v>
      </c>
      <c r="L293" s="6"/>
      <c r="M293" s="6" t="s">
        <v>105</v>
      </c>
    </row>
    <row r="294" spans="1:13" ht="14.25" customHeight="1" x14ac:dyDescent="0.2">
      <c r="A294" s="5">
        <v>45640</v>
      </c>
      <c r="B294" s="6" t="s">
        <v>57</v>
      </c>
      <c r="C294" s="6" t="s">
        <v>87</v>
      </c>
      <c r="D294" s="6" t="s">
        <v>88</v>
      </c>
      <c r="E294" s="6" t="s">
        <v>60</v>
      </c>
      <c r="F294" s="6" t="s">
        <v>61</v>
      </c>
      <c r="G294" s="6" t="s">
        <v>55</v>
      </c>
      <c r="H294" s="6" t="s">
        <v>56</v>
      </c>
      <c r="I294" s="6">
        <v>12</v>
      </c>
      <c r="J294" s="6">
        <v>24</v>
      </c>
      <c r="K294" s="6">
        <v>7980</v>
      </c>
      <c r="L294" s="6"/>
      <c r="M294" s="6" t="s">
        <v>105</v>
      </c>
    </row>
    <row r="295" spans="1:13" ht="14.25" customHeight="1" x14ac:dyDescent="0.2">
      <c r="A295" s="5">
        <v>45640</v>
      </c>
      <c r="B295" s="6" t="s">
        <v>57</v>
      </c>
      <c r="C295" s="6" t="s">
        <v>96</v>
      </c>
      <c r="D295" s="6" t="s">
        <v>97</v>
      </c>
      <c r="E295" s="6" t="s">
        <v>60</v>
      </c>
      <c r="F295" s="6" t="s">
        <v>61</v>
      </c>
      <c r="G295" s="6" t="s">
        <v>55</v>
      </c>
      <c r="H295" s="6" t="s">
        <v>56</v>
      </c>
      <c r="I295" s="6">
        <v>12</v>
      </c>
      <c r="J295" s="6">
        <v>12</v>
      </c>
      <c r="K295" s="6">
        <v>3990</v>
      </c>
      <c r="L295" s="6"/>
      <c r="M295" s="6" t="s">
        <v>105</v>
      </c>
    </row>
    <row r="296" spans="1:13" ht="14.25" customHeight="1" x14ac:dyDescent="0.2">
      <c r="A296" s="5">
        <v>45640</v>
      </c>
      <c r="B296" s="6" t="s">
        <v>57</v>
      </c>
      <c r="C296" s="6" t="s">
        <v>87</v>
      </c>
      <c r="D296" s="6" t="s">
        <v>88</v>
      </c>
      <c r="E296" s="6" t="s">
        <v>60</v>
      </c>
      <c r="F296" s="6" t="s">
        <v>61</v>
      </c>
      <c r="G296" s="6" t="s">
        <v>55</v>
      </c>
      <c r="H296" s="6" t="s">
        <v>56</v>
      </c>
      <c r="I296" s="6">
        <v>12</v>
      </c>
      <c r="J296" s="6">
        <v>24</v>
      </c>
      <c r="K296" s="6">
        <v>7980</v>
      </c>
      <c r="L296" s="6"/>
      <c r="M296" s="6" t="s">
        <v>105</v>
      </c>
    </row>
    <row r="297" spans="1:13" ht="14.25" customHeight="1" x14ac:dyDescent="0.2">
      <c r="A297" s="5">
        <v>45640</v>
      </c>
      <c r="B297" s="6" t="s">
        <v>57</v>
      </c>
      <c r="C297" s="6" t="s">
        <v>106</v>
      </c>
      <c r="D297" s="6" t="s">
        <v>107</v>
      </c>
      <c r="E297" s="6" t="s">
        <v>81</v>
      </c>
      <c r="F297" s="6" t="s">
        <v>82</v>
      </c>
      <c r="G297" s="6" t="s">
        <v>55</v>
      </c>
      <c r="H297" s="6" t="s">
        <v>56</v>
      </c>
      <c r="I297" s="6">
        <v>12</v>
      </c>
      <c r="J297" s="6">
        <v>16</v>
      </c>
      <c r="K297" s="6">
        <v>5320</v>
      </c>
      <c r="L297" s="6"/>
      <c r="M297" s="6" t="s">
        <v>105</v>
      </c>
    </row>
    <row r="298" spans="1:13" ht="14.25" customHeight="1" x14ac:dyDescent="0.2">
      <c r="A298" s="5">
        <v>45640</v>
      </c>
      <c r="B298" s="6" t="s">
        <v>57</v>
      </c>
      <c r="C298" s="6" t="s">
        <v>58</v>
      </c>
      <c r="D298" s="6" t="s">
        <v>59</v>
      </c>
      <c r="E298" s="6" t="s">
        <v>60</v>
      </c>
      <c r="F298" s="6" t="s">
        <v>61</v>
      </c>
      <c r="G298" s="6" t="s">
        <v>55</v>
      </c>
      <c r="H298" s="6" t="s">
        <v>56</v>
      </c>
      <c r="I298" s="6">
        <v>12</v>
      </c>
      <c r="J298" s="6">
        <v>8</v>
      </c>
      <c r="K298" s="6">
        <v>2660</v>
      </c>
      <c r="L298" s="6"/>
      <c r="M298" s="6" t="s">
        <v>105</v>
      </c>
    </row>
    <row r="299" spans="1:13" ht="14.25" customHeight="1" x14ac:dyDescent="0.2">
      <c r="A299" s="5">
        <v>45640</v>
      </c>
      <c r="B299" s="6" t="s">
        <v>57</v>
      </c>
      <c r="C299" s="6" t="s">
        <v>58</v>
      </c>
      <c r="D299" s="6" t="s">
        <v>59</v>
      </c>
      <c r="E299" s="6" t="s">
        <v>60</v>
      </c>
      <c r="F299" s="6" t="s">
        <v>61</v>
      </c>
      <c r="G299" s="6" t="s">
        <v>55</v>
      </c>
      <c r="H299" s="6" t="s">
        <v>56</v>
      </c>
      <c r="I299" s="6">
        <v>12</v>
      </c>
      <c r="J299" s="6">
        <v>4</v>
      </c>
      <c r="K299" s="6">
        <v>1330</v>
      </c>
      <c r="L299" s="6"/>
      <c r="M299" s="6" t="s">
        <v>105</v>
      </c>
    </row>
    <row r="300" spans="1:13" ht="14.25" customHeight="1" x14ac:dyDescent="0.2">
      <c r="A300" s="5">
        <v>45640</v>
      </c>
      <c r="B300" s="6" t="s">
        <v>57</v>
      </c>
      <c r="C300" s="6" t="s">
        <v>65</v>
      </c>
      <c r="D300" s="6" t="s">
        <v>66</v>
      </c>
      <c r="E300" s="6" t="s">
        <v>60</v>
      </c>
      <c r="F300" s="6" t="s">
        <v>61</v>
      </c>
      <c r="G300" s="6" t="s">
        <v>55</v>
      </c>
      <c r="H300" s="6" t="s">
        <v>56</v>
      </c>
      <c r="I300" s="6">
        <v>12</v>
      </c>
      <c r="J300" s="6">
        <v>12</v>
      </c>
      <c r="K300" s="6">
        <v>3990</v>
      </c>
      <c r="L300" s="6"/>
      <c r="M300" s="6" t="s">
        <v>105</v>
      </c>
    </row>
    <row r="301" spans="1:13" ht="14.25" customHeight="1" x14ac:dyDescent="0.2">
      <c r="A301" s="5">
        <v>45640</v>
      </c>
      <c r="B301" s="6" t="s">
        <v>57</v>
      </c>
      <c r="C301" s="6" t="s">
        <v>106</v>
      </c>
      <c r="D301" s="6" t="s">
        <v>107</v>
      </c>
      <c r="E301" s="6" t="s">
        <v>81</v>
      </c>
      <c r="F301" s="6" t="s">
        <v>82</v>
      </c>
      <c r="G301" s="6" t="s">
        <v>55</v>
      </c>
      <c r="H301" s="6" t="s">
        <v>56</v>
      </c>
      <c r="I301" s="6">
        <v>12</v>
      </c>
      <c r="J301" s="6">
        <v>8</v>
      </c>
      <c r="K301" s="6">
        <v>2660</v>
      </c>
      <c r="L301" s="6"/>
      <c r="M301" s="6" t="s">
        <v>105</v>
      </c>
    </row>
    <row r="302" spans="1:13" ht="14.25" customHeight="1" x14ac:dyDescent="0.2">
      <c r="A302" s="5">
        <v>45640</v>
      </c>
      <c r="B302" s="6" t="s">
        <v>57</v>
      </c>
      <c r="C302" s="6" t="s">
        <v>90</v>
      </c>
      <c r="D302" s="6" t="s">
        <v>91</v>
      </c>
      <c r="E302" s="6" t="s">
        <v>81</v>
      </c>
      <c r="F302" s="6" t="s">
        <v>82</v>
      </c>
      <c r="G302" s="6" t="s">
        <v>55</v>
      </c>
      <c r="H302" s="6" t="s">
        <v>56</v>
      </c>
      <c r="I302" s="6">
        <v>18</v>
      </c>
      <c r="J302" s="6">
        <v>72</v>
      </c>
      <c r="K302" s="6">
        <v>24981.119999999999</v>
      </c>
      <c r="L302" s="6"/>
      <c r="M302" s="6" t="s">
        <v>105</v>
      </c>
    </row>
    <row r="303" spans="1:13" ht="14.25" customHeight="1" x14ac:dyDescent="0.2">
      <c r="A303" s="5">
        <v>45640</v>
      </c>
      <c r="B303" s="6" t="s">
        <v>57</v>
      </c>
      <c r="C303" s="6" t="s">
        <v>90</v>
      </c>
      <c r="D303" s="6" t="s">
        <v>91</v>
      </c>
      <c r="E303" s="6" t="s">
        <v>81</v>
      </c>
      <c r="F303" s="6" t="s">
        <v>82</v>
      </c>
      <c r="G303" s="6" t="s">
        <v>55</v>
      </c>
      <c r="H303" s="6" t="s">
        <v>56</v>
      </c>
      <c r="I303" s="6">
        <v>12</v>
      </c>
      <c r="J303" s="6">
        <v>60</v>
      </c>
      <c r="K303" s="6">
        <v>15600</v>
      </c>
      <c r="L303" s="6"/>
      <c r="M303" s="6" t="s">
        <v>105</v>
      </c>
    </row>
    <row r="304" spans="1:13" ht="14.25" customHeight="1" x14ac:dyDescent="0.2">
      <c r="A304" s="5">
        <v>45640</v>
      </c>
      <c r="B304" s="6" t="s">
        <v>57</v>
      </c>
      <c r="C304" s="6" t="s">
        <v>90</v>
      </c>
      <c r="D304" s="6" t="s">
        <v>91</v>
      </c>
      <c r="E304" s="6" t="s">
        <v>81</v>
      </c>
      <c r="F304" s="6" t="s">
        <v>82</v>
      </c>
      <c r="G304" s="6" t="s">
        <v>55</v>
      </c>
      <c r="H304" s="6" t="s">
        <v>56</v>
      </c>
      <c r="I304" s="6">
        <v>12</v>
      </c>
      <c r="J304" s="6">
        <v>18</v>
      </c>
      <c r="K304" s="6">
        <v>4680</v>
      </c>
      <c r="L304" s="6"/>
      <c r="M304" s="6" t="s">
        <v>105</v>
      </c>
    </row>
    <row r="305" spans="1:13" ht="14.25" customHeight="1" x14ac:dyDescent="0.2">
      <c r="A305" s="5">
        <v>45640</v>
      </c>
      <c r="B305" s="6" t="s">
        <v>57</v>
      </c>
      <c r="C305" s="6" t="s">
        <v>90</v>
      </c>
      <c r="D305" s="6" t="s">
        <v>91</v>
      </c>
      <c r="E305" s="6" t="s">
        <v>81</v>
      </c>
      <c r="F305" s="6" t="s">
        <v>82</v>
      </c>
      <c r="G305" s="6" t="s">
        <v>55</v>
      </c>
      <c r="H305" s="6" t="s">
        <v>56</v>
      </c>
      <c r="I305" s="6">
        <v>18</v>
      </c>
      <c r="J305" s="6">
        <v>36</v>
      </c>
      <c r="K305" s="6">
        <v>12490.56</v>
      </c>
      <c r="L305" s="6"/>
      <c r="M305" s="6" t="s">
        <v>105</v>
      </c>
    </row>
    <row r="306" spans="1:13" ht="14.25" customHeight="1" x14ac:dyDescent="0.2">
      <c r="A306" s="5">
        <v>45640</v>
      </c>
      <c r="B306" s="6" t="s">
        <v>57</v>
      </c>
      <c r="C306" s="6" t="s">
        <v>90</v>
      </c>
      <c r="D306" s="6" t="s">
        <v>91</v>
      </c>
      <c r="E306" s="6" t="s">
        <v>81</v>
      </c>
      <c r="F306" s="6" t="s">
        <v>82</v>
      </c>
      <c r="G306" s="6" t="s">
        <v>55</v>
      </c>
      <c r="H306" s="6" t="s">
        <v>56</v>
      </c>
      <c r="I306" s="6">
        <v>18</v>
      </c>
      <c r="J306" s="6">
        <v>18</v>
      </c>
      <c r="K306" s="6">
        <v>6245.28</v>
      </c>
      <c r="L306" s="6"/>
      <c r="M306" s="6" t="s">
        <v>105</v>
      </c>
    </row>
    <row r="307" spans="1:13" ht="14.25" customHeight="1" x14ac:dyDescent="0.2">
      <c r="A307" s="5">
        <v>45640</v>
      </c>
      <c r="B307" s="6" t="s">
        <v>57</v>
      </c>
      <c r="C307" s="6" t="s">
        <v>90</v>
      </c>
      <c r="D307" s="6" t="s">
        <v>91</v>
      </c>
      <c r="E307" s="6" t="s">
        <v>81</v>
      </c>
      <c r="F307" s="6" t="s">
        <v>82</v>
      </c>
      <c r="G307" s="6" t="s">
        <v>55</v>
      </c>
      <c r="H307" s="6" t="s">
        <v>56</v>
      </c>
      <c r="I307" s="6">
        <v>4</v>
      </c>
      <c r="J307" s="6">
        <v>4</v>
      </c>
      <c r="K307" s="6">
        <v>4996.6400000000003</v>
      </c>
      <c r="L307" s="6"/>
      <c r="M307" s="6" t="s">
        <v>105</v>
      </c>
    </row>
    <row r="308" spans="1:13" ht="14.25" customHeight="1" x14ac:dyDescent="0.2">
      <c r="A308" s="5">
        <v>45640</v>
      </c>
      <c r="B308" s="6" t="s">
        <v>57</v>
      </c>
      <c r="C308" s="6" t="s">
        <v>69</v>
      </c>
      <c r="D308" s="6" t="s">
        <v>70</v>
      </c>
      <c r="E308" s="6" t="s">
        <v>60</v>
      </c>
      <c r="F308" s="6" t="s">
        <v>61</v>
      </c>
      <c r="G308" s="6" t="s">
        <v>62</v>
      </c>
      <c r="H308" s="6" t="s">
        <v>63</v>
      </c>
      <c r="I308" s="6">
        <v>6</v>
      </c>
      <c r="J308" s="6">
        <v>6</v>
      </c>
      <c r="K308" s="6">
        <v>4173.8999999999996</v>
      </c>
      <c r="L308" s="6"/>
      <c r="M308" s="6" t="s">
        <v>105</v>
      </c>
    </row>
    <row r="309" spans="1:13" ht="14.25" customHeight="1" x14ac:dyDescent="0.2">
      <c r="A309" s="5">
        <v>45640</v>
      </c>
      <c r="B309" s="6" t="s">
        <v>57</v>
      </c>
      <c r="C309" s="6" t="s">
        <v>96</v>
      </c>
      <c r="D309" s="6" t="s">
        <v>97</v>
      </c>
      <c r="E309" s="6" t="s">
        <v>60</v>
      </c>
      <c r="F309" s="6" t="s">
        <v>61</v>
      </c>
      <c r="G309" s="6" t="s">
        <v>62</v>
      </c>
      <c r="H309" s="6" t="s">
        <v>63</v>
      </c>
      <c r="I309" s="6">
        <v>6</v>
      </c>
      <c r="J309" s="6">
        <v>12</v>
      </c>
      <c r="K309" s="6">
        <v>8347.7999999999993</v>
      </c>
      <c r="L309" s="6"/>
      <c r="M309" s="6" t="s">
        <v>105</v>
      </c>
    </row>
    <row r="310" spans="1:13" ht="14.25" customHeight="1" x14ac:dyDescent="0.2">
      <c r="A310" s="5">
        <v>45640</v>
      </c>
      <c r="B310" s="6" t="s">
        <v>57</v>
      </c>
      <c r="C310" s="6" t="s">
        <v>96</v>
      </c>
      <c r="D310" s="6" t="s">
        <v>97</v>
      </c>
      <c r="E310" s="6" t="s">
        <v>60</v>
      </c>
      <c r="F310" s="6" t="s">
        <v>61</v>
      </c>
      <c r="G310" s="6" t="s">
        <v>62</v>
      </c>
      <c r="H310" s="6" t="s">
        <v>63</v>
      </c>
      <c r="I310" s="6">
        <v>16</v>
      </c>
      <c r="J310" s="6">
        <v>4</v>
      </c>
      <c r="K310" s="6">
        <v>1314.84</v>
      </c>
      <c r="L310" s="6"/>
      <c r="M310" s="6" t="s">
        <v>105</v>
      </c>
    </row>
    <row r="311" spans="1:13" ht="14.25" customHeight="1" x14ac:dyDescent="0.2">
      <c r="A311" s="5">
        <v>45640</v>
      </c>
      <c r="B311" s="6" t="s">
        <v>57</v>
      </c>
      <c r="C311" s="6" t="s">
        <v>84</v>
      </c>
      <c r="D311" s="6" t="s">
        <v>85</v>
      </c>
      <c r="E311" s="6" t="s">
        <v>60</v>
      </c>
      <c r="F311" s="6" t="s">
        <v>61</v>
      </c>
      <c r="G311" s="6" t="s">
        <v>62</v>
      </c>
      <c r="H311" s="6" t="s">
        <v>124</v>
      </c>
      <c r="I311" s="6">
        <v>24</v>
      </c>
      <c r="J311" s="6">
        <v>120</v>
      </c>
      <c r="K311" s="6">
        <v>6360</v>
      </c>
      <c r="L311" s="6"/>
      <c r="M311" s="6" t="s">
        <v>105</v>
      </c>
    </row>
    <row r="312" spans="1:13" ht="14.25" customHeight="1" x14ac:dyDescent="0.2">
      <c r="A312" s="5">
        <v>45640</v>
      </c>
      <c r="B312" s="6" t="s">
        <v>57</v>
      </c>
      <c r="C312" s="6" t="s">
        <v>84</v>
      </c>
      <c r="D312" s="6" t="s">
        <v>85</v>
      </c>
      <c r="E312" s="6" t="s">
        <v>60</v>
      </c>
      <c r="F312" s="6" t="s">
        <v>61</v>
      </c>
      <c r="G312" s="6" t="s">
        <v>62</v>
      </c>
      <c r="H312" s="6" t="s">
        <v>124</v>
      </c>
      <c r="I312" s="6">
        <v>24</v>
      </c>
      <c r="J312" s="6">
        <v>120</v>
      </c>
      <c r="K312" s="6">
        <v>6360</v>
      </c>
      <c r="L312" s="6"/>
      <c r="M312" s="6" t="s">
        <v>105</v>
      </c>
    </row>
    <row r="313" spans="1:13" ht="14.25" customHeight="1" x14ac:dyDescent="0.2">
      <c r="A313" s="5">
        <v>45640</v>
      </c>
      <c r="B313" s="6" t="s">
        <v>57</v>
      </c>
      <c r="C313" s="6" t="s">
        <v>96</v>
      </c>
      <c r="D313" s="6" t="s">
        <v>97</v>
      </c>
      <c r="E313" s="6" t="s">
        <v>60</v>
      </c>
      <c r="F313" s="6" t="s">
        <v>61</v>
      </c>
      <c r="G313" s="6" t="s">
        <v>62</v>
      </c>
      <c r="H313" s="6" t="s">
        <v>124</v>
      </c>
      <c r="I313" s="6">
        <v>24</v>
      </c>
      <c r="J313" s="6">
        <v>144</v>
      </c>
      <c r="K313" s="6">
        <v>7632</v>
      </c>
      <c r="L313" s="6"/>
      <c r="M313" s="6" t="s">
        <v>105</v>
      </c>
    </row>
    <row r="314" spans="1:13" ht="14.25" customHeight="1" x14ac:dyDescent="0.2">
      <c r="A314" s="5">
        <v>45640</v>
      </c>
      <c r="B314" s="6" t="s">
        <v>57</v>
      </c>
      <c r="C314" s="6" t="s">
        <v>65</v>
      </c>
      <c r="D314" s="6" t="s">
        <v>66</v>
      </c>
      <c r="E314" s="6" t="s">
        <v>60</v>
      </c>
      <c r="F314" s="6" t="s">
        <v>61</v>
      </c>
      <c r="G314" s="6" t="s">
        <v>62</v>
      </c>
      <c r="H314" s="6" t="s">
        <v>124</v>
      </c>
      <c r="I314" s="6">
        <v>12</v>
      </c>
      <c r="J314" s="6">
        <v>36</v>
      </c>
      <c r="K314" s="6">
        <v>6633.36</v>
      </c>
      <c r="L314" s="6"/>
      <c r="M314" s="6" t="s">
        <v>105</v>
      </c>
    </row>
    <row r="315" spans="1:13" ht="14.25" customHeight="1" x14ac:dyDescent="0.2">
      <c r="A315" s="5">
        <v>45640</v>
      </c>
      <c r="B315" s="6" t="s">
        <v>57</v>
      </c>
      <c r="C315" s="6" t="s">
        <v>96</v>
      </c>
      <c r="D315" s="6" t="s">
        <v>97</v>
      </c>
      <c r="E315" s="6" t="s">
        <v>60</v>
      </c>
      <c r="F315" s="6" t="s">
        <v>61</v>
      </c>
      <c r="G315" s="6" t="s">
        <v>62</v>
      </c>
      <c r="H315" s="6" t="s">
        <v>124</v>
      </c>
      <c r="I315" s="6">
        <v>12</v>
      </c>
      <c r="J315" s="6">
        <v>60</v>
      </c>
      <c r="K315" s="6">
        <v>11055.6</v>
      </c>
      <c r="L315" s="6"/>
      <c r="M315" s="6" t="s">
        <v>105</v>
      </c>
    </row>
    <row r="316" spans="1:13" ht="14.25" customHeight="1" x14ac:dyDescent="0.2">
      <c r="A316" s="5">
        <v>45640</v>
      </c>
      <c r="B316" s="6" t="s">
        <v>57</v>
      </c>
      <c r="C316" s="6" t="s">
        <v>69</v>
      </c>
      <c r="D316" s="6" t="s">
        <v>70</v>
      </c>
      <c r="E316" s="6" t="s">
        <v>60</v>
      </c>
      <c r="F316" s="6" t="s">
        <v>61</v>
      </c>
      <c r="G316" s="6" t="s">
        <v>62</v>
      </c>
      <c r="H316" s="6" t="s">
        <v>124</v>
      </c>
      <c r="I316" s="6">
        <v>12</v>
      </c>
      <c r="J316" s="6">
        <v>360</v>
      </c>
      <c r="K316" s="6">
        <v>57664.800000000003</v>
      </c>
      <c r="L316" s="6"/>
      <c r="M316" s="6" t="s">
        <v>105</v>
      </c>
    </row>
    <row r="317" spans="1:13" ht="14.25" customHeight="1" x14ac:dyDescent="0.2">
      <c r="A317" s="5">
        <v>45640</v>
      </c>
      <c r="B317" s="6" t="s">
        <v>57</v>
      </c>
      <c r="C317" s="6" t="s">
        <v>96</v>
      </c>
      <c r="D317" s="6" t="s">
        <v>97</v>
      </c>
      <c r="E317" s="6" t="s">
        <v>60</v>
      </c>
      <c r="F317" s="6" t="s">
        <v>61</v>
      </c>
      <c r="G317" s="6" t="s">
        <v>62</v>
      </c>
      <c r="H317" s="6" t="s">
        <v>124</v>
      </c>
      <c r="I317" s="6">
        <v>12</v>
      </c>
      <c r="J317" s="6">
        <v>180</v>
      </c>
      <c r="K317" s="6">
        <v>28832.400000000001</v>
      </c>
      <c r="L317" s="6"/>
      <c r="M317" s="6" t="s">
        <v>105</v>
      </c>
    </row>
    <row r="318" spans="1:13" ht="14.25" customHeight="1" x14ac:dyDescent="0.2">
      <c r="A318" s="5">
        <v>45640</v>
      </c>
      <c r="B318" s="6" t="s">
        <v>57</v>
      </c>
      <c r="C318" s="6" t="s">
        <v>106</v>
      </c>
      <c r="D318" s="6" t="s">
        <v>107</v>
      </c>
      <c r="E318" s="6" t="s">
        <v>81</v>
      </c>
      <c r="F318" s="6" t="s">
        <v>82</v>
      </c>
      <c r="G318" s="6" t="s">
        <v>62</v>
      </c>
      <c r="H318" s="6" t="s">
        <v>124</v>
      </c>
      <c r="I318" s="6">
        <v>6</v>
      </c>
      <c r="J318" s="6">
        <v>6</v>
      </c>
      <c r="K318" s="6">
        <v>2716.62</v>
      </c>
      <c r="L318" s="6"/>
      <c r="M318" s="6" t="s">
        <v>105</v>
      </c>
    </row>
    <row r="319" spans="1:13" ht="14.25" customHeight="1" x14ac:dyDescent="0.2">
      <c r="A319" s="5">
        <v>45640</v>
      </c>
      <c r="B319" s="6" t="s">
        <v>57</v>
      </c>
      <c r="C319" s="6" t="s">
        <v>87</v>
      </c>
      <c r="D319" s="6" t="s">
        <v>88</v>
      </c>
      <c r="E319" s="6" t="s">
        <v>60</v>
      </c>
      <c r="F319" s="6" t="s">
        <v>61</v>
      </c>
      <c r="G319" s="6" t="s">
        <v>62</v>
      </c>
      <c r="H319" s="6" t="s">
        <v>124</v>
      </c>
      <c r="I319" s="6">
        <v>6</v>
      </c>
      <c r="J319" s="6">
        <v>60</v>
      </c>
      <c r="K319" s="6">
        <v>27166.2</v>
      </c>
      <c r="L319" s="6"/>
      <c r="M319" s="6" t="s">
        <v>105</v>
      </c>
    </row>
    <row r="320" spans="1:13" ht="14.25" customHeight="1" x14ac:dyDescent="0.2">
      <c r="A320" s="5">
        <v>45640</v>
      </c>
      <c r="B320" s="6" t="s">
        <v>57</v>
      </c>
      <c r="C320" s="6" t="s">
        <v>87</v>
      </c>
      <c r="D320" s="6" t="s">
        <v>88</v>
      </c>
      <c r="E320" s="6" t="s">
        <v>60</v>
      </c>
      <c r="F320" s="6" t="s">
        <v>61</v>
      </c>
      <c r="G320" s="6" t="s">
        <v>62</v>
      </c>
      <c r="H320" s="6" t="s">
        <v>124</v>
      </c>
      <c r="I320" s="6">
        <v>6</v>
      </c>
      <c r="J320" s="6">
        <v>60</v>
      </c>
      <c r="K320" s="6">
        <v>23833.200000000001</v>
      </c>
      <c r="L320" s="6"/>
      <c r="M320" s="6" t="s">
        <v>105</v>
      </c>
    </row>
    <row r="321" spans="1:13" ht="14.25" customHeight="1" x14ac:dyDescent="0.2">
      <c r="A321" s="5">
        <v>45640</v>
      </c>
      <c r="B321" s="6" t="s">
        <v>57</v>
      </c>
      <c r="C321" s="6" t="s">
        <v>65</v>
      </c>
      <c r="D321" s="6" t="s">
        <v>66</v>
      </c>
      <c r="E321" s="6" t="s">
        <v>60</v>
      </c>
      <c r="F321" s="6" t="s">
        <v>61</v>
      </c>
      <c r="G321" s="6" t="s">
        <v>62</v>
      </c>
      <c r="H321" s="6" t="s">
        <v>124</v>
      </c>
      <c r="I321" s="6">
        <v>4</v>
      </c>
      <c r="J321" s="6">
        <v>4</v>
      </c>
      <c r="K321" s="6">
        <v>2266.64</v>
      </c>
      <c r="L321" s="6"/>
      <c r="M321" s="6" t="s">
        <v>105</v>
      </c>
    </row>
    <row r="322" spans="1:13" ht="14.25" customHeight="1" x14ac:dyDescent="0.2">
      <c r="A322" s="5">
        <v>45640</v>
      </c>
      <c r="B322" s="6" t="s">
        <v>57</v>
      </c>
      <c r="C322" s="6" t="s">
        <v>96</v>
      </c>
      <c r="D322" s="6" t="s">
        <v>97</v>
      </c>
      <c r="E322" s="6" t="s">
        <v>60</v>
      </c>
      <c r="F322" s="6" t="s">
        <v>61</v>
      </c>
      <c r="G322" s="6" t="s">
        <v>62</v>
      </c>
      <c r="H322" s="6" t="s">
        <v>124</v>
      </c>
      <c r="I322" s="6">
        <v>4</v>
      </c>
      <c r="J322" s="6">
        <v>8</v>
      </c>
      <c r="K322" s="6">
        <v>4533.28</v>
      </c>
      <c r="L322" s="6"/>
      <c r="M322" s="6" t="s">
        <v>105</v>
      </c>
    </row>
    <row r="323" spans="1:13" ht="14.25" customHeight="1" x14ac:dyDescent="0.2">
      <c r="A323" s="5">
        <v>45640</v>
      </c>
      <c r="B323" s="6" t="s">
        <v>57</v>
      </c>
      <c r="C323" s="6" t="s">
        <v>58</v>
      </c>
      <c r="D323" s="6" t="s">
        <v>59</v>
      </c>
      <c r="E323" s="6" t="s">
        <v>60</v>
      </c>
      <c r="F323" s="6" t="s">
        <v>61</v>
      </c>
      <c r="G323" s="6" t="s">
        <v>62</v>
      </c>
      <c r="H323" s="6" t="s">
        <v>124</v>
      </c>
      <c r="I323" s="6">
        <v>4</v>
      </c>
      <c r="J323" s="6">
        <v>4</v>
      </c>
      <c r="K323" s="6">
        <v>1981.48</v>
      </c>
      <c r="L323" s="6"/>
      <c r="M323" s="6" t="s">
        <v>105</v>
      </c>
    </row>
    <row r="324" spans="1:13" ht="14.25" customHeight="1" x14ac:dyDescent="0.2">
      <c r="A324" s="5">
        <v>45640</v>
      </c>
      <c r="B324" s="6" t="s">
        <v>57</v>
      </c>
      <c r="C324" s="6" t="s">
        <v>58</v>
      </c>
      <c r="D324" s="6" t="s">
        <v>59</v>
      </c>
      <c r="E324" s="6" t="s">
        <v>60</v>
      </c>
      <c r="F324" s="6" t="s">
        <v>61</v>
      </c>
      <c r="G324" s="6" t="s">
        <v>62</v>
      </c>
      <c r="H324" s="6" t="s">
        <v>124</v>
      </c>
      <c r="I324" s="6">
        <v>4</v>
      </c>
      <c r="J324" s="6">
        <v>16</v>
      </c>
      <c r="K324" s="6">
        <v>7925.92</v>
      </c>
      <c r="L324" s="6"/>
      <c r="M324" s="6" t="s">
        <v>105</v>
      </c>
    </row>
    <row r="325" spans="1:13" ht="14.25" customHeight="1" x14ac:dyDescent="0.2">
      <c r="A325" s="5">
        <v>45640</v>
      </c>
      <c r="B325" s="6" t="s">
        <v>57</v>
      </c>
      <c r="C325" s="6" t="s">
        <v>106</v>
      </c>
      <c r="D325" s="6" t="s">
        <v>107</v>
      </c>
      <c r="E325" s="6" t="s">
        <v>81</v>
      </c>
      <c r="F325" s="6" t="s">
        <v>82</v>
      </c>
      <c r="G325" s="6" t="s">
        <v>62</v>
      </c>
      <c r="H325" s="6" t="s">
        <v>124</v>
      </c>
      <c r="I325" s="6">
        <v>4</v>
      </c>
      <c r="J325" s="6">
        <v>8</v>
      </c>
      <c r="K325" s="6">
        <v>3962.96</v>
      </c>
      <c r="L325" s="6"/>
      <c r="M325" s="6" t="s">
        <v>105</v>
      </c>
    </row>
    <row r="326" spans="1:13" ht="14.25" customHeight="1" x14ac:dyDescent="0.2">
      <c r="A326" s="5">
        <v>45640</v>
      </c>
      <c r="B326" s="6" t="s">
        <v>57</v>
      </c>
      <c r="C326" s="6" t="s">
        <v>99</v>
      </c>
      <c r="D326" s="6" t="s">
        <v>100</v>
      </c>
      <c r="E326" s="6" t="s">
        <v>81</v>
      </c>
      <c r="F326" s="6" t="s">
        <v>82</v>
      </c>
      <c r="G326" s="6" t="s">
        <v>62</v>
      </c>
      <c r="H326" s="6" t="s">
        <v>124</v>
      </c>
      <c r="I326" s="6">
        <v>4</v>
      </c>
      <c r="J326" s="6">
        <v>8</v>
      </c>
      <c r="K326" s="6">
        <v>3962.96</v>
      </c>
      <c r="L326" s="6"/>
      <c r="M326" s="6" t="s">
        <v>105</v>
      </c>
    </row>
    <row r="327" spans="1:13" ht="14.25" customHeight="1" x14ac:dyDescent="0.2">
      <c r="A327" s="5">
        <v>45640</v>
      </c>
      <c r="B327" s="6" t="s">
        <v>57</v>
      </c>
      <c r="C327" s="6" t="s">
        <v>96</v>
      </c>
      <c r="D327" s="6" t="s">
        <v>97</v>
      </c>
      <c r="E327" s="6" t="s">
        <v>60</v>
      </c>
      <c r="F327" s="6" t="s">
        <v>61</v>
      </c>
      <c r="G327" s="6" t="s">
        <v>62</v>
      </c>
      <c r="H327" s="6" t="s">
        <v>124</v>
      </c>
      <c r="I327" s="6">
        <v>4</v>
      </c>
      <c r="J327" s="6">
        <v>8</v>
      </c>
      <c r="K327" s="6">
        <v>3962.96</v>
      </c>
      <c r="L327" s="6"/>
      <c r="M327" s="6" t="s">
        <v>105</v>
      </c>
    </row>
    <row r="328" spans="1:13" ht="14.25" customHeight="1" x14ac:dyDescent="0.2">
      <c r="A328" s="5">
        <v>45640</v>
      </c>
      <c r="B328" s="6" t="s">
        <v>57</v>
      </c>
      <c r="C328" s="6" t="s">
        <v>65</v>
      </c>
      <c r="D328" s="6" t="s">
        <v>66</v>
      </c>
      <c r="E328" s="6" t="s">
        <v>60</v>
      </c>
      <c r="F328" s="6" t="s">
        <v>61</v>
      </c>
      <c r="G328" s="6" t="s">
        <v>62</v>
      </c>
      <c r="H328" s="6" t="s">
        <v>124</v>
      </c>
      <c r="I328" s="6">
        <v>4</v>
      </c>
      <c r="J328" s="6">
        <v>4</v>
      </c>
      <c r="K328" s="6">
        <v>1981.48</v>
      </c>
      <c r="L328" s="6"/>
      <c r="M328" s="6" t="s">
        <v>105</v>
      </c>
    </row>
    <row r="329" spans="1:13" ht="14.25" customHeight="1" x14ac:dyDescent="0.2">
      <c r="A329" s="5">
        <v>45640</v>
      </c>
      <c r="B329" s="6" t="s">
        <v>57</v>
      </c>
      <c r="C329" s="6" t="s">
        <v>87</v>
      </c>
      <c r="D329" s="6" t="s">
        <v>88</v>
      </c>
      <c r="E329" s="6" t="s">
        <v>60</v>
      </c>
      <c r="F329" s="6" t="s">
        <v>61</v>
      </c>
      <c r="G329" s="6" t="s">
        <v>62</v>
      </c>
      <c r="H329" s="6" t="s">
        <v>124</v>
      </c>
      <c r="I329" s="6">
        <v>4</v>
      </c>
      <c r="J329" s="6">
        <v>20</v>
      </c>
      <c r="K329" s="6">
        <v>12777.8</v>
      </c>
      <c r="L329" s="6"/>
      <c r="M329" s="6" t="s">
        <v>105</v>
      </c>
    </row>
    <row r="330" spans="1:13" ht="14.25" customHeight="1" x14ac:dyDescent="0.2">
      <c r="A330" s="5">
        <v>45640</v>
      </c>
      <c r="B330" s="6" t="s">
        <v>57</v>
      </c>
      <c r="C330" s="6" t="s">
        <v>90</v>
      </c>
      <c r="D330" s="6" t="s">
        <v>91</v>
      </c>
      <c r="E330" s="6" t="s">
        <v>81</v>
      </c>
      <c r="F330" s="6" t="s">
        <v>82</v>
      </c>
      <c r="G330" s="6" t="s">
        <v>62</v>
      </c>
      <c r="H330" s="6" t="s">
        <v>124</v>
      </c>
      <c r="I330" s="6">
        <v>4</v>
      </c>
      <c r="J330" s="6">
        <v>32</v>
      </c>
      <c r="K330" s="6">
        <v>20444.48</v>
      </c>
      <c r="L330" s="6"/>
      <c r="M330" s="6" t="s">
        <v>105</v>
      </c>
    </row>
    <row r="331" spans="1:13" ht="14.25" customHeight="1" x14ac:dyDescent="0.2">
      <c r="A331" s="5">
        <v>45640</v>
      </c>
      <c r="B331" s="6" t="s">
        <v>57</v>
      </c>
      <c r="C331" s="6" t="s">
        <v>65</v>
      </c>
      <c r="D331" s="6" t="s">
        <v>66</v>
      </c>
      <c r="E331" s="6" t="s">
        <v>60</v>
      </c>
      <c r="F331" s="6" t="s">
        <v>61</v>
      </c>
      <c r="G331" s="6" t="s">
        <v>62</v>
      </c>
      <c r="H331" s="6" t="s">
        <v>124</v>
      </c>
      <c r="I331" s="6">
        <v>4</v>
      </c>
      <c r="J331" s="6">
        <v>28</v>
      </c>
      <c r="K331" s="6">
        <v>17888.919999999998</v>
      </c>
      <c r="L331" s="6"/>
      <c r="M331" s="6" t="s">
        <v>105</v>
      </c>
    </row>
    <row r="332" spans="1:13" ht="14.25" customHeight="1" x14ac:dyDescent="0.2">
      <c r="A332" s="5">
        <v>45640</v>
      </c>
      <c r="B332" s="6" t="s">
        <v>57</v>
      </c>
      <c r="C332" s="6" t="s">
        <v>65</v>
      </c>
      <c r="D332" s="6" t="s">
        <v>66</v>
      </c>
      <c r="E332" s="6" t="s">
        <v>60</v>
      </c>
      <c r="F332" s="6" t="s">
        <v>61</v>
      </c>
      <c r="G332" s="6" t="s">
        <v>62</v>
      </c>
      <c r="H332" s="6" t="s">
        <v>124</v>
      </c>
      <c r="I332" s="6">
        <v>4</v>
      </c>
      <c r="J332" s="6">
        <v>20</v>
      </c>
      <c r="K332" s="6">
        <v>11296.4</v>
      </c>
      <c r="L332" s="6"/>
      <c r="M332" s="6" t="s">
        <v>105</v>
      </c>
    </row>
    <row r="333" spans="1:13" ht="14.25" customHeight="1" x14ac:dyDescent="0.2">
      <c r="A333" s="5">
        <v>45640</v>
      </c>
      <c r="B333" s="6" t="s">
        <v>57</v>
      </c>
      <c r="C333" s="6" t="s">
        <v>90</v>
      </c>
      <c r="D333" s="6" t="s">
        <v>91</v>
      </c>
      <c r="E333" s="6" t="s">
        <v>81</v>
      </c>
      <c r="F333" s="6" t="s">
        <v>82</v>
      </c>
      <c r="G333" s="6" t="s">
        <v>62</v>
      </c>
      <c r="H333" s="6" t="s">
        <v>124</v>
      </c>
      <c r="I333" s="6">
        <v>4</v>
      </c>
      <c r="J333" s="6">
        <v>32</v>
      </c>
      <c r="K333" s="6">
        <v>18074.240000000002</v>
      </c>
      <c r="L333" s="6"/>
      <c r="M333" s="6" t="s">
        <v>105</v>
      </c>
    </row>
    <row r="334" spans="1:13" ht="14.25" customHeight="1" x14ac:dyDescent="0.2">
      <c r="A334" s="5">
        <v>45640</v>
      </c>
      <c r="B334" s="6" t="s">
        <v>57</v>
      </c>
      <c r="C334" s="6" t="s">
        <v>65</v>
      </c>
      <c r="D334" s="6" t="s">
        <v>66</v>
      </c>
      <c r="E334" s="6" t="s">
        <v>60</v>
      </c>
      <c r="F334" s="6" t="s">
        <v>61</v>
      </c>
      <c r="G334" s="6" t="s">
        <v>62</v>
      </c>
      <c r="H334" s="6" t="s">
        <v>124</v>
      </c>
      <c r="I334" s="6">
        <v>12</v>
      </c>
      <c r="J334" s="6">
        <v>12</v>
      </c>
      <c r="K334" s="6">
        <v>2833.32</v>
      </c>
      <c r="L334" s="6"/>
      <c r="M334" s="6" t="s">
        <v>105</v>
      </c>
    </row>
    <row r="335" spans="1:13" ht="14.25" customHeight="1" x14ac:dyDescent="0.2">
      <c r="A335" s="5">
        <v>45640</v>
      </c>
      <c r="B335" s="6" t="s">
        <v>57</v>
      </c>
      <c r="C335" s="6" t="s">
        <v>87</v>
      </c>
      <c r="D335" s="6" t="s">
        <v>88</v>
      </c>
      <c r="E335" s="6" t="s">
        <v>60</v>
      </c>
      <c r="F335" s="6" t="s">
        <v>61</v>
      </c>
      <c r="G335" s="6" t="s">
        <v>62</v>
      </c>
      <c r="H335" s="6" t="s">
        <v>124</v>
      </c>
      <c r="I335" s="6">
        <v>12</v>
      </c>
      <c r="J335" s="6">
        <v>24</v>
      </c>
      <c r="K335" s="6">
        <v>5666.64</v>
      </c>
      <c r="L335" s="6"/>
      <c r="M335" s="6" t="s">
        <v>105</v>
      </c>
    </row>
    <row r="336" spans="1:13" ht="14.25" customHeight="1" x14ac:dyDescent="0.2">
      <c r="A336" s="5">
        <v>45640</v>
      </c>
      <c r="B336" s="6" t="s">
        <v>57</v>
      </c>
      <c r="C336" s="6" t="s">
        <v>106</v>
      </c>
      <c r="D336" s="6" t="s">
        <v>107</v>
      </c>
      <c r="E336" s="6" t="s">
        <v>81</v>
      </c>
      <c r="F336" s="6" t="s">
        <v>82</v>
      </c>
      <c r="G336" s="6" t="s">
        <v>62</v>
      </c>
      <c r="H336" s="6" t="s">
        <v>124</v>
      </c>
      <c r="I336" s="6">
        <v>12</v>
      </c>
      <c r="J336" s="6">
        <v>12</v>
      </c>
      <c r="K336" s="6">
        <v>2499.96</v>
      </c>
      <c r="L336" s="6"/>
      <c r="M336" s="6" t="s">
        <v>105</v>
      </c>
    </row>
    <row r="337" spans="1:13" ht="14.25" customHeight="1" x14ac:dyDescent="0.2">
      <c r="A337" s="5">
        <v>45640</v>
      </c>
      <c r="B337" s="6" t="s">
        <v>57</v>
      </c>
      <c r="C337" s="6" t="s">
        <v>65</v>
      </c>
      <c r="D337" s="6" t="s">
        <v>66</v>
      </c>
      <c r="E337" s="6" t="s">
        <v>60</v>
      </c>
      <c r="F337" s="6" t="s">
        <v>61</v>
      </c>
      <c r="G337" s="6" t="s">
        <v>62</v>
      </c>
      <c r="H337" s="6" t="s">
        <v>124</v>
      </c>
      <c r="I337" s="6">
        <v>12</v>
      </c>
      <c r="J337" s="6">
        <v>12</v>
      </c>
      <c r="K337" s="6">
        <v>2499.96</v>
      </c>
      <c r="L337" s="6"/>
      <c r="M337" s="6" t="s">
        <v>105</v>
      </c>
    </row>
    <row r="338" spans="1:13" ht="14.25" customHeight="1" x14ac:dyDescent="0.2">
      <c r="A338" s="5">
        <v>45640</v>
      </c>
      <c r="B338" s="6" t="s">
        <v>57</v>
      </c>
      <c r="C338" s="6" t="s">
        <v>87</v>
      </c>
      <c r="D338" s="6" t="s">
        <v>88</v>
      </c>
      <c r="E338" s="6" t="s">
        <v>60</v>
      </c>
      <c r="F338" s="6" t="s">
        <v>61</v>
      </c>
      <c r="G338" s="6" t="s">
        <v>62</v>
      </c>
      <c r="H338" s="6" t="s">
        <v>124</v>
      </c>
      <c r="I338" s="6">
        <v>12</v>
      </c>
      <c r="J338" s="6">
        <v>36</v>
      </c>
      <c r="K338" s="6">
        <v>7499.88</v>
      </c>
      <c r="L338" s="6"/>
      <c r="M338" s="6" t="s">
        <v>105</v>
      </c>
    </row>
    <row r="339" spans="1:13" ht="14.25" customHeight="1" x14ac:dyDescent="0.2">
      <c r="A339" s="5">
        <v>45640</v>
      </c>
      <c r="B339" s="6" t="s">
        <v>57</v>
      </c>
      <c r="C339" s="6" t="s">
        <v>96</v>
      </c>
      <c r="D339" s="6" t="s">
        <v>97</v>
      </c>
      <c r="E339" s="6" t="s">
        <v>60</v>
      </c>
      <c r="F339" s="6" t="s">
        <v>61</v>
      </c>
      <c r="G339" s="6" t="s">
        <v>62</v>
      </c>
      <c r="H339" s="6" t="s">
        <v>63</v>
      </c>
      <c r="I339" s="6">
        <v>2</v>
      </c>
      <c r="J339" s="6">
        <v>10</v>
      </c>
      <c r="K339" s="6">
        <v>14120.3</v>
      </c>
      <c r="L339" s="6"/>
      <c r="M339" s="6" t="s">
        <v>105</v>
      </c>
    </row>
    <row r="340" spans="1:13" ht="14.25" customHeight="1" x14ac:dyDescent="0.2">
      <c r="A340" s="5">
        <v>45640</v>
      </c>
      <c r="B340" s="6" t="s">
        <v>57</v>
      </c>
      <c r="C340" s="6" t="s">
        <v>96</v>
      </c>
      <c r="D340" s="6" t="s">
        <v>97</v>
      </c>
      <c r="E340" s="6" t="s">
        <v>60</v>
      </c>
      <c r="F340" s="6" t="s">
        <v>61</v>
      </c>
      <c r="G340" s="6" t="s">
        <v>62</v>
      </c>
      <c r="H340" s="6" t="s">
        <v>63</v>
      </c>
      <c r="I340" s="6">
        <v>2</v>
      </c>
      <c r="J340" s="6">
        <v>10</v>
      </c>
      <c r="K340" s="6">
        <v>14120.3</v>
      </c>
      <c r="L340" s="6"/>
      <c r="M340" s="6" t="s">
        <v>105</v>
      </c>
    </row>
    <row r="341" spans="1:13" ht="14.25" customHeight="1" x14ac:dyDescent="0.2">
      <c r="A341" s="5">
        <v>45640</v>
      </c>
      <c r="B341" s="6" t="s">
        <v>57</v>
      </c>
      <c r="C341" s="6" t="s">
        <v>96</v>
      </c>
      <c r="D341" s="6" t="s">
        <v>97</v>
      </c>
      <c r="E341" s="6" t="s">
        <v>60</v>
      </c>
      <c r="F341" s="6" t="s">
        <v>61</v>
      </c>
      <c r="G341" s="6" t="s">
        <v>62</v>
      </c>
      <c r="H341" s="6" t="s">
        <v>63</v>
      </c>
      <c r="I341" s="6">
        <v>2</v>
      </c>
      <c r="J341" s="6">
        <v>10</v>
      </c>
      <c r="K341" s="6">
        <v>12953.7</v>
      </c>
      <c r="L341" s="6"/>
      <c r="M341" s="6" t="s">
        <v>105</v>
      </c>
    </row>
    <row r="342" spans="1:13" ht="14.25" customHeight="1" x14ac:dyDescent="0.2">
      <c r="A342" s="5">
        <v>45640</v>
      </c>
      <c r="B342" s="6" t="s">
        <v>57</v>
      </c>
      <c r="C342" s="6" t="s">
        <v>69</v>
      </c>
      <c r="D342" s="6" t="s">
        <v>70</v>
      </c>
      <c r="E342" s="6" t="s">
        <v>60</v>
      </c>
      <c r="F342" s="6" t="s">
        <v>61</v>
      </c>
      <c r="G342" s="6" t="s">
        <v>62</v>
      </c>
      <c r="H342" s="6" t="s">
        <v>63</v>
      </c>
      <c r="I342" s="6">
        <v>2</v>
      </c>
      <c r="J342" s="6">
        <v>4</v>
      </c>
      <c r="K342" s="6">
        <v>5181.4799999999996</v>
      </c>
      <c r="L342" s="6"/>
      <c r="M342" s="6" t="s">
        <v>105</v>
      </c>
    </row>
    <row r="343" spans="1:13" ht="14.25" customHeight="1" x14ac:dyDescent="0.2">
      <c r="A343" s="5">
        <v>45640</v>
      </c>
      <c r="B343" s="6" t="s">
        <v>57</v>
      </c>
      <c r="C343" s="6" t="s">
        <v>69</v>
      </c>
      <c r="D343" s="6" t="s">
        <v>70</v>
      </c>
      <c r="E343" s="6" t="s">
        <v>60</v>
      </c>
      <c r="F343" s="6" t="s">
        <v>61</v>
      </c>
      <c r="G343" s="6" t="s">
        <v>62</v>
      </c>
      <c r="H343" s="6" t="s">
        <v>63</v>
      </c>
      <c r="I343" s="6">
        <v>2</v>
      </c>
      <c r="J343" s="6">
        <v>6</v>
      </c>
      <c r="K343" s="6">
        <v>7772.22</v>
      </c>
      <c r="L343" s="6"/>
      <c r="M343" s="6" t="s">
        <v>105</v>
      </c>
    </row>
    <row r="344" spans="1:13" ht="14.25" customHeight="1" x14ac:dyDescent="0.2">
      <c r="A344" s="5">
        <v>45640</v>
      </c>
      <c r="B344" s="6" t="s">
        <v>57</v>
      </c>
      <c r="C344" s="6" t="s">
        <v>106</v>
      </c>
      <c r="D344" s="6" t="s">
        <v>107</v>
      </c>
      <c r="E344" s="6" t="s">
        <v>81</v>
      </c>
      <c r="F344" s="6" t="s">
        <v>82</v>
      </c>
      <c r="G344" s="6" t="s">
        <v>62</v>
      </c>
      <c r="H344" s="6" t="s">
        <v>63</v>
      </c>
      <c r="I344" s="6">
        <v>48</v>
      </c>
      <c r="J344" s="6">
        <v>48</v>
      </c>
      <c r="K344" s="6">
        <v>4000.32</v>
      </c>
      <c r="L344" s="6"/>
      <c r="M344" s="6" t="s">
        <v>105</v>
      </c>
    </row>
    <row r="345" spans="1:13" ht="14.25" customHeight="1" x14ac:dyDescent="0.2">
      <c r="A345" s="5">
        <v>45640</v>
      </c>
      <c r="B345" s="6" t="s">
        <v>57</v>
      </c>
      <c r="C345" s="6" t="s">
        <v>96</v>
      </c>
      <c r="D345" s="6" t="s">
        <v>97</v>
      </c>
      <c r="E345" s="6" t="s">
        <v>60</v>
      </c>
      <c r="F345" s="6" t="s">
        <v>61</v>
      </c>
      <c r="G345" s="6" t="s">
        <v>62</v>
      </c>
      <c r="H345" s="6" t="s">
        <v>63</v>
      </c>
      <c r="I345" s="6">
        <v>48</v>
      </c>
      <c r="J345" s="6">
        <v>100</v>
      </c>
      <c r="K345" s="6">
        <v>8334</v>
      </c>
      <c r="L345" s="6"/>
      <c r="M345" s="6" t="s">
        <v>105</v>
      </c>
    </row>
    <row r="346" spans="1:13" ht="14.25" customHeight="1" x14ac:dyDescent="0.2">
      <c r="A346" s="5">
        <v>45640</v>
      </c>
      <c r="B346" s="6" t="s">
        <v>57</v>
      </c>
      <c r="C346" s="6" t="s">
        <v>96</v>
      </c>
      <c r="D346" s="6" t="s">
        <v>97</v>
      </c>
      <c r="E346" s="6" t="s">
        <v>60</v>
      </c>
      <c r="F346" s="6" t="s">
        <v>61</v>
      </c>
      <c r="G346" s="6" t="s">
        <v>62</v>
      </c>
      <c r="H346" s="6" t="s">
        <v>63</v>
      </c>
      <c r="I346" s="6">
        <v>48</v>
      </c>
      <c r="J346" s="6">
        <v>44</v>
      </c>
      <c r="K346" s="6">
        <v>3666.96</v>
      </c>
      <c r="L346" s="6"/>
      <c r="M346" s="6" t="s">
        <v>105</v>
      </c>
    </row>
    <row r="347" spans="1:13" ht="14.25" customHeight="1" x14ac:dyDescent="0.2">
      <c r="A347" s="5">
        <v>45640</v>
      </c>
      <c r="B347" s="6" t="s">
        <v>57</v>
      </c>
      <c r="C347" s="6" t="s">
        <v>99</v>
      </c>
      <c r="D347" s="6" t="s">
        <v>100</v>
      </c>
      <c r="E347" s="6" t="s">
        <v>81</v>
      </c>
      <c r="F347" s="6" t="s">
        <v>82</v>
      </c>
      <c r="G347" s="6" t="s">
        <v>62</v>
      </c>
      <c r="H347" s="6" t="s">
        <v>63</v>
      </c>
      <c r="I347" s="6">
        <v>48</v>
      </c>
      <c r="J347" s="6">
        <v>48</v>
      </c>
      <c r="K347" s="6">
        <v>4000.32</v>
      </c>
      <c r="L347" s="6"/>
      <c r="M347" s="6" t="s">
        <v>105</v>
      </c>
    </row>
    <row r="348" spans="1:13" ht="14.25" customHeight="1" x14ac:dyDescent="0.2">
      <c r="A348" s="5">
        <v>45640</v>
      </c>
      <c r="B348" s="6" t="s">
        <v>57</v>
      </c>
      <c r="C348" s="6" t="s">
        <v>99</v>
      </c>
      <c r="D348" s="6" t="s">
        <v>100</v>
      </c>
      <c r="E348" s="6" t="s">
        <v>81</v>
      </c>
      <c r="F348" s="6" t="s">
        <v>82</v>
      </c>
      <c r="G348" s="6" t="s">
        <v>62</v>
      </c>
      <c r="H348" s="6" t="s">
        <v>63</v>
      </c>
      <c r="I348" s="6">
        <v>5</v>
      </c>
      <c r="J348" s="6">
        <v>146</v>
      </c>
      <c r="K348" s="6">
        <v>14897.84</v>
      </c>
      <c r="L348" s="6"/>
      <c r="M348" s="6" t="s">
        <v>105</v>
      </c>
    </row>
    <row r="349" spans="1:13" ht="14.25" customHeight="1" x14ac:dyDescent="0.2">
      <c r="A349" s="5">
        <v>45640</v>
      </c>
      <c r="B349" s="6" t="s">
        <v>57</v>
      </c>
      <c r="C349" s="6" t="s">
        <v>96</v>
      </c>
      <c r="D349" s="6" t="s">
        <v>97</v>
      </c>
      <c r="E349" s="6" t="s">
        <v>60</v>
      </c>
      <c r="F349" s="6" t="s">
        <v>61</v>
      </c>
      <c r="G349" s="6" t="s">
        <v>62</v>
      </c>
      <c r="H349" s="6" t="s">
        <v>63</v>
      </c>
      <c r="I349" s="6">
        <v>5</v>
      </c>
      <c r="J349" s="6">
        <v>200</v>
      </c>
      <c r="K349" s="6">
        <v>20408</v>
      </c>
      <c r="L349" s="6"/>
      <c r="M349" s="6" t="s">
        <v>105</v>
      </c>
    </row>
    <row r="350" spans="1:13" ht="14.25" customHeight="1" x14ac:dyDescent="0.2">
      <c r="A350" s="5">
        <v>45640</v>
      </c>
      <c r="B350" s="6" t="s">
        <v>57</v>
      </c>
      <c r="C350" s="6" t="s">
        <v>69</v>
      </c>
      <c r="D350" s="6" t="s">
        <v>70</v>
      </c>
      <c r="E350" s="6" t="s">
        <v>60</v>
      </c>
      <c r="F350" s="6" t="s">
        <v>61</v>
      </c>
      <c r="G350" s="6" t="s">
        <v>62</v>
      </c>
      <c r="H350" s="6" t="s">
        <v>63</v>
      </c>
      <c r="I350" s="6">
        <v>5</v>
      </c>
      <c r="J350" s="6">
        <v>500</v>
      </c>
      <c r="K350" s="6">
        <v>51020</v>
      </c>
      <c r="L350" s="6"/>
      <c r="M350" s="6" t="s">
        <v>105</v>
      </c>
    </row>
    <row r="351" spans="1:13" ht="14.25" customHeight="1" x14ac:dyDescent="0.2">
      <c r="A351" s="5">
        <v>45640</v>
      </c>
      <c r="B351" s="6" t="s">
        <v>57</v>
      </c>
      <c r="C351" s="6" t="s">
        <v>99</v>
      </c>
      <c r="D351" s="6" t="s">
        <v>100</v>
      </c>
      <c r="E351" s="6" t="s">
        <v>81</v>
      </c>
      <c r="F351" s="6" t="s">
        <v>82</v>
      </c>
      <c r="G351" s="6" t="s">
        <v>62</v>
      </c>
      <c r="H351" s="6" t="s">
        <v>63</v>
      </c>
      <c r="I351" s="6">
        <v>5</v>
      </c>
      <c r="J351" s="6">
        <v>4</v>
      </c>
      <c r="K351" s="6">
        <v>408.16</v>
      </c>
      <c r="L351" s="6"/>
      <c r="M351" s="6" t="s">
        <v>105</v>
      </c>
    </row>
    <row r="352" spans="1:13" ht="14.25" customHeight="1" x14ac:dyDescent="0.2">
      <c r="A352" s="5">
        <v>45640</v>
      </c>
      <c r="B352" s="6" t="s">
        <v>57</v>
      </c>
      <c r="C352" s="6" t="s">
        <v>112</v>
      </c>
      <c r="D352" s="6" t="s">
        <v>113</v>
      </c>
      <c r="E352" s="6" t="s">
        <v>114</v>
      </c>
      <c r="F352" s="6" t="s">
        <v>115</v>
      </c>
      <c r="G352" s="6" t="s">
        <v>62</v>
      </c>
      <c r="H352" s="6" t="s">
        <v>71</v>
      </c>
      <c r="I352" s="6">
        <v>48</v>
      </c>
      <c r="J352" s="6">
        <v>3600</v>
      </c>
      <c r="K352" s="6">
        <v>100008</v>
      </c>
      <c r="L352" s="6"/>
      <c r="M352" s="6" t="s">
        <v>105</v>
      </c>
    </row>
    <row r="353" spans="1:13" ht="14.25" customHeight="1" x14ac:dyDescent="0.2">
      <c r="A353" s="5">
        <v>45640</v>
      </c>
      <c r="B353" s="6" t="s">
        <v>57</v>
      </c>
      <c r="C353" s="6" t="s">
        <v>84</v>
      </c>
      <c r="D353" s="6" t="s">
        <v>85</v>
      </c>
      <c r="E353" s="6" t="s">
        <v>60</v>
      </c>
      <c r="F353" s="6" t="s">
        <v>61</v>
      </c>
      <c r="G353" s="6" t="s">
        <v>62</v>
      </c>
      <c r="H353" s="6" t="s">
        <v>71</v>
      </c>
      <c r="I353" s="6">
        <v>72</v>
      </c>
      <c r="J353" s="6">
        <v>216</v>
      </c>
      <c r="K353" s="6">
        <v>2000.16</v>
      </c>
      <c r="L353" s="6"/>
      <c r="M353" s="6" t="s">
        <v>105</v>
      </c>
    </row>
    <row r="354" spans="1:13" ht="14.25" customHeight="1" x14ac:dyDescent="0.2">
      <c r="A354" s="5">
        <v>45640</v>
      </c>
      <c r="B354" s="6" t="s">
        <v>57</v>
      </c>
      <c r="C354" s="6" t="s">
        <v>84</v>
      </c>
      <c r="D354" s="6" t="s">
        <v>85</v>
      </c>
      <c r="E354" s="6" t="s">
        <v>60</v>
      </c>
      <c r="F354" s="6" t="s">
        <v>61</v>
      </c>
      <c r="G354" s="6" t="s">
        <v>62</v>
      </c>
      <c r="H354" s="6" t="s">
        <v>71</v>
      </c>
      <c r="I354" s="6">
        <v>72</v>
      </c>
      <c r="J354" s="6">
        <v>216</v>
      </c>
      <c r="K354" s="6">
        <v>2000.16</v>
      </c>
      <c r="L354" s="6"/>
      <c r="M354" s="6" t="s">
        <v>105</v>
      </c>
    </row>
    <row r="355" spans="1:13" ht="14.25" customHeight="1" x14ac:dyDescent="0.2">
      <c r="A355" s="5">
        <v>45640</v>
      </c>
      <c r="B355" s="6" t="s">
        <v>57</v>
      </c>
      <c r="C355" s="6" t="s">
        <v>87</v>
      </c>
      <c r="D355" s="6" t="s">
        <v>88</v>
      </c>
      <c r="E355" s="6" t="s">
        <v>60</v>
      </c>
      <c r="F355" s="6" t="s">
        <v>61</v>
      </c>
      <c r="G355" s="6" t="s">
        <v>62</v>
      </c>
      <c r="H355" s="6" t="s">
        <v>71</v>
      </c>
      <c r="I355" s="6">
        <v>5</v>
      </c>
      <c r="J355" s="6">
        <v>55</v>
      </c>
      <c r="K355" s="6">
        <v>33051.15</v>
      </c>
      <c r="L355" s="6"/>
      <c r="M355" s="6" t="s">
        <v>105</v>
      </c>
    </row>
    <row r="356" spans="1:13" ht="14.25" customHeight="1" x14ac:dyDescent="0.2">
      <c r="A356" s="5">
        <v>45640</v>
      </c>
      <c r="B356" s="6" t="s">
        <v>57</v>
      </c>
      <c r="C356" s="6" t="s">
        <v>90</v>
      </c>
      <c r="D356" s="6" t="s">
        <v>91</v>
      </c>
      <c r="E356" s="6" t="s">
        <v>81</v>
      </c>
      <c r="F356" s="6" t="s">
        <v>82</v>
      </c>
      <c r="G356" s="6" t="s">
        <v>62</v>
      </c>
      <c r="H356" s="6" t="s">
        <v>71</v>
      </c>
      <c r="I356" s="6">
        <v>5</v>
      </c>
      <c r="J356" s="6">
        <v>60</v>
      </c>
      <c r="K356" s="6">
        <v>36055.800000000003</v>
      </c>
      <c r="L356" s="6"/>
      <c r="M356" s="6" t="s">
        <v>105</v>
      </c>
    </row>
    <row r="357" spans="1:13" ht="14.25" customHeight="1" x14ac:dyDescent="0.2">
      <c r="A357" s="5">
        <v>45640</v>
      </c>
      <c r="B357" s="6" t="s">
        <v>57</v>
      </c>
      <c r="C357" s="6" t="s">
        <v>65</v>
      </c>
      <c r="D357" s="6" t="s">
        <v>66</v>
      </c>
      <c r="E357" s="6" t="s">
        <v>60</v>
      </c>
      <c r="F357" s="6" t="s">
        <v>61</v>
      </c>
      <c r="G357" s="6" t="s">
        <v>62</v>
      </c>
      <c r="H357" s="6" t="s">
        <v>71</v>
      </c>
      <c r="I357" s="6">
        <v>5</v>
      </c>
      <c r="J357" s="6">
        <v>15</v>
      </c>
      <c r="K357" s="6">
        <v>9013.9500000000007</v>
      </c>
      <c r="L357" s="6"/>
      <c r="M357" s="6" t="s">
        <v>105</v>
      </c>
    </row>
    <row r="358" spans="1:13" ht="14.25" customHeight="1" x14ac:dyDescent="0.2">
      <c r="A358" s="5">
        <v>45640</v>
      </c>
      <c r="B358" s="6" t="s">
        <v>57</v>
      </c>
      <c r="C358" s="6" t="s">
        <v>99</v>
      </c>
      <c r="D358" s="6" t="s">
        <v>100</v>
      </c>
      <c r="E358" s="6" t="s">
        <v>81</v>
      </c>
      <c r="F358" s="6" t="s">
        <v>82</v>
      </c>
      <c r="G358" s="6" t="s">
        <v>62</v>
      </c>
      <c r="H358" s="6" t="s">
        <v>71</v>
      </c>
      <c r="I358" s="6">
        <v>3</v>
      </c>
      <c r="J358" s="6">
        <v>15</v>
      </c>
      <c r="K358" s="6">
        <v>14374.95</v>
      </c>
      <c r="L358" s="6"/>
      <c r="M358" s="6" t="s">
        <v>105</v>
      </c>
    </row>
    <row r="359" spans="1:13" ht="14.25" customHeight="1" x14ac:dyDescent="0.2">
      <c r="A359" s="5">
        <v>45640</v>
      </c>
      <c r="B359" s="6" t="s">
        <v>57</v>
      </c>
      <c r="C359" s="6" t="s">
        <v>90</v>
      </c>
      <c r="D359" s="6" t="s">
        <v>91</v>
      </c>
      <c r="E359" s="6" t="s">
        <v>81</v>
      </c>
      <c r="F359" s="6" t="s">
        <v>82</v>
      </c>
      <c r="G359" s="6" t="s">
        <v>62</v>
      </c>
      <c r="H359" s="6" t="s">
        <v>71</v>
      </c>
      <c r="I359" s="6">
        <v>3</v>
      </c>
      <c r="J359" s="6">
        <v>21</v>
      </c>
      <c r="K359" s="6">
        <v>20124.93</v>
      </c>
      <c r="L359" s="6"/>
      <c r="M359" s="6" t="s">
        <v>105</v>
      </c>
    </row>
    <row r="360" spans="1:13" ht="14.25" customHeight="1" x14ac:dyDescent="0.2">
      <c r="A360" s="5">
        <v>45640</v>
      </c>
      <c r="B360" s="6" t="s">
        <v>57</v>
      </c>
      <c r="C360" s="6" t="s">
        <v>79</v>
      </c>
      <c r="D360" s="6" t="s">
        <v>80</v>
      </c>
      <c r="E360" s="6" t="s">
        <v>81</v>
      </c>
      <c r="F360" s="6" t="s">
        <v>82</v>
      </c>
      <c r="G360" s="6" t="s">
        <v>62</v>
      </c>
      <c r="H360" s="6" t="s">
        <v>71</v>
      </c>
      <c r="I360" s="6">
        <v>5</v>
      </c>
      <c r="J360" s="6">
        <v>50</v>
      </c>
      <c r="K360" s="6">
        <v>5102</v>
      </c>
      <c r="L360" s="6"/>
      <c r="M360" s="6" t="s">
        <v>105</v>
      </c>
    </row>
    <row r="361" spans="1:13" ht="14.25" customHeight="1" x14ac:dyDescent="0.2">
      <c r="A361" s="5">
        <v>45640</v>
      </c>
      <c r="B361" s="6" t="s">
        <v>57</v>
      </c>
      <c r="C361" s="6" t="s">
        <v>99</v>
      </c>
      <c r="D361" s="6" t="s">
        <v>100</v>
      </c>
      <c r="E361" s="6" t="s">
        <v>81</v>
      </c>
      <c r="F361" s="6" t="s">
        <v>82</v>
      </c>
      <c r="G361" s="6" t="s">
        <v>62</v>
      </c>
      <c r="H361" s="6" t="s">
        <v>71</v>
      </c>
      <c r="I361" s="6">
        <v>5</v>
      </c>
      <c r="J361" s="6">
        <v>15</v>
      </c>
      <c r="K361" s="6">
        <v>1530.6</v>
      </c>
      <c r="L361" s="6"/>
      <c r="M361" s="6" t="s">
        <v>105</v>
      </c>
    </row>
    <row r="362" spans="1:13" ht="14.25" customHeight="1" x14ac:dyDescent="0.2">
      <c r="A362" s="5">
        <v>45640</v>
      </c>
      <c r="B362" s="6" t="s">
        <v>57</v>
      </c>
      <c r="C362" s="6" t="s">
        <v>96</v>
      </c>
      <c r="D362" s="6" t="s">
        <v>97</v>
      </c>
      <c r="E362" s="6" t="s">
        <v>60</v>
      </c>
      <c r="F362" s="6" t="s">
        <v>61</v>
      </c>
      <c r="G362" s="6" t="s">
        <v>62</v>
      </c>
      <c r="H362" s="6" t="s">
        <v>71</v>
      </c>
      <c r="I362" s="6">
        <v>5</v>
      </c>
      <c r="J362" s="6">
        <v>50</v>
      </c>
      <c r="K362" s="6">
        <v>5102</v>
      </c>
      <c r="L362" s="6"/>
      <c r="M362" s="6" t="s">
        <v>105</v>
      </c>
    </row>
    <row r="363" spans="1:13" ht="14.25" customHeight="1" x14ac:dyDescent="0.2">
      <c r="A363" s="5">
        <v>45640</v>
      </c>
      <c r="B363" s="6" t="s">
        <v>57</v>
      </c>
      <c r="C363" s="6" t="s">
        <v>65</v>
      </c>
      <c r="D363" s="6" t="s">
        <v>66</v>
      </c>
      <c r="E363" s="6" t="s">
        <v>60</v>
      </c>
      <c r="F363" s="6" t="s">
        <v>61</v>
      </c>
      <c r="G363" s="6" t="s">
        <v>62</v>
      </c>
      <c r="H363" s="6" t="s">
        <v>71</v>
      </c>
      <c r="I363" s="6">
        <v>8</v>
      </c>
      <c r="J363" s="6">
        <v>40</v>
      </c>
      <c r="K363" s="6">
        <v>14778</v>
      </c>
      <c r="L363" s="6"/>
      <c r="M363" s="6" t="s">
        <v>105</v>
      </c>
    </row>
    <row r="364" spans="1:13" ht="14.25" customHeight="1" x14ac:dyDescent="0.2">
      <c r="A364" s="5">
        <v>45640</v>
      </c>
      <c r="B364" s="6" t="s">
        <v>57</v>
      </c>
      <c r="C364" s="6" t="s">
        <v>69</v>
      </c>
      <c r="D364" s="6" t="s">
        <v>70</v>
      </c>
      <c r="E364" s="6" t="s">
        <v>60</v>
      </c>
      <c r="F364" s="6" t="s">
        <v>61</v>
      </c>
      <c r="G364" s="6" t="s">
        <v>62</v>
      </c>
      <c r="H364" s="6" t="s">
        <v>71</v>
      </c>
      <c r="I364" s="6">
        <v>8</v>
      </c>
      <c r="J364" s="6">
        <v>64</v>
      </c>
      <c r="K364" s="6">
        <v>23644.799999999999</v>
      </c>
      <c r="L364" s="6"/>
      <c r="M364" s="6" t="s">
        <v>105</v>
      </c>
    </row>
    <row r="365" spans="1:13" ht="14.25" customHeight="1" x14ac:dyDescent="0.2">
      <c r="A365" s="5">
        <v>45640</v>
      </c>
      <c r="B365" s="6" t="s">
        <v>57</v>
      </c>
      <c r="C365" s="6" t="s">
        <v>84</v>
      </c>
      <c r="D365" s="6" t="s">
        <v>85</v>
      </c>
      <c r="E365" s="6" t="s">
        <v>60</v>
      </c>
      <c r="F365" s="6" t="s">
        <v>61</v>
      </c>
      <c r="G365" s="6" t="s">
        <v>62</v>
      </c>
      <c r="H365" s="6" t="s">
        <v>71</v>
      </c>
      <c r="I365" s="6">
        <v>24</v>
      </c>
      <c r="J365" s="6">
        <v>47</v>
      </c>
      <c r="K365" s="6">
        <v>6353.46</v>
      </c>
      <c r="L365" s="6"/>
      <c r="M365" s="6" t="s">
        <v>105</v>
      </c>
    </row>
    <row r="366" spans="1:13" ht="14.25" customHeight="1" x14ac:dyDescent="0.2">
      <c r="A366" s="5">
        <v>45640</v>
      </c>
      <c r="B366" s="6" t="s">
        <v>57</v>
      </c>
      <c r="C366" s="6" t="s">
        <v>96</v>
      </c>
      <c r="D366" s="6" t="s">
        <v>97</v>
      </c>
      <c r="E366" s="6" t="s">
        <v>60</v>
      </c>
      <c r="F366" s="6" t="s">
        <v>61</v>
      </c>
      <c r="G366" s="6" t="s">
        <v>62</v>
      </c>
      <c r="H366" s="6" t="s">
        <v>71</v>
      </c>
      <c r="I366" s="6">
        <v>24</v>
      </c>
      <c r="J366" s="6">
        <v>24</v>
      </c>
      <c r="K366" s="6">
        <v>3244.32</v>
      </c>
      <c r="L366" s="6"/>
      <c r="M366" s="6" t="s">
        <v>105</v>
      </c>
    </row>
    <row r="367" spans="1:13" ht="14.25" customHeight="1" x14ac:dyDescent="0.2">
      <c r="A367" s="5">
        <v>45640</v>
      </c>
      <c r="B367" s="6" t="s">
        <v>57</v>
      </c>
      <c r="C367" s="6" t="s">
        <v>84</v>
      </c>
      <c r="D367" s="6" t="s">
        <v>85</v>
      </c>
      <c r="E367" s="6" t="s">
        <v>60</v>
      </c>
      <c r="F367" s="6" t="s">
        <v>61</v>
      </c>
      <c r="G367" s="6" t="s">
        <v>62</v>
      </c>
      <c r="H367" s="6" t="s">
        <v>71</v>
      </c>
      <c r="I367" s="6">
        <v>48</v>
      </c>
      <c r="J367" s="6">
        <v>47</v>
      </c>
      <c r="K367" s="6">
        <v>3177.2</v>
      </c>
      <c r="L367" s="6"/>
      <c r="M367" s="6" t="s">
        <v>105</v>
      </c>
    </row>
    <row r="368" spans="1:13" ht="14.25" customHeight="1" x14ac:dyDescent="0.2">
      <c r="A368" s="5">
        <v>45640</v>
      </c>
      <c r="B368" s="6" t="s">
        <v>57</v>
      </c>
      <c r="C368" s="6" t="s">
        <v>84</v>
      </c>
      <c r="D368" s="6" t="s">
        <v>85</v>
      </c>
      <c r="E368" s="6" t="s">
        <v>60</v>
      </c>
      <c r="F368" s="6" t="s">
        <v>61</v>
      </c>
      <c r="G368" s="6" t="s">
        <v>62</v>
      </c>
      <c r="H368" s="6" t="s">
        <v>71</v>
      </c>
      <c r="I368" s="6">
        <v>48</v>
      </c>
      <c r="J368" s="6">
        <v>1</v>
      </c>
      <c r="K368" s="6">
        <v>67.599999999999994</v>
      </c>
      <c r="L368" s="6"/>
      <c r="M368" s="6" t="s">
        <v>105</v>
      </c>
    </row>
    <row r="369" spans="1:13" ht="14.25" customHeight="1" x14ac:dyDescent="0.2">
      <c r="A369" s="5">
        <v>45640</v>
      </c>
      <c r="B369" s="6" t="s">
        <v>57</v>
      </c>
      <c r="C369" s="6" t="s">
        <v>65</v>
      </c>
      <c r="D369" s="6" t="s">
        <v>66</v>
      </c>
      <c r="E369" s="6" t="s">
        <v>60</v>
      </c>
      <c r="F369" s="6" t="s">
        <v>61</v>
      </c>
      <c r="G369" s="6" t="s">
        <v>62</v>
      </c>
      <c r="H369" s="6" t="s">
        <v>71</v>
      </c>
      <c r="I369" s="6">
        <v>24</v>
      </c>
      <c r="J369" s="6">
        <v>4</v>
      </c>
      <c r="K369" s="6">
        <v>540.72</v>
      </c>
      <c r="L369" s="6"/>
      <c r="M369" s="6" t="s">
        <v>105</v>
      </c>
    </row>
    <row r="370" spans="1:13" ht="14.25" customHeight="1" x14ac:dyDescent="0.2">
      <c r="A370" s="5">
        <v>45640</v>
      </c>
      <c r="B370" s="6" t="s">
        <v>57</v>
      </c>
      <c r="C370" s="6" t="s">
        <v>69</v>
      </c>
      <c r="D370" s="6" t="s">
        <v>70</v>
      </c>
      <c r="E370" s="6" t="s">
        <v>60</v>
      </c>
      <c r="F370" s="6" t="s">
        <v>61</v>
      </c>
      <c r="G370" s="6" t="s">
        <v>62</v>
      </c>
      <c r="H370" s="6" t="s">
        <v>71</v>
      </c>
      <c r="I370" s="6">
        <v>24</v>
      </c>
      <c r="J370" s="6">
        <v>72</v>
      </c>
      <c r="K370" s="6">
        <v>9732.9599999999991</v>
      </c>
      <c r="L370" s="6"/>
      <c r="M370" s="6" t="s">
        <v>105</v>
      </c>
    </row>
    <row r="371" spans="1:13" ht="14.25" customHeight="1" x14ac:dyDescent="0.2">
      <c r="A371" s="5">
        <v>45640</v>
      </c>
      <c r="B371" s="6" t="s">
        <v>57</v>
      </c>
      <c r="C371" s="6" t="s">
        <v>65</v>
      </c>
      <c r="D371" s="6" t="s">
        <v>66</v>
      </c>
      <c r="E371" s="6" t="s">
        <v>60</v>
      </c>
      <c r="F371" s="6" t="s">
        <v>61</v>
      </c>
      <c r="G371" s="6" t="s">
        <v>62</v>
      </c>
      <c r="H371" s="6" t="s">
        <v>71</v>
      </c>
      <c r="I371" s="6">
        <v>24</v>
      </c>
      <c r="J371" s="6">
        <v>68</v>
      </c>
      <c r="K371" s="6">
        <v>9192.24</v>
      </c>
      <c r="L371" s="6"/>
      <c r="M371" s="6" t="s">
        <v>105</v>
      </c>
    </row>
    <row r="372" spans="1:13" ht="14.25" customHeight="1" x14ac:dyDescent="0.2">
      <c r="A372" s="5">
        <v>45640</v>
      </c>
      <c r="B372" s="6" t="s">
        <v>57</v>
      </c>
      <c r="C372" s="6" t="s">
        <v>87</v>
      </c>
      <c r="D372" s="6" t="s">
        <v>88</v>
      </c>
      <c r="E372" s="6" t="s">
        <v>60</v>
      </c>
      <c r="F372" s="6" t="s">
        <v>61</v>
      </c>
      <c r="G372" s="6" t="s">
        <v>62</v>
      </c>
      <c r="H372" s="6" t="s">
        <v>71</v>
      </c>
      <c r="I372" s="6">
        <v>24</v>
      </c>
      <c r="J372" s="6">
        <v>240</v>
      </c>
      <c r="K372" s="6">
        <v>32443.200000000001</v>
      </c>
      <c r="L372" s="6"/>
      <c r="M372" s="6" t="s">
        <v>105</v>
      </c>
    </row>
    <row r="373" spans="1:13" ht="14.25" customHeight="1" x14ac:dyDescent="0.2">
      <c r="A373" s="5">
        <v>45640</v>
      </c>
      <c r="B373" s="6" t="s">
        <v>57</v>
      </c>
      <c r="C373" s="6" t="s">
        <v>69</v>
      </c>
      <c r="D373" s="6" t="s">
        <v>70</v>
      </c>
      <c r="E373" s="6" t="s">
        <v>60</v>
      </c>
      <c r="F373" s="6" t="s">
        <v>61</v>
      </c>
      <c r="G373" s="6" t="s">
        <v>62</v>
      </c>
      <c r="H373" s="6" t="s">
        <v>71</v>
      </c>
      <c r="I373" s="6">
        <v>48</v>
      </c>
      <c r="J373" s="6">
        <v>48</v>
      </c>
      <c r="K373" s="6">
        <v>3244.8</v>
      </c>
      <c r="L373" s="6"/>
      <c r="M373" s="6" t="s">
        <v>105</v>
      </c>
    </row>
    <row r="374" spans="1:13" ht="14.25" customHeight="1" x14ac:dyDescent="0.2">
      <c r="A374" s="5">
        <v>45640</v>
      </c>
      <c r="B374" s="6" t="s">
        <v>57</v>
      </c>
      <c r="C374" s="6" t="s">
        <v>96</v>
      </c>
      <c r="D374" s="6" t="s">
        <v>97</v>
      </c>
      <c r="E374" s="6" t="s">
        <v>60</v>
      </c>
      <c r="F374" s="6" t="s">
        <v>61</v>
      </c>
      <c r="G374" s="6" t="s">
        <v>62</v>
      </c>
      <c r="H374" s="6" t="s">
        <v>71</v>
      </c>
      <c r="I374" s="6">
        <v>24</v>
      </c>
      <c r="J374" s="6">
        <v>48</v>
      </c>
      <c r="K374" s="6">
        <v>2088.96</v>
      </c>
      <c r="L374" s="6"/>
      <c r="M374" s="6" t="s">
        <v>105</v>
      </c>
    </row>
    <row r="375" spans="1:13" ht="14.25" customHeight="1" x14ac:dyDescent="0.2">
      <c r="A375" s="5">
        <v>45640</v>
      </c>
      <c r="B375" s="6" t="s">
        <v>57</v>
      </c>
      <c r="C375" s="6" t="s">
        <v>69</v>
      </c>
      <c r="D375" s="6" t="s">
        <v>70</v>
      </c>
      <c r="E375" s="6" t="s">
        <v>60</v>
      </c>
      <c r="F375" s="6" t="s">
        <v>61</v>
      </c>
      <c r="G375" s="6" t="s">
        <v>62</v>
      </c>
      <c r="H375" s="6" t="s">
        <v>71</v>
      </c>
      <c r="I375" s="6">
        <v>24</v>
      </c>
      <c r="J375" s="6">
        <v>48</v>
      </c>
      <c r="K375" s="6">
        <v>2088.96</v>
      </c>
      <c r="L375" s="6"/>
      <c r="M375" s="6" t="s">
        <v>105</v>
      </c>
    </row>
    <row r="376" spans="1:13" ht="14.25" customHeight="1" x14ac:dyDescent="0.2">
      <c r="A376" s="5">
        <v>45640</v>
      </c>
      <c r="B376" s="6" t="s">
        <v>57</v>
      </c>
      <c r="C376" s="6" t="s">
        <v>84</v>
      </c>
      <c r="D376" s="6" t="s">
        <v>85</v>
      </c>
      <c r="E376" s="6" t="s">
        <v>60</v>
      </c>
      <c r="F376" s="6" t="s">
        <v>61</v>
      </c>
      <c r="G376" s="6" t="s">
        <v>62</v>
      </c>
      <c r="H376" s="6" t="s">
        <v>71</v>
      </c>
      <c r="I376" s="6">
        <v>24</v>
      </c>
      <c r="J376" s="6">
        <v>69</v>
      </c>
      <c r="K376" s="6">
        <v>5430.3</v>
      </c>
      <c r="L376" s="6"/>
      <c r="M376" s="6" t="s">
        <v>105</v>
      </c>
    </row>
    <row r="377" spans="1:13" ht="14.25" customHeight="1" x14ac:dyDescent="0.2">
      <c r="A377" s="5">
        <v>45640</v>
      </c>
      <c r="B377" s="6" t="s">
        <v>57</v>
      </c>
      <c r="C377" s="6" t="s">
        <v>106</v>
      </c>
      <c r="D377" s="6" t="s">
        <v>107</v>
      </c>
      <c r="E377" s="6" t="s">
        <v>81</v>
      </c>
      <c r="F377" s="6" t="s">
        <v>82</v>
      </c>
      <c r="G377" s="6" t="s">
        <v>74</v>
      </c>
      <c r="H377" s="6" t="s">
        <v>75</v>
      </c>
      <c r="I377" s="6">
        <v>56</v>
      </c>
      <c r="J377" s="6">
        <v>12</v>
      </c>
      <c r="K377" s="6">
        <v>2236.3200000000002</v>
      </c>
      <c r="L377" s="6"/>
      <c r="M377" s="6" t="s">
        <v>105</v>
      </c>
    </row>
    <row r="378" spans="1:13" ht="14.25" customHeight="1" x14ac:dyDescent="0.2">
      <c r="A378" s="5">
        <v>45640</v>
      </c>
      <c r="B378" s="6" t="s">
        <v>57</v>
      </c>
      <c r="C378" s="6" t="s">
        <v>106</v>
      </c>
      <c r="D378" s="6" t="s">
        <v>107</v>
      </c>
      <c r="E378" s="6" t="s">
        <v>81</v>
      </c>
      <c r="F378" s="6" t="s">
        <v>82</v>
      </c>
      <c r="G378" s="6" t="s">
        <v>74</v>
      </c>
      <c r="H378" s="6" t="s">
        <v>75</v>
      </c>
      <c r="I378" s="6">
        <v>30</v>
      </c>
      <c r="J378" s="6">
        <v>6</v>
      </c>
      <c r="K378" s="6">
        <v>2236.38</v>
      </c>
      <c r="L378" s="6"/>
      <c r="M378" s="6" t="s">
        <v>105</v>
      </c>
    </row>
    <row r="379" spans="1:13" ht="14.25" customHeight="1" x14ac:dyDescent="0.2">
      <c r="A379" s="5">
        <v>45640</v>
      </c>
      <c r="B379" s="6" t="s">
        <v>57</v>
      </c>
      <c r="C379" s="6" t="s">
        <v>106</v>
      </c>
      <c r="D379" s="6" t="s">
        <v>107</v>
      </c>
      <c r="E379" s="6" t="s">
        <v>81</v>
      </c>
      <c r="F379" s="6" t="s">
        <v>82</v>
      </c>
      <c r="G379" s="6" t="s">
        <v>74</v>
      </c>
      <c r="H379" s="6" t="s">
        <v>75</v>
      </c>
      <c r="I379" s="6">
        <v>48</v>
      </c>
      <c r="J379" s="6">
        <v>24</v>
      </c>
      <c r="K379" s="6">
        <v>1832.88</v>
      </c>
      <c r="L379" s="6"/>
      <c r="M379" s="6" t="s">
        <v>105</v>
      </c>
    </row>
    <row r="380" spans="1:13" ht="14.25" customHeight="1" x14ac:dyDescent="0.2">
      <c r="A380" s="5">
        <v>45640</v>
      </c>
      <c r="B380" s="6" t="s">
        <v>57</v>
      </c>
      <c r="C380" s="6" t="s">
        <v>106</v>
      </c>
      <c r="D380" s="6" t="s">
        <v>107</v>
      </c>
      <c r="E380" s="6" t="s">
        <v>81</v>
      </c>
      <c r="F380" s="6" t="s">
        <v>82</v>
      </c>
      <c r="G380" s="6" t="s">
        <v>74</v>
      </c>
      <c r="H380" s="6" t="s">
        <v>75</v>
      </c>
      <c r="I380" s="6">
        <v>56</v>
      </c>
      <c r="J380" s="6">
        <v>8</v>
      </c>
      <c r="K380" s="6">
        <v>1490.88</v>
      </c>
      <c r="L380" s="6"/>
      <c r="M380" s="6" t="s">
        <v>105</v>
      </c>
    </row>
    <row r="381" spans="1:13" ht="14.25" customHeight="1" x14ac:dyDescent="0.2">
      <c r="A381" s="5">
        <v>45640</v>
      </c>
      <c r="B381" s="6" t="s">
        <v>57</v>
      </c>
      <c r="C381" s="6" t="s">
        <v>106</v>
      </c>
      <c r="D381" s="6" t="s">
        <v>107</v>
      </c>
      <c r="E381" s="6" t="s">
        <v>81</v>
      </c>
      <c r="F381" s="6" t="s">
        <v>82</v>
      </c>
      <c r="G381" s="6" t="s">
        <v>74</v>
      </c>
      <c r="H381" s="6" t="s">
        <v>75</v>
      </c>
      <c r="I381" s="6">
        <v>56</v>
      </c>
      <c r="J381" s="6">
        <v>4</v>
      </c>
      <c r="K381" s="6">
        <v>745.44</v>
      </c>
      <c r="L381" s="6"/>
      <c r="M381" s="6" t="s">
        <v>105</v>
      </c>
    </row>
    <row r="382" spans="1:13" ht="14.25" customHeight="1" x14ac:dyDescent="0.2">
      <c r="A382" s="5">
        <v>45640</v>
      </c>
      <c r="B382" s="6" t="s">
        <v>57</v>
      </c>
      <c r="C382" s="6" t="s">
        <v>79</v>
      </c>
      <c r="D382" s="6" t="s">
        <v>80</v>
      </c>
      <c r="E382" s="6" t="s">
        <v>81</v>
      </c>
      <c r="F382" s="6" t="s">
        <v>82</v>
      </c>
      <c r="G382" s="6" t="s">
        <v>74</v>
      </c>
      <c r="H382" s="6" t="s">
        <v>75</v>
      </c>
      <c r="I382" s="6">
        <v>56</v>
      </c>
      <c r="J382" s="6">
        <v>12</v>
      </c>
      <c r="K382" s="6">
        <v>2236.3200000000002</v>
      </c>
      <c r="L382" s="6"/>
      <c r="M382" s="6" t="s">
        <v>105</v>
      </c>
    </row>
    <row r="383" spans="1:13" ht="14.25" customHeight="1" x14ac:dyDescent="0.2">
      <c r="A383" s="5">
        <v>45640</v>
      </c>
      <c r="B383" s="6" t="s">
        <v>57</v>
      </c>
      <c r="C383" s="6" t="s">
        <v>96</v>
      </c>
      <c r="D383" s="6" t="s">
        <v>97</v>
      </c>
      <c r="E383" s="6" t="s">
        <v>60</v>
      </c>
      <c r="F383" s="6" t="s">
        <v>61</v>
      </c>
      <c r="G383" s="6" t="s">
        <v>74</v>
      </c>
      <c r="H383" s="6" t="s">
        <v>75</v>
      </c>
      <c r="I383" s="6">
        <v>48</v>
      </c>
      <c r="J383" s="6">
        <v>11</v>
      </c>
      <c r="K383" s="6">
        <v>840.07</v>
      </c>
      <c r="L383" s="6"/>
      <c r="M383" s="6" t="s">
        <v>105</v>
      </c>
    </row>
    <row r="384" spans="1:13" ht="14.25" customHeight="1" x14ac:dyDescent="0.2">
      <c r="A384" s="5">
        <v>45640</v>
      </c>
      <c r="B384" s="6" t="s">
        <v>57</v>
      </c>
      <c r="C384" s="6" t="s">
        <v>96</v>
      </c>
      <c r="D384" s="6" t="s">
        <v>97</v>
      </c>
      <c r="E384" s="6" t="s">
        <v>60</v>
      </c>
      <c r="F384" s="6" t="s">
        <v>61</v>
      </c>
      <c r="G384" s="6" t="s">
        <v>74</v>
      </c>
      <c r="H384" s="6" t="s">
        <v>75</v>
      </c>
      <c r="I384" s="6">
        <v>48</v>
      </c>
      <c r="J384" s="6">
        <v>25</v>
      </c>
      <c r="K384" s="6">
        <v>1909.25</v>
      </c>
      <c r="L384" s="6"/>
      <c r="M384" s="6" t="s">
        <v>105</v>
      </c>
    </row>
    <row r="385" spans="1:13" ht="14.25" customHeight="1" x14ac:dyDescent="0.2">
      <c r="A385" s="5">
        <v>45640</v>
      </c>
      <c r="B385" s="6" t="s">
        <v>57</v>
      </c>
      <c r="C385" s="6" t="s">
        <v>84</v>
      </c>
      <c r="D385" s="6" t="s">
        <v>85</v>
      </c>
      <c r="E385" s="6" t="s">
        <v>60</v>
      </c>
      <c r="F385" s="6" t="s">
        <v>61</v>
      </c>
      <c r="G385" s="6" t="s">
        <v>74</v>
      </c>
      <c r="H385" s="6" t="s">
        <v>75</v>
      </c>
      <c r="I385" s="6">
        <v>48</v>
      </c>
      <c r="J385" s="6">
        <v>48</v>
      </c>
      <c r="K385" s="6">
        <v>3665.76</v>
      </c>
      <c r="L385" s="6"/>
      <c r="M385" s="6" t="s">
        <v>105</v>
      </c>
    </row>
    <row r="386" spans="1:13" ht="14.25" customHeight="1" x14ac:dyDescent="0.2">
      <c r="A386" s="5">
        <v>45640</v>
      </c>
      <c r="B386" s="6" t="s">
        <v>57</v>
      </c>
      <c r="C386" s="6" t="s">
        <v>106</v>
      </c>
      <c r="D386" s="6" t="s">
        <v>107</v>
      </c>
      <c r="E386" s="6" t="s">
        <v>81</v>
      </c>
      <c r="F386" s="6" t="s">
        <v>82</v>
      </c>
      <c r="G386" s="6" t="s">
        <v>74</v>
      </c>
      <c r="H386" s="6" t="s">
        <v>75</v>
      </c>
      <c r="I386" s="6">
        <v>56</v>
      </c>
      <c r="J386" s="6">
        <v>12</v>
      </c>
      <c r="K386" s="6">
        <v>2236.3200000000002</v>
      </c>
      <c r="L386" s="6"/>
      <c r="M386" s="6" t="s">
        <v>105</v>
      </c>
    </row>
    <row r="387" spans="1:13" ht="14.25" customHeight="1" x14ac:dyDescent="0.2">
      <c r="A387" s="5">
        <v>45640</v>
      </c>
      <c r="B387" s="6" t="s">
        <v>57</v>
      </c>
      <c r="C387" s="6" t="s">
        <v>87</v>
      </c>
      <c r="D387" s="6" t="s">
        <v>88</v>
      </c>
      <c r="E387" s="6" t="s">
        <v>60</v>
      </c>
      <c r="F387" s="6" t="s">
        <v>61</v>
      </c>
      <c r="G387" s="6" t="s">
        <v>74</v>
      </c>
      <c r="H387" s="6" t="s">
        <v>75</v>
      </c>
      <c r="I387" s="6">
        <v>30</v>
      </c>
      <c r="J387" s="6">
        <v>6</v>
      </c>
      <c r="K387" s="6">
        <v>2809.08</v>
      </c>
      <c r="L387" s="6"/>
      <c r="M387" s="6" t="s">
        <v>105</v>
      </c>
    </row>
    <row r="388" spans="1:13" ht="14.25" customHeight="1" x14ac:dyDescent="0.2">
      <c r="A388" s="5">
        <v>45640</v>
      </c>
      <c r="B388" s="6" t="s">
        <v>57</v>
      </c>
      <c r="C388" s="6" t="s">
        <v>106</v>
      </c>
      <c r="D388" s="6" t="s">
        <v>107</v>
      </c>
      <c r="E388" s="6" t="s">
        <v>81</v>
      </c>
      <c r="F388" s="6" t="s">
        <v>82</v>
      </c>
      <c r="G388" s="6" t="s">
        <v>74</v>
      </c>
      <c r="H388" s="6" t="s">
        <v>75</v>
      </c>
      <c r="I388" s="6">
        <v>56</v>
      </c>
      <c r="J388" s="6">
        <v>24</v>
      </c>
      <c r="K388" s="6">
        <v>4472.6400000000003</v>
      </c>
      <c r="L388" s="6"/>
      <c r="M388" s="6" t="s">
        <v>105</v>
      </c>
    </row>
    <row r="389" spans="1:13" ht="14.25" customHeight="1" x14ac:dyDescent="0.2">
      <c r="A389" s="5">
        <v>45640</v>
      </c>
      <c r="B389" s="6" t="s">
        <v>57</v>
      </c>
      <c r="C389" s="6" t="s">
        <v>106</v>
      </c>
      <c r="D389" s="6" t="s">
        <v>107</v>
      </c>
      <c r="E389" s="6" t="s">
        <v>81</v>
      </c>
      <c r="F389" s="6" t="s">
        <v>82</v>
      </c>
      <c r="G389" s="6" t="s">
        <v>74</v>
      </c>
      <c r="H389" s="6" t="s">
        <v>75</v>
      </c>
      <c r="I389" s="6">
        <v>30</v>
      </c>
      <c r="J389" s="6">
        <v>6</v>
      </c>
      <c r="K389" s="6">
        <v>2236.38</v>
      </c>
      <c r="L389" s="6"/>
      <c r="M389" s="6" t="s">
        <v>105</v>
      </c>
    </row>
    <row r="390" spans="1:13" ht="14.25" customHeight="1" x14ac:dyDescent="0.2">
      <c r="A390" s="5">
        <v>45640</v>
      </c>
      <c r="B390" s="6" t="s">
        <v>57</v>
      </c>
      <c r="C390" s="6" t="s">
        <v>106</v>
      </c>
      <c r="D390" s="6" t="s">
        <v>107</v>
      </c>
      <c r="E390" s="6" t="s">
        <v>81</v>
      </c>
      <c r="F390" s="6" t="s">
        <v>82</v>
      </c>
      <c r="G390" s="6" t="s">
        <v>74</v>
      </c>
      <c r="H390" s="6" t="s">
        <v>75</v>
      </c>
      <c r="I390" s="6">
        <v>48</v>
      </c>
      <c r="J390" s="6">
        <v>24</v>
      </c>
      <c r="K390" s="6">
        <v>1832.88</v>
      </c>
      <c r="L390" s="6"/>
      <c r="M390" s="6" t="s">
        <v>105</v>
      </c>
    </row>
    <row r="391" spans="1:13" ht="14.25" customHeight="1" x14ac:dyDescent="0.2">
      <c r="A391" s="5">
        <v>45640</v>
      </c>
      <c r="B391" s="6" t="s">
        <v>57</v>
      </c>
      <c r="C391" s="6" t="s">
        <v>79</v>
      </c>
      <c r="D391" s="6" t="s">
        <v>80</v>
      </c>
      <c r="E391" s="6" t="s">
        <v>81</v>
      </c>
      <c r="F391" s="6" t="s">
        <v>82</v>
      </c>
      <c r="G391" s="6" t="s">
        <v>74</v>
      </c>
      <c r="H391" s="6" t="s">
        <v>75</v>
      </c>
      <c r="I391" s="6">
        <v>56</v>
      </c>
      <c r="J391" s="6">
        <v>12</v>
      </c>
      <c r="K391" s="6">
        <v>2236.3200000000002</v>
      </c>
      <c r="L391" s="6"/>
      <c r="M391" s="6" t="s">
        <v>105</v>
      </c>
    </row>
    <row r="392" spans="1:13" ht="14.25" customHeight="1" x14ac:dyDescent="0.2">
      <c r="A392" s="5">
        <v>45640</v>
      </c>
      <c r="B392" s="6" t="s">
        <v>57</v>
      </c>
      <c r="C392" s="6" t="s">
        <v>106</v>
      </c>
      <c r="D392" s="6" t="s">
        <v>107</v>
      </c>
      <c r="E392" s="6" t="s">
        <v>81</v>
      </c>
      <c r="F392" s="6" t="s">
        <v>82</v>
      </c>
      <c r="G392" s="6" t="s">
        <v>74</v>
      </c>
      <c r="H392" s="6" t="s">
        <v>75</v>
      </c>
      <c r="I392" s="6">
        <v>56</v>
      </c>
      <c r="J392" s="6">
        <v>12</v>
      </c>
      <c r="K392" s="6">
        <v>2236.3200000000002</v>
      </c>
      <c r="L392" s="6"/>
      <c r="M392" s="6" t="s">
        <v>105</v>
      </c>
    </row>
    <row r="393" spans="1:13" ht="14.25" customHeight="1" x14ac:dyDescent="0.2">
      <c r="A393" s="5">
        <v>45640</v>
      </c>
      <c r="B393" s="6" t="s">
        <v>57</v>
      </c>
      <c r="C393" s="6" t="s">
        <v>58</v>
      </c>
      <c r="D393" s="6" t="s">
        <v>59</v>
      </c>
      <c r="E393" s="6" t="s">
        <v>60</v>
      </c>
      <c r="F393" s="6" t="s">
        <v>61</v>
      </c>
      <c r="G393" s="6" t="s">
        <v>74</v>
      </c>
      <c r="H393" s="6" t="s">
        <v>75</v>
      </c>
      <c r="I393" s="6">
        <v>24</v>
      </c>
      <c r="J393" s="6">
        <v>54</v>
      </c>
      <c r="K393" s="6">
        <v>10063.44</v>
      </c>
      <c r="L393" s="6"/>
      <c r="M393" s="6" t="s">
        <v>105</v>
      </c>
    </row>
    <row r="394" spans="1:13" ht="14.25" customHeight="1" x14ac:dyDescent="0.2">
      <c r="A394" s="5">
        <v>45640</v>
      </c>
      <c r="B394" s="6" t="s">
        <v>57</v>
      </c>
      <c r="C394" s="6" t="s">
        <v>90</v>
      </c>
      <c r="D394" s="6" t="s">
        <v>91</v>
      </c>
      <c r="E394" s="6" t="s">
        <v>81</v>
      </c>
      <c r="F394" s="6" t="s">
        <v>82</v>
      </c>
      <c r="G394" s="6" t="s">
        <v>74</v>
      </c>
      <c r="H394" s="6" t="s">
        <v>75</v>
      </c>
      <c r="I394" s="6">
        <v>24</v>
      </c>
      <c r="J394" s="6">
        <v>24</v>
      </c>
      <c r="K394" s="6">
        <v>4472.6400000000003</v>
      </c>
      <c r="L394" s="6"/>
      <c r="M394" s="6" t="s">
        <v>105</v>
      </c>
    </row>
    <row r="395" spans="1:13" ht="14.25" customHeight="1" x14ac:dyDescent="0.2">
      <c r="A395" s="5">
        <v>45640</v>
      </c>
      <c r="B395" s="6" t="s">
        <v>57</v>
      </c>
      <c r="C395" s="6" t="s">
        <v>106</v>
      </c>
      <c r="D395" s="6" t="s">
        <v>107</v>
      </c>
      <c r="E395" s="6" t="s">
        <v>81</v>
      </c>
      <c r="F395" s="6" t="s">
        <v>82</v>
      </c>
      <c r="G395" s="6" t="s">
        <v>74</v>
      </c>
      <c r="H395" s="6" t="s">
        <v>75</v>
      </c>
      <c r="I395" s="6">
        <v>48</v>
      </c>
      <c r="J395" s="6">
        <v>24</v>
      </c>
      <c r="K395" s="6">
        <v>1832.88</v>
      </c>
      <c r="L395" s="6"/>
      <c r="M395" s="6" t="s">
        <v>105</v>
      </c>
    </row>
    <row r="396" spans="1:13" ht="14.25" customHeight="1" x14ac:dyDescent="0.2">
      <c r="A396" s="5">
        <v>45640</v>
      </c>
      <c r="B396" s="6" t="s">
        <v>57</v>
      </c>
      <c r="C396" s="6" t="s">
        <v>84</v>
      </c>
      <c r="D396" s="6" t="s">
        <v>85</v>
      </c>
      <c r="E396" s="6" t="s">
        <v>60</v>
      </c>
      <c r="F396" s="6" t="s">
        <v>61</v>
      </c>
      <c r="G396" s="6" t="s">
        <v>74</v>
      </c>
      <c r="H396" s="6" t="s">
        <v>75</v>
      </c>
      <c r="I396" s="6">
        <v>48</v>
      </c>
      <c r="J396" s="6">
        <v>96</v>
      </c>
      <c r="K396" s="6">
        <v>7331.52</v>
      </c>
      <c r="L396" s="6"/>
      <c r="M396" s="6" t="s">
        <v>105</v>
      </c>
    </row>
    <row r="397" spans="1:13" ht="14.25" customHeight="1" x14ac:dyDescent="0.2">
      <c r="A397" s="5">
        <v>45640</v>
      </c>
      <c r="B397" s="6" t="s">
        <v>57</v>
      </c>
      <c r="C397" s="6" t="s">
        <v>65</v>
      </c>
      <c r="D397" s="6" t="s">
        <v>66</v>
      </c>
      <c r="E397" s="6" t="s">
        <v>60</v>
      </c>
      <c r="F397" s="6" t="s">
        <v>61</v>
      </c>
      <c r="G397" s="6" t="s">
        <v>74</v>
      </c>
      <c r="H397" s="6" t="s">
        <v>75</v>
      </c>
      <c r="I397" s="6">
        <v>48</v>
      </c>
      <c r="J397" s="6">
        <v>48</v>
      </c>
      <c r="K397" s="6">
        <v>3665.76</v>
      </c>
      <c r="L397" s="6"/>
      <c r="M397" s="6" t="s">
        <v>105</v>
      </c>
    </row>
    <row r="398" spans="1:13" ht="14.25" customHeight="1" x14ac:dyDescent="0.2">
      <c r="A398" s="5">
        <v>45640</v>
      </c>
      <c r="B398" s="6" t="s">
        <v>57</v>
      </c>
      <c r="C398" s="6" t="s">
        <v>79</v>
      </c>
      <c r="D398" s="6" t="s">
        <v>80</v>
      </c>
      <c r="E398" s="6" t="s">
        <v>81</v>
      </c>
      <c r="F398" s="6" t="s">
        <v>82</v>
      </c>
      <c r="G398" s="6" t="s">
        <v>74</v>
      </c>
      <c r="H398" s="6" t="s">
        <v>75</v>
      </c>
      <c r="I398" s="6">
        <v>48</v>
      </c>
      <c r="J398" s="6">
        <v>12</v>
      </c>
      <c r="K398" s="6">
        <v>916.44</v>
      </c>
      <c r="L398" s="6"/>
      <c r="M398" s="6" t="s">
        <v>105</v>
      </c>
    </row>
    <row r="399" spans="1:13" ht="14.25" customHeight="1" x14ac:dyDescent="0.2">
      <c r="A399" s="5">
        <v>45640</v>
      </c>
      <c r="B399" s="6" t="s">
        <v>57</v>
      </c>
      <c r="C399" s="6" t="s">
        <v>58</v>
      </c>
      <c r="D399" s="6" t="s">
        <v>59</v>
      </c>
      <c r="E399" s="6" t="s">
        <v>60</v>
      </c>
      <c r="F399" s="6" t="s">
        <v>61</v>
      </c>
      <c r="G399" s="6" t="s">
        <v>74</v>
      </c>
      <c r="H399" s="6" t="s">
        <v>75</v>
      </c>
      <c r="I399" s="6">
        <v>48</v>
      </c>
      <c r="J399" s="6">
        <v>48</v>
      </c>
      <c r="K399" s="6">
        <v>3665.76</v>
      </c>
      <c r="L399" s="6"/>
      <c r="M399" s="6" t="s">
        <v>105</v>
      </c>
    </row>
    <row r="400" spans="1:13" ht="14.25" customHeight="1" x14ac:dyDescent="0.2">
      <c r="A400" s="5">
        <v>45640</v>
      </c>
      <c r="B400" s="6" t="s">
        <v>57</v>
      </c>
      <c r="C400" s="6" t="s">
        <v>96</v>
      </c>
      <c r="D400" s="6" t="s">
        <v>97</v>
      </c>
      <c r="E400" s="6" t="s">
        <v>60</v>
      </c>
      <c r="F400" s="6" t="s">
        <v>61</v>
      </c>
      <c r="G400" s="6" t="s">
        <v>74</v>
      </c>
      <c r="H400" s="6" t="s">
        <v>75</v>
      </c>
      <c r="I400" s="6">
        <v>48</v>
      </c>
      <c r="J400" s="6">
        <v>36</v>
      </c>
      <c r="K400" s="6">
        <v>2749.32</v>
      </c>
      <c r="L400" s="6"/>
      <c r="M400" s="6" t="s">
        <v>105</v>
      </c>
    </row>
    <row r="401" spans="1:13" ht="14.25" customHeight="1" x14ac:dyDescent="0.2">
      <c r="A401" s="5">
        <v>45640</v>
      </c>
      <c r="B401" s="6" t="s">
        <v>57</v>
      </c>
      <c r="C401" s="6" t="s">
        <v>79</v>
      </c>
      <c r="D401" s="6" t="s">
        <v>80</v>
      </c>
      <c r="E401" s="6" t="s">
        <v>81</v>
      </c>
      <c r="F401" s="6" t="s">
        <v>82</v>
      </c>
      <c r="G401" s="6" t="s">
        <v>74</v>
      </c>
      <c r="H401" s="6" t="s">
        <v>75</v>
      </c>
      <c r="I401" s="6">
        <v>36</v>
      </c>
      <c r="J401" s="6">
        <v>36</v>
      </c>
      <c r="K401" s="6">
        <v>1440</v>
      </c>
      <c r="L401" s="6"/>
      <c r="M401" s="6" t="s">
        <v>105</v>
      </c>
    </row>
    <row r="402" spans="1:13" ht="14.25" customHeight="1" x14ac:dyDescent="0.2">
      <c r="A402" s="5">
        <v>45640</v>
      </c>
      <c r="B402" s="6" t="s">
        <v>57</v>
      </c>
      <c r="C402" s="6" t="s">
        <v>96</v>
      </c>
      <c r="D402" s="6" t="s">
        <v>97</v>
      </c>
      <c r="E402" s="6" t="s">
        <v>60</v>
      </c>
      <c r="F402" s="6" t="s">
        <v>61</v>
      </c>
      <c r="G402" s="6" t="s">
        <v>74</v>
      </c>
      <c r="H402" s="6" t="s">
        <v>75</v>
      </c>
      <c r="I402" s="6">
        <v>36</v>
      </c>
      <c r="J402" s="6">
        <v>108</v>
      </c>
      <c r="K402" s="6">
        <v>4320</v>
      </c>
      <c r="L402" s="6"/>
      <c r="M402" s="6" t="s">
        <v>105</v>
      </c>
    </row>
    <row r="403" spans="1:13" ht="14.25" customHeight="1" x14ac:dyDescent="0.2">
      <c r="A403" s="5">
        <v>45640</v>
      </c>
      <c r="B403" s="6" t="s">
        <v>57</v>
      </c>
      <c r="C403" s="6" t="s">
        <v>96</v>
      </c>
      <c r="D403" s="6" t="s">
        <v>97</v>
      </c>
      <c r="E403" s="6" t="s">
        <v>60</v>
      </c>
      <c r="F403" s="6" t="s">
        <v>61</v>
      </c>
      <c r="G403" s="6" t="s">
        <v>74</v>
      </c>
      <c r="H403" s="6" t="s">
        <v>75</v>
      </c>
      <c r="I403" s="6">
        <v>60</v>
      </c>
      <c r="J403" s="6">
        <v>300</v>
      </c>
      <c r="K403" s="6">
        <v>7350</v>
      </c>
      <c r="L403" s="6"/>
      <c r="M403" s="6" t="s">
        <v>105</v>
      </c>
    </row>
    <row r="404" spans="1:13" ht="14.25" customHeight="1" x14ac:dyDescent="0.2">
      <c r="A404" s="5">
        <v>45640</v>
      </c>
      <c r="B404" s="6" t="s">
        <v>57</v>
      </c>
      <c r="C404" s="6" t="s">
        <v>90</v>
      </c>
      <c r="D404" s="6" t="s">
        <v>91</v>
      </c>
      <c r="E404" s="6" t="s">
        <v>81</v>
      </c>
      <c r="F404" s="6" t="s">
        <v>82</v>
      </c>
      <c r="G404" s="6" t="s">
        <v>74</v>
      </c>
      <c r="H404" s="6" t="s">
        <v>75</v>
      </c>
      <c r="I404" s="6">
        <v>60</v>
      </c>
      <c r="J404" s="6">
        <v>300</v>
      </c>
      <c r="K404" s="6">
        <v>7350</v>
      </c>
      <c r="L404" s="6"/>
      <c r="M404" s="6" t="s">
        <v>105</v>
      </c>
    </row>
    <row r="405" spans="1:13" ht="14.25" customHeight="1" x14ac:dyDescent="0.2">
      <c r="A405" s="5">
        <v>45640</v>
      </c>
      <c r="B405" s="6" t="s">
        <v>57</v>
      </c>
      <c r="C405" s="6" t="s">
        <v>84</v>
      </c>
      <c r="D405" s="6" t="s">
        <v>85</v>
      </c>
      <c r="E405" s="6" t="s">
        <v>60</v>
      </c>
      <c r="F405" s="6" t="s">
        <v>61</v>
      </c>
      <c r="G405" s="6" t="s">
        <v>74</v>
      </c>
      <c r="H405" s="6" t="s">
        <v>75</v>
      </c>
      <c r="I405" s="6">
        <v>60</v>
      </c>
      <c r="J405" s="6">
        <v>47</v>
      </c>
      <c r="K405" s="6">
        <v>1151.5</v>
      </c>
      <c r="L405" s="6"/>
      <c r="M405" s="6" t="s">
        <v>105</v>
      </c>
    </row>
    <row r="406" spans="1:13" ht="14.25" customHeight="1" x14ac:dyDescent="0.2">
      <c r="A406" s="5">
        <v>45640</v>
      </c>
      <c r="B406" s="6" t="s">
        <v>57</v>
      </c>
      <c r="C406" s="6" t="s">
        <v>84</v>
      </c>
      <c r="D406" s="6" t="s">
        <v>85</v>
      </c>
      <c r="E406" s="6" t="s">
        <v>60</v>
      </c>
      <c r="F406" s="6" t="s">
        <v>61</v>
      </c>
      <c r="G406" s="6" t="s">
        <v>74</v>
      </c>
      <c r="H406" s="6" t="s">
        <v>75</v>
      </c>
      <c r="I406" s="6">
        <v>60</v>
      </c>
      <c r="J406" s="6">
        <v>133</v>
      </c>
      <c r="K406" s="6">
        <v>3258.5</v>
      </c>
      <c r="L406" s="6"/>
      <c r="M406" s="6" t="s">
        <v>105</v>
      </c>
    </row>
    <row r="407" spans="1:13" ht="14.25" customHeight="1" x14ac:dyDescent="0.2">
      <c r="A407" s="5">
        <v>45640</v>
      </c>
      <c r="B407" s="6" t="s">
        <v>57</v>
      </c>
      <c r="C407" s="6" t="s">
        <v>106</v>
      </c>
      <c r="D407" s="6" t="s">
        <v>107</v>
      </c>
      <c r="E407" s="6" t="s">
        <v>81</v>
      </c>
      <c r="F407" s="6" t="s">
        <v>82</v>
      </c>
      <c r="G407" s="6" t="s">
        <v>74</v>
      </c>
      <c r="H407" s="6" t="s">
        <v>75</v>
      </c>
      <c r="I407" s="6">
        <v>60</v>
      </c>
      <c r="J407" s="6">
        <v>300</v>
      </c>
      <c r="K407" s="6">
        <v>7350</v>
      </c>
      <c r="L407" s="6"/>
      <c r="M407" s="6" t="s">
        <v>105</v>
      </c>
    </row>
    <row r="408" spans="1:13" ht="14.25" customHeight="1" x14ac:dyDescent="0.2">
      <c r="A408" s="5">
        <v>45640</v>
      </c>
      <c r="B408" s="6" t="s">
        <v>57</v>
      </c>
      <c r="C408" s="6" t="s">
        <v>65</v>
      </c>
      <c r="D408" s="6" t="s">
        <v>66</v>
      </c>
      <c r="E408" s="6" t="s">
        <v>60</v>
      </c>
      <c r="F408" s="6" t="s">
        <v>61</v>
      </c>
      <c r="G408" s="6" t="s">
        <v>74</v>
      </c>
      <c r="H408" s="6" t="s">
        <v>75</v>
      </c>
      <c r="I408" s="6">
        <v>60</v>
      </c>
      <c r="J408" s="6">
        <v>300</v>
      </c>
      <c r="K408" s="6">
        <v>7350</v>
      </c>
      <c r="L408" s="6"/>
      <c r="M408" s="6" t="s">
        <v>105</v>
      </c>
    </row>
    <row r="409" spans="1:13" ht="14.25" customHeight="1" x14ac:dyDescent="0.2">
      <c r="A409" s="5">
        <v>45640</v>
      </c>
      <c r="B409" s="6" t="s">
        <v>57</v>
      </c>
      <c r="C409" s="6" t="s">
        <v>84</v>
      </c>
      <c r="D409" s="6" t="s">
        <v>85</v>
      </c>
      <c r="E409" s="6" t="s">
        <v>60</v>
      </c>
      <c r="F409" s="6" t="s">
        <v>61</v>
      </c>
      <c r="G409" s="6" t="s">
        <v>74</v>
      </c>
      <c r="H409" s="6" t="s">
        <v>75</v>
      </c>
      <c r="I409" s="6">
        <v>60</v>
      </c>
      <c r="J409" s="6">
        <v>120</v>
      </c>
      <c r="K409" s="6">
        <v>2940</v>
      </c>
      <c r="L409" s="6"/>
      <c r="M409" s="6" t="s">
        <v>105</v>
      </c>
    </row>
    <row r="410" spans="1:13" ht="14.25" customHeight="1" x14ac:dyDescent="0.2">
      <c r="A410" s="5">
        <v>45640</v>
      </c>
      <c r="B410" s="6" t="s">
        <v>57</v>
      </c>
      <c r="C410" s="6" t="s">
        <v>84</v>
      </c>
      <c r="D410" s="6" t="s">
        <v>85</v>
      </c>
      <c r="E410" s="6" t="s">
        <v>60</v>
      </c>
      <c r="F410" s="6" t="s">
        <v>61</v>
      </c>
      <c r="G410" s="6" t="s">
        <v>74</v>
      </c>
      <c r="H410" s="6" t="s">
        <v>75</v>
      </c>
      <c r="I410" s="6">
        <v>60</v>
      </c>
      <c r="J410" s="6">
        <v>180</v>
      </c>
      <c r="K410" s="6">
        <v>4410</v>
      </c>
      <c r="L410" s="6"/>
      <c r="M410" s="6" t="s">
        <v>105</v>
      </c>
    </row>
    <row r="411" spans="1:13" ht="14.25" customHeight="1" x14ac:dyDescent="0.2">
      <c r="A411" s="5">
        <v>45640</v>
      </c>
      <c r="B411" s="6" t="s">
        <v>57</v>
      </c>
      <c r="C411" s="6" t="s">
        <v>96</v>
      </c>
      <c r="D411" s="6" t="s">
        <v>97</v>
      </c>
      <c r="E411" s="6" t="s">
        <v>60</v>
      </c>
      <c r="F411" s="6" t="s">
        <v>61</v>
      </c>
      <c r="G411" s="6" t="s">
        <v>74</v>
      </c>
      <c r="H411" s="6" t="s">
        <v>75</v>
      </c>
      <c r="I411" s="6">
        <v>60</v>
      </c>
      <c r="J411" s="6">
        <v>180</v>
      </c>
      <c r="K411" s="6">
        <v>4410</v>
      </c>
      <c r="L411" s="6"/>
      <c r="M411" s="6" t="s">
        <v>105</v>
      </c>
    </row>
    <row r="412" spans="1:13" ht="14.25" customHeight="1" x14ac:dyDescent="0.2">
      <c r="A412" s="5">
        <v>45640</v>
      </c>
      <c r="B412" s="6" t="s">
        <v>57</v>
      </c>
      <c r="C412" s="6" t="s">
        <v>84</v>
      </c>
      <c r="D412" s="6" t="s">
        <v>85</v>
      </c>
      <c r="E412" s="6" t="s">
        <v>60</v>
      </c>
      <c r="F412" s="6" t="s">
        <v>61</v>
      </c>
      <c r="G412" s="6" t="s">
        <v>74</v>
      </c>
      <c r="H412" s="6" t="s">
        <v>75</v>
      </c>
      <c r="I412" s="6">
        <v>60</v>
      </c>
      <c r="J412" s="6">
        <v>239</v>
      </c>
      <c r="K412" s="6">
        <v>5855.5</v>
      </c>
      <c r="L412" s="6"/>
      <c r="M412" s="6" t="s">
        <v>105</v>
      </c>
    </row>
    <row r="413" spans="1:13" ht="14.25" customHeight="1" x14ac:dyDescent="0.2">
      <c r="A413" s="5">
        <v>45640</v>
      </c>
      <c r="B413" s="6" t="s">
        <v>57</v>
      </c>
      <c r="C413" s="6" t="s">
        <v>96</v>
      </c>
      <c r="D413" s="6" t="s">
        <v>97</v>
      </c>
      <c r="E413" s="6" t="s">
        <v>60</v>
      </c>
      <c r="F413" s="6" t="s">
        <v>61</v>
      </c>
      <c r="G413" s="6" t="s">
        <v>74</v>
      </c>
      <c r="H413" s="6" t="s">
        <v>75</v>
      </c>
      <c r="I413" s="6">
        <v>40</v>
      </c>
      <c r="J413" s="6">
        <v>40</v>
      </c>
      <c r="K413" s="6">
        <v>2750</v>
      </c>
      <c r="L413" s="6"/>
      <c r="M413" s="6" t="s">
        <v>105</v>
      </c>
    </row>
    <row r="414" spans="1:13" ht="14.25" customHeight="1" x14ac:dyDescent="0.2">
      <c r="A414" s="5">
        <v>45640</v>
      </c>
      <c r="B414" s="6" t="s">
        <v>57</v>
      </c>
      <c r="C414" s="6" t="s">
        <v>58</v>
      </c>
      <c r="D414" s="6" t="s">
        <v>59</v>
      </c>
      <c r="E414" s="6" t="s">
        <v>60</v>
      </c>
      <c r="F414" s="6" t="s">
        <v>61</v>
      </c>
      <c r="G414" s="6" t="s">
        <v>74</v>
      </c>
      <c r="H414" s="6" t="s">
        <v>76</v>
      </c>
      <c r="I414" s="6">
        <v>24</v>
      </c>
      <c r="J414" s="6">
        <v>30</v>
      </c>
      <c r="K414" s="6">
        <v>5154.6000000000004</v>
      </c>
      <c r="L414" s="6"/>
      <c r="M414" s="6" t="s">
        <v>105</v>
      </c>
    </row>
    <row r="415" spans="1:13" ht="14.25" customHeight="1" x14ac:dyDescent="0.2">
      <c r="A415" s="5">
        <v>45640</v>
      </c>
      <c r="B415" s="6" t="s">
        <v>57</v>
      </c>
      <c r="C415" s="6" t="s">
        <v>65</v>
      </c>
      <c r="D415" s="6" t="s">
        <v>66</v>
      </c>
      <c r="E415" s="6" t="s">
        <v>60</v>
      </c>
      <c r="F415" s="6" t="s">
        <v>61</v>
      </c>
      <c r="G415" s="6" t="s">
        <v>74</v>
      </c>
      <c r="H415" s="6" t="s">
        <v>76</v>
      </c>
      <c r="I415" s="6">
        <v>30</v>
      </c>
      <c r="J415" s="6">
        <v>4</v>
      </c>
      <c r="K415" s="6">
        <v>1305.44</v>
      </c>
      <c r="L415" s="6"/>
      <c r="M415" s="6" t="s">
        <v>105</v>
      </c>
    </row>
    <row r="416" spans="1:13" ht="14.25" customHeight="1" x14ac:dyDescent="0.2">
      <c r="A416" s="5">
        <v>45640</v>
      </c>
      <c r="B416" s="6" t="s">
        <v>57</v>
      </c>
      <c r="C416" s="6" t="s">
        <v>106</v>
      </c>
      <c r="D416" s="6" t="s">
        <v>107</v>
      </c>
      <c r="E416" s="6" t="s">
        <v>81</v>
      </c>
      <c r="F416" s="6" t="s">
        <v>82</v>
      </c>
      <c r="G416" s="6" t="s">
        <v>74</v>
      </c>
      <c r="H416" s="6" t="s">
        <v>76</v>
      </c>
      <c r="I416" s="6">
        <v>56</v>
      </c>
      <c r="J416" s="6">
        <v>4</v>
      </c>
      <c r="K416" s="6">
        <v>687.28</v>
      </c>
      <c r="L416" s="6"/>
      <c r="M416" s="6" t="s">
        <v>105</v>
      </c>
    </row>
    <row r="417" spans="1:13" ht="14.25" customHeight="1" x14ac:dyDescent="0.2">
      <c r="A417" s="5">
        <v>45640</v>
      </c>
      <c r="B417" s="6" t="s">
        <v>57</v>
      </c>
      <c r="C417" s="6" t="s">
        <v>96</v>
      </c>
      <c r="D417" s="6" t="s">
        <v>97</v>
      </c>
      <c r="E417" s="6" t="s">
        <v>60</v>
      </c>
      <c r="F417" s="6" t="s">
        <v>61</v>
      </c>
      <c r="G417" s="6" t="s">
        <v>74</v>
      </c>
      <c r="H417" s="6" t="s">
        <v>76</v>
      </c>
      <c r="I417" s="6">
        <v>12</v>
      </c>
      <c r="J417" s="6">
        <v>6</v>
      </c>
      <c r="K417" s="6">
        <v>4500</v>
      </c>
      <c r="L417" s="6"/>
      <c r="M417" s="6" t="s">
        <v>105</v>
      </c>
    </row>
    <row r="418" spans="1:13" ht="14.25" customHeight="1" x14ac:dyDescent="0.2">
      <c r="A418" s="5">
        <v>45640</v>
      </c>
      <c r="B418" s="6" t="s">
        <v>57</v>
      </c>
      <c r="C418" s="6" t="s">
        <v>65</v>
      </c>
      <c r="D418" s="6" t="s">
        <v>66</v>
      </c>
      <c r="E418" s="6" t="s">
        <v>60</v>
      </c>
      <c r="F418" s="6" t="s">
        <v>61</v>
      </c>
      <c r="G418" s="6" t="s">
        <v>74</v>
      </c>
      <c r="H418" s="6" t="s">
        <v>76</v>
      </c>
      <c r="I418" s="6">
        <v>12</v>
      </c>
      <c r="J418" s="6">
        <v>6</v>
      </c>
      <c r="K418" s="6">
        <v>4500</v>
      </c>
      <c r="L418" s="6"/>
      <c r="M418" s="6" t="s">
        <v>105</v>
      </c>
    </row>
    <row r="419" spans="1:13" ht="14.25" customHeight="1" x14ac:dyDescent="0.2">
      <c r="A419" s="5">
        <v>45640</v>
      </c>
      <c r="B419" s="6" t="s">
        <v>57</v>
      </c>
      <c r="C419" s="6" t="s">
        <v>84</v>
      </c>
      <c r="D419" s="6" t="s">
        <v>85</v>
      </c>
      <c r="E419" s="6" t="s">
        <v>60</v>
      </c>
      <c r="F419" s="6" t="s">
        <v>61</v>
      </c>
      <c r="G419" s="6" t="s">
        <v>74</v>
      </c>
      <c r="H419" s="6" t="s">
        <v>76</v>
      </c>
      <c r="I419" s="6">
        <v>48</v>
      </c>
      <c r="J419" s="6">
        <v>48</v>
      </c>
      <c r="K419" s="6">
        <v>3272.64</v>
      </c>
      <c r="L419" s="6"/>
      <c r="M419" s="6" t="s">
        <v>105</v>
      </c>
    </row>
    <row r="420" spans="1:13" ht="14.25" customHeight="1" x14ac:dyDescent="0.2">
      <c r="A420" s="5">
        <v>45640</v>
      </c>
      <c r="B420" s="6" t="s">
        <v>57</v>
      </c>
      <c r="C420" s="6" t="s">
        <v>65</v>
      </c>
      <c r="D420" s="6" t="s">
        <v>66</v>
      </c>
      <c r="E420" s="6" t="s">
        <v>60</v>
      </c>
      <c r="F420" s="6" t="s">
        <v>61</v>
      </c>
      <c r="G420" s="6" t="s">
        <v>74</v>
      </c>
      <c r="H420" s="6" t="s">
        <v>76</v>
      </c>
      <c r="I420" s="6">
        <v>12</v>
      </c>
      <c r="J420" s="6">
        <v>1</v>
      </c>
      <c r="K420" s="6">
        <v>713.4</v>
      </c>
      <c r="L420" s="6"/>
      <c r="M420" s="6" t="s">
        <v>105</v>
      </c>
    </row>
    <row r="421" spans="1:13" ht="14.25" customHeight="1" x14ac:dyDescent="0.2">
      <c r="A421" s="5">
        <v>45640</v>
      </c>
      <c r="B421" s="6" t="s">
        <v>57</v>
      </c>
      <c r="C421" s="6" t="s">
        <v>65</v>
      </c>
      <c r="D421" s="6" t="s">
        <v>66</v>
      </c>
      <c r="E421" s="6" t="s">
        <v>60</v>
      </c>
      <c r="F421" s="6" t="s">
        <v>61</v>
      </c>
      <c r="G421" s="6" t="s">
        <v>74</v>
      </c>
      <c r="H421" s="6" t="s">
        <v>76</v>
      </c>
      <c r="I421" s="6">
        <v>12</v>
      </c>
      <c r="J421" s="6">
        <v>2</v>
      </c>
      <c r="K421" s="6">
        <v>1426.8</v>
      </c>
      <c r="L421" s="6"/>
      <c r="M421" s="6" t="s">
        <v>105</v>
      </c>
    </row>
    <row r="422" spans="1:13" ht="14.25" customHeight="1" x14ac:dyDescent="0.2">
      <c r="A422" s="5">
        <v>45640</v>
      </c>
      <c r="B422" s="6" t="s">
        <v>57</v>
      </c>
      <c r="C422" s="6" t="s">
        <v>65</v>
      </c>
      <c r="D422" s="6" t="s">
        <v>66</v>
      </c>
      <c r="E422" s="6" t="s">
        <v>60</v>
      </c>
      <c r="F422" s="6" t="s">
        <v>61</v>
      </c>
      <c r="G422" s="6" t="s">
        <v>74</v>
      </c>
      <c r="H422" s="6" t="s">
        <v>76</v>
      </c>
      <c r="I422" s="6">
        <v>30</v>
      </c>
      <c r="J422" s="6">
        <v>6</v>
      </c>
      <c r="K422" s="6">
        <v>2045.46</v>
      </c>
      <c r="L422" s="6"/>
      <c r="M422" s="6" t="s">
        <v>105</v>
      </c>
    </row>
    <row r="423" spans="1:13" ht="14.25" customHeight="1" x14ac:dyDescent="0.2">
      <c r="A423" s="5">
        <v>45640</v>
      </c>
      <c r="B423" s="6" t="s">
        <v>57</v>
      </c>
      <c r="C423" s="6" t="s">
        <v>65</v>
      </c>
      <c r="D423" s="6" t="s">
        <v>66</v>
      </c>
      <c r="E423" s="6" t="s">
        <v>60</v>
      </c>
      <c r="F423" s="6" t="s">
        <v>61</v>
      </c>
      <c r="G423" s="6" t="s">
        <v>74</v>
      </c>
      <c r="H423" s="6" t="s">
        <v>76</v>
      </c>
      <c r="I423" s="6">
        <v>12</v>
      </c>
      <c r="J423" s="6">
        <v>3</v>
      </c>
      <c r="K423" s="6">
        <v>2250</v>
      </c>
      <c r="L423" s="6"/>
      <c r="M423" s="6" t="s">
        <v>105</v>
      </c>
    </row>
    <row r="424" spans="1:13" ht="14.25" customHeight="1" x14ac:dyDescent="0.2">
      <c r="A424" s="5">
        <v>45640</v>
      </c>
      <c r="B424" s="6" t="s">
        <v>57</v>
      </c>
      <c r="C424" s="6" t="s">
        <v>96</v>
      </c>
      <c r="D424" s="6" t="s">
        <v>97</v>
      </c>
      <c r="E424" s="6" t="s">
        <v>60</v>
      </c>
      <c r="F424" s="6" t="s">
        <v>61</v>
      </c>
      <c r="G424" s="6" t="s">
        <v>74</v>
      </c>
      <c r="H424" s="6" t="s">
        <v>76</v>
      </c>
      <c r="I424" s="6">
        <v>12</v>
      </c>
      <c r="J424" s="6">
        <v>6</v>
      </c>
      <c r="K424" s="6">
        <v>4816.08</v>
      </c>
      <c r="L424" s="6"/>
      <c r="M424" s="6" t="s">
        <v>105</v>
      </c>
    </row>
    <row r="425" spans="1:13" ht="14.25" customHeight="1" x14ac:dyDescent="0.2">
      <c r="A425" s="5">
        <v>45640</v>
      </c>
      <c r="B425" s="6" t="s">
        <v>57</v>
      </c>
      <c r="C425" s="6" t="s">
        <v>84</v>
      </c>
      <c r="D425" s="6" t="s">
        <v>85</v>
      </c>
      <c r="E425" s="6" t="s">
        <v>60</v>
      </c>
      <c r="F425" s="6" t="s">
        <v>61</v>
      </c>
      <c r="G425" s="6" t="s">
        <v>74</v>
      </c>
      <c r="H425" s="6" t="s">
        <v>76</v>
      </c>
      <c r="I425" s="6">
        <v>48</v>
      </c>
      <c r="J425" s="6">
        <v>48</v>
      </c>
      <c r="K425" s="6">
        <v>3272.64</v>
      </c>
      <c r="L425" s="6"/>
      <c r="M425" s="6" t="s">
        <v>105</v>
      </c>
    </row>
    <row r="426" spans="1:13" ht="14.25" customHeight="1" x14ac:dyDescent="0.2">
      <c r="A426" s="5">
        <v>45640</v>
      </c>
      <c r="B426" s="6" t="s">
        <v>57</v>
      </c>
      <c r="C426" s="6" t="s">
        <v>79</v>
      </c>
      <c r="D426" s="6" t="s">
        <v>80</v>
      </c>
      <c r="E426" s="6" t="s">
        <v>81</v>
      </c>
      <c r="F426" s="6" t="s">
        <v>82</v>
      </c>
      <c r="G426" s="6" t="s">
        <v>77</v>
      </c>
      <c r="H426" s="6" t="s">
        <v>78</v>
      </c>
      <c r="I426" s="6">
        <v>48</v>
      </c>
      <c r="J426" s="6">
        <v>24</v>
      </c>
      <c r="K426" s="6">
        <v>2066.16</v>
      </c>
      <c r="L426" s="6"/>
      <c r="M426" s="6" t="s">
        <v>105</v>
      </c>
    </row>
    <row r="427" spans="1:13" ht="14.25" customHeight="1" x14ac:dyDescent="0.2">
      <c r="A427" s="5">
        <v>45640</v>
      </c>
      <c r="B427" s="6" t="s">
        <v>57</v>
      </c>
      <c r="C427" s="6" t="s">
        <v>84</v>
      </c>
      <c r="D427" s="6" t="s">
        <v>85</v>
      </c>
      <c r="E427" s="6" t="s">
        <v>60</v>
      </c>
      <c r="F427" s="6" t="s">
        <v>61</v>
      </c>
      <c r="G427" s="6" t="s">
        <v>77</v>
      </c>
      <c r="H427" s="6" t="s">
        <v>78</v>
      </c>
      <c r="I427" s="6">
        <v>48</v>
      </c>
      <c r="J427" s="6">
        <v>24</v>
      </c>
      <c r="K427" s="6">
        <v>2066.16</v>
      </c>
      <c r="L427" s="6"/>
      <c r="M427" s="6" t="s">
        <v>105</v>
      </c>
    </row>
    <row r="428" spans="1:13" ht="14.25" customHeight="1" x14ac:dyDescent="0.2">
      <c r="A428" s="5">
        <v>45640</v>
      </c>
      <c r="B428" s="6" t="s">
        <v>125</v>
      </c>
      <c r="C428" s="6" t="s">
        <v>84</v>
      </c>
      <c r="D428" s="6" t="s">
        <v>85</v>
      </c>
      <c r="E428" s="6" t="s">
        <v>60</v>
      </c>
      <c r="F428" s="6" t="s">
        <v>61</v>
      </c>
      <c r="G428" s="6" t="s">
        <v>62</v>
      </c>
      <c r="H428" s="6" t="s">
        <v>71</v>
      </c>
      <c r="I428" s="6">
        <v>60</v>
      </c>
      <c r="J428" s="6">
        <v>69</v>
      </c>
      <c r="K428" s="6">
        <v>0</v>
      </c>
      <c r="L428" s="6"/>
      <c r="M428" s="6" t="s">
        <v>105</v>
      </c>
    </row>
    <row r="429" spans="1:13" ht="14.25" customHeight="1" x14ac:dyDescent="0.2">
      <c r="A429" s="5">
        <v>45640</v>
      </c>
      <c r="B429" s="6" t="s">
        <v>125</v>
      </c>
      <c r="C429" s="6" t="s">
        <v>65</v>
      </c>
      <c r="D429" s="6" t="s">
        <v>66</v>
      </c>
      <c r="E429" s="6" t="s">
        <v>60</v>
      </c>
      <c r="F429" s="6" t="s">
        <v>61</v>
      </c>
      <c r="G429" s="6" t="s">
        <v>62</v>
      </c>
      <c r="H429" s="6" t="s">
        <v>71</v>
      </c>
      <c r="I429" s="6">
        <v>1</v>
      </c>
      <c r="J429" s="6">
        <v>40</v>
      </c>
      <c r="K429" s="6">
        <v>0</v>
      </c>
      <c r="L429" s="6"/>
      <c r="M429" s="6" t="s">
        <v>105</v>
      </c>
    </row>
    <row r="430" spans="1:13" ht="14.25" customHeight="1" x14ac:dyDescent="0.2">
      <c r="A430" s="5">
        <v>45640</v>
      </c>
      <c r="B430" s="6" t="s">
        <v>125</v>
      </c>
      <c r="C430" s="6" t="s">
        <v>69</v>
      </c>
      <c r="D430" s="6" t="s">
        <v>70</v>
      </c>
      <c r="E430" s="6" t="s">
        <v>60</v>
      </c>
      <c r="F430" s="6" t="s">
        <v>61</v>
      </c>
      <c r="G430" s="6" t="s">
        <v>62</v>
      </c>
      <c r="H430" s="6" t="s">
        <v>71</v>
      </c>
      <c r="I430" s="6">
        <v>1</v>
      </c>
      <c r="J430" s="6">
        <v>64</v>
      </c>
      <c r="K430" s="6">
        <v>0</v>
      </c>
      <c r="L430" s="6"/>
      <c r="M430" s="6" t="s">
        <v>105</v>
      </c>
    </row>
    <row r="431" spans="1:13" ht="14.25" customHeight="1" x14ac:dyDescent="0.2">
      <c r="A431" s="5">
        <v>45642</v>
      </c>
      <c r="B431" s="6" t="s">
        <v>57</v>
      </c>
      <c r="C431" s="6" t="s">
        <v>126</v>
      </c>
      <c r="D431" s="6" t="s">
        <v>127</v>
      </c>
      <c r="E431" s="6" t="s">
        <v>45</v>
      </c>
      <c r="F431" s="6" t="s">
        <v>128</v>
      </c>
      <c r="G431" s="6" t="s">
        <v>94</v>
      </c>
      <c r="H431" s="6" t="s">
        <v>95</v>
      </c>
      <c r="I431" s="6">
        <v>192</v>
      </c>
      <c r="J431" s="6">
        <v>12</v>
      </c>
      <c r="K431" s="6">
        <v>936.72</v>
      </c>
      <c r="L431" s="6"/>
      <c r="M431" s="6" t="s">
        <v>105</v>
      </c>
    </row>
    <row r="432" spans="1:13" ht="14.25" customHeight="1" x14ac:dyDescent="0.2">
      <c r="A432" s="5">
        <v>45642</v>
      </c>
      <c r="B432" s="6" t="s">
        <v>57</v>
      </c>
      <c r="C432" s="6" t="s">
        <v>129</v>
      </c>
      <c r="D432" s="6" t="s">
        <v>130</v>
      </c>
      <c r="E432" s="6" t="s">
        <v>81</v>
      </c>
      <c r="F432" s="6" t="s">
        <v>82</v>
      </c>
      <c r="G432" s="6" t="s">
        <v>94</v>
      </c>
      <c r="H432" s="6" t="s">
        <v>98</v>
      </c>
      <c r="I432" s="6">
        <v>24</v>
      </c>
      <c r="J432" s="6">
        <v>3</v>
      </c>
      <c r="K432" s="6">
        <v>986.85</v>
      </c>
      <c r="L432" s="6"/>
      <c r="M432" s="6" t="s">
        <v>105</v>
      </c>
    </row>
    <row r="433" spans="1:13" ht="14.25" customHeight="1" x14ac:dyDescent="0.2">
      <c r="A433" s="5">
        <v>45642</v>
      </c>
      <c r="B433" s="6" t="s">
        <v>57</v>
      </c>
      <c r="C433" s="6" t="s">
        <v>106</v>
      </c>
      <c r="D433" s="6" t="s">
        <v>107</v>
      </c>
      <c r="E433" s="6" t="s">
        <v>81</v>
      </c>
      <c r="F433" s="6" t="s">
        <v>82</v>
      </c>
      <c r="G433" s="6" t="s">
        <v>94</v>
      </c>
      <c r="H433" s="6" t="s">
        <v>98</v>
      </c>
      <c r="I433" s="6">
        <v>24</v>
      </c>
      <c r="J433" s="6">
        <v>3</v>
      </c>
      <c r="K433" s="6">
        <v>986.85</v>
      </c>
      <c r="L433" s="6"/>
      <c r="M433" s="6" t="s">
        <v>105</v>
      </c>
    </row>
    <row r="434" spans="1:13" ht="14.25" customHeight="1" x14ac:dyDescent="0.2">
      <c r="A434" s="5">
        <v>45642</v>
      </c>
      <c r="B434" s="6" t="s">
        <v>57</v>
      </c>
      <c r="C434" s="6" t="s">
        <v>126</v>
      </c>
      <c r="D434" s="6" t="s">
        <v>127</v>
      </c>
      <c r="E434" s="6" t="s">
        <v>45</v>
      </c>
      <c r="F434" s="6" t="s">
        <v>128</v>
      </c>
      <c r="G434" s="6" t="s">
        <v>94</v>
      </c>
      <c r="H434" s="6" t="s">
        <v>98</v>
      </c>
      <c r="I434" s="6">
        <v>18</v>
      </c>
      <c r="J434" s="6">
        <v>12</v>
      </c>
      <c r="K434" s="6">
        <v>6831.6</v>
      </c>
      <c r="L434" s="6"/>
      <c r="M434" s="6" t="s">
        <v>105</v>
      </c>
    </row>
    <row r="435" spans="1:13" ht="14.25" customHeight="1" x14ac:dyDescent="0.2">
      <c r="A435" s="5">
        <v>45642</v>
      </c>
      <c r="B435" s="6" t="s">
        <v>57</v>
      </c>
      <c r="C435" s="6" t="s">
        <v>126</v>
      </c>
      <c r="D435" s="6" t="s">
        <v>127</v>
      </c>
      <c r="E435" s="6" t="s">
        <v>45</v>
      </c>
      <c r="F435" s="6" t="s">
        <v>128</v>
      </c>
      <c r="G435" s="6" t="s">
        <v>94</v>
      </c>
      <c r="H435" s="6" t="s">
        <v>98</v>
      </c>
      <c r="I435" s="6">
        <v>72</v>
      </c>
      <c r="J435" s="6">
        <v>12</v>
      </c>
      <c r="K435" s="6">
        <v>1736.76</v>
      </c>
      <c r="L435" s="6"/>
      <c r="M435" s="6" t="s">
        <v>105</v>
      </c>
    </row>
    <row r="436" spans="1:13" ht="14.25" customHeight="1" x14ac:dyDescent="0.2">
      <c r="A436" s="5">
        <v>45642</v>
      </c>
      <c r="B436" s="6" t="s">
        <v>57</v>
      </c>
      <c r="C436" s="6" t="s">
        <v>126</v>
      </c>
      <c r="D436" s="6" t="s">
        <v>127</v>
      </c>
      <c r="E436" s="6" t="s">
        <v>45</v>
      </c>
      <c r="F436" s="6" t="s">
        <v>128</v>
      </c>
      <c r="G436" s="6" t="s">
        <v>94</v>
      </c>
      <c r="H436" s="6" t="s">
        <v>98</v>
      </c>
      <c r="I436" s="6">
        <v>18</v>
      </c>
      <c r="J436" s="6">
        <v>1</v>
      </c>
      <c r="K436" s="6">
        <v>328.95</v>
      </c>
      <c r="L436" s="6"/>
      <c r="M436" s="6" t="s">
        <v>105</v>
      </c>
    </row>
    <row r="437" spans="1:13" ht="14.25" customHeight="1" x14ac:dyDescent="0.2">
      <c r="A437" s="5">
        <v>45642</v>
      </c>
      <c r="B437" s="6" t="s">
        <v>57</v>
      </c>
      <c r="C437" s="6" t="s">
        <v>126</v>
      </c>
      <c r="D437" s="6" t="s">
        <v>127</v>
      </c>
      <c r="E437" s="6" t="s">
        <v>45</v>
      </c>
      <c r="F437" s="6" t="s">
        <v>128</v>
      </c>
      <c r="G437" s="6" t="s">
        <v>94</v>
      </c>
      <c r="H437" s="6" t="s">
        <v>98</v>
      </c>
      <c r="I437" s="6">
        <v>18</v>
      </c>
      <c r="J437" s="6">
        <v>11</v>
      </c>
      <c r="K437" s="6">
        <v>3618.45</v>
      </c>
      <c r="L437" s="6"/>
      <c r="M437" s="6" t="s">
        <v>105</v>
      </c>
    </row>
    <row r="438" spans="1:13" ht="14.25" customHeight="1" x14ac:dyDescent="0.2">
      <c r="A438" s="5">
        <v>45642</v>
      </c>
      <c r="B438" s="6" t="s">
        <v>57</v>
      </c>
      <c r="C438" s="6" t="s">
        <v>126</v>
      </c>
      <c r="D438" s="6" t="s">
        <v>127</v>
      </c>
      <c r="E438" s="6" t="s">
        <v>45</v>
      </c>
      <c r="F438" s="6" t="s">
        <v>128</v>
      </c>
      <c r="G438" s="6" t="s">
        <v>94</v>
      </c>
      <c r="H438" s="6" t="s">
        <v>98</v>
      </c>
      <c r="I438" s="6">
        <v>18</v>
      </c>
      <c r="J438" s="6">
        <v>12</v>
      </c>
      <c r="K438" s="6">
        <v>3421.08</v>
      </c>
      <c r="L438" s="6"/>
      <c r="M438" s="6" t="s">
        <v>105</v>
      </c>
    </row>
    <row r="439" spans="1:13" ht="14.25" customHeight="1" x14ac:dyDescent="0.2">
      <c r="A439" s="5">
        <v>45642</v>
      </c>
      <c r="B439" s="6" t="s">
        <v>57</v>
      </c>
      <c r="C439" s="6" t="s">
        <v>126</v>
      </c>
      <c r="D439" s="6" t="s">
        <v>127</v>
      </c>
      <c r="E439" s="6" t="s">
        <v>45</v>
      </c>
      <c r="F439" s="6" t="s">
        <v>128</v>
      </c>
      <c r="G439" s="6" t="s">
        <v>18</v>
      </c>
      <c r="H439" s="6" t="s">
        <v>101</v>
      </c>
      <c r="I439" s="6">
        <v>576</v>
      </c>
      <c r="J439" s="6">
        <v>24</v>
      </c>
      <c r="K439" s="6">
        <v>336.96</v>
      </c>
      <c r="L439" s="6"/>
      <c r="M439" s="6" t="s">
        <v>105</v>
      </c>
    </row>
    <row r="440" spans="1:13" ht="14.25" customHeight="1" x14ac:dyDescent="0.2">
      <c r="A440" s="5">
        <v>45642</v>
      </c>
      <c r="B440" s="6" t="s">
        <v>57</v>
      </c>
      <c r="C440" s="6" t="s">
        <v>129</v>
      </c>
      <c r="D440" s="6" t="s">
        <v>130</v>
      </c>
      <c r="E440" s="6" t="s">
        <v>81</v>
      </c>
      <c r="F440" s="6" t="s">
        <v>82</v>
      </c>
      <c r="G440" s="6" t="s">
        <v>18</v>
      </c>
      <c r="H440" s="6" t="s">
        <v>102</v>
      </c>
      <c r="I440" s="6">
        <v>40</v>
      </c>
      <c r="J440" s="6">
        <v>3</v>
      </c>
      <c r="K440" s="6">
        <v>3077.7</v>
      </c>
      <c r="L440" s="6"/>
      <c r="M440" s="6" t="s">
        <v>105</v>
      </c>
    </row>
    <row r="441" spans="1:13" ht="14.25" customHeight="1" x14ac:dyDescent="0.2">
      <c r="A441" s="5">
        <v>45642</v>
      </c>
      <c r="B441" s="6" t="s">
        <v>57</v>
      </c>
      <c r="C441" s="6" t="s">
        <v>126</v>
      </c>
      <c r="D441" s="6" t="s">
        <v>127</v>
      </c>
      <c r="E441" s="6" t="s">
        <v>45</v>
      </c>
      <c r="F441" s="6" t="s">
        <v>128</v>
      </c>
      <c r="G441" s="6" t="s">
        <v>18</v>
      </c>
      <c r="H441" s="6" t="s">
        <v>102</v>
      </c>
      <c r="I441" s="6">
        <v>40</v>
      </c>
      <c r="J441" s="6">
        <v>12</v>
      </c>
      <c r="K441" s="6">
        <v>12310.8</v>
      </c>
      <c r="L441" s="6"/>
      <c r="M441" s="6" t="s">
        <v>105</v>
      </c>
    </row>
    <row r="442" spans="1:13" ht="14.25" customHeight="1" x14ac:dyDescent="0.2">
      <c r="A442" s="5">
        <v>45642</v>
      </c>
      <c r="B442" s="6" t="s">
        <v>57</v>
      </c>
      <c r="C442" s="6" t="s">
        <v>126</v>
      </c>
      <c r="D442" s="6" t="s">
        <v>127</v>
      </c>
      <c r="E442" s="6" t="s">
        <v>45</v>
      </c>
      <c r="F442" s="6" t="s">
        <v>128</v>
      </c>
      <c r="G442" s="6" t="s">
        <v>18</v>
      </c>
      <c r="H442" s="6" t="s">
        <v>102</v>
      </c>
      <c r="I442" s="6">
        <v>40</v>
      </c>
      <c r="J442" s="6">
        <v>12</v>
      </c>
      <c r="K442" s="6">
        <v>22232.04</v>
      </c>
      <c r="L442" s="6"/>
      <c r="M442" s="6" t="s">
        <v>105</v>
      </c>
    </row>
    <row r="443" spans="1:13" ht="14.25" customHeight="1" x14ac:dyDescent="0.2">
      <c r="A443" s="5">
        <v>45642</v>
      </c>
      <c r="B443" s="6" t="s">
        <v>57</v>
      </c>
      <c r="C443" s="6" t="s">
        <v>126</v>
      </c>
      <c r="D443" s="6" t="s">
        <v>127</v>
      </c>
      <c r="E443" s="6" t="s">
        <v>45</v>
      </c>
      <c r="F443" s="6" t="s">
        <v>128</v>
      </c>
      <c r="G443" s="6" t="s">
        <v>18</v>
      </c>
      <c r="H443" s="6" t="s">
        <v>102</v>
      </c>
      <c r="I443" s="6">
        <v>36</v>
      </c>
      <c r="J443" s="6">
        <v>12</v>
      </c>
      <c r="K443" s="6">
        <v>4553.5200000000004</v>
      </c>
      <c r="L443" s="6"/>
      <c r="M443" s="6" t="s">
        <v>105</v>
      </c>
    </row>
    <row r="444" spans="1:13" ht="14.25" customHeight="1" x14ac:dyDescent="0.2">
      <c r="A444" s="5">
        <v>45642</v>
      </c>
      <c r="B444" s="6" t="s">
        <v>57</v>
      </c>
      <c r="C444" s="6" t="s">
        <v>126</v>
      </c>
      <c r="D444" s="6" t="s">
        <v>127</v>
      </c>
      <c r="E444" s="6" t="s">
        <v>45</v>
      </c>
      <c r="F444" s="6" t="s">
        <v>128</v>
      </c>
      <c r="G444" s="6" t="s">
        <v>18</v>
      </c>
      <c r="H444" s="6" t="s">
        <v>103</v>
      </c>
      <c r="I444" s="6">
        <v>100</v>
      </c>
      <c r="J444" s="6">
        <v>24</v>
      </c>
      <c r="K444" s="6">
        <v>1886.64</v>
      </c>
      <c r="L444" s="6"/>
      <c r="M444" s="6" t="s">
        <v>105</v>
      </c>
    </row>
    <row r="445" spans="1:13" ht="14.25" customHeight="1" x14ac:dyDescent="0.2">
      <c r="A445" s="5">
        <v>45642</v>
      </c>
      <c r="B445" s="6" t="s">
        <v>57</v>
      </c>
      <c r="C445" s="6" t="s">
        <v>126</v>
      </c>
      <c r="D445" s="6" t="s">
        <v>127</v>
      </c>
      <c r="E445" s="6" t="s">
        <v>45</v>
      </c>
      <c r="F445" s="6" t="s">
        <v>128</v>
      </c>
      <c r="G445" s="6" t="s">
        <v>18</v>
      </c>
      <c r="H445" s="6" t="s">
        <v>103</v>
      </c>
      <c r="I445" s="6">
        <v>192</v>
      </c>
      <c r="J445" s="6">
        <v>12</v>
      </c>
      <c r="K445" s="6">
        <v>789.36</v>
      </c>
      <c r="L445" s="6"/>
      <c r="M445" s="6" t="s">
        <v>105</v>
      </c>
    </row>
    <row r="446" spans="1:13" ht="14.25" customHeight="1" x14ac:dyDescent="0.2">
      <c r="A446" s="5">
        <v>45642</v>
      </c>
      <c r="B446" s="6" t="s">
        <v>57</v>
      </c>
      <c r="C446" s="6" t="s">
        <v>106</v>
      </c>
      <c r="D446" s="6" t="s">
        <v>107</v>
      </c>
      <c r="E446" s="6" t="s">
        <v>81</v>
      </c>
      <c r="F446" s="6" t="s">
        <v>82</v>
      </c>
      <c r="G446" s="6" t="s">
        <v>18</v>
      </c>
      <c r="H446" s="6" t="s">
        <v>104</v>
      </c>
      <c r="I446" s="6">
        <v>240</v>
      </c>
      <c r="J446" s="6">
        <v>240</v>
      </c>
      <c r="K446" s="6">
        <v>26880</v>
      </c>
      <c r="L446" s="6"/>
      <c r="M446" s="6" t="s">
        <v>105</v>
      </c>
    </row>
    <row r="447" spans="1:13" ht="14.25" customHeight="1" x14ac:dyDescent="0.2">
      <c r="A447" s="5">
        <v>45642</v>
      </c>
      <c r="B447" s="6" t="s">
        <v>57</v>
      </c>
      <c r="C447" s="6" t="s">
        <v>126</v>
      </c>
      <c r="D447" s="6" t="s">
        <v>127</v>
      </c>
      <c r="E447" s="6" t="s">
        <v>45</v>
      </c>
      <c r="F447" s="6" t="s">
        <v>128</v>
      </c>
      <c r="G447" s="6" t="s">
        <v>18</v>
      </c>
      <c r="H447" s="6" t="s">
        <v>104</v>
      </c>
      <c r="I447" s="6">
        <v>480</v>
      </c>
      <c r="J447" s="6">
        <v>12</v>
      </c>
      <c r="K447" s="6">
        <v>480</v>
      </c>
      <c r="L447" s="6"/>
      <c r="M447" s="6" t="s">
        <v>105</v>
      </c>
    </row>
    <row r="448" spans="1:13" ht="14.25" customHeight="1" x14ac:dyDescent="0.2">
      <c r="A448" s="5">
        <v>45642</v>
      </c>
      <c r="B448" s="6" t="s">
        <v>57</v>
      </c>
      <c r="C448" s="6" t="s">
        <v>106</v>
      </c>
      <c r="D448" s="6" t="s">
        <v>107</v>
      </c>
      <c r="E448" s="6" t="s">
        <v>81</v>
      </c>
      <c r="F448" s="6" t="s">
        <v>82</v>
      </c>
      <c r="G448" s="6" t="s">
        <v>18</v>
      </c>
      <c r="H448" s="6" t="s">
        <v>104</v>
      </c>
      <c r="I448" s="6">
        <v>480</v>
      </c>
      <c r="J448" s="6">
        <v>480</v>
      </c>
      <c r="K448" s="6">
        <v>19200</v>
      </c>
      <c r="L448" s="6"/>
      <c r="M448" s="6" t="s">
        <v>105</v>
      </c>
    </row>
    <row r="449" spans="1:13" ht="14.25" customHeight="1" x14ac:dyDescent="0.2">
      <c r="A449" s="5">
        <v>45642</v>
      </c>
      <c r="B449" s="6" t="s">
        <v>57</v>
      </c>
      <c r="C449" s="6" t="s">
        <v>129</v>
      </c>
      <c r="D449" s="6" t="s">
        <v>130</v>
      </c>
      <c r="E449" s="6" t="s">
        <v>81</v>
      </c>
      <c r="F449" s="6" t="s">
        <v>82</v>
      </c>
      <c r="G449" s="6" t="s">
        <v>18</v>
      </c>
      <c r="H449" s="6" t="s">
        <v>104</v>
      </c>
      <c r="I449" s="6">
        <v>480</v>
      </c>
      <c r="J449" s="6">
        <v>480</v>
      </c>
      <c r="K449" s="6">
        <v>33600</v>
      </c>
      <c r="L449" s="6"/>
      <c r="M449" s="6" t="s">
        <v>105</v>
      </c>
    </row>
    <row r="450" spans="1:13" ht="14.25" customHeight="1" x14ac:dyDescent="0.2">
      <c r="A450" s="5">
        <v>45642</v>
      </c>
      <c r="B450" s="6" t="s">
        <v>57</v>
      </c>
      <c r="C450" s="6" t="s">
        <v>126</v>
      </c>
      <c r="D450" s="6" t="s">
        <v>127</v>
      </c>
      <c r="E450" s="6" t="s">
        <v>45</v>
      </c>
      <c r="F450" s="6" t="s">
        <v>128</v>
      </c>
      <c r="G450" s="6" t="s">
        <v>18</v>
      </c>
      <c r="H450" s="6" t="s">
        <v>104</v>
      </c>
      <c r="I450" s="6">
        <v>480</v>
      </c>
      <c r="J450" s="6">
        <v>24</v>
      </c>
      <c r="K450" s="6">
        <v>1680</v>
      </c>
      <c r="L450" s="6"/>
      <c r="M450" s="6" t="s">
        <v>105</v>
      </c>
    </row>
    <row r="451" spans="1:13" ht="14.25" customHeight="1" x14ac:dyDescent="0.2">
      <c r="A451" s="5">
        <v>45642</v>
      </c>
      <c r="B451" s="6" t="s">
        <v>57</v>
      </c>
      <c r="C451" s="6" t="s">
        <v>106</v>
      </c>
      <c r="D451" s="6" t="s">
        <v>107</v>
      </c>
      <c r="E451" s="6" t="s">
        <v>81</v>
      </c>
      <c r="F451" s="6" t="s">
        <v>82</v>
      </c>
      <c r="G451" s="6" t="s">
        <v>18</v>
      </c>
      <c r="H451" s="6" t="s">
        <v>104</v>
      </c>
      <c r="I451" s="6">
        <v>480</v>
      </c>
      <c r="J451" s="6">
        <v>480</v>
      </c>
      <c r="K451" s="6">
        <v>33600</v>
      </c>
      <c r="L451" s="6"/>
      <c r="M451" s="6" t="s">
        <v>105</v>
      </c>
    </row>
    <row r="452" spans="1:13" ht="14.25" customHeight="1" x14ac:dyDescent="0.2">
      <c r="A452" s="5">
        <v>45642</v>
      </c>
      <c r="B452" s="6" t="s">
        <v>57</v>
      </c>
      <c r="C452" s="6" t="s">
        <v>126</v>
      </c>
      <c r="D452" s="6" t="s">
        <v>127</v>
      </c>
      <c r="E452" s="6" t="s">
        <v>45</v>
      </c>
      <c r="F452" s="6" t="s">
        <v>128</v>
      </c>
      <c r="G452" s="6" t="s">
        <v>18</v>
      </c>
      <c r="H452" s="6" t="s">
        <v>104</v>
      </c>
      <c r="I452" s="6">
        <v>120</v>
      </c>
      <c r="J452" s="6">
        <v>12</v>
      </c>
      <c r="K452" s="6">
        <v>1080.96</v>
      </c>
      <c r="L452" s="6"/>
      <c r="M452" s="6" t="s">
        <v>105</v>
      </c>
    </row>
    <row r="453" spans="1:13" ht="14.25" customHeight="1" x14ac:dyDescent="0.2">
      <c r="A453" s="5">
        <v>45642</v>
      </c>
      <c r="B453" s="6" t="s">
        <v>57</v>
      </c>
      <c r="C453" s="6" t="s">
        <v>126</v>
      </c>
      <c r="D453" s="6" t="s">
        <v>127</v>
      </c>
      <c r="E453" s="6" t="s">
        <v>45</v>
      </c>
      <c r="F453" s="6" t="s">
        <v>128</v>
      </c>
      <c r="G453" s="6" t="s">
        <v>18</v>
      </c>
      <c r="H453" s="6" t="s">
        <v>104</v>
      </c>
      <c r="I453" s="6">
        <v>108</v>
      </c>
      <c r="J453" s="6">
        <v>7</v>
      </c>
      <c r="K453" s="6">
        <v>692.65</v>
      </c>
      <c r="L453" s="6"/>
      <c r="M453" s="6" t="s">
        <v>105</v>
      </c>
    </row>
    <row r="454" spans="1:13" ht="14.25" customHeight="1" x14ac:dyDescent="0.2">
      <c r="A454" s="5">
        <v>45642</v>
      </c>
      <c r="B454" s="6" t="s">
        <v>57</v>
      </c>
      <c r="C454" s="6" t="s">
        <v>129</v>
      </c>
      <c r="D454" s="6" t="s">
        <v>130</v>
      </c>
      <c r="E454" s="6" t="s">
        <v>81</v>
      </c>
      <c r="F454" s="6" t="s">
        <v>82</v>
      </c>
      <c r="G454" s="6" t="s">
        <v>18</v>
      </c>
      <c r="H454" s="6" t="s">
        <v>104</v>
      </c>
      <c r="I454" s="6">
        <v>80</v>
      </c>
      <c r="J454" s="6">
        <v>48</v>
      </c>
      <c r="K454" s="6">
        <v>3327.84</v>
      </c>
      <c r="L454" s="6"/>
      <c r="M454" s="6" t="s">
        <v>105</v>
      </c>
    </row>
    <row r="455" spans="1:13" ht="14.25" customHeight="1" x14ac:dyDescent="0.2">
      <c r="A455" s="5">
        <v>45642</v>
      </c>
      <c r="B455" s="6" t="s">
        <v>57</v>
      </c>
      <c r="C455" s="6" t="s">
        <v>126</v>
      </c>
      <c r="D455" s="6" t="s">
        <v>127</v>
      </c>
      <c r="E455" s="6" t="s">
        <v>45</v>
      </c>
      <c r="F455" s="6" t="s">
        <v>128</v>
      </c>
      <c r="G455" s="6" t="s">
        <v>18</v>
      </c>
      <c r="H455" s="6" t="s">
        <v>19</v>
      </c>
      <c r="I455" s="6">
        <v>60</v>
      </c>
      <c r="J455" s="6">
        <v>12</v>
      </c>
      <c r="K455" s="6">
        <v>14864.88</v>
      </c>
      <c r="L455" s="6"/>
      <c r="M455" s="6" t="s">
        <v>105</v>
      </c>
    </row>
    <row r="456" spans="1:13" ht="14.25" customHeight="1" x14ac:dyDescent="0.2">
      <c r="A456" s="5">
        <v>45642</v>
      </c>
      <c r="B456" s="6" t="s">
        <v>57</v>
      </c>
      <c r="C456" s="6" t="s">
        <v>129</v>
      </c>
      <c r="D456" s="6" t="s">
        <v>130</v>
      </c>
      <c r="E456" s="6" t="s">
        <v>81</v>
      </c>
      <c r="F456" s="6" t="s">
        <v>82</v>
      </c>
      <c r="G456" s="6" t="s">
        <v>18</v>
      </c>
      <c r="H456" s="6" t="s">
        <v>19</v>
      </c>
      <c r="I456" s="6">
        <v>60</v>
      </c>
      <c r="J456" s="6">
        <v>3</v>
      </c>
      <c r="K456" s="6">
        <v>3716.22</v>
      </c>
      <c r="L456" s="6"/>
      <c r="M456" s="6" t="s">
        <v>105</v>
      </c>
    </row>
    <row r="457" spans="1:13" ht="14.25" customHeight="1" x14ac:dyDescent="0.2">
      <c r="A457" s="5">
        <v>45642</v>
      </c>
      <c r="B457" s="6" t="s">
        <v>57</v>
      </c>
      <c r="C457" s="6" t="s">
        <v>126</v>
      </c>
      <c r="D457" s="6" t="s">
        <v>127</v>
      </c>
      <c r="E457" s="6" t="s">
        <v>45</v>
      </c>
      <c r="F457" s="6" t="s">
        <v>128</v>
      </c>
      <c r="G457" s="6" t="s">
        <v>18</v>
      </c>
      <c r="H457" s="6" t="s">
        <v>19</v>
      </c>
      <c r="I457" s="6">
        <v>72</v>
      </c>
      <c r="J457" s="6">
        <v>12</v>
      </c>
      <c r="K457" s="6">
        <v>3482.16</v>
      </c>
      <c r="L457" s="6"/>
      <c r="M457" s="6" t="s">
        <v>105</v>
      </c>
    </row>
    <row r="458" spans="1:13" ht="14.25" customHeight="1" x14ac:dyDescent="0.2">
      <c r="A458" s="5">
        <v>45642</v>
      </c>
      <c r="B458" s="6" t="s">
        <v>57</v>
      </c>
      <c r="C458" s="6" t="s">
        <v>126</v>
      </c>
      <c r="D458" s="6" t="s">
        <v>127</v>
      </c>
      <c r="E458" s="6" t="s">
        <v>45</v>
      </c>
      <c r="F458" s="6" t="s">
        <v>128</v>
      </c>
      <c r="G458" s="6" t="s">
        <v>18</v>
      </c>
      <c r="H458" s="6" t="s">
        <v>19</v>
      </c>
      <c r="I458" s="6">
        <v>48</v>
      </c>
      <c r="J458" s="6">
        <v>12</v>
      </c>
      <c r="K458" s="6">
        <v>6160.68</v>
      </c>
      <c r="L458" s="6"/>
      <c r="M458" s="6" t="s">
        <v>105</v>
      </c>
    </row>
    <row r="459" spans="1:13" ht="14.25" customHeight="1" x14ac:dyDescent="0.2">
      <c r="A459" s="5">
        <v>45642</v>
      </c>
      <c r="B459" s="6" t="s">
        <v>57</v>
      </c>
      <c r="C459" s="6" t="s">
        <v>129</v>
      </c>
      <c r="D459" s="6" t="s">
        <v>130</v>
      </c>
      <c r="E459" s="6" t="s">
        <v>81</v>
      </c>
      <c r="F459" s="6" t="s">
        <v>82</v>
      </c>
      <c r="G459" s="6" t="s">
        <v>18</v>
      </c>
      <c r="H459" s="6" t="s">
        <v>19</v>
      </c>
      <c r="I459" s="6">
        <v>48</v>
      </c>
      <c r="J459" s="6">
        <v>6</v>
      </c>
      <c r="K459" s="6">
        <v>3080.34</v>
      </c>
      <c r="L459" s="6"/>
      <c r="M459" s="6" t="s">
        <v>105</v>
      </c>
    </row>
    <row r="460" spans="1:13" ht="14.25" customHeight="1" x14ac:dyDescent="0.2">
      <c r="A460" s="5">
        <v>45642</v>
      </c>
      <c r="B460" s="6" t="s">
        <v>57</v>
      </c>
      <c r="C460" s="6" t="s">
        <v>126</v>
      </c>
      <c r="D460" s="6" t="s">
        <v>127</v>
      </c>
      <c r="E460" s="6" t="s">
        <v>45</v>
      </c>
      <c r="F460" s="6" t="s">
        <v>128</v>
      </c>
      <c r="G460" s="6" t="s">
        <v>18</v>
      </c>
      <c r="H460" s="6" t="s">
        <v>19</v>
      </c>
      <c r="I460" s="6">
        <v>72</v>
      </c>
      <c r="J460" s="6">
        <v>12</v>
      </c>
      <c r="K460" s="6">
        <v>3739.2</v>
      </c>
      <c r="L460" s="6"/>
      <c r="M460" s="6" t="s">
        <v>105</v>
      </c>
    </row>
    <row r="461" spans="1:13" ht="14.25" customHeight="1" x14ac:dyDescent="0.2">
      <c r="A461" s="5">
        <v>45642</v>
      </c>
      <c r="B461" s="6" t="s">
        <v>57</v>
      </c>
      <c r="C461" s="6" t="s">
        <v>126</v>
      </c>
      <c r="D461" s="6" t="s">
        <v>127</v>
      </c>
      <c r="E461" s="6" t="s">
        <v>45</v>
      </c>
      <c r="F461" s="6" t="s">
        <v>128</v>
      </c>
      <c r="G461" s="6" t="s">
        <v>18</v>
      </c>
      <c r="H461" s="6" t="s">
        <v>19</v>
      </c>
      <c r="I461" s="6">
        <v>36</v>
      </c>
      <c r="J461" s="6">
        <v>12</v>
      </c>
      <c r="K461" s="6">
        <v>3739.2</v>
      </c>
      <c r="L461" s="6"/>
      <c r="M461" s="6" t="s">
        <v>105</v>
      </c>
    </row>
    <row r="462" spans="1:13" ht="14.25" customHeight="1" x14ac:dyDescent="0.2">
      <c r="A462" s="5">
        <v>45642</v>
      </c>
      <c r="B462" s="6" t="s">
        <v>57</v>
      </c>
      <c r="C462" s="6" t="s">
        <v>129</v>
      </c>
      <c r="D462" s="6" t="s">
        <v>130</v>
      </c>
      <c r="E462" s="6" t="s">
        <v>81</v>
      </c>
      <c r="F462" s="6" t="s">
        <v>82</v>
      </c>
      <c r="G462" s="6" t="s">
        <v>18</v>
      </c>
      <c r="H462" s="6" t="s">
        <v>19</v>
      </c>
      <c r="I462" s="6">
        <v>36</v>
      </c>
      <c r="J462" s="6">
        <v>12</v>
      </c>
      <c r="K462" s="6">
        <v>2946.48</v>
      </c>
      <c r="L462" s="6"/>
      <c r="M462" s="6" t="s">
        <v>105</v>
      </c>
    </row>
    <row r="463" spans="1:13" ht="14.25" customHeight="1" x14ac:dyDescent="0.2">
      <c r="A463" s="5">
        <v>45642</v>
      </c>
      <c r="B463" s="6" t="s">
        <v>57</v>
      </c>
      <c r="C463" s="6" t="s">
        <v>126</v>
      </c>
      <c r="D463" s="6" t="s">
        <v>127</v>
      </c>
      <c r="E463" s="6" t="s">
        <v>45</v>
      </c>
      <c r="F463" s="6" t="s">
        <v>128</v>
      </c>
      <c r="G463" s="6" t="s">
        <v>18</v>
      </c>
      <c r="H463" s="6" t="s">
        <v>102</v>
      </c>
      <c r="I463" s="6">
        <v>40</v>
      </c>
      <c r="J463" s="6">
        <v>12</v>
      </c>
      <c r="K463" s="6">
        <v>6953.64</v>
      </c>
      <c r="L463" s="6"/>
      <c r="M463" s="6" t="s">
        <v>105</v>
      </c>
    </row>
    <row r="464" spans="1:13" ht="14.25" customHeight="1" x14ac:dyDescent="0.2">
      <c r="A464" s="5">
        <v>45642</v>
      </c>
      <c r="B464" s="6" t="s">
        <v>57</v>
      </c>
      <c r="C464" s="6" t="s">
        <v>126</v>
      </c>
      <c r="D464" s="6" t="s">
        <v>127</v>
      </c>
      <c r="E464" s="6" t="s">
        <v>45</v>
      </c>
      <c r="F464" s="6" t="s">
        <v>128</v>
      </c>
      <c r="G464" s="6" t="s">
        <v>18</v>
      </c>
      <c r="H464" s="6" t="s">
        <v>102</v>
      </c>
      <c r="I464" s="6">
        <v>40</v>
      </c>
      <c r="J464" s="6">
        <v>12</v>
      </c>
      <c r="K464" s="6">
        <v>13917.84</v>
      </c>
      <c r="L464" s="6"/>
      <c r="M464" s="6" t="s">
        <v>105</v>
      </c>
    </row>
    <row r="465" spans="1:13" ht="14.25" customHeight="1" x14ac:dyDescent="0.2">
      <c r="A465" s="5">
        <v>45642</v>
      </c>
      <c r="B465" s="6" t="s">
        <v>57</v>
      </c>
      <c r="C465" s="6" t="s">
        <v>126</v>
      </c>
      <c r="D465" s="6" t="s">
        <v>127</v>
      </c>
      <c r="E465" s="6" t="s">
        <v>45</v>
      </c>
      <c r="F465" s="6" t="s">
        <v>128</v>
      </c>
      <c r="G465" s="6" t="s">
        <v>18</v>
      </c>
      <c r="H465" s="6" t="s">
        <v>102</v>
      </c>
      <c r="I465" s="6">
        <v>36</v>
      </c>
      <c r="J465" s="6">
        <v>12</v>
      </c>
      <c r="K465" s="6">
        <v>5882.16</v>
      </c>
      <c r="L465" s="6"/>
      <c r="M465" s="6" t="s">
        <v>105</v>
      </c>
    </row>
    <row r="466" spans="1:13" ht="14.25" customHeight="1" x14ac:dyDescent="0.2">
      <c r="A466" s="5">
        <v>45642</v>
      </c>
      <c r="B466" s="6" t="s">
        <v>57</v>
      </c>
      <c r="C466" s="6" t="s">
        <v>129</v>
      </c>
      <c r="D466" s="6" t="s">
        <v>130</v>
      </c>
      <c r="E466" s="6" t="s">
        <v>81</v>
      </c>
      <c r="F466" s="6" t="s">
        <v>82</v>
      </c>
      <c r="G466" s="6" t="s">
        <v>18</v>
      </c>
      <c r="H466" s="6" t="s">
        <v>89</v>
      </c>
      <c r="I466" s="6">
        <v>48</v>
      </c>
      <c r="J466" s="6">
        <v>3</v>
      </c>
      <c r="K466" s="6">
        <v>1918.83</v>
      </c>
      <c r="L466" s="6"/>
      <c r="M466" s="6" t="s">
        <v>105</v>
      </c>
    </row>
    <row r="467" spans="1:13" ht="14.25" customHeight="1" x14ac:dyDescent="0.2">
      <c r="A467" s="5">
        <v>45642</v>
      </c>
      <c r="B467" s="6" t="s">
        <v>57</v>
      </c>
      <c r="C467" s="6" t="s">
        <v>129</v>
      </c>
      <c r="D467" s="6" t="s">
        <v>130</v>
      </c>
      <c r="E467" s="6" t="s">
        <v>81</v>
      </c>
      <c r="F467" s="6" t="s">
        <v>82</v>
      </c>
      <c r="G467" s="6" t="s">
        <v>18</v>
      </c>
      <c r="H467" s="6" t="s">
        <v>89</v>
      </c>
      <c r="I467" s="6">
        <v>48</v>
      </c>
      <c r="J467" s="6">
        <v>3</v>
      </c>
      <c r="K467" s="6">
        <v>1971.78</v>
      </c>
      <c r="L467" s="6"/>
      <c r="M467" s="6" t="s">
        <v>105</v>
      </c>
    </row>
    <row r="468" spans="1:13" ht="14.25" customHeight="1" x14ac:dyDescent="0.2">
      <c r="A468" s="5">
        <v>45642</v>
      </c>
      <c r="B468" s="6" t="s">
        <v>57</v>
      </c>
      <c r="C468" s="6" t="s">
        <v>126</v>
      </c>
      <c r="D468" s="6" t="s">
        <v>127</v>
      </c>
      <c r="E468" s="6" t="s">
        <v>45</v>
      </c>
      <c r="F468" s="6" t="s">
        <v>128</v>
      </c>
      <c r="G468" s="6" t="s">
        <v>18</v>
      </c>
      <c r="H468" s="6" t="s">
        <v>89</v>
      </c>
      <c r="I468" s="6">
        <v>36</v>
      </c>
      <c r="J468" s="6">
        <v>12</v>
      </c>
      <c r="K468" s="6">
        <v>3934.2</v>
      </c>
      <c r="L468" s="6"/>
      <c r="M468" s="6" t="s">
        <v>105</v>
      </c>
    </row>
    <row r="469" spans="1:13" ht="14.25" customHeight="1" x14ac:dyDescent="0.2">
      <c r="A469" s="5">
        <v>45642</v>
      </c>
      <c r="B469" s="6" t="s">
        <v>57</v>
      </c>
      <c r="C469" s="6" t="s">
        <v>129</v>
      </c>
      <c r="D469" s="6" t="s">
        <v>130</v>
      </c>
      <c r="E469" s="6" t="s">
        <v>81</v>
      </c>
      <c r="F469" s="6" t="s">
        <v>82</v>
      </c>
      <c r="G469" s="6" t="s">
        <v>18</v>
      </c>
      <c r="H469" s="6" t="s">
        <v>89</v>
      </c>
      <c r="I469" s="6">
        <v>36</v>
      </c>
      <c r="J469" s="6">
        <v>6</v>
      </c>
      <c r="K469" s="6">
        <v>1967.1</v>
      </c>
      <c r="L469" s="6"/>
      <c r="M469" s="6" t="s">
        <v>105</v>
      </c>
    </row>
    <row r="470" spans="1:13" ht="14.25" customHeight="1" x14ac:dyDescent="0.2">
      <c r="A470" s="5">
        <v>45642</v>
      </c>
      <c r="B470" s="6" t="s">
        <v>57</v>
      </c>
      <c r="C470" s="6" t="s">
        <v>126</v>
      </c>
      <c r="D470" s="6" t="s">
        <v>127</v>
      </c>
      <c r="E470" s="6" t="s">
        <v>45</v>
      </c>
      <c r="F470" s="6" t="s">
        <v>128</v>
      </c>
      <c r="G470" s="6" t="s">
        <v>18</v>
      </c>
      <c r="H470" s="6" t="s">
        <v>131</v>
      </c>
      <c r="I470" s="6">
        <v>600</v>
      </c>
      <c r="J470" s="6">
        <v>12</v>
      </c>
      <c r="K470" s="6">
        <v>1835.88</v>
      </c>
      <c r="L470" s="6"/>
      <c r="M470" s="6" t="s">
        <v>105</v>
      </c>
    </row>
    <row r="471" spans="1:13" ht="14.25" customHeight="1" x14ac:dyDescent="0.2">
      <c r="A471" s="5">
        <v>45642</v>
      </c>
      <c r="B471" s="6" t="s">
        <v>57</v>
      </c>
      <c r="C471" s="6" t="s">
        <v>126</v>
      </c>
      <c r="D471" s="6" t="s">
        <v>127</v>
      </c>
      <c r="E471" s="6" t="s">
        <v>45</v>
      </c>
      <c r="F471" s="6" t="s">
        <v>128</v>
      </c>
      <c r="G471" s="6" t="s">
        <v>18</v>
      </c>
      <c r="H471" s="6" t="s">
        <v>131</v>
      </c>
      <c r="I471" s="6">
        <v>600</v>
      </c>
      <c r="J471" s="6">
        <v>12</v>
      </c>
      <c r="K471" s="6">
        <v>2465.4</v>
      </c>
      <c r="L471" s="6"/>
      <c r="M471" s="6" t="s">
        <v>105</v>
      </c>
    </row>
    <row r="472" spans="1:13" ht="14.25" customHeight="1" x14ac:dyDescent="0.2">
      <c r="A472" s="5">
        <v>45642</v>
      </c>
      <c r="B472" s="6" t="s">
        <v>57</v>
      </c>
      <c r="C472" s="6" t="s">
        <v>129</v>
      </c>
      <c r="D472" s="6" t="s">
        <v>130</v>
      </c>
      <c r="E472" s="6" t="s">
        <v>81</v>
      </c>
      <c r="F472" s="6" t="s">
        <v>82</v>
      </c>
      <c r="G472" s="6" t="s">
        <v>18</v>
      </c>
      <c r="H472" s="6" t="s">
        <v>131</v>
      </c>
      <c r="I472" s="6">
        <v>600</v>
      </c>
      <c r="J472" s="6">
        <v>12</v>
      </c>
      <c r="K472" s="6">
        <v>2465.4</v>
      </c>
      <c r="L472" s="6"/>
      <c r="M472" s="6" t="s">
        <v>105</v>
      </c>
    </row>
    <row r="473" spans="1:13" ht="14.25" customHeight="1" x14ac:dyDescent="0.2">
      <c r="A473" s="5">
        <v>45642</v>
      </c>
      <c r="B473" s="6" t="s">
        <v>57</v>
      </c>
      <c r="C473" s="6" t="s">
        <v>126</v>
      </c>
      <c r="D473" s="6" t="s">
        <v>127</v>
      </c>
      <c r="E473" s="6" t="s">
        <v>45</v>
      </c>
      <c r="F473" s="6" t="s">
        <v>128</v>
      </c>
      <c r="G473" s="6" t="s">
        <v>18</v>
      </c>
      <c r="H473" s="6" t="s">
        <v>108</v>
      </c>
      <c r="I473" s="6">
        <v>72</v>
      </c>
      <c r="J473" s="6">
        <v>12</v>
      </c>
      <c r="K473" s="6">
        <v>2667.84</v>
      </c>
      <c r="L473" s="6"/>
      <c r="M473" s="6" t="s">
        <v>105</v>
      </c>
    </row>
    <row r="474" spans="1:13" ht="14.25" customHeight="1" x14ac:dyDescent="0.2">
      <c r="A474" s="5">
        <v>45642</v>
      </c>
      <c r="B474" s="6" t="s">
        <v>57</v>
      </c>
      <c r="C474" s="6" t="s">
        <v>129</v>
      </c>
      <c r="D474" s="6" t="s">
        <v>130</v>
      </c>
      <c r="E474" s="6" t="s">
        <v>81</v>
      </c>
      <c r="F474" s="6" t="s">
        <v>82</v>
      </c>
      <c r="G474" s="6" t="s">
        <v>18</v>
      </c>
      <c r="H474" s="6" t="s">
        <v>108</v>
      </c>
      <c r="I474" s="6">
        <v>72</v>
      </c>
      <c r="J474" s="6">
        <v>24</v>
      </c>
      <c r="K474" s="6">
        <v>5335.68</v>
      </c>
      <c r="L474" s="6"/>
      <c r="M474" s="6" t="s">
        <v>105</v>
      </c>
    </row>
    <row r="475" spans="1:13" ht="14.25" customHeight="1" x14ac:dyDescent="0.2">
      <c r="A475" s="5">
        <v>45642</v>
      </c>
      <c r="B475" s="6" t="s">
        <v>57</v>
      </c>
      <c r="C475" s="6" t="s">
        <v>106</v>
      </c>
      <c r="D475" s="6" t="s">
        <v>107</v>
      </c>
      <c r="E475" s="6" t="s">
        <v>81</v>
      </c>
      <c r="F475" s="6" t="s">
        <v>82</v>
      </c>
      <c r="G475" s="6" t="s">
        <v>18</v>
      </c>
      <c r="H475" s="6" t="s">
        <v>109</v>
      </c>
      <c r="I475" s="6">
        <v>160</v>
      </c>
      <c r="J475" s="6">
        <v>160</v>
      </c>
      <c r="K475" s="6">
        <v>16480</v>
      </c>
      <c r="L475" s="6"/>
      <c r="M475" s="6" t="s">
        <v>105</v>
      </c>
    </row>
    <row r="476" spans="1:13" ht="14.25" customHeight="1" x14ac:dyDescent="0.2">
      <c r="A476" s="5">
        <v>45642</v>
      </c>
      <c r="B476" s="6" t="s">
        <v>57</v>
      </c>
      <c r="C476" s="6" t="s">
        <v>129</v>
      </c>
      <c r="D476" s="6" t="s">
        <v>130</v>
      </c>
      <c r="E476" s="6" t="s">
        <v>81</v>
      </c>
      <c r="F476" s="6" t="s">
        <v>82</v>
      </c>
      <c r="G476" s="6" t="s">
        <v>110</v>
      </c>
      <c r="H476" s="6" t="s">
        <v>111</v>
      </c>
      <c r="I476" s="6">
        <v>36</v>
      </c>
      <c r="J476" s="6">
        <v>12</v>
      </c>
      <c r="K476" s="6">
        <v>1500</v>
      </c>
      <c r="L476" s="6"/>
      <c r="M476" s="6" t="s">
        <v>105</v>
      </c>
    </row>
    <row r="477" spans="1:13" ht="14.25" customHeight="1" x14ac:dyDescent="0.2">
      <c r="A477" s="5">
        <v>45642</v>
      </c>
      <c r="B477" s="6" t="s">
        <v>57</v>
      </c>
      <c r="C477" s="6" t="s">
        <v>106</v>
      </c>
      <c r="D477" s="6" t="s">
        <v>107</v>
      </c>
      <c r="E477" s="6" t="s">
        <v>81</v>
      </c>
      <c r="F477" s="6" t="s">
        <v>82</v>
      </c>
      <c r="G477" s="6" t="s">
        <v>110</v>
      </c>
      <c r="H477" s="6" t="s">
        <v>111</v>
      </c>
      <c r="I477" s="6">
        <v>36</v>
      </c>
      <c r="J477" s="6">
        <v>72</v>
      </c>
      <c r="K477" s="6">
        <v>8100</v>
      </c>
      <c r="L477" s="6"/>
      <c r="M477" s="6" t="s">
        <v>105</v>
      </c>
    </row>
    <row r="478" spans="1:13" ht="14.25" customHeight="1" x14ac:dyDescent="0.2">
      <c r="A478" s="5">
        <v>45642</v>
      </c>
      <c r="B478" s="6" t="s">
        <v>57</v>
      </c>
      <c r="C478" s="6" t="s">
        <v>129</v>
      </c>
      <c r="D478" s="6" t="s">
        <v>130</v>
      </c>
      <c r="E478" s="6" t="s">
        <v>81</v>
      </c>
      <c r="F478" s="6" t="s">
        <v>82</v>
      </c>
      <c r="G478" s="6" t="s">
        <v>110</v>
      </c>
      <c r="H478" s="6" t="s">
        <v>111</v>
      </c>
      <c r="I478" s="6">
        <v>36</v>
      </c>
      <c r="J478" s="6">
        <v>6</v>
      </c>
      <c r="K478" s="6">
        <v>675</v>
      </c>
      <c r="L478" s="6"/>
      <c r="M478" s="6" t="s">
        <v>105</v>
      </c>
    </row>
    <row r="479" spans="1:13" ht="14.25" customHeight="1" x14ac:dyDescent="0.2">
      <c r="A479" s="5">
        <v>45642</v>
      </c>
      <c r="B479" s="6" t="s">
        <v>57</v>
      </c>
      <c r="C479" s="6" t="s">
        <v>126</v>
      </c>
      <c r="D479" s="6" t="s">
        <v>127</v>
      </c>
      <c r="E479" s="6" t="s">
        <v>45</v>
      </c>
      <c r="F479" s="6" t="s">
        <v>128</v>
      </c>
      <c r="G479" s="6" t="s">
        <v>110</v>
      </c>
      <c r="H479" s="6" t="s">
        <v>111</v>
      </c>
      <c r="I479" s="6">
        <v>24</v>
      </c>
      <c r="J479" s="6">
        <v>25</v>
      </c>
      <c r="K479" s="6">
        <v>3750</v>
      </c>
      <c r="L479" s="6"/>
      <c r="M479" s="6" t="s">
        <v>105</v>
      </c>
    </row>
    <row r="480" spans="1:13" ht="14.25" customHeight="1" x14ac:dyDescent="0.2">
      <c r="A480" s="5">
        <v>45642</v>
      </c>
      <c r="B480" s="6" t="s">
        <v>57</v>
      </c>
      <c r="C480" s="6" t="s">
        <v>126</v>
      </c>
      <c r="D480" s="6" t="s">
        <v>127</v>
      </c>
      <c r="E480" s="6" t="s">
        <v>45</v>
      </c>
      <c r="F480" s="6" t="s">
        <v>128</v>
      </c>
      <c r="G480" s="6" t="s">
        <v>110</v>
      </c>
      <c r="H480" s="6" t="s">
        <v>111</v>
      </c>
      <c r="I480" s="6">
        <v>72</v>
      </c>
      <c r="J480" s="6">
        <v>12</v>
      </c>
      <c r="K480" s="6">
        <v>1200</v>
      </c>
      <c r="L480" s="6"/>
      <c r="M480" s="6" t="s">
        <v>105</v>
      </c>
    </row>
    <row r="481" spans="1:13" ht="14.25" customHeight="1" x14ac:dyDescent="0.2">
      <c r="A481" s="5">
        <v>45642</v>
      </c>
      <c r="B481" s="6" t="s">
        <v>57</v>
      </c>
      <c r="C481" s="6" t="s">
        <v>126</v>
      </c>
      <c r="D481" s="6" t="s">
        <v>127</v>
      </c>
      <c r="E481" s="6" t="s">
        <v>45</v>
      </c>
      <c r="F481" s="6" t="s">
        <v>128</v>
      </c>
      <c r="G481" s="6" t="s">
        <v>110</v>
      </c>
      <c r="H481" s="6" t="s">
        <v>111</v>
      </c>
      <c r="I481" s="6">
        <v>48</v>
      </c>
      <c r="J481" s="6">
        <v>12</v>
      </c>
      <c r="K481" s="6">
        <v>990</v>
      </c>
      <c r="L481" s="6"/>
      <c r="M481" s="6" t="s">
        <v>105</v>
      </c>
    </row>
    <row r="482" spans="1:13" ht="14.25" customHeight="1" x14ac:dyDescent="0.2">
      <c r="A482" s="5">
        <v>45642</v>
      </c>
      <c r="B482" s="6" t="s">
        <v>57</v>
      </c>
      <c r="C482" s="6" t="s">
        <v>129</v>
      </c>
      <c r="D482" s="6" t="s">
        <v>130</v>
      </c>
      <c r="E482" s="6" t="s">
        <v>81</v>
      </c>
      <c r="F482" s="6" t="s">
        <v>82</v>
      </c>
      <c r="G482" s="6" t="s">
        <v>110</v>
      </c>
      <c r="H482" s="6" t="s">
        <v>111</v>
      </c>
      <c r="I482" s="6">
        <v>48</v>
      </c>
      <c r="J482" s="6">
        <v>12</v>
      </c>
      <c r="K482" s="6">
        <v>990</v>
      </c>
      <c r="L482" s="6"/>
      <c r="M482" s="6" t="s">
        <v>105</v>
      </c>
    </row>
    <row r="483" spans="1:13" ht="14.25" customHeight="1" x14ac:dyDescent="0.2">
      <c r="A483" s="5">
        <v>45642</v>
      </c>
      <c r="B483" s="6" t="s">
        <v>57</v>
      </c>
      <c r="C483" s="6" t="s">
        <v>126</v>
      </c>
      <c r="D483" s="6" t="s">
        <v>127</v>
      </c>
      <c r="E483" s="6" t="s">
        <v>45</v>
      </c>
      <c r="F483" s="6" t="s">
        <v>128</v>
      </c>
      <c r="G483" s="6" t="s">
        <v>110</v>
      </c>
      <c r="H483" s="6" t="s">
        <v>111</v>
      </c>
      <c r="I483" s="6">
        <v>36</v>
      </c>
      <c r="J483" s="6">
        <v>6</v>
      </c>
      <c r="K483" s="6">
        <v>950.04</v>
      </c>
      <c r="L483" s="6"/>
      <c r="M483" s="6" t="s">
        <v>105</v>
      </c>
    </row>
    <row r="484" spans="1:13" ht="14.25" customHeight="1" x14ac:dyDescent="0.2">
      <c r="A484" s="5">
        <v>45642</v>
      </c>
      <c r="B484" s="6" t="s">
        <v>57</v>
      </c>
      <c r="C484" s="6" t="s">
        <v>126</v>
      </c>
      <c r="D484" s="6" t="s">
        <v>127</v>
      </c>
      <c r="E484" s="6" t="s">
        <v>45</v>
      </c>
      <c r="F484" s="6" t="s">
        <v>128</v>
      </c>
      <c r="G484" s="6" t="s">
        <v>110</v>
      </c>
      <c r="H484" s="6" t="s">
        <v>111</v>
      </c>
      <c r="I484" s="6">
        <v>36</v>
      </c>
      <c r="J484" s="6">
        <v>6</v>
      </c>
      <c r="K484" s="6">
        <v>950.04</v>
      </c>
      <c r="L484" s="6"/>
      <c r="M484" s="6" t="s">
        <v>105</v>
      </c>
    </row>
    <row r="485" spans="1:13" ht="14.25" customHeight="1" x14ac:dyDescent="0.2">
      <c r="A485" s="5">
        <v>45642</v>
      </c>
      <c r="B485" s="6" t="s">
        <v>57</v>
      </c>
      <c r="C485" s="6" t="s">
        <v>126</v>
      </c>
      <c r="D485" s="6" t="s">
        <v>127</v>
      </c>
      <c r="E485" s="6" t="s">
        <v>45</v>
      </c>
      <c r="F485" s="6" t="s">
        <v>128</v>
      </c>
      <c r="G485" s="6" t="s">
        <v>110</v>
      </c>
      <c r="H485" s="6" t="s">
        <v>111</v>
      </c>
      <c r="I485" s="6">
        <v>20</v>
      </c>
      <c r="J485" s="6">
        <v>16</v>
      </c>
      <c r="K485" s="6">
        <v>4000</v>
      </c>
      <c r="L485" s="6"/>
      <c r="M485" s="6" t="s">
        <v>105</v>
      </c>
    </row>
    <row r="486" spans="1:13" ht="14.25" customHeight="1" x14ac:dyDescent="0.2">
      <c r="A486" s="5">
        <v>45642</v>
      </c>
      <c r="B486" s="6" t="s">
        <v>57</v>
      </c>
      <c r="C486" s="6" t="s">
        <v>129</v>
      </c>
      <c r="D486" s="6" t="s">
        <v>130</v>
      </c>
      <c r="E486" s="6" t="s">
        <v>81</v>
      </c>
      <c r="F486" s="6" t="s">
        <v>82</v>
      </c>
      <c r="G486" s="6" t="s">
        <v>110</v>
      </c>
      <c r="H486" s="6" t="s">
        <v>111</v>
      </c>
      <c r="I486" s="6">
        <v>48</v>
      </c>
      <c r="J486" s="6">
        <v>6</v>
      </c>
      <c r="K486" s="6">
        <v>700.02</v>
      </c>
      <c r="L486" s="6"/>
      <c r="M486" s="6" t="s">
        <v>105</v>
      </c>
    </row>
    <row r="487" spans="1:13" ht="14.25" customHeight="1" x14ac:dyDescent="0.2">
      <c r="A487" s="5">
        <v>45642</v>
      </c>
      <c r="B487" s="6" t="s">
        <v>57</v>
      </c>
      <c r="C487" s="6" t="s">
        <v>129</v>
      </c>
      <c r="D487" s="6" t="s">
        <v>130</v>
      </c>
      <c r="E487" s="6" t="s">
        <v>81</v>
      </c>
      <c r="F487" s="6" t="s">
        <v>82</v>
      </c>
      <c r="G487" s="6" t="s">
        <v>110</v>
      </c>
      <c r="H487" s="6" t="s">
        <v>111</v>
      </c>
      <c r="I487" s="6">
        <v>20</v>
      </c>
      <c r="J487" s="6">
        <v>4</v>
      </c>
      <c r="K487" s="6">
        <v>1000</v>
      </c>
      <c r="L487" s="6"/>
      <c r="M487" s="6" t="s">
        <v>105</v>
      </c>
    </row>
    <row r="488" spans="1:13" ht="14.25" customHeight="1" x14ac:dyDescent="0.2">
      <c r="A488" s="5">
        <v>45642</v>
      </c>
      <c r="B488" s="6" t="s">
        <v>57</v>
      </c>
      <c r="C488" s="6" t="s">
        <v>129</v>
      </c>
      <c r="D488" s="6" t="s">
        <v>130</v>
      </c>
      <c r="E488" s="6" t="s">
        <v>81</v>
      </c>
      <c r="F488" s="6" t="s">
        <v>82</v>
      </c>
      <c r="G488" s="6" t="s">
        <v>110</v>
      </c>
      <c r="H488" s="6" t="s">
        <v>111</v>
      </c>
      <c r="I488" s="6">
        <v>120</v>
      </c>
      <c r="J488" s="6">
        <v>12</v>
      </c>
      <c r="K488" s="6">
        <v>800.04</v>
      </c>
      <c r="L488" s="6"/>
      <c r="M488" s="6" t="s">
        <v>105</v>
      </c>
    </row>
    <row r="489" spans="1:13" ht="14.25" customHeight="1" x14ac:dyDescent="0.2">
      <c r="A489" s="5">
        <v>45642</v>
      </c>
      <c r="B489" s="6" t="s">
        <v>57</v>
      </c>
      <c r="C489" s="6" t="s">
        <v>129</v>
      </c>
      <c r="D489" s="6" t="s">
        <v>130</v>
      </c>
      <c r="E489" s="6" t="s">
        <v>81</v>
      </c>
      <c r="F489" s="6" t="s">
        <v>82</v>
      </c>
      <c r="G489" s="6" t="s">
        <v>110</v>
      </c>
      <c r="H489" s="6" t="s">
        <v>111</v>
      </c>
      <c r="I489" s="6">
        <v>120</v>
      </c>
      <c r="J489" s="6">
        <v>12</v>
      </c>
      <c r="K489" s="6">
        <v>800.04</v>
      </c>
      <c r="L489" s="6"/>
      <c r="M489" s="6" t="s">
        <v>105</v>
      </c>
    </row>
    <row r="490" spans="1:13" ht="14.25" customHeight="1" x14ac:dyDescent="0.2">
      <c r="A490" s="5">
        <v>45642</v>
      </c>
      <c r="B490" s="6" t="s">
        <v>57</v>
      </c>
      <c r="C490" s="6" t="s">
        <v>126</v>
      </c>
      <c r="D490" s="6" t="s">
        <v>127</v>
      </c>
      <c r="E490" s="6" t="s">
        <v>45</v>
      </c>
      <c r="F490" s="6" t="s">
        <v>128</v>
      </c>
      <c r="G490" s="6" t="s">
        <v>110</v>
      </c>
      <c r="H490" s="6" t="s">
        <v>111</v>
      </c>
      <c r="I490" s="6">
        <v>120</v>
      </c>
      <c r="J490" s="6">
        <v>12</v>
      </c>
      <c r="K490" s="6">
        <v>800.04</v>
      </c>
      <c r="L490" s="6"/>
      <c r="M490" s="6" t="s">
        <v>105</v>
      </c>
    </row>
    <row r="491" spans="1:13" ht="14.25" customHeight="1" x14ac:dyDescent="0.2">
      <c r="A491" s="5">
        <v>45642</v>
      </c>
      <c r="B491" s="6" t="s">
        <v>57</v>
      </c>
      <c r="C491" s="6" t="s">
        <v>129</v>
      </c>
      <c r="D491" s="6" t="s">
        <v>130</v>
      </c>
      <c r="E491" s="6" t="s">
        <v>81</v>
      </c>
      <c r="F491" s="6" t="s">
        <v>82</v>
      </c>
      <c r="G491" s="6" t="s">
        <v>110</v>
      </c>
      <c r="H491" s="6" t="s">
        <v>111</v>
      </c>
      <c r="I491" s="6">
        <v>96</v>
      </c>
      <c r="J491" s="6">
        <v>12</v>
      </c>
      <c r="K491" s="6">
        <v>900</v>
      </c>
      <c r="L491" s="6"/>
      <c r="M491" s="6" t="s">
        <v>105</v>
      </c>
    </row>
    <row r="492" spans="1:13" ht="14.25" customHeight="1" x14ac:dyDescent="0.2">
      <c r="A492" s="5">
        <v>45642</v>
      </c>
      <c r="B492" s="6" t="s">
        <v>57</v>
      </c>
      <c r="C492" s="6" t="s">
        <v>126</v>
      </c>
      <c r="D492" s="6" t="s">
        <v>127</v>
      </c>
      <c r="E492" s="6" t="s">
        <v>45</v>
      </c>
      <c r="F492" s="6" t="s">
        <v>128</v>
      </c>
      <c r="G492" s="6" t="s">
        <v>110</v>
      </c>
      <c r="H492" s="6" t="s">
        <v>111</v>
      </c>
      <c r="I492" s="6">
        <v>96</v>
      </c>
      <c r="J492" s="6">
        <v>24</v>
      </c>
      <c r="K492" s="6">
        <v>1800</v>
      </c>
      <c r="L492" s="6"/>
      <c r="M492" s="6" t="s">
        <v>105</v>
      </c>
    </row>
    <row r="493" spans="1:13" ht="14.25" customHeight="1" x14ac:dyDescent="0.2">
      <c r="A493" s="5">
        <v>45642</v>
      </c>
      <c r="B493" s="6" t="s">
        <v>57</v>
      </c>
      <c r="C493" s="6" t="s">
        <v>129</v>
      </c>
      <c r="D493" s="6" t="s">
        <v>130</v>
      </c>
      <c r="E493" s="6" t="s">
        <v>81</v>
      </c>
      <c r="F493" s="6" t="s">
        <v>82</v>
      </c>
      <c r="G493" s="6" t="s">
        <v>110</v>
      </c>
      <c r="H493" s="6" t="s">
        <v>111</v>
      </c>
      <c r="I493" s="6">
        <v>36</v>
      </c>
      <c r="J493" s="6">
        <v>1</v>
      </c>
      <c r="K493" s="6">
        <v>158.33000000000001</v>
      </c>
      <c r="L493" s="6"/>
      <c r="M493" s="6" t="s">
        <v>105</v>
      </c>
    </row>
    <row r="494" spans="1:13" ht="14.25" customHeight="1" x14ac:dyDescent="0.2">
      <c r="A494" s="5">
        <v>45642</v>
      </c>
      <c r="B494" s="6" t="s">
        <v>57</v>
      </c>
      <c r="C494" s="6" t="s">
        <v>129</v>
      </c>
      <c r="D494" s="6" t="s">
        <v>130</v>
      </c>
      <c r="E494" s="6" t="s">
        <v>81</v>
      </c>
      <c r="F494" s="6" t="s">
        <v>82</v>
      </c>
      <c r="G494" s="6" t="s">
        <v>110</v>
      </c>
      <c r="H494" s="6" t="s">
        <v>111</v>
      </c>
      <c r="I494" s="6">
        <v>96</v>
      </c>
      <c r="J494" s="6">
        <v>12</v>
      </c>
      <c r="K494" s="6">
        <v>650.04</v>
      </c>
      <c r="L494" s="6"/>
      <c r="M494" s="6" t="s">
        <v>105</v>
      </c>
    </row>
    <row r="495" spans="1:13" ht="14.25" customHeight="1" x14ac:dyDescent="0.2">
      <c r="A495" s="5">
        <v>45642</v>
      </c>
      <c r="B495" s="6" t="s">
        <v>57</v>
      </c>
      <c r="C495" s="6" t="s">
        <v>129</v>
      </c>
      <c r="D495" s="6" t="s">
        <v>130</v>
      </c>
      <c r="E495" s="6" t="s">
        <v>81</v>
      </c>
      <c r="F495" s="6" t="s">
        <v>82</v>
      </c>
      <c r="G495" s="6" t="s">
        <v>110</v>
      </c>
      <c r="H495" s="6" t="s">
        <v>111</v>
      </c>
      <c r="I495" s="6">
        <v>96</v>
      </c>
      <c r="J495" s="6">
        <v>12</v>
      </c>
      <c r="K495" s="6">
        <v>700.08</v>
      </c>
      <c r="L495" s="6"/>
      <c r="M495" s="6" t="s">
        <v>105</v>
      </c>
    </row>
    <row r="496" spans="1:13" ht="14.25" customHeight="1" x14ac:dyDescent="0.2">
      <c r="A496" s="5">
        <v>45642</v>
      </c>
      <c r="B496" s="6" t="s">
        <v>57</v>
      </c>
      <c r="C496" s="6" t="s">
        <v>106</v>
      </c>
      <c r="D496" s="6" t="s">
        <v>107</v>
      </c>
      <c r="E496" s="6" t="s">
        <v>81</v>
      </c>
      <c r="F496" s="6" t="s">
        <v>82</v>
      </c>
      <c r="G496" s="6" t="s">
        <v>110</v>
      </c>
      <c r="H496" s="6" t="s">
        <v>111</v>
      </c>
      <c r="I496" s="6">
        <v>36</v>
      </c>
      <c r="J496" s="6">
        <v>36</v>
      </c>
      <c r="K496" s="6">
        <v>4050</v>
      </c>
      <c r="L496" s="6"/>
      <c r="M496" s="6" t="s">
        <v>105</v>
      </c>
    </row>
    <row r="497" spans="1:13" ht="14.25" customHeight="1" x14ac:dyDescent="0.2">
      <c r="A497" s="5">
        <v>45642</v>
      </c>
      <c r="B497" s="6" t="s">
        <v>57</v>
      </c>
      <c r="C497" s="6" t="s">
        <v>129</v>
      </c>
      <c r="D497" s="6" t="s">
        <v>130</v>
      </c>
      <c r="E497" s="6" t="s">
        <v>81</v>
      </c>
      <c r="F497" s="6" t="s">
        <v>82</v>
      </c>
      <c r="G497" s="6" t="s">
        <v>110</v>
      </c>
      <c r="H497" s="6" t="s">
        <v>111</v>
      </c>
      <c r="I497" s="6">
        <v>36</v>
      </c>
      <c r="J497" s="6">
        <v>12</v>
      </c>
      <c r="K497" s="6">
        <v>1350</v>
      </c>
      <c r="L497" s="6"/>
      <c r="M497" s="6" t="s">
        <v>105</v>
      </c>
    </row>
    <row r="498" spans="1:13" ht="14.25" customHeight="1" x14ac:dyDescent="0.2">
      <c r="A498" s="5">
        <v>45642</v>
      </c>
      <c r="B498" s="6" t="s">
        <v>57</v>
      </c>
      <c r="C498" s="6" t="s">
        <v>129</v>
      </c>
      <c r="D498" s="6" t="s">
        <v>130</v>
      </c>
      <c r="E498" s="6" t="s">
        <v>81</v>
      </c>
      <c r="F498" s="6" t="s">
        <v>82</v>
      </c>
      <c r="G498" s="6" t="s">
        <v>110</v>
      </c>
      <c r="H498" s="6" t="s">
        <v>111</v>
      </c>
      <c r="I498" s="6">
        <v>120</v>
      </c>
      <c r="J498" s="6">
        <v>12</v>
      </c>
      <c r="K498" s="6">
        <v>750</v>
      </c>
      <c r="L498" s="6"/>
      <c r="M498" s="6" t="s">
        <v>105</v>
      </c>
    </row>
    <row r="499" spans="1:13" ht="14.25" customHeight="1" x14ac:dyDescent="0.2">
      <c r="A499" s="5">
        <v>45642</v>
      </c>
      <c r="B499" s="6" t="s">
        <v>57</v>
      </c>
      <c r="C499" s="6" t="s">
        <v>126</v>
      </c>
      <c r="D499" s="6" t="s">
        <v>127</v>
      </c>
      <c r="E499" s="6" t="s">
        <v>45</v>
      </c>
      <c r="F499" s="6" t="s">
        <v>128</v>
      </c>
      <c r="G499" s="6" t="s">
        <v>110</v>
      </c>
      <c r="H499" s="6" t="s">
        <v>111</v>
      </c>
      <c r="I499" s="6">
        <v>48</v>
      </c>
      <c r="J499" s="6">
        <v>12</v>
      </c>
      <c r="K499" s="6">
        <v>1700.04</v>
      </c>
      <c r="L499" s="6"/>
      <c r="M499" s="6" t="s">
        <v>105</v>
      </c>
    </row>
    <row r="500" spans="1:13" ht="14.25" customHeight="1" x14ac:dyDescent="0.2">
      <c r="A500" s="5">
        <v>45642</v>
      </c>
      <c r="B500" s="6" t="s">
        <v>57</v>
      </c>
      <c r="C500" s="6" t="s">
        <v>126</v>
      </c>
      <c r="D500" s="6" t="s">
        <v>127</v>
      </c>
      <c r="E500" s="6" t="s">
        <v>45</v>
      </c>
      <c r="F500" s="6" t="s">
        <v>128</v>
      </c>
      <c r="G500" s="6" t="s">
        <v>110</v>
      </c>
      <c r="H500" s="6" t="s">
        <v>111</v>
      </c>
      <c r="I500" s="6">
        <v>120</v>
      </c>
      <c r="J500" s="6">
        <v>12</v>
      </c>
      <c r="K500" s="6">
        <v>600</v>
      </c>
      <c r="L500" s="6"/>
      <c r="M500" s="6" t="s">
        <v>105</v>
      </c>
    </row>
    <row r="501" spans="1:13" ht="14.25" customHeight="1" x14ac:dyDescent="0.2">
      <c r="A501" s="5">
        <v>45642</v>
      </c>
      <c r="B501" s="6" t="s">
        <v>57</v>
      </c>
      <c r="C501" s="6" t="s">
        <v>129</v>
      </c>
      <c r="D501" s="6" t="s">
        <v>130</v>
      </c>
      <c r="E501" s="6" t="s">
        <v>81</v>
      </c>
      <c r="F501" s="6" t="s">
        <v>82</v>
      </c>
      <c r="G501" s="6" t="s">
        <v>110</v>
      </c>
      <c r="H501" s="6" t="s">
        <v>111</v>
      </c>
      <c r="I501" s="6">
        <v>120</v>
      </c>
      <c r="J501" s="6">
        <v>12</v>
      </c>
      <c r="K501" s="6">
        <v>600</v>
      </c>
      <c r="L501" s="6"/>
      <c r="M501" s="6" t="s">
        <v>105</v>
      </c>
    </row>
    <row r="502" spans="1:13" ht="14.25" customHeight="1" x14ac:dyDescent="0.2">
      <c r="A502" s="5">
        <v>45642</v>
      </c>
      <c r="B502" s="6" t="s">
        <v>57</v>
      </c>
      <c r="C502" s="6" t="s">
        <v>129</v>
      </c>
      <c r="D502" s="6" t="s">
        <v>130</v>
      </c>
      <c r="E502" s="6" t="s">
        <v>81</v>
      </c>
      <c r="F502" s="6" t="s">
        <v>82</v>
      </c>
      <c r="G502" s="6" t="s">
        <v>110</v>
      </c>
      <c r="H502" s="6" t="s">
        <v>111</v>
      </c>
      <c r="I502" s="6">
        <v>24</v>
      </c>
      <c r="J502" s="6">
        <v>48</v>
      </c>
      <c r="K502" s="6">
        <v>6000</v>
      </c>
      <c r="L502" s="6"/>
      <c r="M502" s="6" t="s">
        <v>105</v>
      </c>
    </row>
    <row r="503" spans="1:13" ht="14.25" customHeight="1" x14ac:dyDescent="0.2">
      <c r="A503" s="5">
        <v>45642</v>
      </c>
      <c r="B503" s="6" t="s">
        <v>57</v>
      </c>
      <c r="C503" s="6" t="s">
        <v>129</v>
      </c>
      <c r="D503" s="6" t="s">
        <v>130</v>
      </c>
      <c r="E503" s="6" t="s">
        <v>81</v>
      </c>
      <c r="F503" s="6" t="s">
        <v>82</v>
      </c>
      <c r="G503" s="6" t="s">
        <v>110</v>
      </c>
      <c r="H503" s="6" t="s">
        <v>111</v>
      </c>
      <c r="I503" s="6">
        <v>12</v>
      </c>
      <c r="J503" s="6">
        <v>12</v>
      </c>
      <c r="K503" s="6">
        <v>2749.92</v>
      </c>
      <c r="L503" s="6"/>
      <c r="M503" s="6" t="s">
        <v>105</v>
      </c>
    </row>
    <row r="504" spans="1:13" ht="14.25" customHeight="1" x14ac:dyDescent="0.2">
      <c r="A504" s="5">
        <v>45642</v>
      </c>
      <c r="B504" s="6" t="s">
        <v>57</v>
      </c>
      <c r="C504" s="6" t="s">
        <v>126</v>
      </c>
      <c r="D504" s="6" t="s">
        <v>127</v>
      </c>
      <c r="E504" s="6" t="s">
        <v>45</v>
      </c>
      <c r="F504" s="6" t="s">
        <v>128</v>
      </c>
      <c r="G504" s="6" t="s">
        <v>110</v>
      </c>
      <c r="H504" s="6" t="s">
        <v>111</v>
      </c>
      <c r="I504" s="6">
        <v>48</v>
      </c>
      <c r="J504" s="6">
        <v>6</v>
      </c>
      <c r="K504" s="6">
        <v>2994.96</v>
      </c>
      <c r="L504" s="6"/>
      <c r="M504" s="6" t="s">
        <v>105</v>
      </c>
    </row>
    <row r="505" spans="1:13" ht="14.25" customHeight="1" x14ac:dyDescent="0.2">
      <c r="A505" s="5">
        <v>45642</v>
      </c>
      <c r="B505" s="6" t="s">
        <v>57</v>
      </c>
      <c r="C505" s="6" t="s">
        <v>126</v>
      </c>
      <c r="D505" s="6" t="s">
        <v>127</v>
      </c>
      <c r="E505" s="6" t="s">
        <v>45</v>
      </c>
      <c r="F505" s="6" t="s">
        <v>128</v>
      </c>
      <c r="G505" s="6" t="s">
        <v>26</v>
      </c>
      <c r="H505" s="6" t="s">
        <v>116</v>
      </c>
      <c r="I505" s="6">
        <v>12</v>
      </c>
      <c r="J505" s="6">
        <v>2</v>
      </c>
      <c r="K505" s="6">
        <v>891.08</v>
      </c>
      <c r="L505" s="6"/>
      <c r="M505" s="6" t="s">
        <v>105</v>
      </c>
    </row>
    <row r="506" spans="1:13" ht="14.25" customHeight="1" x14ac:dyDescent="0.2">
      <c r="A506" s="5">
        <v>45642</v>
      </c>
      <c r="B506" s="6" t="s">
        <v>57</v>
      </c>
      <c r="C506" s="6" t="s">
        <v>126</v>
      </c>
      <c r="D506" s="6" t="s">
        <v>127</v>
      </c>
      <c r="E506" s="6" t="s">
        <v>45</v>
      </c>
      <c r="F506" s="6" t="s">
        <v>128</v>
      </c>
      <c r="G506" s="6" t="s">
        <v>26</v>
      </c>
      <c r="H506" s="6" t="s">
        <v>132</v>
      </c>
      <c r="I506" s="6">
        <v>6</v>
      </c>
      <c r="J506" s="6">
        <v>12</v>
      </c>
      <c r="K506" s="6">
        <v>4553.5200000000004</v>
      </c>
      <c r="L506" s="6"/>
      <c r="M506" s="6" t="s">
        <v>105</v>
      </c>
    </row>
    <row r="507" spans="1:13" ht="14.25" customHeight="1" x14ac:dyDescent="0.2">
      <c r="A507" s="5">
        <v>45642</v>
      </c>
      <c r="B507" s="6" t="s">
        <v>57</v>
      </c>
      <c r="C507" s="6" t="s">
        <v>126</v>
      </c>
      <c r="D507" s="6" t="s">
        <v>127</v>
      </c>
      <c r="E507" s="6" t="s">
        <v>45</v>
      </c>
      <c r="F507" s="6" t="s">
        <v>128</v>
      </c>
      <c r="G507" s="6" t="s">
        <v>26</v>
      </c>
      <c r="H507" s="6" t="s">
        <v>116</v>
      </c>
      <c r="I507" s="6">
        <v>6</v>
      </c>
      <c r="J507" s="6">
        <v>4</v>
      </c>
      <c r="K507" s="6">
        <v>625.04</v>
      </c>
      <c r="L507" s="6"/>
      <c r="M507" s="6" t="s">
        <v>105</v>
      </c>
    </row>
    <row r="508" spans="1:13" ht="14.25" customHeight="1" x14ac:dyDescent="0.2">
      <c r="A508" s="5">
        <v>45642</v>
      </c>
      <c r="B508" s="6" t="s">
        <v>57</v>
      </c>
      <c r="C508" s="6" t="s">
        <v>126</v>
      </c>
      <c r="D508" s="6" t="s">
        <v>127</v>
      </c>
      <c r="E508" s="6" t="s">
        <v>45</v>
      </c>
      <c r="F508" s="6" t="s">
        <v>128</v>
      </c>
      <c r="G508" s="6" t="s">
        <v>26</v>
      </c>
      <c r="H508" s="6" t="s">
        <v>116</v>
      </c>
      <c r="I508" s="6">
        <v>6</v>
      </c>
      <c r="J508" s="6">
        <v>24</v>
      </c>
      <c r="K508" s="6">
        <v>6964.32</v>
      </c>
      <c r="L508" s="6"/>
      <c r="M508" s="6" t="s">
        <v>105</v>
      </c>
    </row>
    <row r="509" spans="1:13" ht="14.25" customHeight="1" x14ac:dyDescent="0.2">
      <c r="A509" s="5">
        <v>45642</v>
      </c>
      <c r="B509" s="6" t="s">
        <v>57</v>
      </c>
      <c r="C509" s="6" t="s">
        <v>129</v>
      </c>
      <c r="D509" s="6" t="s">
        <v>130</v>
      </c>
      <c r="E509" s="6" t="s">
        <v>81</v>
      </c>
      <c r="F509" s="6" t="s">
        <v>82</v>
      </c>
      <c r="G509" s="6" t="s">
        <v>26</v>
      </c>
      <c r="H509" s="6" t="s">
        <v>27</v>
      </c>
      <c r="I509" s="6">
        <v>12</v>
      </c>
      <c r="J509" s="6">
        <v>3</v>
      </c>
      <c r="K509" s="6">
        <v>666.96</v>
      </c>
      <c r="L509" s="6"/>
      <c r="M509" s="6" t="s">
        <v>105</v>
      </c>
    </row>
    <row r="510" spans="1:13" ht="14.25" customHeight="1" x14ac:dyDescent="0.2">
      <c r="A510" s="5">
        <v>45642</v>
      </c>
      <c r="B510" s="6" t="s">
        <v>57</v>
      </c>
      <c r="C510" s="6" t="s">
        <v>126</v>
      </c>
      <c r="D510" s="6" t="s">
        <v>127</v>
      </c>
      <c r="E510" s="6" t="s">
        <v>45</v>
      </c>
      <c r="F510" s="6" t="s">
        <v>128</v>
      </c>
      <c r="G510" s="6" t="s">
        <v>26</v>
      </c>
      <c r="H510" s="6" t="s">
        <v>27</v>
      </c>
      <c r="I510" s="6">
        <v>12</v>
      </c>
      <c r="J510" s="6">
        <v>1</v>
      </c>
      <c r="K510" s="6">
        <v>245.54</v>
      </c>
      <c r="L510" s="6"/>
      <c r="M510" s="6" t="s">
        <v>105</v>
      </c>
    </row>
    <row r="511" spans="1:13" ht="14.25" customHeight="1" x14ac:dyDescent="0.2">
      <c r="A511" s="5">
        <v>45642</v>
      </c>
      <c r="B511" s="6" t="s">
        <v>57</v>
      </c>
      <c r="C511" s="6" t="s">
        <v>126</v>
      </c>
      <c r="D511" s="6" t="s">
        <v>127</v>
      </c>
      <c r="E511" s="6" t="s">
        <v>45</v>
      </c>
      <c r="F511" s="6" t="s">
        <v>128</v>
      </c>
      <c r="G511" s="6" t="s">
        <v>26</v>
      </c>
      <c r="H511" s="6" t="s">
        <v>27</v>
      </c>
      <c r="I511" s="6">
        <v>12</v>
      </c>
      <c r="J511" s="6">
        <v>11</v>
      </c>
      <c r="K511" s="6">
        <v>2700.94</v>
      </c>
      <c r="L511" s="6"/>
      <c r="M511" s="6" t="s">
        <v>105</v>
      </c>
    </row>
    <row r="512" spans="1:13" ht="14.25" customHeight="1" x14ac:dyDescent="0.2">
      <c r="A512" s="5">
        <v>45642</v>
      </c>
      <c r="B512" s="6" t="s">
        <v>57</v>
      </c>
      <c r="C512" s="6" t="s">
        <v>126</v>
      </c>
      <c r="D512" s="6" t="s">
        <v>127</v>
      </c>
      <c r="E512" s="6" t="s">
        <v>45</v>
      </c>
      <c r="F512" s="6" t="s">
        <v>128</v>
      </c>
      <c r="G512" s="6" t="s">
        <v>26</v>
      </c>
      <c r="H512" s="6" t="s">
        <v>27</v>
      </c>
      <c r="I512" s="6">
        <v>12</v>
      </c>
      <c r="J512" s="6">
        <v>12</v>
      </c>
      <c r="K512" s="6">
        <v>2667.84</v>
      </c>
      <c r="L512" s="6"/>
      <c r="M512" s="6" t="s">
        <v>105</v>
      </c>
    </row>
    <row r="513" spans="1:13" ht="14.25" customHeight="1" x14ac:dyDescent="0.2">
      <c r="A513" s="5">
        <v>45642</v>
      </c>
      <c r="B513" s="6" t="s">
        <v>57</v>
      </c>
      <c r="C513" s="6" t="s">
        <v>126</v>
      </c>
      <c r="D513" s="6" t="s">
        <v>127</v>
      </c>
      <c r="E513" s="6" t="s">
        <v>45</v>
      </c>
      <c r="F513" s="6" t="s">
        <v>128</v>
      </c>
      <c r="G513" s="6" t="s">
        <v>26</v>
      </c>
      <c r="H513" s="6" t="s">
        <v>27</v>
      </c>
      <c r="I513" s="6">
        <v>24</v>
      </c>
      <c r="J513" s="6">
        <v>12</v>
      </c>
      <c r="K513" s="6">
        <v>2667.84</v>
      </c>
      <c r="L513" s="6"/>
      <c r="M513" s="6" t="s">
        <v>105</v>
      </c>
    </row>
    <row r="514" spans="1:13" ht="14.25" customHeight="1" x14ac:dyDescent="0.2">
      <c r="A514" s="5">
        <v>45642</v>
      </c>
      <c r="B514" s="6" t="s">
        <v>57</v>
      </c>
      <c r="C514" s="6" t="s">
        <v>126</v>
      </c>
      <c r="D514" s="6" t="s">
        <v>127</v>
      </c>
      <c r="E514" s="6" t="s">
        <v>45</v>
      </c>
      <c r="F514" s="6" t="s">
        <v>128</v>
      </c>
      <c r="G514" s="6" t="s">
        <v>26</v>
      </c>
      <c r="H514" s="6" t="s">
        <v>27</v>
      </c>
      <c r="I514" s="6">
        <v>24</v>
      </c>
      <c r="J514" s="6">
        <v>24</v>
      </c>
      <c r="K514" s="6">
        <v>5222.6400000000003</v>
      </c>
      <c r="L514" s="6"/>
      <c r="M514" s="6" t="s">
        <v>105</v>
      </c>
    </row>
    <row r="515" spans="1:13" ht="14.25" customHeight="1" x14ac:dyDescent="0.2">
      <c r="A515" s="5">
        <v>45642</v>
      </c>
      <c r="B515" s="6" t="s">
        <v>57</v>
      </c>
      <c r="C515" s="6" t="s">
        <v>129</v>
      </c>
      <c r="D515" s="6" t="s">
        <v>130</v>
      </c>
      <c r="E515" s="6" t="s">
        <v>81</v>
      </c>
      <c r="F515" s="6" t="s">
        <v>82</v>
      </c>
      <c r="G515" s="6" t="s">
        <v>26</v>
      </c>
      <c r="H515" s="6" t="s">
        <v>27</v>
      </c>
      <c r="I515" s="6">
        <v>24</v>
      </c>
      <c r="J515" s="6">
        <v>6</v>
      </c>
      <c r="K515" s="6">
        <v>1205.3399999999999</v>
      </c>
      <c r="L515" s="6"/>
      <c r="M515" s="6" t="s">
        <v>105</v>
      </c>
    </row>
    <row r="516" spans="1:13" ht="14.25" customHeight="1" x14ac:dyDescent="0.2">
      <c r="A516" s="5">
        <v>45642</v>
      </c>
      <c r="B516" s="6" t="s">
        <v>57</v>
      </c>
      <c r="C516" s="6" t="s">
        <v>106</v>
      </c>
      <c r="D516" s="6" t="s">
        <v>107</v>
      </c>
      <c r="E516" s="6" t="s">
        <v>81</v>
      </c>
      <c r="F516" s="6" t="s">
        <v>82</v>
      </c>
      <c r="G516" s="6" t="s">
        <v>26</v>
      </c>
      <c r="H516" s="6" t="s">
        <v>27</v>
      </c>
      <c r="I516" s="6">
        <v>24</v>
      </c>
      <c r="J516" s="6">
        <v>6</v>
      </c>
      <c r="K516" s="6">
        <v>1205.3399999999999</v>
      </c>
      <c r="L516" s="6"/>
      <c r="M516" s="6" t="s">
        <v>105</v>
      </c>
    </row>
    <row r="517" spans="1:13" ht="14.25" customHeight="1" x14ac:dyDescent="0.2">
      <c r="A517" s="5">
        <v>45642</v>
      </c>
      <c r="B517" s="6" t="s">
        <v>57</v>
      </c>
      <c r="C517" s="6" t="s">
        <v>126</v>
      </c>
      <c r="D517" s="6" t="s">
        <v>127</v>
      </c>
      <c r="E517" s="6" t="s">
        <v>45</v>
      </c>
      <c r="F517" s="6" t="s">
        <v>128</v>
      </c>
      <c r="G517" s="6" t="s">
        <v>26</v>
      </c>
      <c r="H517" s="6" t="s">
        <v>27</v>
      </c>
      <c r="I517" s="6">
        <v>24</v>
      </c>
      <c r="J517" s="6">
        <v>12</v>
      </c>
      <c r="K517" s="6">
        <v>2410.6799999999998</v>
      </c>
      <c r="L517" s="6"/>
      <c r="M517" s="6" t="s">
        <v>105</v>
      </c>
    </row>
    <row r="518" spans="1:13" ht="14.25" customHeight="1" x14ac:dyDescent="0.2">
      <c r="A518" s="5">
        <v>45642</v>
      </c>
      <c r="B518" s="6" t="s">
        <v>57</v>
      </c>
      <c r="C518" s="6" t="s">
        <v>129</v>
      </c>
      <c r="D518" s="6" t="s">
        <v>130</v>
      </c>
      <c r="E518" s="6" t="s">
        <v>81</v>
      </c>
      <c r="F518" s="6" t="s">
        <v>82</v>
      </c>
      <c r="G518" s="6" t="s">
        <v>26</v>
      </c>
      <c r="H518" s="6" t="s">
        <v>27</v>
      </c>
      <c r="I518" s="6">
        <v>48</v>
      </c>
      <c r="J518" s="6">
        <v>48</v>
      </c>
      <c r="K518" s="6">
        <v>3857.28</v>
      </c>
      <c r="L518" s="6"/>
      <c r="M518" s="6" t="s">
        <v>105</v>
      </c>
    </row>
    <row r="519" spans="1:13" ht="14.25" customHeight="1" x14ac:dyDescent="0.2">
      <c r="A519" s="5">
        <v>45642</v>
      </c>
      <c r="B519" s="6" t="s">
        <v>57</v>
      </c>
      <c r="C519" s="6" t="s">
        <v>126</v>
      </c>
      <c r="D519" s="6" t="s">
        <v>127</v>
      </c>
      <c r="E519" s="6" t="s">
        <v>45</v>
      </c>
      <c r="F519" s="6" t="s">
        <v>128</v>
      </c>
      <c r="G519" s="6" t="s">
        <v>26</v>
      </c>
      <c r="H519" s="6" t="s">
        <v>27</v>
      </c>
      <c r="I519" s="6">
        <v>24</v>
      </c>
      <c r="J519" s="6">
        <v>2</v>
      </c>
      <c r="K519" s="6">
        <v>979.2</v>
      </c>
      <c r="L519" s="6"/>
      <c r="M519" s="6" t="s">
        <v>105</v>
      </c>
    </row>
    <row r="520" spans="1:13" ht="14.25" customHeight="1" x14ac:dyDescent="0.2">
      <c r="A520" s="5">
        <v>45642</v>
      </c>
      <c r="B520" s="6" t="s">
        <v>57</v>
      </c>
      <c r="C520" s="6" t="s">
        <v>129</v>
      </c>
      <c r="D520" s="6" t="s">
        <v>130</v>
      </c>
      <c r="E520" s="6" t="s">
        <v>81</v>
      </c>
      <c r="F520" s="6" t="s">
        <v>82</v>
      </c>
      <c r="G520" s="6" t="s">
        <v>26</v>
      </c>
      <c r="H520" s="6" t="s">
        <v>27</v>
      </c>
      <c r="I520" s="6">
        <v>72</v>
      </c>
      <c r="J520" s="6">
        <v>24</v>
      </c>
      <c r="K520" s="6">
        <v>1152</v>
      </c>
      <c r="L520" s="6"/>
      <c r="M520" s="6" t="s">
        <v>105</v>
      </c>
    </row>
    <row r="521" spans="1:13" ht="14.25" customHeight="1" x14ac:dyDescent="0.2">
      <c r="A521" s="5">
        <v>45642</v>
      </c>
      <c r="B521" s="6" t="s">
        <v>57</v>
      </c>
      <c r="C521" s="6" t="s">
        <v>129</v>
      </c>
      <c r="D521" s="6" t="s">
        <v>130</v>
      </c>
      <c r="E521" s="6" t="s">
        <v>81</v>
      </c>
      <c r="F521" s="6" t="s">
        <v>82</v>
      </c>
      <c r="G521" s="6" t="s">
        <v>26</v>
      </c>
      <c r="H521" s="6" t="s">
        <v>27</v>
      </c>
      <c r="I521" s="6">
        <v>144</v>
      </c>
      <c r="J521" s="6">
        <v>12</v>
      </c>
      <c r="K521" s="6">
        <v>240</v>
      </c>
      <c r="L521" s="6"/>
      <c r="M521" s="6" t="s">
        <v>105</v>
      </c>
    </row>
    <row r="522" spans="1:13" ht="14.25" customHeight="1" x14ac:dyDescent="0.2">
      <c r="A522" s="5">
        <v>45642</v>
      </c>
      <c r="B522" s="6" t="s">
        <v>57</v>
      </c>
      <c r="C522" s="6" t="s">
        <v>126</v>
      </c>
      <c r="D522" s="6" t="s">
        <v>127</v>
      </c>
      <c r="E522" s="6" t="s">
        <v>45</v>
      </c>
      <c r="F522" s="6" t="s">
        <v>128</v>
      </c>
      <c r="G522" s="6" t="s">
        <v>26</v>
      </c>
      <c r="H522" s="6" t="s">
        <v>116</v>
      </c>
      <c r="I522" s="6">
        <v>144</v>
      </c>
      <c r="J522" s="6">
        <v>12</v>
      </c>
      <c r="K522" s="6">
        <v>1060.68</v>
      </c>
      <c r="L522" s="6"/>
      <c r="M522" s="6" t="s">
        <v>105</v>
      </c>
    </row>
    <row r="523" spans="1:13" ht="14.25" customHeight="1" x14ac:dyDescent="0.2">
      <c r="A523" s="5">
        <v>45642</v>
      </c>
      <c r="B523" s="6" t="s">
        <v>57</v>
      </c>
      <c r="C523" s="6" t="s">
        <v>129</v>
      </c>
      <c r="D523" s="6" t="s">
        <v>130</v>
      </c>
      <c r="E523" s="6" t="s">
        <v>81</v>
      </c>
      <c r="F523" s="6" t="s">
        <v>82</v>
      </c>
      <c r="G523" s="6" t="s">
        <v>26</v>
      </c>
      <c r="H523" s="6" t="s">
        <v>116</v>
      </c>
      <c r="I523" s="6">
        <v>144</v>
      </c>
      <c r="J523" s="6">
        <v>6</v>
      </c>
      <c r="K523" s="6">
        <v>262.5</v>
      </c>
      <c r="L523" s="6"/>
      <c r="M523" s="6" t="s">
        <v>105</v>
      </c>
    </row>
    <row r="524" spans="1:13" ht="14.25" customHeight="1" x14ac:dyDescent="0.2">
      <c r="A524" s="5">
        <v>45642</v>
      </c>
      <c r="B524" s="6" t="s">
        <v>57</v>
      </c>
      <c r="C524" s="6" t="s">
        <v>129</v>
      </c>
      <c r="D524" s="6" t="s">
        <v>130</v>
      </c>
      <c r="E524" s="6" t="s">
        <v>81</v>
      </c>
      <c r="F524" s="6" t="s">
        <v>82</v>
      </c>
      <c r="G524" s="6" t="s">
        <v>31</v>
      </c>
      <c r="H524" s="6" t="s">
        <v>117</v>
      </c>
      <c r="I524" s="6">
        <v>60</v>
      </c>
      <c r="J524" s="6">
        <v>120</v>
      </c>
      <c r="K524" s="6">
        <v>5404.8</v>
      </c>
      <c r="L524" s="6"/>
      <c r="M524" s="6" t="s">
        <v>105</v>
      </c>
    </row>
    <row r="525" spans="1:13" ht="14.25" customHeight="1" x14ac:dyDescent="0.2">
      <c r="A525" s="5">
        <v>45642</v>
      </c>
      <c r="B525" s="6" t="s">
        <v>57</v>
      </c>
      <c r="C525" s="6" t="s">
        <v>129</v>
      </c>
      <c r="D525" s="6" t="s">
        <v>130</v>
      </c>
      <c r="E525" s="6" t="s">
        <v>81</v>
      </c>
      <c r="F525" s="6" t="s">
        <v>82</v>
      </c>
      <c r="G525" s="6" t="s">
        <v>31</v>
      </c>
      <c r="H525" s="6" t="s">
        <v>117</v>
      </c>
      <c r="I525" s="6">
        <v>60</v>
      </c>
      <c r="J525" s="6">
        <v>120</v>
      </c>
      <c r="K525" s="6">
        <v>5404.8</v>
      </c>
      <c r="L525" s="6"/>
      <c r="M525" s="6" t="s">
        <v>105</v>
      </c>
    </row>
    <row r="526" spans="1:13" ht="14.25" customHeight="1" x14ac:dyDescent="0.2">
      <c r="A526" s="5">
        <v>45642</v>
      </c>
      <c r="B526" s="6" t="s">
        <v>57</v>
      </c>
      <c r="C526" s="6" t="s">
        <v>126</v>
      </c>
      <c r="D526" s="6" t="s">
        <v>127</v>
      </c>
      <c r="E526" s="6" t="s">
        <v>45</v>
      </c>
      <c r="F526" s="6" t="s">
        <v>128</v>
      </c>
      <c r="G526" s="6" t="s">
        <v>31</v>
      </c>
      <c r="H526" s="6" t="s">
        <v>117</v>
      </c>
      <c r="I526" s="6">
        <v>1</v>
      </c>
      <c r="J526" s="6">
        <v>1</v>
      </c>
      <c r="K526" s="6">
        <v>3481.14</v>
      </c>
      <c r="L526" s="6"/>
      <c r="M526" s="6" t="s">
        <v>105</v>
      </c>
    </row>
    <row r="527" spans="1:13" ht="14.25" customHeight="1" x14ac:dyDescent="0.2">
      <c r="A527" s="5">
        <v>45642</v>
      </c>
      <c r="B527" s="6" t="s">
        <v>57</v>
      </c>
      <c r="C527" s="6" t="s">
        <v>126</v>
      </c>
      <c r="D527" s="6" t="s">
        <v>127</v>
      </c>
      <c r="E527" s="6" t="s">
        <v>45</v>
      </c>
      <c r="F527" s="6" t="s">
        <v>128</v>
      </c>
      <c r="G527" s="6" t="s">
        <v>31</v>
      </c>
      <c r="H527" s="6" t="s">
        <v>117</v>
      </c>
      <c r="I527" s="6">
        <v>1</v>
      </c>
      <c r="J527" s="6">
        <v>2</v>
      </c>
      <c r="K527" s="6">
        <v>5189.34</v>
      </c>
      <c r="L527" s="6"/>
      <c r="M527" s="6" t="s">
        <v>105</v>
      </c>
    </row>
    <row r="528" spans="1:13" ht="14.25" customHeight="1" x14ac:dyDescent="0.2">
      <c r="A528" s="5">
        <v>45642</v>
      </c>
      <c r="B528" s="6" t="s">
        <v>57</v>
      </c>
      <c r="C528" s="6" t="s">
        <v>129</v>
      </c>
      <c r="D528" s="6" t="s">
        <v>130</v>
      </c>
      <c r="E528" s="6" t="s">
        <v>81</v>
      </c>
      <c r="F528" s="6" t="s">
        <v>82</v>
      </c>
      <c r="G528" s="6" t="s">
        <v>31</v>
      </c>
      <c r="H528" s="6" t="s">
        <v>117</v>
      </c>
      <c r="I528" s="6">
        <v>30</v>
      </c>
      <c r="J528" s="6">
        <v>8</v>
      </c>
      <c r="K528" s="6">
        <v>1153.1199999999999</v>
      </c>
      <c r="L528" s="6"/>
      <c r="M528" s="6" t="s">
        <v>105</v>
      </c>
    </row>
    <row r="529" spans="1:13" ht="14.25" customHeight="1" x14ac:dyDescent="0.2">
      <c r="A529" s="5">
        <v>45642</v>
      </c>
      <c r="B529" s="6" t="s">
        <v>57</v>
      </c>
      <c r="C529" s="6" t="s">
        <v>129</v>
      </c>
      <c r="D529" s="6" t="s">
        <v>130</v>
      </c>
      <c r="E529" s="6" t="s">
        <v>81</v>
      </c>
      <c r="F529" s="6" t="s">
        <v>82</v>
      </c>
      <c r="G529" s="6" t="s">
        <v>31</v>
      </c>
      <c r="H529" s="6" t="s">
        <v>117</v>
      </c>
      <c r="I529" s="6">
        <v>30</v>
      </c>
      <c r="J529" s="6">
        <v>22</v>
      </c>
      <c r="K529" s="6">
        <v>3171.08</v>
      </c>
      <c r="L529" s="6"/>
      <c r="M529" s="6" t="s">
        <v>105</v>
      </c>
    </row>
    <row r="530" spans="1:13" ht="14.25" customHeight="1" x14ac:dyDescent="0.2">
      <c r="A530" s="5">
        <v>45642</v>
      </c>
      <c r="B530" s="6" t="s">
        <v>57</v>
      </c>
      <c r="C530" s="6" t="s">
        <v>129</v>
      </c>
      <c r="D530" s="6" t="s">
        <v>130</v>
      </c>
      <c r="E530" s="6" t="s">
        <v>81</v>
      </c>
      <c r="F530" s="6" t="s">
        <v>82</v>
      </c>
      <c r="G530" s="6" t="s">
        <v>31</v>
      </c>
      <c r="H530" s="6" t="s">
        <v>117</v>
      </c>
      <c r="I530" s="6">
        <v>40</v>
      </c>
      <c r="J530" s="6">
        <v>40</v>
      </c>
      <c r="K530" s="6">
        <v>4324.3999999999996</v>
      </c>
      <c r="L530" s="6"/>
      <c r="M530" s="6" t="s">
        <v>105</v>
      </c>
    </row>
    <row r="531" spans="1:13" ht="14.25" customHeight="1" x14ac:dyDescent="0.2">
      <c r="A531" s="5">
        <v>45642</v>
      </c>
      <c r="B531" s="6" t="s">
        <v>57</v>
      </c>
      <c r="C531" s="6" t="s">
        <v>126</v>
      </c>
      <c r="D531" s="6" t="s">
        <v>127</v>
      </c>
      <c r="E531" s="6" t="s">
        <v>45</v>
      </c>
      <c r="F531" s="6" t="s">
        <v>128</v>
      </c>
      <c r="G531" s="6" t="s">
        <v>31</v>
      </c>
      <c r="H531" s="6" t="s">
        <v>117</v>
      </c>
      <c r="I531" s="6">
        <v>120</v>
      </c>
      <c r="J531" s="6">
        <v>24</v>
      </c>
      <c r="K531" s="6">
        <v>907.92</v>
      </c>
      <c r="L531" s="6"/>
      <c r="M531" s="6" t="s">
        <v>105</v>
      </c>
    </row>
    <row r="532" spans="1:13" ht="14.25" customHeight="1" x14ac:dyDescent="0.2">
      <c r="A532" s="5">
        <v>45642</v>
      </c>
      <c r="B532" s="6" t="s">
        <v>57</v>
      </c>
      <c r="C532" s="6" t="s">
        <v>126</v>
      </c>
      <c r="D532" s="6" t="s">
        <v>127</v>
      </c>
      <c r="E532" s="6" t="s">
        <v>45</v>
      </c>
      <c r="F532" s="6" t="s">
        <v>128</v>
      </c>
      <c r="G532" s="6" t="s">
        <v>31</v>
      </c>
      <c r="H532" s="6" t="s">
        <v>133</v>
      </c>
      <c r="I532" s="6">
        <v>10</v>
      </c>
      <c r="J532" s="6">
        <v>6</v>
      </c>
      <c r="K532" s="6">
        <v>1684.26</v>
      </c>
      <c r="L532" s="6"/>
      <c r="M532" s="6" t="s">
        <v>105</v>
      </c>
    </row>
    <row r="533" spans="1:13" ht="14.25" customHeight="1" x14ac:dyDescent="0.2">
      <c r="A533" s="5">
        <v>45642</v>
      </c>
      <c r="B533" s="6" t="s">
        <v>57</v>
      </c>
      <c r="C533" s="6" t="s">
        <v>129</v>
      </c>
      <c r="D533" s="6" t="s">
        <v>130</v>
      </c>
      <c r="E533" s="6" t="s">
        <v>81</v>
      </c>
      <c r="F533" s="6" t="s">
        <v>82</v>
      </c>
      <c r="G533" s="6" t="s">
        <v>31</v>
      </c>
      <c r="H533" s="6" t="s">
        <v>32</v>
      </c>
      <c r="I533" s="6">
        <v>12</v>
      </c>
      <c r="J533" s="6">
        <v>12</v>
      </c>
      <c r="K533" s="6">
        <v>6483.48</v>
      </c>
      <c r="L533" s="6"/>
      <c r="M533" s="6" t="s">
        <v>105</v>
      </c>
    </row>
    <row r="534" spans="1:13" ht="14.25" customHeight="1" x14ac:dyDescent="0.2">
      <c r="A534" s="5">
        <v>45642</v>
      </c>
      <c r="B534" s="6" t="s">
        <v>57</v>
      </c>
      <c r="C534" s="6" t="s">
        <v>126</v>
      </c>
      <c r="D534" s="6" t="s">
        <v>127</v>
      </c>
      <c r="E534" s="6" t="s">
        <v>45</v>
      </c>
      <c r="F534" s="6" t="s">
        <v>128</v>
      </c>
      <c r="G534" s="6" t="s">
        <v>31</v>
      </c>
      <c r="H534" s="6" t="s">
        <v>32</v>
      </c>
      <c r="I534" s="6">
        <v>12</v>
      </c>
      <c r="J534" s="6">
        <v>56</v>
      </c>
      <c r="K534" s="6">
        <v>17361.12</v>
      </c>
      <c r="L534" s="6"/>
      <c r="M534" s="6" t="s">
        <v>105</v>
      </c>
    </row>
    <row r="535" spans="1:13" ht="14.25" customHeight="1" x14ac:dyDescent="0.2">
      <c r="A535" s="5">
        <v>45642</v>
      </c>
      <c r="B535" s="6" t="s">
        <v>57</v>
      </c>
      <c r="C535" s="6" t="s">
        <v>126</v>
      </c>
      <c r="D535" s="6" t="s">
        <v>127</v>
      </c>
      <c r="E535" s="6" t="s">
        <v>45</v>
      </c>
      <c r="F535" s="6" t="s">
        <v>128</v>
      </c>
      <c r="G535" s="6" t="s">
        <v>31</v>
      </c>
      <c r="H535" s="6" t="s">
        <v>32</v>
      </c>
      <c r="I535" s="6">
        <v>24</v>
      </c>
      <c r="J535" s="6">
        <v>24</v>
      </c>
      <c r="K535" s="6">
        <v>6947.52</v>
      </c>
      <c r="L535" s="6"/>
      <c r="M535" s="6" t="s">
        <v>105</v>
      </c>
    </row>
    <row r="536" spans="1:13" ht="14.25" customHeight="1" x14ac:dyDescent="0.2">
      <c r="A536" s="5">
        <v>45642</v>
      </c>
      <c r="B536" s="6" t="s">
        <v>57</v>
      </c>
      <c r="C536" s="6" t="s">
        <v>106</v>
      </c>
      <c r="D536" s="6" t="s">
        <v>107</v>
      </c>
      <c r="E536" s="6" t="s">
        <v>81</v>
      </c>
      <c r="F536" s="6" t="s">
        <v>82</v>
      </c>
      <c r="G536" s="6" t="s">
        <v>31</v>
      </c>
      <c r="H536" s="6" t="s">
        <v>32</v>
      </c>
      <c r="I536" s="6">
        <v>48</v>
      </c>
      <c r="J536" s="6">
        <v>48</v>
      </c>
      <c r="K536" s="6">
        <v>6315.84</v>
      </c>
      <c r="L536" s="6"/>
      <c r="M536" s="6" t="s">
        <v>105</v>
      </c>
    </row>
    <row r="537" spans="1:13" ht="14.25" customHeight="1" x14ac:dyDescent="0.2">
      <c r="A537" s="5">
        <v>45642</v>
      </c>
      <c r="B537" s="6" t="s">
        <v>57</v>
      </c>
      <c r="C537" s="6" t="s">
        <v>126</v>
      </c>
      <c r="D537" s="6" t="s">
        <v>127</v>
      </c>
      <c r="E537" s="6" t="s">
        <v>45</v>
      </c>
      <c r="F537" s="6" t="s">
        <v>128</v>
      </c>
      <c r="G537" s="6" t="s">
        <v>31</v>
      </c>
      <c r="H537" s="6" t="s">
        <v>32</v>
      </c>
      <c r="I537" s="6">
        <v>48</v>
      </c>
      <c r="J537" s="6">
        <v>24</v>
      </c>
      <c r="K537" s="6">
        <v>3157.92</v>
      </c>
      <c r="L537" s="6"/>
      <c r="M537" s="6" t="s">
        <v>105</v>
      </c>
    </row>
    <row r="538" spans="1:13" ht="14.25" customHeight="1" x14ac:dyDescent="0.2">
      <c r="A538" s="5">
        <v>45642</v>
      </c>
      <c r="B538" s="6" t="s">
        <v>57</v>
      </c>
      <c r="C538" s="6" t="s">
        <v>126</v>
      </c>
      <c r="D538" s="6" t="s">
        <v>127</v>
      </c>
      <c r="E538" s="6" t="s">
        <v>45</v>
      </c>
      <c r="F538" s="6" t="s">
        <v>128</v>
      </c>
      <c r="G538" s="6" t="s">
        <v>31</v>
      </c>
      <c r="H538" s="6" t="s">
        <v>32</v>
      </c>
      <c r="I538" s="6">
        <v>12</v>
      </c>
      <c r="J538" s="6">
        <v>120</v>
      </c>
      <c r="K538" s="6">
        <v>36842.400000000001</v>
      </c>
      <c r="L538" s="6"/>
      <c r="M538" s="6" t="s">
        <v>105</v>
      </c>
    </row>
    <row r="539" spans="1:13" ht="14.25" customHeight="1" x14ac:dyDescent="0.2">
      <c r="A539" s="5">
        <v>45642</v>
      </c>
      <c r="B539" s="6" t="s">
        <v>57</v>
      </c>
      <c r="C539" s="6" t="s">
        <v>126</v>
      </c>
      <c r="D539" s="6" t="s">
        <v>127</v>
      </c>
      <c r="E539" s="6" t="s">
        <v>45</v>
      </c>
      <c r="F539" s="6" t="s">
        <v>128</v>
      </c>
      <c r="G539" s="6" t="s">
        <v>31</v>
      </c>
      <c r="H539" s="6" t="s">
        <v>33</v>
      </c>
      <c r="I539" s="6">
        <v>30</v>
      </c>
      <c r="J539" s="6">
        <v>224</v>
      </c>
      <c r="K539" s="6">
        <v>43229.760000000002</v>
      </c>
      <c r="L539" s="6"/>
      <c r="M539" s="6" t="s">
        <v>105</v>
      </c>
    </row>
    <row r="540" spans="1:13" ht="14.25" customHeight="1" x14ac:dyDescent="0.2">
      <c r="A540" s="5">
        <v>45642</v>
      </c>
      <c r="B540" s="6" t="s">
        <v>57</v>
      </c>
      <c r="C540" s="6" t="s">
        <v>126</v>
      </c>
      <c r="D540" s="6" t="s">
        <v>127</v>
      </c>
      <c r="E540" s="6" t="s">
        <v>45</v>
      </c>
      <c r="F540" s="6" t="s">
        <v>128</v>
      </c>
      <c r="G540" s="6" t="s">
        <v>31</v>
      </c>
      <c r="H540" s="6" t="s">
        <v>33</v>
      </c>
      <c r="I540" s="6">
        <v>45</v>
      </c>
      <c r="J540" s="6">
        <v>36</v>
      </c>
      <c r="K540" s="6">
        <v>5842.08</v>
      </c>
      <c r="L540" s="6"/>
      <c r="M540" s="6" t="s">
        <v>105</v>
      </c>
    </row>
    <row r="541" spans="1:13" ht="14.25" customHeight="1" x14ac:dyDescent="0.2">
      <c r="A541" s="5">
        <v>45642</v>
      </c>
      <c r="B541" s="6" t="s">
        <v>57</v>
      </c>
      <c r="C541" s="6" t="s">
        <v>126</v>
      </c>
      <c r="D541" s="6" t="s">
        <v>127</v>
      </c>
      <c r="E541" s="6" t="s">
        <v>45</v>
      </c>
      <c r="F541" s="6" t="s">
        <v>128</v>
      </c>
      <c r="G541" s="6" t="s">
        <v>31</v>
      </c>
      <c r="H541" s="6" t="s">
        <v>33</v>
      </c>
      <c r="I541" s="6">
        <v>50</v>
      </c>
      <c r="J541" s="6">
        <v>12</v>
      </c>
      <c r="K541" s="6">
        <v>1947.36</v>
      </c>
      <c r="L541" s="6"/>
      <c r="M541" s="6" t="s">
        <v>105</v>
      </c>
    </row>
    <row r="542" spans="1:13" ht="14.25" customHeight="1" x14ac:dyDescent="0.2">
      <c r="A542" s="5">
        <v>45642</v>
      </c>
      <c r="B542" s="6" t="s">
        <v>57</v>
      </c>
      <c r="C542" s="6" t="s">
        <v>126</v>
      </c>
      <c r="D542" s="6" t="s">
        <v>127</v>
      </c>
      <c r="E542" s="6" t="s">
        <v>45</v>
      </c>
      <c r="F542" s="6" t="s">
        <v>128</v>
      </c>
      <c r="G542" s="6" t="s">
        <v>31</v>
      </c>
      <c r="H542" s="6" t="s">
        <v>32</v>
      </c>
      <c r="I542" s="6">
        <v>32</v>
      </c>
      <c r="J542" s="6">
        <v>20</v>
      </c>
      <c r="K542" s="6">
        <v>3153.2</v>
      </c>
      <c r="L542" s="6"/>
      <c r="M542" s="6" t="s">
        <v>105</v>
      </c>
    </row>
    <row r="543" spans="1:13" ht="14.25" customHeight="1" x14ac:dyDescent="0.2">
      <c r="A543" s="5">
        <v>45642</v>
      </c>
      <c r="B543" s="6" t="s">
        <v>57</v>
      </c>
      <c r="C543" s="6" t="s">
        <v>126</v>
      </c>
      <c r="D543" s="6" t="s">
        <v>127</v>
      </c>
      <c r="E543" s="6" t="s">
        <v>45</v>
      </c>
      <c r="F543" s="6" t="s">
        <v>128</v>
      </c>
      <c r="G543" s="6" t="s">
        <v>31</v>
      </c>
      <c r="H543" s="6" t="s">
        <v>32</v>
      </c>
      <c r="I543" s="6">
        <v>32</v>
      </c>
      <c r="J543" s="6">
        <v>4</v>
      </c>
      <c r="K543" s="6">
        <v>630.64</v>
      </c>
      <c r="L543" s="6"/>
      <c r="M543" s="6" t="s">
        <v>105</v>
      </c>
    </row>
    <row r="544" spans="1:13" ht="14.25" customHeight="1" x14ac:dyDescent="0.2">
      <c r="A544" s="5">
        <v>45642</v>
      </c>
      <c r="B544" s="6" t="s">
        <v>57</v>
      </c>
      <c r="C544" s="6" t="s">
        <v>126</v>
      </c>
      <c r="D544" s="6" t="s">
        <v>127</v>
      </c>
      <c r="E544" s="6" t="s">
        <v>45</v>
      </c>
      <c r="F544" s="6" t="s">
        <v>128</v>
      </c>
      <c r="G544" s="6" t="s">
        <v>31</v>
      </c>
      <c r="H544" s="6" t="s">
        <v>32</v>
      </c>
      <c r="I544" s="6">
        <v>18</v>
      </c>
      <c r="J544" s="6">
        <v>12</v>
      </c>
      <c r="K544" s="6">
        <v>3684.24</v>
      </c>
      <c r="L544" s="6"/>
      <c r="M544" s="6" t="s">
        <v>105</v>
      </c>
    </row>
    <row r="545" spans="1:13" ht="14.25" customHeight="1" x14ac:dyDescent="0.2">
      <c r="A545" s="5">
        <v>45642</v>
      </c>
      <c r="B545" s="6" t="s">
        <v>57</v>
      </c>
      <c r="C545" s="6" t="s">
        <v>126</v>
      </c>
      <c r="D545" s="6" t="s">
        <v>127</v>
      </c>
      <c r="E545" s="6" t="s">
        <v>45</v>
      </c>
      <c r="F545" s="6" t="s">
        <v>128</v>
      </c>
      <c r="G545" s="6" t="s">
        <v>31</v>
      </c>
      <c r="H545" s="6" t="s">
        <v>32</v>
      </c>
      <c r="I545" s="6">
        <v>60</v>
      </c>
      <c r="J545" s="6">
        <v>24</v>
      </c>
      <c r="K545" s="6">
        <v>1405.2</v>
      </c>
      <c r="L545" s="6"/>
      <c r="M545" s="6" t="s">
        <v>105</v>
      </c>
    </row>
    <row r="546" spans="1:13" ht="14.25" customHeight="1" x14ac:dyDescent="0.2">
      <c r="A546" s="5">
        <v>45642</v>
      </c>
      <c r="B546" s="6" t="s">
        <v>57</v>
      </c>
      <c r="C546" s="6" t="s">
        <v>126</v>
      </c>
      <c r="D546" s="6" t="s">
        <v>127</v>
      </c>
      <c r="E546" s="6" t="s">
        <v>45</v>
      </c>
      <c r="F546" s="6" t="s">
        <v>128</v>
      </c>
      <c r="G546" s="6" t="s">
        <v>31</v>
      </c>
      <c r="H546" s="6" t="s">
        <v>32</v>
      </c>
      <c r="I546" s="6">
        <v>48</v>
      </c>
      <c r="J546" s="6">
        <v>24</v>
      </c>
      <c r="K546" s="6">
        <v>4108.08</v>
      </c>
      <c r="L546" s="6"/>
      <c r="M546" s="6" t="s">
        <v>105</v>
      </c>
    </row>
    <row r="547" spans="1:13" ht="14.25" customHeight="1" x14ac:dyDescent="0.2">
      <c r="A547" s="5">
        <v>45642</v>
      </c>
      <c r="B547" s="6" t="s">
        <v>57</v>
      </c>
      <c r="C547" s="6" t="s">
        <v>126</v>
      </c>
      <c r="D547" s="6" t="s">
        <v>127</v>
      </c>
      <c r="E547" s="6" t="s">
        <v>45</v>
      </c>
      <c r="F547" s="6" t="s">
        <v>128</v>
      </c>
      <c r="G547" s="6" t="s">
        <v>31</v>
      </c>
      <c r="H547" s="6" t="s">
        <v>32</v>
      </c>
      <c r="I547" s="6">
        <v>20</v>
      </c>
      <c r="J547" s="6">
        <v>24</v>
      </c>
      <c r="K547" s="6">
        <v>11163.12</v>
      </c>
      <c r="L547" s="6"/>
      <c r="M547" s="6" t="s">
        <v>105</v>
      </c>
    </row>
    <row r="548" spans="1:13" ht="14.25" customHeight="1" x14ac:dyDescent="0.2">
      <c r="A548" s="5">
        <v>45642</v>
      </c>
      <c r="B548" s="6" t="s">
        <v>57</v>
      </c>
      <c r="C548" s="6" t="s">
        <v>126</v>
      </c>
      <c r="D548" s="6" t="s">
        <v>127</v>
      </c>
      <c r="E548" s="6" t="s">
        <v>45</v>
      </c>
      <c r="F548" s="6" t="s">
        <v>128</v>
      </c>
      <c r="G548" s="6" t="s">
        <v>31</v>
      </c>
      <c r="H548" s="6" t="s">
        <v>32</v>
      </c>
      <c r="I548" s="6">
        <v>60</v>
      </c>
      <c r="J548" s="6">
        <v>12</v>
      </c>
      <c r="K548" s="6">
        <v>973.08</v>
      </c>
      <c r="L548" s="6"/>
      <c r="M548" s="6" t="s">
        <v>105</v>
      </c>
    </row>
    <row r="549" spans="1:13" ht="14.25" customHeight="1" x14ac:dyDescent="0.2">
      <c r="A549" s="5">
        <v>45642</v>
      </c>
      <c r="B549" s="6" t="s">
        <v>57</v>
      </c>
      <c r="C549" s="6" t="s">
        <v>126</v>
      </c>
      <c r="D549" s="6" t="s">
        <v>127</v>
      </c>
      <c r="E549" s="6" t="s">
        <v>45</v>
      </c>
      <c r="F549" s="6" t="s">
        <v>128</v>
      </c>
      <c r="G549" s="6" t="s">
        <v>31</v>
      </c>
      <c r="H549" s="6" t="s">
        <v>32</v>
      </c>
      <c r="I549" s="6">
        <v>24</v>
      </c>
      <c r="J549" s="6">
        <v>72</v>
      </c>
      <c r="K549" s="6">
        <v>14210.64</v>
      </c>
      <c r="L549" s="6"/>
      <c r="M549" s="6" t="s">
        <v>105</v>
      </c>
    </row>
    <row r="550" spans="1:13" ht="14.25" customHeight="1" x14ac:dyDescent="0.2">
      <c r="A550" s="5">
        <v>45642</v>
      </c>
      <c r="B550" s="6" t="s">
        <v>57</v>
      </c>
      <c r="C550" s="6" t="s">
        <v>126</v>
      </c>
      <c r="D550" s="6" t="s">
        <v>127</v>
      </c>
      <c r="E550" s="6" t="s">
        <v>45</v>
      </c>
      <c r="F550" s="6" t="s">
        <v>128</v>
      </c>
      <c r="G550" s="6" t="s">
        <v>31</v>
      </c>
      <c r="H550" s="6" t="s">
        <v>32</v>
      </c>
      <c r="I550" s="6">
        <v>18</v>
      </c>
      <c r="J550" s="6">
        <v>18</v>
      </c>
      <c r="K550" s="6">
        <v>7105.32</v>
      </c>
      <c r="L550" s="6"/>
      <c r="M550" s="6" t="s">
        <v>105</v>
      </c>
    </row>
    <row r="551" spans="1:13" ht="14.25" customHeight="1" x14ac:dyDescent="0.2">
      <c r="A551" s="5">
        <v>45642</v>
      </c>
      <c r="B551" s="6" t="s">
        <v>57</v>
      </c>
      <c r="C551" s="6" t="s">
        <v>126</v>
      </c>
      <c r="D551" s="6" t="s">
        <v>127</v>
      </c>
      <c r="E551" s="6" t="s">
        <v>45</v>
      </c>
      <c r="F551" s="6" t="s">
        <v>128</v>
      </c>
      <c r="G551" s="6" t="s">
        <v>31</v>
      </c>
      <c r="H551" s="6" t="s">
        <v>32</v>
      </c>
      <c r="I551" s="6">
        <v>18</v>
      </c>
      <c r="J551" s="6">
        <v>6</v>
      </c>
      <c r="K551" s="6">
        <v>3146.88</v>
      </c>
      <c r="L551" s="6"/>
      <c r="M551" s="6" t="s">
        <v>105</v>
      </c>
    </row>
    <row r="552" spans="1:13" ht="14.25" customHeight="1" x14ac:dyDescent="0.2">
      <c r="A552" s="5">
        <v>45642</v>
      </c>
      <c r="B552" s="6" t="s">
        <v>57</v>
      </c>
      <c r="C552" s="6" t="s">
        <v>126</v>
      </c>
      <c r="D552" s="6" t="s">
        <v>127</v>
      </c>
      <c r="E552" s="6" t="s">
        <v>45</v>
      </c>
      <c r="F552" s="6" t="s">
        <v>128</v>
      </c>
      <c r="G552" s="6" t="s">
        <v>31</v>
      </c>
      <c r="H552" s="6" t="s">
        <v>32</v>
      </c>
      <c r="I552" s="6">
        <v>48</v>
      </c>
      <c r="J552" s="6">
        <v>36</v>
      </c>
      <c r="K552" s="6">
        <v>3567.6</v>
      </c>
      <c r="L552" s="6"/>
      <c r="M552" s="6" t="s">
        <v>105</v>
      </c>
    </row>
    <row r="553" spans="1:13" ht="14.25" customHeight="1" x14ac:dyDescent="0.2">
      <c r="A553" s="5">
        <v>45642</v>
      </c>
      <c r="B553" s="6" t="s">
        <v>57</v>
      </c>
      <c r="C553" s="6" t="s">
        <v>129</v>
      </c>
      <c r="D553" s="6" t="s">
        <v>130</v>
      </c>
      <c r="E553" s="6" t="s">
        <v>81</v>
      </c>
      <c r="F553" s="6" t="s">
        <v>82</v>
      </c>
      <c r="G553" s="6" t="s">
        <v>31</v>
      </c>
      <c r="H553" s="6" t="s">
        <v>32</v>
      </c>
      <c r="I553" s="6">
        <v>72</v>
      </c>
      <c r="J553" s="6">
        <v>72</v>
      </c>
      <c r="K553" s="6">
        <v>4540.32</v>
      </c>
      <c r="L553" s="6"/>
      <c r="M553" s="6" t="s">
        <v>105</v>
      </c>
    </row>
    <row r="554" spans="1:13" ht="14.25" customHeight="1" x14ac:dyDescent="0.2">
      <c r="A554" s="5">
        <v>45642</v>
      </c>
      <c r="B554" s="6" t="s">
        <v>57</v>
      </c>
      <c r="C554" s="6" t="s">
        <v>126</v>
      </c>
      <c r="D554" s="6" t="s">
        <v>127</v>
      </c>
      <c r="E554" s="6" t="s">
        <v>45</v>
      </c>
      <c r="F554" s="6" t="s">
        <v>128</v>
      </c>
      <c r="G554" s="6" t="s">
        <v>31</v>
      </c>
      <c r="H554" s="6" t="s">
        <v>32</v>
      </c>
      <c r="I554" s="6">
        <v>18</v>
      </c>
      <c r="J554" s="6">
        <v>12</v>
      </c>
      <c r="K554" s="6">
        <v>3684.24</v>
      </c>
      <c r="L554" s="6"/>
      <c r="M554" s="6" t="s">
        <v>105</v>
      </c>
    </row>
    <row r="555" spans="1:13" ht="14.25" customHeight="1" x14ac:dyDescent="0.2">
      <c r="A555" s="5">
        <v>45642</v>
      </c>
      <c r="B555" s="6" t="s">
        <v>57</v>
      </c>
      <c r="C555" s="6" t="s">
        <v>129</v>
      </c>
      <c r="D555" s="6" t="s">
        <v>130</v>
      </c>
      <c r="E555" s="6" t="s">
        <v>81</v>
      </c>
      <c r="F555" s="6" t="s">
        <v>82</v>
      </c>
      <c r="G555" s="6" t="s">
        <v>31</v>
      </c>
      <c r="H555" s="6" t="s">
        <v>32</v>
      </c>
      <c r="I555" s="6">
        <v>18</v>
      </c>
      <c r="J555" s="6">
        <v>18</v>
      </c>
      <c r="K555" s="6">
        <v>5526.36</v>
      </c>
      <c r="L555" s="6"/>
      <c r="M555" s="6" t="s">
        <v>105</v>
      </c>
    </row>
    <row r="556" spans="1:13" ht="14.25" customHeight="1" x14ac:dyDescent="0.2">
      <c r="A556" s="5">
        <v>45642</v>
      </c>
      <c r="B556" s="6" t="s">
        <v>57</v>
      </c>
      <c r="C556" s="6" t="s">
        <v>129</v>
      </c>
      <c r="D556" s="6" t="s">
        <v>130</v>
      </c>
      <c r="E556" s="6" t="s">
        <v>81</v>
      </c>
      <c r="F556" s="6" t="s">
        <v>82</v>
      </c>
      <c r="G556" s="6" t="s">
        <v>31</v>
      </c>
      <c r="H556" s="6" t="s">
        <v>32</v>
      </c>
      <c r="I556" s="6">
        <v>18</v>
      </c>
      <c r="J556" s="6">
        <v>18</v>
      </c>
      <c r="K556" s="6">
        <v>7105.32</v>
      </c>
      <c r="L556" s="6"/>
      <c r="M556" s="6" t="s">
        <v>105</v>
      </c>
    </row>
    <row r="557" spans="1:13" ht="14.25" customHeight="1" x14ac:dyDescent="0.2">
      <c r="A557" s="5">
        <v>45642</v>
      </c>
      <c r="B557" s="6" t="s">
        <v>57</v>
      </c>
      <c r="C557" s="6" t="s">
        <v>129</v>
      </c>
      <c r="D557" s="6" t="s">
        <v>130</v>
      </c>
      <c r="E557" s="6" t="s">
        <v>81</v>
      </c>
      <c r="F557" s="6" t="s">
        <v>82</v>
      </c>
      <c r="G557" s="6" t="s">
        <v>31</v>
      </c>
      <c r="H557" s="6" t="s">
        <v>32</v>
      </c>
      <c r="I557" s="6">
        <v>18</v>
      </c>
      <c r="J557" s="6">
        <v>18</v>
      </c>
      <c r="K557" s="6">
        <v>5999.94</v>
      </c>
      <c r="L557" s="6"/>
      <c r="M557" s="6" t="s">
        <v>105</v>
      </c>
    </row>
    <row r="558" spans="1:13" ht="14.25" customHeight="1" x14ac:dyDescent="0.2">
      <c r="A558" s="5">
        <v>45642</v>
      </c>
      <c r="B558" s="6" t="s">
        <v>57</v>
      </c>
      <c r="C558" s="6" t="s">
        <v>126</v>
      </c>
      <c r="D558" s="6" t="s">
        <v>127</v>
      </c>
      <c r="E558" s="6" t="s">
        <v>45</v>
      </c>
      <c r="F558" s="6" t="s">
        <v>128</v>
      </c>
      <c r="G558" s="6" t="s">
        <v>40</v>
      </c>
      <c r="H558" s="6" t="s">
        <v>121</v>
      </c>
      <c r="I558" s="6">
        <v>960</v>
      </c>
      <c r="J558" s="6">
        <v>120</v>
      </c>
      <c r="K558" s="6">
        <v>5602.8</v>
      </c>
      <c r="L558" s="6"/>
      <c r="M558" s="6" t="s">
        <v>105</v>
      </c>
    </row>
    <row r="559" spans="1:13" ht="14.25" customHeight="1" x14ac:dyDescent="0.2">
      <c r="A559" s="5">
        <v>45642</v>
      </c>
      <c r="B559" s="6" t="s">
        <v>57</v>
      </c>
      <c r="C559" s="6" t="s">
        <v>129</v>
      </c>
      <c r="D559" s="6" t="s">
        <v>130</v>
      </c>
      <c r="E559" s="6" t="s">
        <v>81</v>
      </c>
      <c r="F559" s="6" t="s">
        <v>82</v>
      </c>
      <c r="G559" s="6" t="s">
        <v>40</v>
      </c>
      <c r="H559" s="6" t="s">
        <v>41</v>
      </c>
      <c r="I559" s="6">
        <v>1080</v>
      </c>
      <c r="J559" s="6">
        <v>240</v>
      </c>
      <c r="K559" s="6">
        <v>11016</v>
      </c>
      <c r="L559" s="6"/>
      <c r="M559" s="6" t="s">
        <v>105</v>
      </c>
    </row>
    <row r="560" spans="1:13" ht="14.25" customHeight="1" x14ac:dyDescent="0.2">
      <c r="A560" s="5">
        <v>45642</v>
      </c>
      <c r="B560" s="6" t="s">
        <v>57</v>
      </c>
      <c r="C560" s="6" t="s">
        <v>129</v>
      </c>
      <c r="D560" s="6" t="s">
        <v>130</v>
      </c>
      <c r="E560" s="6" t="s">
        <v>81</v>
      </c>
      <c r="F560" s="6" t="s">
        <v>82</v>
      </c>
      <c r="G560" s="6" t="s">
        <v>40</v>
      </c>
      <c r="H560" s="6" t="s">
        <v>41</v>
      </c>
      <c r="I560" s="6">
        <v>216</v>
      </c>
      <c r="J560" s="6">
        <v>36</v>
      </c>
      <c r="K560" s="6">
        <v>3755.16</v>
      </c>
      <c r="L560" s="6"/>
      <c r="M560" s="6" t="s">
        <v>105</v>
      </c>
    </row>
    <row r="561" spans="1:13" ht="14.25" customHeight="1" x14ac:dyDescent="0.2">
      <c r="A561" s="5">
        <v>45642</v>
      </c>
      <c r="B561" s="6" t="s">
        <v>57</v>
      </c>
      <c r="C561" s="6" t="s">
        <v>126</v>
      </c>
      <c r="D561" s="6" t="s">
        <v>127</v>
      </c>
      <c r="E561" s="6" t="s">
        <v>45</v>
      </c>
      <c r="F561" s="6" t="s">
        <v>128</v>
      </c>
      <c r="G561" s="6" t="s">
        <v>40</v>
      </c>
      <c r="H561" s="6" t="s">
        <v>42</v>
      </c>
      <c r="I561" s="6">
        <v>25</v>
      </c>
      <c r="J561" s="6">
        <v>5</v>
      </c>
      <c r="K561" s="6">
        <v>6333.15</v>
      </c>
      <c r="L561" s="6"/>
      <c r="M561" s="6" t="s">
        <v>105</v>
      </c>
    </row>
    <row r="562" spans="1:13" ht="14.25" customHeight="1" x14ac:dyDescent="0.2">
      <c r="A562" s="5">
        <v>45642</v>
      </c>
      <c r="B562" s="6" t="s">
        <v>57</v>
      </c>
      <c r="C562" s="6" t="s">
        <v>129</v>
      </c>
      <c r="D562" s="6" t="s">
        <v>130</v>
      </c>
      <c r="E562" s="6" t="s">
        <v>81</v>
      </c>
      <c r="F562" s="6" t="s">
        <v>82</v>
      </c>
      <c r="G562" s="6" t="s">
        <v>40</v>
      </c>
      <c r="H562" s="6" t="s">
        <v>42</v>
      </c>
      <c r="I562" s="6">
        <v>25</v>
      </c>
      <c r="J562" s="6">
        <v>3</v>
      </c>
      <c r="K562" s="6">
        <v>3799.89</v>
      </c>
      <c r="L562" s="6"/>
      <c r="M562" s="6" t="s">
        <v>105</v>
      </c>
    </row>
    <row r="563" spans="1:13" ht="14.25" customHeight="1" x14ac:dyDescent="0.2">
      <c r="A563" s="5">
        <v>45642</v>
      </c>
      <c r="B563" s="6" t="s">
        <v>57</v>
      </c>
      <c r="C563" s="6" t="s">
        <v>126</v>
      </c>
      <c r="D563" s="6" t="s">
        <v>127</v>
      </c>
      <c r="E563" s="6" t="s">
        <v>45</v>
      </c>
      <c r="F563" s="6" t="s">
        <v>128</v>
      </c>
      <c r="G563" s="6" t="s">
        <v>40</v>
      </c>
      <c r="H563" s="6" t="s">
        <v>42</v>
      </c>
      <c r="I563" s="6">
        <v>12</v>
      </c>
      <c r="J563" s="6">
        <v>4</v>
      </c>
      <c r="K563" s="6">
        <v>3671.72</v>
      </c>
      <c r="L563" s="6"/>
      <c r="M563" s="6" t="s">
        <v>105</v>
      </c>
    </row>
    <row r="564" spans="1:13" ht="14.25" customHeight="1" x14ac:dyDescent="0.2">
      <c r="A564" s="5">
        <v>45642</v>
      </c>
      <c r="B564" s="6" t="s">
        <v>57</v>
      </c>
      <c r="C564" s="6" t="s">
        <v>126</v>
      </c>
      <c r="D564" s="6" t="s">
        <v>127</v>
      </c>
      <c r="E564" s="6" t="s">
        <v>45</v>
      </c>
      <c r="F564" s="6" t="s">
        <v>128</v>
      </c>
      <c r="G564" s="6" t="s">
        <v>40</v>
      </c>
      <c r="H564" s="6" t="s">
        <v>134</v>
      </c>
      <c r="I564" s="6">
        <v>120</v>
      </c>
      <c r="J564" s="6">
        <v>12</v>
      </c>
      <c r="K564" s="6">
        <v>1989.96</v>
      </c>
      <c r="L564" s="6"/>
      <c r="M564" s="6" t="s">
        <v>105</v>
      </c>
    </row>
    <row r="565" spans="1:13" ht="14.25" customHeight="1" x14ac:dyDescent="0.2">
      <c r="A565" s="5">
        <v>45642</v>
      </c>
      <c r="B565" s="6" t="s">
        <v>57</v>
      </c>
      <c r="C565" s="6" t="s">
        <v>126</v>
      </c>
      <c r="D565" s="6" t="s">
        <v>127</v>
      </c>
      <c r="E565" s="6" t="s">
        <v>45</v>
      </c>
      <c r="F565" s="6" t="s">
        <v>128</v>
      </c>
      <c r="G565" s="6" t="s">
        <v>40</v>
      </c>
      <c r="H565" s="6" t="s">
        <v>93</v>
      </c>
      <c r="I565" s="6">
        <v>32</v>
      </c>
      <c r="J565" s="6">
        <v>12</v>
      </c>
      <c r="K565" s="6">
        <v>2102.64</v>
      </c>
      <c r="L565" s="6"/>
      <c r="M565" s="6" t="s">
        <v>105</v>
      </c>
    </row>
    <row r="566" spans="1:13" ht="14.25" customHeight="1" x14ac:dyDescent="0.2">
      <c r="A566" s="5">
        <v>45642</v>
      </c>
      <c r="B566" s="6" t="s">
        <v>57</v>
      </c>
      <c r="C566" s="6" t="s">
        <v>129</v>
      </c>
      <c r="D566" s="6" t="s">
        <v>130</v>
      </c>
      <c r="E566" s="6" t="s">
        <v>81</v>
      </c>
      <c r="F566" s="6" t="s">
        <v>82</v>
      </c>
      <c r="G566" s="6" t="s">
        <v>40</v>
      </c>
      <c r="H566" s="6" t="s">
        <v>93</v>
      </c>
      <c r="I566" s="6">
        <v>32</v>
      </c>
      <c r="J566" s="6">
        <v>192</v>
      </c>
      <c r="K566" s="6">
        <v>33642.239999999998</v>
      </c>
      <c r="L566" s="6"/>
      <c r="M566" s="6" t="s">
        <v>105</v>
      </c>
    </row>
    <row r="567" spans="1:13" ht="14.25" customHeight="1" x14ac:dyDescent="0.2">
      <c r="A567" s="5">
        <v>45642</v>
      </c>
      <c r="B567" s="6" t="s">
        <v>57</v>
      </c>
      <c r="C567" s="6" t="s">
        <v>118</v>
      </c>
      <c r="D567" s="6" t="s">
        <v>119</v>
      </c>
      <c r="E567" s="6" t="s">
        <v>114</v>
      </c>
      <c r="F567" s="6" t="s">
        <v>120</v>
      </c>
      <c r="G567" s="6" t="s">
        <v>40</v>
      </c>
      <c r="H567" s="6" t="s">
        <v>93</v>
      </c>
      <c r="I567" s="6">
        <v>32</v>
      </c>
      <c r="J567" s="6">
        <v>1848</v>
      </c>
      <c r="K567" s="6">
        <v>323806.56</v>
      </c>
      <c r="L567" s="6"/>
      <c r="M567" s="6" t="s">
        <v>105</v>
      </c>
    </row>
    <row r="568" spans="1:13" ht="14.25" customHeight="1" x14ac:dyDescent="0.2">
      <c r="A568" s="5">
        <v>45642</v>
      </c>
      <c r="B568" s="6" t="s">
        <v>57</v>
      </c>
      <c r="C568" s="6" t="s">
        <v>118</v>
      </c>
      <c r="D568" s="6" t="s">
        <v>119</v>
      </c>
      <c r="E568" s="6" t="s">
        <v>114</v>
      </c>
      <c r="F568" s="6" t="s">
        <v>120</v>
      </c>
      <c r="G568" s="6" t="s">
        <v>40</v>
      </c>
      <c r="H568" s="6" t="s">
        <v>93</v>
      </c>
      <c r="I568" s="6">
        <v>32</v>
      </c>
      <c r="J568" s="6">
        <v>1352</v>
      </c>
      <c r="K568" s="6">
        <v>236897.44</v>
      </c>
      <c r="L568" s="6"/>
      <c r="M568" s="6" t="s">
        <v>105</v>
      </c>
    </row>
    <row r="569" spans="1:13" ht="14.25" customHeight="1" x14ac:dyDescent="0.2">
      <c r="A569" s="5">
        <v>45642</v>
      </c>
      <c r="B569" s="6" t="s">
        <v>57</v>
      </c>
      <c r="C569" s="6" t="s">
        <v>129</v>
      </c>
      <c r="D569" s="6" t="s">
        <v>130</v>
      </c>
      <c r="E569" s="6" t="s">
        <v>81</v>
      </c>
      <c r="F569" s="6" t="s">
        <v>82</v>
      </c>
      <c r="G569" s="6" t="s">
        <v>40</v>
      </c>
      <c r="H569" s="6" t="s">
        <v>93</v>
      </c>
      <c r="I569" s="6">
        <v>4</v>
      </c>
      <c r="J569" s="6">
        <v>8</v>
      </c>
      <c r="K569" s="6">
        <v>11348.4</v>
      </c>
      <c r="L569" s="6"/>
      <c r="M569" s="6" t="s">
        <v>105</v>
      </c>
    </row>
    <row r="570" spans="1:13" ht="14.25" customHeight="1" x14ac:dyDescent="0.2">
      <c r="A570" s="5">
        <v>45642</v>
      </c>
      <c r="B570" s="6" t="s">
        <v>57</v>
      </c>
      <c r="C570" s="6" t="s">
        <v>129</v>
      </c>
      <c r="D570" s="6" t="s">
        <v>130</v>
      </c>
      <c r="E570" s="6" t="s">
        <v>81</v>
      </c>
      <c r="F570" s="6" t="s">
        <v>82</v>
      </c>
      <c r="G570" s="6" t="s">
        <v>40</v>
      </c>
      <c r="H570" s="6" t="s">
        <v>47</v>
      </c>
      <c r="I570" s="6">
        <v>1080</v>
      </c>
      <c r="J570" s="6">
        <v>360</v>
      </c>
      <c r="K570" s="6">
        <v>14418</v>
      </c>
      <c r="L570" s="6"/>
      <c r="M570" s="6" t="s">
        <v>105</v>
      </c>
    </row>
    <row r="571" spans="1:13" ht="14.25" customHeight="1" x14ac:dyDescent="0.2">
      <c r="A571" s="5">
        <v>45642</v>
      </c>
      <c r="B571" s="6" t="s">
        <v>57</v>
      </c>
      <c r="C571" s="6" t="s">
        <v>126</v>
      </c>
      <c r="D571" s="6" t="s">
        <v>127</v>
      </c>
      <c r="E571" s="6" t="s">
        <v>45</v>
      </c>
      <c r="F571" s="6" t="s">
        <v>128</v>
      </c>
      <c r="G571" s="6" t="s">
        <v>40</v>
      </c>
      <c r="H571" s="6" t="s">
        <v>47</v>
      </c>
      <c r="I571" s="6">
        <v>72</v>
      </c>
      <c r="J571" s="6">
        <v>10</v>
      </c>
      <c r="K571" s="6">
        <v>4606.2</v>
      </c>
      <c r="L571" s="6"/>
      <c r="M571" s="6" t="s">
        <v>105</v>
      </c>
    </row>
    <row r="572" spans="1:13" ht="14.25" customHeight="1" x14ac:dyDescent="0.2">
      <c r="A572" s="5">
        <v>45642</v>
      </c>
      <c r="B572" s="6" t="s">
        <v>57</v>
      </c>
      <c r="C572" s="6" t="s">
        <v>118</v>
      </c>
      <c r="D572" s="6" t="s">
        <v>119</v>
      </c>
      <c r="E572" s="6" t="s">
        <v>114</v>
      </c>
      <c r="F572" s="6" t="s">
        <v>120</v>
      </c>
      <c r="G572" s="6" t="s">
        <v>40</v>
      </c>
      <c r="H572" s="6" t="s">
        <v>47</v>
      </c>
      <c r="I572" s="6">
        <v>72</v>
      </c>
      <c r="J572" s="6">
        <v>720</v>
      </c>
      <c r="K572" s="6">
        <v>331646.40000000002</v>
      </c>
      <c r="L572" s="6"/>
      <c r="M572" s="6" t="s">
        <v>105</v>
      </c>
    </row>
    <row r="573" spans="1:13" ht="14.25" customHeight="1" x14ac:dyDescent="0.2">
      <c r="A573" s="5">
        <v>45642</v>
      </c>
      <c r="B573" s="6" t="s">
        <v>57</v>
      </c>
      <c r="C573" s="6" t="s">
        <v>126</v>
      </c>
      <c r="D573" s="6" t="s">
        <v>127</v>
      </c>
      <c r="E573" s="6" t="s">
        <v>45</v>
      </c>
      <c r="F573" s="6" t="s">
        <v>128</v>
      </c>
      <c r="G573" s="6" t="s">
        <v>40</v>
      </c>
      <c r="H573" s="6" t="s">
        <v>47</v>
      </c>
      <c r="I573" s="6">
        <v>16</v>
      </c>
      <c r="J573" s="6">
        <v>6</v>
      </c>
      <c r="K573" s="6">
        <v>10368.6</v>
      </c>
      <c r="L573" s="6"/>
      <c r="M573" s="6" t="s">
        <v>105</v>
      </c>
    </row>
    <row r="574" spans="1:13" ht="14.25" customHeight="1" x14ac:dyDescent="0.2">
      <c r="A574" s="5">
        <v>45642</v>
      </c>
      <c r="B574" s="6" t="s">
        <v>57</v>
      </c>
      <c r="C574" s="6" t="s">
        <v>126</v>
      </c>
      <c r="D574" s="6" t="s">
        <v>127</v>
      </c>
      <c r="E574" s="6" t="s">
        <v>45</v>
      </c>
      <c r="F574" s="6" t="s">
        <v>128</v>
      </c>
      <c r="G574" s="6" t="s">
        <v>40</v>
      </c>
      <c r="H574" s="6" t="s">
        <v>47</v>
      </c>
      <c r="I574" s="6">
        <v>12</v>
      </c>
      <c r="J574" s="6">
        <v>4</v>
      </c>
      <c r="K574" s="6">
        <v>9299.0400000000009</v>
      </c>
      <c r="L574" s="6"/>
      <c r="M574" s="6" t="s">
        <v>105</v>
      </c>
    </row>
    <row r="575" spans="1:13" ht="14.25" customHeight="1" x14ac:dyDescent="0.2">
      <c r="A575" s="5">
        <v>45642</v>
      </c>
      <c r="B575" s="6" t="s">
        <v>57</v>
      </c>
      <c r="C575" s="6" t="s">
        <v>129</v>
      </c>
      <c r="D575" s="6" t="s">
        <v>130</v>
      </c>
      <c r="E575" s="6" t="s">
        <v>81</v>
      </c>
      <c r="F575" s="6" t="s">
        <v>82</v>
      </c>
      <c r="G575" s="6" t="s">
        <v>40</v>
      </c>
      <c r="H575" s="6" t="s">
        <v>47</v>
      </c>
      <c r="I575" s="6">
        <v>1200</v>
      </c>
      <c r="J575" s="6">
        <v>360</v>
      </c>
      <c r="K575" s="6">
        <v>7513.2</v>
      </c>
      <c r="L575" s="6"/>
      <c r="M575" s="6" t="s">
        <v>105</v>
      </c>
    </row>
    <row r="576" spans="1:13" ht="14.25" customHeight="1" x14ac:dyDescent="0.2">
      <c r="A576" s="5">
        <v>45642</v>
      </c>
      <c r="B576" s="6" t="s">
        <v>57</v>
      </c>
      <c r="C576" s="6" t="s">
        <v>126</v>
      </c>
      <c r="D576" s="6" t="s">
        <v>127</v>
      </c>
      <c r="E576" s="6" t="s">
        <v>45</v>
      </c>
      <c r="F576" s="6" t="s">
        <v>128</v>
      </c>
      <c r="G576" s="6" t="s">
        <v>40</v>
      </c>
      <c r="H576" s="6" t="s">
        <v>47</v>
      </c>
      <c r="I576" s="6">
        <v>72</v>
      </c>
      <c r="J576" s="6">
        <v>4</v>
      </c>
      <c r="K576" s="6">
        <v>961.32</v>
      </c>
      <c r="L576" s="6"/>
      <c r="M576" s="6" t="s">
        <v>105</v>
      </c>
    </row>
    <row r="577" spans="1:13" ht="14.25" customHeight="1" x14ac:dyDescent="0.2">
      <c r="A577" s="5">
        <v>45642</v>
      </c>
      <c r="B577" s="6" t="s">
        <v>57</v>
      </c>
      <c r="C577" s="6" t="s">
        <v>126</v>
      </c>
      <c r="D577" s="6" t="s">
        <v>127</v>
      </c>
      <c r="E577" s="6" t="s">
        <v>45</v>
      </c>
      <c r="F577" s="6" t="s">
        <v>128</v>
      </c>
      <c r="G577" s="6" t="s">
        <v>40</v>
      </c>
      <c r="H577" s="6" t="s">
        <v>50</v>
      </c>
      <c r="I577" s="6">
        <v>216</v>
      </c>
      <c r="J577" s="6">
        <v>36</v>
      </c>
      <c r="K577" s="6">
        <v>3755.16</v>
      </c>
      <c r="L577" s="6"/>
      <c r="M577" s="6" t="s">
        <v>105</v>
      </c>
    </row>
    <row r="578" spans="1:13" ht="14.25" customHeight="1" x14ac:dyDescent="0.2">
      <c r="A578" s="5">
        <v>45642</v>
      </c>
      <c r="B578" s="6" t="s">
        <v>57</v>
      </c>
      <c r="C578" s="6" t="s">
        <v>126</v>
      </c>
      <c r="D578" s="6" t="s">
        <v>127</v>
      </c>
      <c r="E578" s="6" t="s">
        <v>45</v>
      </c>
      <c r="F578" s="6" t="s">
        <v>128</v>
      </c>
      <c r="G578" s="6" t="s">
        <v>40</v>
      </c>
      <c r="H578" s="6" t="s">
        <v>50</v>
      </c>
      <c r="I578" s="6">
        <v>140</v>
      </c>
      <c r="J578" s="6">
        <v>24</v>
      </c>
      <c r="K578" s="6">
        <v>4305.6000000000004</v>
      </c>
      <c r="L578" s="6"/>
      <c r="M578" s="6" t="s">
        <v>105</v>
      </c>
    </row>
    <row r="579" spans="1:13" ht="14.25" customHeight="1" x14ac:dyDescent="0.2">
      <c r="A579" s="5">
        <v>45642</v>
      </c>
      <c r="B579" s="6" t="s">
        <v>57</v>
      </c>
      <c r="C579" s="6" t="s">
        <v>129</v>
      </c>
      <c r="D579" s="6" t="s">
        <v>130</v>
      </c>
      <c r="E579" s="6" t="s">
        <v>81</v>
      </c>
      <c r="F579" s="6" t="s">
        <v>82</v>
      </c>
      <c r="G579" s="6" t="s">
        <v>51</v>
      </c>
      <c r="H579" s="6" t="s">
        <v>52</v>
      </c>
      <c r="I579" s="6">
        <v>72</v>
      </c>
      <c r="J579" s="6">
        <v>6</v>
      </c>
      <c r="K579" s="6">
        <v>696.48</v>
      </c>
      <c r="L579" s="6"/>
      <c r="M579" s="6" t="s">
        <v>105</v>
      </c>
    </row>
    <row r="580" spans="1:13" ht="14.25" customHeight="1" x14ac:dyDescent="0.2">
      <c r="A580" s="5">
        <v>45642</v>
      </c>
      <c r="B580" s="6" t="s">
        <v>57</v>
      </c>
      <c r="C580" s="6" t="s">
        <v>126</v>
      </c>
      <c r="D580" s="6" t="s">
        <v>127</v>
      </c>
      <c r="E580" s="6" t="s">
        <v>45</v>
      </c>
      <c r="F580" s="6" t="s">
        <v>128</v>
      </c>
      <c r="G580" s="6" t="s">
        <v>51</v>
      </c>
      <c r="H580" s="6" t="s">
        <v>52</v>
      </c>
      <c r="I580" s="6">
        <v>48</v>
      </c>
      <c r="J580" s="6">
        <v>12</v>
      </c>
      <c r="K580" s="6">
        <v>3120</v>
      </c>
      <c r="L580" s="6"/>
      <c r="M580" s="6" t="s">
        <v>105</v>
      </c>
    </row>
    <row r="581" spans="1:13" ht="14.25" customHeight="1" x14ac:dyDescent="0.2">
      <c r="A581" s="5">
        <v>45642</v>
      </c>
      <c r="B581" s="6" t="s">
        <v>57</v>
      </c>
      <c r="C581" s="6" t="s">
        <v>126</v>
      </c>
      <c r="D581" s="6" t="s">
        <v>127</v>
      </c>
      <c r="E581" s="6" t="s">
        <v>45</v>
      </c>
      <c r="F581" s="6" t="s">
        <v>128</v>
      </c>
      <c r="G581" s="6" t="s">
        <v>51</v>
      </c>
      <c r="H581" s="6" t="s">
        <v>52</v>
      </c>
      <c r="I581" s="6">
        <v>48</v>
      </c>
      <c r="J581" s="6">
        <v>6</v>
      </c>
      <c r="K581" s="6">
        <v>1560</v>
      </c>
      <c r="L581" s="6"/>
      <c r="M581" s="6" t="s">
        <v>105</v>
      </c>
    </row>
    <row r="582" spans="1:13" ht="14.25" customHeight="1" x14ac:dyDescent="0.2">
      <c r="A582" s="5">
        <v>45642</v>
      </c>
      <c r="B582" s="6" t="s">
        <v>57</v>
      </c>
      <c r="C582" s="6" t="s">
        <v>126</v>
      </c>
      <c r="D582" s="6" t="s">
        <v>127</v>
      </c>
      <c r="E582" s="6" t="s">
        <v>45</v>
      </c>
      <c r="F582" s="6" t="s">
        <v>128</v>
      </c>
      <c r="G582" s="6" t="s">
        <v>51</v>
      </c>
      <c r="H582" s="6" t="s">
        <v>52</v>
      </c>
      <c r="I582" s="6">
        <v>96</v>
      </c>
      <c r="J582" s="6">
        <v>12</v>
      </c>
      <c r="K582" s="6">
        <v>803.52</v>
      </c>
      <c r="L582" s="6"/>
      <c r="M582" s="6" t="s">
        <v>105</v>
      </c>
    </row>
    <row r="583" spans="1:13" ht="14.25" customHeight="1" x14ac:dyDescent="0.2">
      <c r="A583" s="5">
        <v>45642</v>
      </c>
      <c r="B583" s="6" t="s">
        <v>57</v>
      </c>
      <c r="C583" s="6" t="s">
        <v>126</v>
      </c>
      <c r="D583" s="6" t="s">
        <v>127</v>
      </c>
      <c r="E583" s="6" t="s">
        <v>45</v>
      </c>
      <c r="F583" s="6" t="s">
        <v>128</v>
      </c>
      <c r="G583" s="6" t="s">
        <v>51</v>
      </c>
      <c r="H583" s="6" t="s">
        <v>52</v>
      </c>
      <c r="I583" s="6">
        <v>96</v>
      </c>
      <c r="J583" s="6">
        <v>24</v>
      </c>
      <c r="K583" s="6">
        <v>1607.04</v>
      </c>
      <c r="L583" s="6"/>
      <c r="M583" s="6" t="s">
        <v>105</v>
      </c>
    </row>
    <row r="584" spans="1:13" ht="14.25" customHeight="1" x14ac:dyDescent="0.2">
      <c r="A584" s="5">
        <v>45642</v>
      </c>
      <c r="B584" s="6" t="s">
        <v>57</v>
      </c>
      <c r="C584" s="6" t="s">
        <v>126</v>
      </c>
      <c r="D584" s="6" t="s">
        <v>127</v>
      </c>
      <c r="E584" s="6" t="s">
        <v>45</v>
      </c>
      <c r="F584" s="6" t="s">
        <v>128</v>
      </c>
      <c r="G584" s="6" t="s">
        <v>122</v>
      </c>
      <c r="H584" s="6" t="s">
        <v>123</v>
      </c>
      <c r="I584" s="6">
        <v>6</v>
      </c>
      <c r="J584" s="6">
        <v>12</v>
      </c>
      <c r="K584" s="6">
        <v>2989.92</v>
      </c>
      <c r="L584" s="6"/>
      <c r="M584" s="6" t="s">
        <v>105</v>
      </c>
    </row>
    <row r="585" spans="1:13" ht="14.25" customHeight="1" x14ac:dyDescent="0.2">
      <c r="A585" s="5">
        <v>45642</v>
      </c>
      <c r="B585" s="6" t="s">
        <v>57</v>
      </c>
      <c r="C585" s="6" t="s">
        <v>126</v>
      </c>
      <c r="D585" s="6" t="s">
        <v>127</v>
      </c>
      <c r="E585" s="6" t="s">
        <v>45</v>
      </c>
      <c r="F585" s="6" t="s">
        <v>128</v>
      </c>
      <c r="G585" s="6" t="s">
        <v>122</v>
      </c>
      <c r="H585" s="6" t="s">
        <v>123</v>
      </c>
      <c r="I585" s="6">
        <v>6</v>
      </c>
      <c r="J585" s="6">
        <v>12</v>
      </c>
      <c r="K585" s="6">
        <v>2989.92</v>
      </c>
      <c r="L585" s="6"/>
      <c r="M585" s="6" t="s">
        <v>105</v>
      </c>
    </row>
    <row r="586" spans="1:13" ht="14.25" customHeight="1" x14ac:dyDescent="0.2">
      <c r="A586" s="5">
        <v>45642</v>
      </c>
      <c r="B586" s="6" t="s">
        <v>57</v>
      </c>
      <c r="C586" s="6" t="s">
        <v>126</v>
      </c>
      <c r="D586" s="6" t="s">
        <v>127</v>
      </c>
      <c r="E586" s="6" t="s">
        <v>45</v>
      </c>
      <c r="F586" s="6" t="s">
        <v>128</v>
      </c>
      <c r="G586" s="6" t="s">
        <v>122</v>
      </c>
      <c r="H586" s="6" t="s">
        <v>123</v>
      </c>
      <c r="I586" s="6">
        <v>6</v>
      </c>
      <c r="J586" s="6">
        <v>12</v>
      </c>
      <c r="K586" s="6">
        <v>2989.92</v>
      </c>
      <c r="L586" s="6"/>
      <c r="M586" s="6" t="s">
        <v>105</v>
      </c>
    </row>
    <row r="587" spans="1:13" ht="14.25" customHeight="1" x14ac:dyDescent="0.2">
      <c r="A587" s="5">
        <v>45642</v>
      </c>
      <c r="B587" s="6" t="s">
        <v>57</v>
      </c>
      <c r="C587" s="6" t="s">
        <v>126</v>
      </c>
      <c r="D587" s="6" t="s">
        <v>127</v>
      </c>
      <c r="E587" s="6" t="s">
        <v>45</v>
      </c>
      <c r="F587" s="6" t="s">
        <v>128</v>
      </c>
      <c r="G587" s="6" t="s">
        <v>55</v>
      </c>
      <c r="H587" s="6" t="s">
        <v>56</v>
      </c>
      <c r="I587" s="6">
        <v>12</v>
      </c>
      <c r="J587" s="6">
        <v>6</v>
      </c>
      <c r="K587" s="6">
        <v>2342.64</v>
      </c>
      <c r="L587" s="6"/>
      <c r="M587" s="6" t="s">
        <v>105</v>
      </c>
    </row>
    <row r="588" spans="1:13" ht="14.25" customHeight="1" x14ac:dyDescent="0.2">
      <c r="A588" s="5">
        <v>45642</v>
      </c>
      <c r="B588" s="6" t="s">
        <v>57</v>
      </c>
      <c r="C588" s="6" t="s">
        <v>126</v>
      </c>
      <c r="D588" s="6" t="s">
        <v>127</v>
      </c>
      <c r="E588" s="6" t="s">
        <v>45</v>
      </c>
      <c r="F588" s="6" t="s">
        <v>128</v>
      </c>
      <c r="G588" s="6" t="s">
        <v>55</v>
      </c>
      <c r="H588" s="6" t="s">
        <v>56</v>
      </c>
      <c r="I588" s="6">
        <v>4</v>
      </c>
      <c r="J588" s="6">
        <v>6</v>
      </c>
      <c r="K588" s="6">
        <v>9125.2199999999993</v>
      </c>
      <c r="L588" s="6"/>
      <c r="M588" s="6" t="s">
        <v>105</v>
      </c>
    </row>
    <row r="589" spans="1:13" ht="14.25" customHeight="1" x14ac:dyDescent="0.2">
      <c r="A589" s="5">
        <v>45642</v>
      </c>
      <c r="B589" s="6" t="s">
        <v>57</v>
      </c>
      <c r="C589" s="6" t="s">
        <v>126</v>
      </c>
      <c r="D589" s="6" t="s">
        <v>127</v>
      </c>
      <c r="E589" s="6" t="s">
        <v>45</v>
      </c>
      <c r="F589" s="6" t="s">
        <v>128</v>
      </c>
      <c r="G589" s="6" t="s">
        <v>55</v>
      </c>
      <c r="H589" s="6" t="s">
        <v>56</v>
      </c>
      <c r="I589" s="6">
        <v>4</v>
      </c>
      <c r="J589" s="6">
        <v>6</v>
      </c>
      <c r="K589" s="6">
        <v>9646.92</v>
      </c>
      <c r="L589" s="6"/>
      <c r="M589" s="6" t="s">
        <v>105</v>
      </c>
    </row>
    <row r="590" spans="1:13" ht="14.25" customHeight="1" x14ac:dyDescent="0.2">
      <c r="A590" s="5">
        <v>45642</v>
      </c>
      <c r="B590" s="6" t="s">
        <v>57</v>
      </c>
      <c r="C590" s="6" t="s">
        <v>126</v>
      </c>
      <c r="D590" s="6" t="s">
        <v>127</v>
      </c>
      <c r="E590" s="6" t="s">
        <v>45</v>
      </c>
      <c r="F590" s="6" t="s">
        <v>128</v>
      </c>
      <c r="G590" s="6" t="s">
        <v>55</v>
      </c>
      <c r="H590" s="6" t="s">
        <v>56</v>
      </c>
      <c r="I590" s="6">
        <v>12</v>
      </c>
      <c r="J590" s="6">
        <v>24</v>
      </c>
      <c r="K590" s="6">
        <v>8327.0400000000009</v>
      </c>
      <c r="L590" s="6"/>
      <c r="M590" s="6" t="s">
        <v>105</v>
      </c>
    </row>
    <row r="591" spans="1:13" ht="14.25" customHeight="1" x14ac:dyDescent="0.2">
      <c r="A591" s="5">
        <v>45642</v>
      </c>
      <c r="B591" s="6" t="s">
        <v>57</v>
      </c>
      <c r="C591" s="6" t="s">
        <v>126</v>
      </c>
      <c r="D591" s="6" t="s">
        <v>127</v>
      </c>
      <c r="E591" s="6" t="s">
        <v>45</v>
      </c>
      <c r="F591" s="6" t="s">
        <v>128</v>
      </c>
      <c r="G591" s="6" t="s">
        <v>55</v>
      </c>
      <c r="H591" s="6" t="s">
        <v>56</v>
      </c>
      <c r="I591" s="6">
        <v>18</v>
      </c>
      <c r="J591" s="6">
        <v>6</v>
      </c>
      <c r="K591" s="6">
        <v>2081.7600000000002</v>
      </c>
      <c r="L591" s="6"/>
      <c r="M591" s="6" t="s">
        <v>105</v>
      </c>
    </row>
    <row r="592" spans="1:13" ht="14.25" customHeight="1" x14ac:dyDescent="0.2">
      <c r="A592" s="5">
        <v>45642</v>
      </c>
      <c r="B592" s="6" t="s">
        <v>57</v>
      </c>
      <c r="C592" s="6" t="s">
        <v>126</v>
      </c>
      <c r="D592" s="6" t="s">
        <v>127</v>
      </c>
      <c r="E592" s="6" t="s">
        <v>45</v>
      </c>
      <c r="F592" s="6" t="s">
        <v>128</v>
      </c>
      <c r="G592" s="6" t="s">
        <v>55</v>
      </c>
      <c r="H592" s="6" t="s">
        <v>56</v>
      </c>
      <c r="I592" s="6">
        <v>4</v>
      </c>
      <c r="J592" s="6">
        <v>6</v>
      </c>
      <c r="K592" s="6">
        <v>9125.2199999999993</v>
      </c>
      <c r="L592" s="6"/>
      <c r="M592" s="6" t="s">
        <v>105</v>
      </c>
    </row>
    <row r="593" spans="1:13" ht="14.25" customHeight="1" x14ac:dyDescent="0.2">
      <c r="A593" s="5">
        <v>45642</v>
      </c>
      <c r="B593" s="6" t="s">
        <v>57</v>
      </c>
      <c r="C593" s="6" t="s">
        <v>126</v>
      </c>
      <c r="D593" s="6" t="s">
        <v>127</v>
      </c>
      <c r="E593" s="6" t="s">
        <v>45</v>
      </c>
      <c r="F593" s="6" t="s">
        <v>128</v>
      </c>
      <c r="G593" s="6" t="s">
        <v>55</v>
      </c>
      <c r="H593" s="6" t="s">
        <v>56</v>
      </c>
      <c r="I593" s="6">
        <v>72</v>
      </c>
      <c r="J593" s="6">
        <v>6</v>
      </c>
      <c r="K593" s="6">
        <v>547.86</v>
      </c>
      <c r="L593" s="6"/>
      <c r="M593" s="6" t="s">
        <v>105</v>
      </c>
    </row>
    <row r="594" spans="1:13" ht="14.25" customHeight="1" x14ac:dyDescent="0.2">
      <c r="A594" s="5">
        <v>45642</v>
      </c>
      <c r="B594" s="6" t="s">
        <v>57</v>
      </c>
      <c r="C594" s="6" t="s">
        <v>126</v>
      </c>
      <c r="D594" s="6" t="s">
        <v>127</v>
      </c>
      <c r="E594" s="6" t="s">
        <v>45</v>
      </c>
      <c r="F594" s="6" t="s">
        <v>128</v>
      </c>
      <c r="G594" s="6" t="s">
        <v>55</v>
      </c>
      <c r="H594" s="6" t="s">
        <v>56</v>
      </c>
      <c r="I594" s="6">
        <v>4</v>
      </c>
      <c r="J594" s="6">
        <v>11</v>
      </c>
      <c r="K594" s="6">
        <v>12311.2</v>
      </c>
      <c r="L594" s="6"/>
      <c r="M594" s="6" t="s">
        <v>105</v>
      </c>
    </row>
    <row r="595" spans="1:13" ht="14.25" customHeight="1" x14ac:dyDescent="0.2">
      <c r="A595" s="5">
        <v>45642</v>
      </c>
      <c r="B595" s="6" t="s">
        <v>57</v>
      </c>
      <c r="C595" s="6" t="s">
        <v>126</v>
      </c>
      <c r="D595" s="6" t="s">
        <v>127</v>
      </c>
      <c r="E595" s="6" t="s">
        <v>45</v>
      </c>
      <c r="F595" s="6" t="s">
        <v>128</v>
      </c>
      <c r="G595" s="6" t="s">
        <v>55</v>
      </c>
      <c r="H595" s="6" t="s">
        <v>56</v>
      </c>
      <c r="I595" s="6">
        <v>4</v>
      </c>
      <c r="J595" s="6">
        <v>1</v>
      </c>
      <c r="K595" s="6">
        <v>1119.2</v>
      </c>
      <c r="L595" s="6"/>
      <c r="M595" s="6" t="s">
        <v>105</v>
      </c>
    </row>
    <row r="596" spans="1:13" ht="14.25" customHeight="1" x14ac:dyDescent="0.2">
      <c r="A596" s="5">
        <v>45642</v>
      </c>
      <c r="B596" s="6" t="s">
        <v>57</v>
      </c>
      <c r="C596" s="6" t="s">
        <v>126</v>
      </c>
      <c r="D596" s="6" t="s">
        <v>127</v>
      </c>
      <c r="E596" s="6" t="s">
        <v>45</v>
      </c>
      <c r="F596" s="6" t="s">
        <v>128</v>
      </c>
      <c r="G596" s="6" t="s">
        <v>55</v>
      </c>
      <c r="H596" s="6" t="s">
        <v>56</v>
      </c>
      <c r="I596" s="6">
        <v>6</v>
      </c>
      <c r="J596" s="6">
        <v>6</v>
      </c>
      <c r="K596" s="6">
        <v>3495</v>
      </c>
      <c r="L596" s="6"/>
      <c r="M596" s="6" t="s">
        <v>105</v>
      </c>
    </row>
    <row r="597" spans="1:13" ht="14.25" customHeight="1" x14ac:dyDescent="0.2">
      <c r="A597" s="5">
        <v>45642</v>
      </c>
      <c r="B597" s="6" t="s">
        <v>57</v>
      </c>
      <c r="C597" s="6" t="s">
        <v>126</v>
      </c>
      <c r="D597" s="6" t="s">
        <v>127</v>
      </c>
      <c r="E597" s="6" t="s">
        <v>45</v>
      </c>
      <c r="F597" s="6" t="s">
        <v>128</v>
      </c>
      <c r="G597" s="6" t="s">
        <v>55</v>
      </c>
      <c r="H597" s="6" t="s">
        <v>56</v>
      </c>
      <c r="I597" s="6">
        <v>192</v>
      </c>
      <c r="J597" s="6">
        <v>12</v>
      </c>
      <c r="K597" s="6">
        <v>300</v>
      </c>
      <c r="L597" s="6"/>
      <c r="M597" s="6" t="s">
        <v>105</v>
      </c>
    </row>
    <row r="598" spans="1:13" ht="14.25" customHeight="1" x14ac:dyDescent="0.2">
      <c r="A598" s="5">
        <v>45642</v>
      </c>
      <c r="B598" s="6" t="s">
        <v>57</v>
      </c>
      <c r="C598" s="6" t="s">
        <v>126</v>
      </c>
      <c r="D598" s="6" t="s">
        <v>127</v>
      </c>
      <c r="E598" s="6" t="s">
        <v>45</v>
      </c>
      <c r="F598" s="6" t="s">
        <v>128</v>
      </c>
      <c r="G598" s="6" t="s">
        <v>55</v>
      </c>
      <c r="H598" s="6" t="s">
        <v>56</v>
      </c>
      <c r="I598" s="6">
        <v>192</v>
      </c>
      <c r="J598" s="6">
        <v>24</v>
      </c>
      <c r="K598" s="6">
        <v>499.92</v>
      </c>
      <c r="L598" s="6"/>
      <c r="M598" s="6" t="s">
        <v>105</v>
      </c>
    </row>
    <row r="599" spans="1:13" ht="14.25" customHeight="1" x14ac:dyDescent="0.2">
      <c r="A599" s="5">
        <v>45642</v>
      </c>
      <c r="B599" s="6" t="s">
        <v>57</v>
      </c>
      <c r="C599" s="6" t="s">
        <v>129</v>
      </c>
      <c r="D599" s="6" t="s">
        <v>130</v>
      </c>
      <c r="E599" s="6" t="s">
        <v>81</v>
      </c>
      <c r="F599" s="6" t="s">
        <v>82</v>
      </c>
      <c r="G599" s="6" t="s">
        <v>55</v>
      </c>
      <c r="H599" s="6" t="s">
        <v>56</v>
      </c>
      <c r="I599" s="6">
        <v>72</v>
      </c>
      <c r="J599" s="6">
        <v>48</v>
      </c>
      <c r="K599" s="6">
        <v>2000.16</v>
      </c>
      <c r="L599" s="6"/>
      <c r="M599" s="6" t="s">
        <v>105</v>
      </c>
    </row>
    <row r="600" spans="1:13" ht="14.25" customHeight="1" x14ac:dyDescent="0.2">
      <c r="A600" s="5">
        <v>45642</v>
      </c>
      <c r="B600" s="6" t="s">
        <v>57</v>
      </c>
      <c r="C600" s="6" t="s">
        <v>129</v>
      </c>
      <c r="D600" s="6" t="s">
        <v>130</v>
      </c>
      <c r="E600" s="6" t="s">
        <v>81</v>
      </c>
      <c r="F600" s="6" t="s">
        <v>82</v>
      </c>
      <c r="G600" s="6" t="s">
        <v>55</v>
      </c>
      <c r="H600" s="6" t="s">
        <v>56</v>
      </c>
      <c r="I600" s="6">
        <v>72</v>
      </c>
      <c r="J600" s="6">
        <v>24</v>
      </c>
      <c r="K600" s="6">
        <v>1000.08</v>
      </c>
      <c r="L600" s="6"/>
      <c r="M600" s="6" t="s">
        <v>105</v>
      </c>
    </row>
    <row r="601" spans="1:13" ht="14.25" customHeight="1" x14ac:dyDescent="0.2">
      <c r="A601" s="5">
        <v>45642</v>
      </c>
      <c r="B601" s="6" t="s">
        <v>57</v>
      </c>
      <c r="C601" s="6" t="s">
        <v>126</v>
      </c>
      <c r="D601" s="6" t="s">
        <v>127</v>
      </c>
      <c r="E601" s="6" t="s">
        <v>45</v>
      </c>
      <c r="F601" s="6" t="s">
        <v>128</v>
      </c>
      <c r="G601" s="6" t="s">
        <v>55</v>
      </c>
      <c r="H601" s="6" t="s">
        <v>56</v>
      </c>
      <c r="I601" s="6">
        <v>24</v>
      </c>
      <c r="J601" s="6">
        <v>12</v>
      </c>
      <c r="K601" s="6">
        <v>1989.96</v>
      </c>
      <c r="L601" s="6"/>
      <c r="M601" s="6" t="s">
        <v>105</v>
      </c>
    </row>
    <row r="602" spans="1:13" ht="14.25" customHeight="1" x14ac:dyDescent="0.2">
      <c r="A602" s="5">
        <v>45642</v>
      </c>
      <c r="B602" s="6" t="s">
        <v>57</v>
      </c>
      <c r="C602" s="6" t="s">
        <v>126</v>
      </c>
      <c r="D602" s="6" t="s">
        <v>127</v>
      </c>
      <c r="E602" s="6" t="s">
        <v>45</v>
      </c>
      <c r="F602" s="6" t="s">
        <v>128</v>
      </c>
      <c r="G602" s="6" t="s">
        <v>55</v>
      </c>
      <c r="H602" s="6" t="s">
        <v>56</v>
      </c>
      <c r="I602" s="6">
        <v>40</v>
      </c>
      <c r="J602" s="6">
        <v>12</v>
      </c>
      <c r="K602" s="6">
        <v>990</v>
      </c>
      <c r="L602" s="6"/>
      <c r="M602" s="6" t="s">
        <v>105</v>
      </c>
    </row>
    <row r="603" spans="1:13" ht="14.25" customHeight="1" x14ac:dyDescent="0.2">
      <c r="A603" s="5">
        <v>45642</v>
      </c>
      <c r="B603" s="6" t="s">
        <v>57</v>
      </c>
      <c r="C603" s="6" t="s">
        <v>126</v>
      </c>
      <c r="D603" s="6" t="s">
        <v>127</v>
      </c>
      <c r="E603" s="6" t="s">
        <v>45</v>
      </c>
      <c r="F603" s="6" t="s">
        <v>128</v>
      </c>
      <c r="G603" s="6" t="s">
        <v>55</v>
      </c>
      <c r="H603" s="6" t="s">
        <v>56</v>
      </c>
      <c r="I603" s="6">
        <v>40</v>
      </c>
      <c r="J603" s="6">
        <v>12</v>
      </c>
      <c r="K603" s="6">
        <v>990</v>
      </c>
      <c r="L603" s="6"/>
      <c r="M603" s="6" t="s">
        <v>105</v>
      </c>
    </row>
    <row r="604" spans="1:13" ht="14.25" customHeight="1" x14ac:dyDescent="0.2">
      <c r="A604" s="5">
        <v>45642</v>
      </c>
      <c r="B604" s="6" t="s">
        <v>57</v>
      </c>
      <c r="C604" s="6" t="s">
        <v>126</v>
      </c>
      <c r="D604" s="6" t="s">
        <v>127</v>
      </c>
      <c r="E604" s="6" t="s">
        <v>45</v>
      </c>
      <c r="F604" s="6" t="s">
        <v>128</v>
      </c>
      <c r="G604" s="6" t="s">
        <v>55</v>
      </c>
      <c r="H604" s="6" t="s">
        <v>56</v>
      </c>
      <c r="I604" s="6">
        <v>40</v>
      </c>
      <c r="J604" s="6">
        <v>12</v>
      </c>
      <c r="K604" s="6">
        <v>990</v>
      </c>
      <c r="L604" s="6"/>
      <c r="M604" s="6" t="s">
        <v>105</v>
      </c>
    </row>
    <row r="605" spans="1:13" ht="14.25" customHeight="1" x14ac:dyDescent="0.2">
      <c r="A605" s="5">
        <v>45642</v>
      </c>
      <c r="B605" s="6" t="s">
        <v>57</v>
      </c>
      <c r="C605" s="6" t="s">
        <v>126</v>
      </c>
      <c r="D605" s="6" t="s">
        <v>127</v>
      </c>
      <c r="E605" s="6" t="s">
        <v>45</v>
      </c>
      <c r="F605" s="6" t="s">
        <v>128</v>
      </c>
      <c r="G605" s="6" t="s">
        <v>55</v>
      </c>
      <c r="H605" s="6" t="s">
        <v>56</v>
      </c>
      <c r="I605" s="6">
        <v>40</v>
      </c>
      <c r="J605" s="6">
        <v>12</v>
      </c>
      <c r="K605" s="6">
        <v>990</v>
      </c>
      <c r="L605" s="6"/>
      <c r="M605" s="6" t="s">
        <v>105</v>
      </c>
    </row>
    <row r="606" spans="1:13" ht="14.25" customHeight="1" x14ac:dyDescent="0.2">
      <c r="A606" s="5">
        <v>45642</v>
      </c>
      <c r="B606" s="6" t="s">
        <v>57</v>
      </c>
      <c r="C606" s="6" t="s">
        <v>126</v>
      </c>
      <c r="D606" s="6" t="s">
        <v>127</v>
      </c>
      <c r="E606" s="6" t="s">
        <v>45</v>
      </c>
      <c r="F606" s="6" t="s">
        <v>128</v>
      </c>
      <c r="G606" s="6" t="s">
        <v>55</v>
      </c>
      <c r="H606" s="6" t="s">
        <v>56</v>
      </c>
      <c r="I606" s="6">
        <v>12</v>
      </c>
      <c r="J606" s="6">
        <v>12</v>
      </c>
      <c r="K606" s="6">
        <v>3990</v>
      </c>
      <c r="L606" s="6"/>
      <c r="M606" s="6" t="s">
        <v>105</v>
      </c>
    </row>
    <row r="607" spans="1:13" ht="14.25" customHeight="1" x14ac:dyDescent="0.2">
      <c r="A607" s="5">
        <v>45642</v>
      </c>
      <c r="B607" s="6" t="s">
        <v>57</v>
      </c>
      <c r="C607" s="6" t="s">
        <v>126</v>
      </c>
      <c r="D607" s="6" t="s">
        <v>127</v>
      </c>
      <c r="E607" s="6" t="s">
        <v>45</v>
      </c>
      <c r="F607" s="6" t="s">
        <v>128</v>
      </c>
      <c r="G607" s="6" t="s">
        <v>55</v>
      </c>
      <c r="H607" s="6" t="s">
        <v>56</v>
      </c>
      <c r="I607" s="6">
        <v>12</v>
      </c>
      <c r="J607" s="6">
        <v>12</v>
      </c>
      <c r="K607" s="6">
        <v>3990</v>
      </c>
      <c r="L607" s="6"/>
      <c r="M607" s="6" t="s">
        <v>105</v>
      </c>
    </row>
    <row r="608" spans="1:13" ht="14.25" customHeight="1" x14ac:dyDescent="0.2">
      <c r="A608" s="5">
        <v>45642</v>
      </c>
      <c r="B608" s="6" t="s">
        <v>57</v>
      </c>
      <c r="C608" s="6" t="s">
        <v>129</v>
      </c>
      <c r="D608" s="6" t="s">
        <v>130</v>
      </c>
      <c r="E608" s="6" t="s">
        <v>81</v>
      </c>
      <c r="F608" s="6" t="s">
        <v>82</v>
      </c>
      <c r="G608" s="6" t="s">
        <v>55</v>
      </c>
      <c r="H608" s="6" t="s">
        <v>56</v>
      </c>
      <c r="I608" s="6">
        <v>12</v>
      </c>
      <c r="J608" s="6">
        <v>12</v>
      </c>
      <c r="K608" s="6">
        <v>4089.96</v>
      </c>
      <c r="L608" s="6"/>
      <c r="M608" s="6" t="s">
        <v>105</v>
      </c>
    </row>
    <row r="609" spans="1:13" ht="14.25" customHeight="1" x14ac:dyDescent="0.2">
      <c r="A609" s="5">
        <v>45642</v>
      </c>
      <c r="B609" s="6" t="s">
        <v>57</v>
      </c>
      <c r="C609" s="6" t="s">
        <v>129</v>
      </c>
      <c r="D609" s="6" t="s">
        <v>130</v>
      </c>
      <c r="E609" s="6" t="s">
        <v>81</v>
      </c>
      <c r="F609" s="6" t="s">
        <v>82</v>
      </c>
      <c r="G609" s="6" t="s">
        <v>55</v>
      </c>
      <c r="H609" s="6" t="s">
        <v>56</v>
      </c>
      <c r="I609" s="6">
        <v>18</v>
      </c>
      <c r="J609" s="6">
        <v>6</v>
      </c>
      <c r="K609" s="6">
        <v>995.04</v>
      </c>
      <c r="L609" s="6"/>
      <c r="M609" s="6" t="s">
        <v>105</v>
      </c>
    </row>
    <row r="610" spans="1:13" ht="14.25" customHeight="1" x14ac:dyDescent="0.2">
      <c r="A610" s="5">
        <v>45642</v>
      </c>
      <c r="B610" s="6" t="s">
        <v>57</v>
      </c>
      <c r="C610" s="6" t="s">
        <v>129</v>
      </c>
      <c r="D610" s="6" t="s">
        <v>130</v>
      </c>
      <c r="E610" s="6" t="s">
        <v>81</v>
      </c>
      <c r="F610" s="6" t="s">
        <v>82</v>
      </c>
      <c r="G610" s="6" t="s">
        <v>55</v>
      </c>
      <c r="H610" s="6" t="s">
        <v>56</v>
      </c>
      <c r="I610" s="6">
        <v>24</v>
      </c>
      <c r="J610" s="6">
        <v>12</v>
      </c>
      <c r="K610" s="6">
        <v>1989.96</v>
      </c>
      <c r="L610" s="6"/>
      <c r="M610" s="6" t="s">
        <v>105</v>
      </c>
    </row>
    <row r="611" spans="1:13" ht="14.25" customHeight="1" x14ac:dyDescent="0.2">
      <c r="A611" s="5">
        <v>45642</v>
      </c>
      <c r="B611" s="6" t="s">
        <v>57</v>
      </c>
      <c r="C611" s="6" t="s">
        <v>106</v>
      </c>
      <c r="D611" s="6" t="s">
        <v>107</v>
      </c>
      <c r="E611" s="6" t="s">
        <v>81</v>
      </c>
      <c r="F611" s="6" t="s">
        <v>82</v>
      </c>
      <c r="G611" s="6" t="s">
        <v>55</v>
      </c>
      <c r="H611" s="6" t="s">
        <v>56</v>
      </c>
      <c r="I611" s="6">
        <v>40</v>
      </c>
      <c r="J611" s="6">
        <v>40</v>
      </c>
      <c r="K611" s="6">
        <v>3300</v>
      </c>
      <c r="L611" s="6"/>
      <c r="M611" s="6" t="s">
        <v>105</v>
      </c>
    </row>
    <row r="612" spans="1:13" ht="14.25" customHeight="1" x14ac:dyDescent="0.2">
      <c r="A612" s="5">
        <v>45642</v>
      </c>
      <c r="B612" s="6" t="s">
        <v>57</v>
      </c>
      <c r="C612" s="6" t="s">
        <v>129</v>
      </c>
      <c r="D612" s="6" t="s">
        <v>130</v>
      </c>
      <c r="E612" s="6" t="s">
        <v>81</v>
      </c>
      <c r="F612" s="6" t="s">
        <v>82</v>
      </c>
      <c r="G612" s="6" t="s">
        <v>55</v>
      </c>
      <c r="H612" s="6" t="s">
        <v>56</v>
      </c>
      <c r="I612" s="6">
        <v>40</v>
      </c>
      <c r="J612" s="6">
        <v>32</v>
      </c>
      <c r="K612" s="6">
        <v>2640</v>
      </c>
      <c r="L612" s="6"/>
      <c r="M612" s="6" t="s">
        <v>105</v>
      </c>
    </row>
    <row r="613" spans="1:13" ht="14.25" customHeight="1" x14ac:dyDescent="0.2">
      <c r="A613" s="5">
        <v>45642</v>
      </c>
      <c r="B613" s="6" t="s">
        <v>57</v>
      </c>
      <c r="C613" s="6" t="s">
        <v>129</v>
      </c>
      <c r="D613" s="6" t="s">
        <v>130</v>
      </c>
      <c r="E613" s="6" t="s">
        <v>81</v>
      </c>
      <c r="F613" s="6" t="s">
        <v>82</v>
      </c>
      <c r="G613" s="6" t="s">
        <v>55</v>
      </c>
      <c r="H613" s="6" t="s">
        <v>56</v>
      </c>
      <c r="I613" s="6">
        <v>40</v>
      </c>
      <c r="J613" s="6">
        <v>64</v>
      </c>
      <c r="K613" s="6">
        <v>5280</v>
      </c>
      <c r="L613" s="6"/>
      <c r="M613" s="6" t="s">
        <v>105</v>
      </c>
    </row>
    <row r="614" spans="1:13" ht="14.25" customHeight="1" x14ac:dyDescent="0.2">
      <c r="A614" s="5">
        <v>45642</v>
      </c>
      <c r="B614" s="6" t="s">
        <v>57</v>
      </c>
      <c r="C614" s="6" t="s">
        <v>129</v>
      </c>
      <c r="D614" s="6" t="s">
        <v>130</v>
      </c>
      <c r="E614" s="6" t="s">
        <v>81</v>
      </c>
      <c r="F614" s="6" t="s">
        <v>82</v>
      </c>
      <c r="G614" s="6" t="s">
        <v>55</v>
      </c>
      <c r="H614" s="6" t="s">
        <v>56</v>
      </c>
      <c r="I614" s="6">
        <v>40</v>
      </c>
      <c r="J614" s="6">
        <v>64</v>
      </c>
      <c r="K614" s="6">
        <v>5280</v>
      </c>
      <c r="L614" s="6"/>
      <c r="M614" s="6" t="s">
        <v>105</v>
      </c>
    </row>
    <row r="615" spans="1:13" ht="14.25" customHeight="1" x14ac:dyDescent="0.2">
      <c r="A615" s="5">
        <v>45642</v>
      </c>
      <c r="B615" s="6" t="s">
        <v>57</v>
      </c>
      <c r="C615" s="6" t="s">
        <v>129</v>
      </c>
      <c r="D615" s="6" t="s">
        <v>130</v>
      </c>
      <c r="E615" s="6" t="s">
        <v>81</v>
      </c>
      <c r="F615" s="6" t="s">
        <v>82</v>
      </c>
      <c r="G615" s="6" t="s">
        <v>55</v>
      </c>
      <c r="H615" s="6" t="s">
        <v>56</v>
      </c>
      <c r="I615" s="6">
        <v>40</v>
      </c>
      <c r="J615" s="6">
        <v>8</v>
      </c>
      <c r="K615" s="6">
        <v>833.36</v>
      </c>
      <c r="L615" s="6"/>
      <c r="M615" s="6" t="s">
        <v>105</v>
      </c>
    </row>
    <row r="616" spans="1:13" ht="14.25" customHeight="1" x14ac:dyDescent="0.2">
      <c r="A616" s="5">
        <v>45642</v>
      </c>
      <c r="B616" s="6" t="s">
        <v>57</v>
      </c>
      <c r="C616" s="6" t="s">
        <v>129</v>
      </c>
      <c r="D616" s="6" t="s">
        <v>130</v>
      </c>
      <c r="E616" s="6" t="s">
        <v>81</v>
      </c>
      <c r="F616" s="6" t="s">
        <v>82</v>
      </c>
      <c r="G616" s="6" t="s">
        <v>55</v>
      </c>
      <c r="H616" s="6" t="s">
        <v>56</v>
      </c>
      <c r="I616" s="6">
        <v>40</v>
      </c>
      <c r="J616" s="6">
        <v>24</v>
      </c>
      <c r="K616" s="6">
        <v>2500.08</v>
      </c>
      <c r="L616" s="6"/>
      <c r="M616" s="6" t="s">
        <v>105</v>
      </c>
    </row>
    <row r="617" spans="1:13" ht="14.25" customHeight="1" x14ac:dyDescent="0.2">
      <c r="A617" s="5">
        <v>45642</v>
      </c>
      <c r="B617" s="6" t="s">
        <v>57</v>
      </c>
      <c r="C617" s="6" t="s">
        <v>106</v>
      </c>
      <c r="D617" s="6" t="s">
        <v>107</v>
      </c>
      <c r="E617" s="6" t="s">
        <v>81</v>
      </c>
      <c r="F617" s="6" t="s">
        <v>82</v>
      </c>
      <c r="G617" s="6" t="s">
        <v>55</v>
      </c>
      <c r="H617" s="6" t="s">
        <v>56</v>
      </c>
      <c r="I617" s="6">
        <v>12</v>
      </c>
      <c r="J617" s="6">
        <v>12</v>
      </c>
      <c r="K617" s="6">
        <v>3990</v>
      </c>
      <c r="L617" s="6"/>
      <c r="M617" s="6" t="s">
        <v>105</v>
      </c>
    </row>
    <row r="618" spans="1:13" ht="14.25" customHeight="1" x14ac:dyDescent="0.2">
      <c r="A618" s="5">
        <v>45642</v>
      </c>
      <c r="B618" s="6" t="s">
        <v>57</v>
      </c>
      <c r="C618" s="6" t="s">
        <v>126</v>
      </c>
      <c r="D618" s="6" t="s">
        <v>127</v>
      </c>
      <c r="E618" s="6" t="s">
        <v>45</v>
      </c>
      <c r="F618" s="6" t="s">
        <v>128</v>
      </c>
      <c r="G618" s="6" t="s">
        <v>55</v>
      </c>
      <c r="H618" s="6" t="s">
        <v>135</v>
      </c>
      <c r="I618" s="6">
        <v>24</v>
      </c>
      <c r="J618" s="6">
        <v>6</v>
      </c>
      <c r="K618" s="6">
        <v>1494.96</v>
      </c>
      <c r="L618" s="6"/>
      <c r="M618" s="6" t="s">
        <v>105</v>
      </c>
    </row>
    <row r="619" spans="1:13" ht="14.25" customHeight="1" x14ac:dyDescent="0.2">
      <c r="A619" s="5">
        <v>45642</v>
      </c>
      <c r="B619" s="6" t="s">
        <v>57</v>
      </c>
      <c r="C619" s="6" t="s">
        <v>126</v>
      </c>
      <c r="D619" s="6" t="s">
        <v>127</v>
      </c>
      <c r="E619" s="6" t="s">
        <v>45</v>
      </c>
      <c r="F619" s="6" t="s">
        <v>128</v>
      </c>
      <c r="G619" s="6" t="s">
        <v>55</v>
      </c>
      <c r="H619" s="6" t="s">
        <v>56</v>
      </c>
      <c r="I619" s="6">
        <v>18</v>
      </c>
      <c r="J619" s="6">
        <v>24</v>
      </c>
      <c r="K619" s="6">
        <v>8327.0400000000009</v>
      </c>
      <c r="L619" s="6"/>
      <c r="M619" s="6" t="s">
        <v>105</v>
      </c>
    </row>
    <row r="620" spans="1:13" ht="14.25" customHeight="1" x14ac:dyDescent="0.2">
      <c r="A620" s="5">
        <v>45642</v>
      </c>
      <c r="B620" s="6" t="s">
        <v>57</v>
      </c>
      <c r="C620" s="6" t="s">
        <v>126</v>
      </c>
      <c r="D620" s="6" t="s">
        <v>127</v>
      </c>
      <c r="E620" s="6" t="s">
        <v>45</v>
      </c>
      <c r="F620" s="6" t="s">
        <v>128</v>
      </c>
      <c r="G620" s="6" t="s">
        <v>55</v>
      </c>
      <c r="H620" s="6" t="s">
        <v>56</v>
      </c>
      <c r="I620" s="6">
        <v>12</v>
      </c>
      <c r="J620" s="6">
        <v>6</v>
      </c>
      <c r="K620" s="6">
        <v>4495.0200000000004</v>
      </c>
      <c r="L620" s="6"/>
      <c r="M620" s="6" t="s">
        <v>105</v>
      </c>
    </row>
    <row r="621" spans="1:13" ht="14.25" customHeight="1" x14ac:dyDescent="0.2">
      <c r="A621" s="5">
        <v>45642</v>
      </c>
      <c r="B621" s="6" t="s">
        <v>57</v>
      </c>
      <c r="C621" s="6" t="s">
        <v>126</v>
      </c>
      <c r="D621" s="6" t="s">
        <v>127</v>
      </c>
      <c r="E621" s="6" t="s">
        <v>45</v>
      </c>
      <c r="F621" s="6" t="s">
        <v>128</v>
      </c>
      <c r="G621" s="6" t="s">
        <v>55</v>
      </c>
      <c r="H621" s="6" t="s">
        <v>56</v>
      </c>
      <c r="I621" s="6">
        <v>4</v>
      </c>
      <c r="J621" s="6">
        <v>24</v>
      </c>
      <c r="K621" s="6">
        <v>29979.84</v>
      </c>
      <c r="L621" s="6"/>
      <c r="M621" s="6" t="s">
        <v>105</v>
      </c>
    </row>
    <row r="622" spans="1:13" ht="14.25" customHeight="1" x14ac:dyDescent="0.2">
      <c r="A622" s="5">
        <v>45642</v>
      </c>
      <c r="B622" s="6" t="s">
        <v>57</v>
      </c>
      <c r="C622" s="6" t="s">
        <v>126</v>
      </c>
      <c r="D622" s="6" t="s">
        <v>127</v>
      </c>
      <c r="E622" s="6" t="s">
        <v>45</v>
      </c>
      <c r="F622" s="6" t="s">
        <v>128</v>
      </c>
      <c r="G622" s="6" t="s">
        <v>55</v>
      </c>
      <c r="H622" s="6" t="s">
        <v>56</v>
      </c>
      <c r="I622" s="6">
        <v>18</v>
      </c>
      <c r="J622" s="6">
        <v>12</v>
      </c>
      <c r="K622" s="6">
        <v>4163.5200000000004</v>
      </c>
      <c r="L622" s="6"/>
      <c r="M622" s="6" t="s">
        <v>105</v>
      </c>
    </row>
    <row r="623" spans="1:13" ht="14.25" customHeight="1" x14ac:dyDescent="0.2">
      <c r="A623" s="5">
        <v>45642</v>
      </c>
      <c r="B623" s="6" t="s">
        <v>57</v>
      </c>
      <c r="C623" s="6" t="s">
        <v>126</v>
      </c>
      <c r="D623" s="6" t="s">
        <v>127</v>
      </c>
      <c r="E623" s="6" t="s">
        <v>45</v>
      </c>
      <c r="F623" s="6" t="s">
        <v>128</v>
      </c>
      <c r="G623" s="6" t="s">
        <v>55</v>
      </c>
      <c r="H623" s="6" t="s">
        <v>56</v>
      </c>
      <c r="I623" s="6">
        <v>6</v>
      </c>
      <c r="J623" s="6">
        <v>6</v>
      </c>
      <c r="K623" s="6">
        <v>4495.0200000000004</v>
      </c>
      <c r="L623" s="6"/>
      <c r="M623" s="6" t="s">
        <v>136</v>
      </c>
    </row>
    <row r="624" spans="1:13" ht="14.25" customHeight="1" x14ac:dyDescent="0.2">
      <c r="A624" s="5">
        <v>45642</v>
      </c>
      <c r="B624" s="6" t="s">
        <v>57</v>
      </c>
      <c r="C624" s="6" t="s">
        <v>129</v>
      </c>
      <c r="D624" s="6" t="s">
        <v>130</v>
      </c>
      <c r="E624" s="6" t="s">
        <v>81</v>
      </c>
      <c r="F624" s="6" t="s">
        <v>82</v>
      </c>
      <c r="G624" s="6" t="s">
        <v>62</v>
      </c>
      <c r="H624" s="6" t="s">
        <v>63</v>
      </c>
      <c r="I624" s="6">
        <v>6</v>
      </c>
      <c r="J624" s="6">
        <v>6</v>
      </c>
      <c r="K624" s="6">
        <v>4173.8999999999996</v>
      </c>
      <c r="L624" s="6"/>
      <c r="M624" s="6" t="s">
        <v>136</v>
      </c>
    </row>
    <row r="625" spans="1:13" ht="14.25" customHeight="1" x14ac:dyDescent="0.2">
      <c r="A625" s="5">
        <v>45642</v>
      </c>
      <c r="B625" s="6" t="s">
        <v>57</v>
      </c>
      <c r="C625" s="6" t="s">
        <v>129</v>
      </c>
      <c r="D625" s="6" t="s">
        <v>130</v>
      </c>
      <c r="E625" s="6" t="s">
        <v>81</v>
      </c>
      <c r="F625" s="6" t="s">
        <v>82</v>
      </c>
      <c r="G625" s="6" t="s">
        <v>62</v>
      </c>
      <c r="H625" s="6" t="s">
        <v>63</v>
      </c>
      <c r="I625" s="6">
        <v>16</v>
      </c>
      <c r="J625" s="6">
        <v>80</v>
      </c>
      <c r="K625" s="6">
        <v>26296.799999999999</v>
      </c>
      <c r="L625" s="6"/>
      <c r="M625" s="6" t="s">
        <v>136</v>
      </c>
    </row>
    <row r="626" spans="1:13" ht="14.25" customHeight="1" x14ac:dyDescent="0.2">
      <c r="A626" s="5">
        <v>45642</v>
      </c>
      <c r="B626" s="6" t="s">
        <v>57</v>
      </c>
      <c r="C626" s="6" t="s">
        <v>129</v>
      </c>
      <c r="D626" s="6" t="s">
        <v>130</v>
      </c>
      <c r="E626" s="6" t="s">
        <v>81</v>
      </c>
      <c r="F626" s="6" t="s">
        <v>82</v>
      </c>
      <c r="G626" s="6" t="s">
        <v>62</v>
      </c>
      <c r="H626" s="6" t="s">
        <v>63</v>
      </c>
      <c r="I626" s="6">
        <v>48</v>
      </c>
      <c r="J626" s="6">
        <v>48</v>
      </c>
      <c r="K626" s="6">
        <v>5244.48</v>
      </c>
      <c r="L626" s="6"/>
      <c r="M626" s="6" t="s">
        <v>136</v>
      </c>
    </row>
    <row r="627" spans="1:13" ht="14.25" customHeight="1" x14ac:dyDescent="0.2">
      <c r="A627" s="5">
        <v>45642</v>
      </c>
      <c r="B627" s="6" t="s">
        <v>57</v>
      </c>
      <c r="C627" s="6" t="s">
        <v>129</v>
      </c>
      <c r="D627" s="6" t="s">
        <v>130</v>
      </c>
      <c r="E627" s="6" t="s">
        <v>81</v>
      </c>
      <c r="F627" s="6" t="s">
        <v>82</v>
      </c>
      <c r="G627" s="6" t="s">
        <v>62</v>
      </c>
      <c r="H627" s="6" t="s">
        <v>63</v>
      </c>
      <c r="I627" s="6">
        <v>34</v>
      </c>
      <c r="J627" s="6">
        <v>68</v>
      </c>
      <c r="K627" s="6">
        <v>10451.6</v>
      </c>
      <c r="L627" s="6"/>
      <c r="M627" s="6" t="s">
        <v>136</v>
      </c>
    </row>
    <row r="628" spans="1:13" ht="14.25" customHeight="1" x14ac:dyDescent="0.2">
      <c r="A628" s="5">
        <v>45642</v>
      </c>
      <c r="B628" s="6" t="s">
        <v>57</v>
      </c>
      <c r="C628" s="6" t="s">
        <v>129</v>
      </c>
      <c r="D628" s="6" t="s">
        <v>130</v>
      </c>
      <c r="E628" s="6" t="s">
        <v>81</v>
      </c>
      <c r="F628" s="6" t="s">
        <v>82</v>
      </c>
      <c r="G628" s="6" t="s">
        <v>62</v>
      </c>
      <c r="H628" s="6" t="s">
        <v>124</v>
      </c>
      <c r="I628" s="6">
        <v>12</v>
      </c>
      <c r="J628" s="6">
        <v>12</v>
      </c>
      <c r="K628" s="6">
        <v>1477.8</v>
      </c>
      <c r="L628" s="6"/>
      <c r="M628" s="6" t="s">
        <v>136</v>
      </c>
    </row>
    <row r="629" spans="1:13" ht="14.25" customHeight="1" x14ac:dyDescent="0.2">
      <c r="A629" s="5">
        <v>45642</v>
      </c>
      <c r="B629" s="6" t="s">
        <v>57</v>
      </c>
      <c r="C629" s="6" t="s">
        <v>129</v>
      </c>
      <c r="D629" s="6" t="s">
        <v>130</v>
      </c>
      <c r="E629" s="6" t="s">
        <v>81</v>
      </c>
      <c r="F629" s="6" t="s">
        <v>82</v>
      </c>
      <c r="G629" s="6" t="s">
        <v>62</v>
      </c>
      <c r="H629" s="6" t="s">
        <v>124</v>
      </c>
      <c r="I629" s="6">
        <v>24</v>
      </c>
      <c r="J629" s="6">
        <v>48</v>
      </c>
      <c r="K629" s="6">
        <v>2544</v>
      </c>
      <c r="L629" s="6"/>
      <c r="M629" s="6" t="s">
        <v>136</v>
      </c>
    </row>
    <row r="630" spans="1:13" ht="14.25" customHeight="1" x14ac:dyDescent="0.2">
      <c r="A630" s="5">
        <v>45642</v>
      </c>
      <c r="B630" s="6" t="s">
        <v>57</v>
      </c>
      <c r="C630" s="6" t="s">
        <v>129</v>
      </c>
      <c r="D630" s="6" t="s">
        <v>130</v>
      </c>
      <c r="E630" s="6" t="s">
        <v>81</v>
      </c>
      <c r="F630" s="6" t="s">
        <v>82</v>
      </c>
      <c r="G630" s="6" t="s">
        <v>62</v>
      </c>
      <c r="H630" s="6" t="s">
        <v>124</v>
      </c>
      <c r="I630" s="6">
        <v>12</v>
      </c>
      <c r="J630" s="6">
        <v>31</v>
      </c>
      <c r="K630" s="6">
        <v>5712.06</v>
      </c>
      <c r="L630" s="6"/>
      <c r="M630" s="6" t="s">
        <v>136</v>
      </c>
    </row>
    <row r="631" spans="1:13" ht="14.25" customHeight="1" x14ac:dyDescent="0.2">
      <c r="A631" s="5">
        <v>45642</v>
      </c>
      <c r="B631" s="6" t="s">
        <v>57</v>
      </c>
      <c r="C631" s="6" t="s">
        <v>129</v>
      </c>
      <c r="D631" s="6" t="s">
        <v>130</v>
      </c>
      <c r="E631" s="6" t="s">
        <v>81</v>
      </c>
      <c r="F631" s="6" t="s">
        <v>82</v>
      </c>
      <c r="G631" s="6" t="s">
        <v>62</v>
      </c>
      <c r="H631" s="6" t="s">
        <v>124</v>
      </c>
      <c r="I631" s="6">
        <v>12</v>
      </c>
      <c r="J631" s="6">
        <v>29</v>
      </c>
      <c r="K631" s="6">
        <v>5343.54</v>
      </c>
      <c r="L631" s="6"/>
      <c r="M631" s="6" t="s">
        <v>136</v>
      </c>
    </row>
    <row r="632" spans="1:13" ht="14.25" customHeight="1" x14ac:dyDescent="0.2">
      <c r="A632" s="5">
        <v>45642</v>
      </c>
      <c r="B632" s="6" t="s">
        <v>57</v>
      </c>
      <c r="C632" s="6" t="s">
        <v>106</v>
      </c>
      <c r="D632" s="6" t="s">
        <v>107</v>
      </c>
      <c r="E632" s="6" t="s">
        <v>81</v>
      </c>
      <c r="F632" s="6" t="s">
        <v>82</v>
      </c>
      <c r="G632" s="6" t="s">
        <v>62</v>
      </c>
      <c r="H632" s="6" t="s">
        <v>124</v>
      </c>
      <c r="I632" s="6">
        <v>12</v>
      </c>
      <c r="J632" s="6">
        <v>24</v>
      </c>
      <c r="K632" s="6">
        <v>3844.32</v>
      </c>
      <c r="L632" s="6"/>
      <c r="M632" s="6" t="s">
        <v>136</v>
      </c>
    </row>
    <row r="633" spans="1:13" ht="14.25" customHeight="1" x14ac:dyDescent="0.2">
      <c r="A633" s="5">
        <v>45642</v>
      </c>
      <c r="B633" s="6" t="s">
        <v>57</v>
      </c>
      <c r="C633" s="6" t="s">
        <v>129</v>
      </c>
      <c r="D633" s="6" t="s">
        <v>130</v>
      </c>
      <c r="E633" s="6" t="s">
        <v>81</v>
      </c>
      <c r="F633" s="6" t="s">
        <v>82</v>
      </c>
      <c r="G633" s="6" t="s">
        <v>62</v>
      </c>
      <c r="H633" s="6" t="s">
        <v>124</v>
      </c>
      <c r="I633" s="6">
        <v>12</v>
      </c>
      <c r="J633" s="6">
        <v>60</v>
      </c>
      <c r="K633" s="6">
        <v>9610.7999999999993</v>
      </c>
      <c r="L633" s="6"/>
      <c r="M633" s="6" t="s">
        <v>136</v>
      </c>
    </row>
    <row r="634" spans="1:13" ht="14.25" customHeight="1" x14ac:dyDescent="0.2">
      <c r="A634" s="5">
        <v>45642</v>
      </c>
      <c r="B634" s="6" t="s">
        <v>57</v>
      </c>
      <c r="C634" s="6" t="s">
        <v>129</v>
      </c>
      <c r="D634" s="6" t="s">
        <v>130</v>
      </c>
      <c r="E634" s="6" t="s">
        <v>81</v>
      </c>
      <c r="F634" s="6" t="s">
        <v>82</v>
      </c>
      <c r="G634" s="6" t="s">
        <v>62</v>
      </c>
      <c r="H634" s="6" t="s">
        <v>124</v>
      </c>
      <c r="I634" s="6">
        <v>6</v>
      </c>
      <c r="J634" s="6">
        <v>6</v>
      </c>
      <c r="K634" s="6">
        <v>2438.88</v>
      </c>
      <c r="L634" s="6"/>
      <c r="M634" s="6" t="s">
        <v>136</v>
      </c>
    </row>
    <row r="635" spans="1:13" ht="14.25" customHeight="1" x14ac:dyDescent="0.2">
      <c r="A635" s="5">
        <v>45642</v>
      </c>
      <c r="B635" s="6" t="s">
        <v>57</v>
      </c>
      <c r="C635" s="6" t="s">
        <v>129</v>
      </c>
      <c r="D635" s="6" t="s">
        <v>130</v>
      </c>
      <c r="E635" s="6" t="s">
        <v>81</v>
      </c>
      <c r="F635" s="6" t="s">
        <v>82</v>
      </c>
      <c r="G635" s="6" t="s">
        <v>62</v>
      </c>
      <c r="H635" s="6" t="s">
        <v>124</v>
      </c>
      <c r="I635" s="6">
        <v>6</v>
      </c>
      <c r="J635" s="6">
        <v>12</v>
      </c>
      <c r="K635" s="6">
        <v>4766.6400000000003</v>
      </c>
      <c r="L635" s="6"/>
      <c r="M635" s="6" t="s">
        <v>136</v>
      </c>
    </row>
    <row r="636" spans="1:13" ht="14.25" customHeight="1" x14ac:dyDescent="0.2">
      <c r="A636" s="5">
        <v>45642</v>
      </c>
      <c r="B636" s="6" t="s">
        <v>57</v>
      </c>
      <c r="C636" s="6" t="s">
        <v>106</v>
      </c>
      <c r="D636" s="6" t="s">
        <v>107</v>
      </c>
      <c r="E636" s="6" t="s">
        <v>81</v>
      </c>
      <c r="F636" s="6" t="s">
        <v>82</v>
      </c>
      <c r="G636" s="6" t="s">
        <v>62</v>
      </c>
      <c r="H636" s="6" t="s">
        <v>124</v>
      </c>
      <c r="I636" s="6">
        <v>6</v>
      </c>
      <c r="J636" s="6">
        <v>12</v>
      </c>
      <c r="K636" s="6">
        <v>4766.6400000000003</v>
      </c>
      <c r="L636" s="6"/>
      <c r="M636" s="6" t="s">
        <v>136</v>
      </c>
    </row>
    <row r="637" spans="1:13" ht="14.25" customHeight="1" x14ac:dyDescent="0.2">
      <c r="A637" s="5">
        <v>45642</v>
      </c>
      <c r="B637" s="6" t="s">
        <v>57</v>
      </c>
      <c r="C637" s="6" t="s">
        <v>106</v>
      </c>
      <c r="D637" s="6" t="s">
        <v>107</v>
      </c>
      <c r="E637" s="6" t="s">
        <v>81</v>
      </c>
      <c r="F637" s="6" t="s">
        <v>82</v>
      </c>
      <c r="G637" s="6" t="s">
        <v>62</v>
      </c>
      <c r="H637" s="6" t="s">
        <v>124</v>
      </c>
      <c r="I637" s="6">
        <v>4</v>
      </c>
      <c r="J637" s="6">
        <v>4</v>
      </c>
      <c r="K637" s="6">
        <v>2266.64</v>
      </c>
      <c r="L637" s="6"/>
      <c r="M637" s="6" t="s">
        <v>136</v>
      </c>
    </row>
    <row r="638" spans="1:13" ht="14.25" customHeight="1" x14ac:dyDescent="0.2">
      <c r="A638" s="5">
        <v>45642</v>
      </c>
      <c r="B638" s="6" t="s">
        <v>57</v>
      </c>
      <c r="C638" s="6" t="s">
        <v>129</v>
      </c>
      <c r="D638" s="6" t="s">
        <v>130</v>
      </c>
      <c r="E638" s="6" t="s">
        <v>81</v>
      </c>
      <c r="F638" s="6" t="s">
        <v>82</v>
      </c>
      <c r="G638" s="6" t="s">
        <v>62</v>
      </c>
      <c r="H638" s="6" t="s">
        <v>124</v>
      </c>
      <c r="I638" s="6">
        <v>4</v>
      </c>
      <c r="J638" s="6">
        <v>4</v>
      </c>
      <c r="K638" s="6">
        <v>1988.88</v>
      </c>
      <c r="L638" s="6"/>
      <c r="M638" s="6" t="s">
        <v>136</v>
      </c>
    </row>
    <row r="639" spans="1:13" ht="14.25" customHeight="1" x14ac:dyDescent="0.2">
      <c r="A639" s="5">
        <v>45642</v>
      </c>
      <c r="B639" s="6" t="s">
        <v>57</v>
      </c>
      <c r="C639" s="6" t="s">
        <v>106</v>
      </c>
      <c r="D639" s="6" t="s">
        <v>107</v>
      </c>
      <c r="E639" s="6" t="s">
        <v>81</v>
      </c>
      <c r="F639" s="6" t="s">
        <v>82</v>
      </c>
      <c r="G639" s="6" t="s">
        <v>62</v>
      </c>
      <c r="H639" s="6" t="s">
        <v>124</v>
      </c>
      <c r="I639" s="6">
        <v>4</v>
      </c>
      <c r="J639" s="6">
        <v>8</v>
      </c>
      <c r="K639" s="6">
        <v>3962.96</v>
      </c>
      <c r="L639" s="6"/>
      <c r="M639" s="6" t="s">
        <v>136</v>
      </c>
    </row>
    <row r="640" spans="1:13" ht="14.25" customHeight="1" x14ac:dyDescent="0.2">
      <c r="A640" s="5">
        <v>45642</v>
      </c>
      <c r="B640" s="6" t="s">
        <v>57</v>
      </c>
      <c r="C640" s="6" t="s">
        <v>129</v>
      </c>
      <c r="D640" s="6" t="s">
        <v>130</v>
      </c>
      <c r="E640" s="6" t="s">
        <v>81</v>
      </c>
      <c r="F640" s="6" t="s">
        <v>82</v>
      </c>
      <c r="G640" s="6" t="s">
        <v>62</v>
      </c>
      <c r="H640" s="6" t="s">
        <v>124</v>
      </c>
      <c r="I640" s="6">
        <v>12</v>
      </c>
      <c r="J640" s="6">
        <v>12</v>
      </c>
      <c r="K640" s="6">
        <v>2833.32</v>
      </c>
      <c r="L640" s="6"/>
      <c r="M640" s="6" t="s">
        <v>136</v>
      </c>
    </row>
    <row r="641" spans="1:13" ht="14.25" customHeight="1" x14ac:dyDescent="0.2">
      <c r="A641" s="5">
        <v>45642</v>
      </c>
      <c r="B641" s="6" t="s">
        <v>57</v>
      </c>
      <c r="C641" s="6" t="s">
        <v>129</v>
      </c>
      <c r="D641" s="6" t="s">
        <v>130</v>
      </c>
      <c r="E641" s="6" t="s">
        <v>81</v>
      </c>
      <c r="F641" s="6" t="s">
        <v>82</v>
      </c>
      <c r="G641" s="6" t="s">
        <v>62</v>
      </c>
      <c r="H641" s="6" t="s">
        <v>63</v>
      </c>
      <c r="I641" s="6">
        <v>2</v>
      </c>
      <c r="J641" s="6">
        <v>10</v>
      </c>
      <c r="K641" s="6">
        <v>14120.3</v>
      </c>
      <c r="L641" s="6"/>
      <c r="M641" s="6" t="s">
        <v>136</v>
      </c>
    </row>
    <row r="642" spans="1:13" ht="14.25" customHeight="1" x14ac:dyDescent="0.2">
      <c r="A642" s="5">
        <v>45642</v>
      </c>
      <c r="B642" s="6" t="s">
        <v>57</v>
      </c>
      <c r="C642" s="6" t="s">
        <v>106</v>
      </c>
      <c r="D642" s="6" t="s">
        <v>107</v>
      </c>
      <c r="E642" s="6" t="s">
        <v>81</v>
      </c>
      <c r="F642" s="6" t="s">
        <v>82</v>
      </c>
      <c r="G642" s="6" t="s">
        <v>62</v>
      </c>
      <c r="H642" s="6" t="s">
        <v>63</v>
      </c>
      <c r="I642" s="6">
        <v>2</v>
      </c>
      <c r="J642" s="6">
        <v>4</v>
      </c>
      <c r="K642" s="6">
        <v>5648.12</v>
      </c>
      <c r="L642" s="6"/>
      <c r="M642" s="6" t="s">
        <v>136</v>
      </c>
    </row>
    <row r="643" spans="1:13" ht="14.25" customHeight="1" x14ac:dyDescent="0.2">
      <c r="A643" s="5">
        <v>45642</v>
      </c>
      <c r="B643" s="6" t="s">
        <v>57</v>
      </c>
      <c r="C643" s="6" t="s">
        <v>106</v>
      </c>
      <c r="D643" s="6" t="s">
        <v>107</v>
      </c>
      <c r="E643" s="6" t="s">
        <v>81</v>
      </c>
      <c r="F643" s="6" t="s">
        <v>82</v>
      </c>
      <c r="G643" s="6" t="s">
        <v>62</v>
      </c>
      <c r="H643" s="6" t="s">
        <v>63</v>
      </c>
      <c r="I643" s="6">
        <v>2</v>
      </c>
      <c r="J643" s="6">
        <v>6</v>
      </c>
      <c r="K643" s="6">
        <v>7772.22</v>
      </c>
      <c r="L643" s="6"/>
      <c r="M643" s="6" t="s">
        <v>136</v>
      </c>
    </row>
    <row r="644" spans="1:13" ht="14.25" customHeight="1" x14ac:dyDescent="0.2">
      <c r="A644" s="5">
        <v>45642</v>
      </c>
      <c r="B644" s="6" t="s">
        <v>57</v>
      </c>
      <c r="C644" s="6" t="s">
        <v>129</v>
      </c>
      <c r="D644" s="6" t="s">
        <v>130</v>
      </c>
      <c r="E644" s="6" t="s">
        <v>81</v>
      </c>
      <c r="F644" s="6" t="s">
        <v>82</v>
      </c>
      <c r="G644" s="6" t="s">
        <v>62</v>
      </c>
      <c r="H644" s="6" t="s">
        <v>63</v>
      </c>
      <c r="I644" s="6">
        <v>2</v>
      </c>
      <c r="J644" s="6">
        <v>20</v>
      </c>
      <c r="K644" s="6">
        <v>25907.4</v>
      </c>
      <c r="L644" s="6"/>
      <c r="M644" s="6" t="s">
        <v>136</v>
      </c>
    </row>
    <row r="645" spans="1:13" ht="14.25" customHeight="1" x14ac:dyDescent="0.2">
      <c r="A645" s="5">
        <v>45642</v>
      </c>
      <c r="B645" s="6" t="s">
        <v>57</v>
      </c>
      <c r="C645" s="6" t="s">
        <v>129</v>
      </c>
      <c r="D645" s="6" t="s">
        <v>130</v>
      </c>
      <c r="E645" s="6" t="s">
        <v>81</v>
      </c>
      <c r="F645" s="6" t="s">
        <v>82</v>
      </c>
      <c r="G645" s="6" t="s">
        <v>62</v>
      </c>
      <c r="H645" s="6" t="s">
        <v>63</v>
      </c>
      <c r="I645" s="6">
        <v>24</v>
      </c>
      <c r="J645" s="6">
        <v>24</v>
      </c>
      <c r="K645" s="6">
        <v>3977.76</v>
      </c>
      <c r="L645" s="6"/>
      <c r="M645" s="6" t="s">
        <v>136</v>
      </c>
    </row>
    <row r="646" spans="1:13" ht="14.25" customHeight="1" x14ac:dyDescent="0.2">
      <c r="A646" s="5">
        <v>45642</v>
      </c>
      <c r="B646" s="6" t="s">
        <v>57</v>
      </c>
      <c r="C646" s="6" t="s">
        <v>106</v>
      </c>
      <c r="D646" s="6" t="s">
        <v>107</v>
      </c>
      <c r="E646" s="6" t="s">
        <v>81</v>
      </c>
      <c r="F646" s="6" t="s">
        <v>82</v>
      </c>
      <c r="G646" s="6" t="s">
        <v>62</v>
      </c>
      <c r="H646" s="6" t="s">
        <v>63</v>
      </c>
      <c r="I646" s="6">
        <v>48</v>
      </c>
      <c r="J646" s="6">
        <v>144</v>
      </c>
      <c r="K646" s="6">
        <v>12000.96</v>
      </c>
      <c r="L646" s="6"/>
      <c r="M646" s="6" t="s">
        <v>136</v>
      </c>
    </row>
    <row r="647" spans="1:13" ht="14.25" customHeight="1" x14ac:dyDescent="0.2">
      <c r="A647" s="5">
        <v>45642</v>
      </c>
      <c r="B647" s="6" t="s">
        <v>57</v>
      </c>
      <c r="C647" s="6" t="s">
        <v>129</v>
      </c>
      <c r="D647" s="6" t="s">
        <v>130</v>
      </c>
      <c r="E647" s="6" t="s">
        <v>81</v>
      </c>
      <c r="F647" s="6" t="s">
        <v>82</v>
      </c>
      <c r="G647" s="6" t="s">
        <v>62</v>
      </c>
      <c r="H647" s="6" t="s">
        <v>63</v>
      </c>
      <c r="I647" s="6">
        <v>48</v>
      </c>
      <c r="J647" s="6">
        <v>192</v>
      </c>
      <c r="K647" s="6">
        <v>16001.28</v>
      </c>
      <c r="L647" s="6"/>
      <c r="M647" s="6" t="s">
        <v>136</v>
      </c>
    </row>
    <row r="648" spans="1:13" ht="14.25" customHeight="1" x14ac:dyDescent="0.2">
      <c r="A648" s="5">
        <v>45642</v>
      </c>
      <c r="B648" s="6" t="s">
        <v>57</v>
      </c>
      <c r="C648" s="6" t="s">
        <v>129</v>
      </c>
      <c r="D648" s="6" t="s">
        <v>130</v>
      </c>
      <c r="E648" s="6" t="s">
        <v>81</v>
      </c>
      <c r="F648" s="6" t="s">
        <v>82</v>
      </c>
      <c r="G648" s="6" t="s">
        <v>62</v>
      </c>
      <c r="H648" s="6" t="s">
        <v>63</v>
      </c>
      <c r="I648" s="6">
        <v>5</v>
      </c>
      <c r="J648" s="6">
        <v>141</v>
      </c>
      <c r="K648" s="6">
        <v>14387.64</v>
      </c>
      <c r="L648" s="6"/>
      <c r="M648" s="6" t="s">
        <v>136</v>
      </c>
    </row>
    <row r="649" spans="1:13" ht="14.25" customHeight="1" x14ac:dyDescent="0.2">
      <c r="A649" s="5">
        <v>45642</v>
      </c>
      <c r="B649" s="6" t="s">
        <v>57</v>
      </c>
      <c r="C649" s="6" t="s">
        <v>129</v>
      </c>
      <c r="D649" s="6" t="s">
        <v>130</v>
      </c>
      <c r="E649" s="6" t="s">
        <v>81</v>
      </c>
      <c r="F649" s="6" t="s">
        <v>82</v>
      </c>
      <c r="G649" s="6" t="s">
        <v>62</v>
      </c>
      <c r="H649" s="6" t="s">
        <v>63</v>
      </c>
      <c r="I649" s="6">
        <v>5</v>
      </c>
      <c r="J649" s="6">
        <v>39</v>
      </c>
      <c r="K649" s="6">
        <v>3979.56</v>
      </c>
      <c r="L649" s="6"/>
      <c r="M649" s="6" t="s">
        <v>136</v>
      </c>
    </row>
    <row r="650" spans="1:13" ht="14.25" customHeight="1" x14ac:dyDescent="0.2">
      <c r="A650" s="5">
        <v>45642</v>
      </c>
      <c r="B650" s="6" t="s">
        <v>57</v>
      </c>
      <c r="C650" s="6" t="s">
        <v>106</v>
      </c>
      <c r="D650" s="6" t="s">
        <v>107</v>
      </c>
      <c r="E650" s="6" t="s">
        <v>81</v>
      </c>
      <c r="F650" s="6" t="s">
        <v>82</v>
      </c>
      <c r="G650" s="6" t="s">
        <v>62</v>
      </c>
      <c r="H650" s="6" t="s">
        <v>63</v>
      </c>
      <c r="I650" s="6">
        <v>5</v>
      </c>
      <c r="J650" s="6">
        <v>50</v>
      </c>
      <c r="K650" s="6">
        <v>5102</v>
      </c>
      <c r="L650" s="6"/>
      <c r="M650" s="6" t="s">
        <v>136</v>
      </c>
    </row>
    <row r="651" spans="1:13" ht="14.25" customHeight="1" x14ac:dyDescent="0.2">
      <c r="A651" s="5">
        <v>45642</v>
      </c>
      <c r="B651" s="6" t="s">
        <v>57</v>
      </c>
      <c r="C651" s="6" t="s">
        <v>129</v>
      </c>
      <c r="D651" s="6" t="s">
        <v>130</v>
      </c>
      <c r="E651" s="6" t="s">
        <v>81</v>
      </c>
      <c r="F651" s="6" t="s">
        <v>82</v>
      </c>
      <c r="G651" s="6" t="s">
        <v>62</v>
      </c>
      <c r="H651" s="6" t="s">
        <v>63</v>
      </c>
      <c r="I651" s="6">
        <v>5</v>
      </c>
      <c r="J651" s="6">
        <v>320</v>
      </c>
      <c r="K651" s="6">
        <v>32652.799999999999</v>
      </c>
      <c r="L651" s="6"/>
      <c r="M651" s="6" t="s">
        <v>136</v>
      </c>
    </row>
    <row r="652" spans="1:13" ht="14.25" customHeight="1" x14ac:dyDescent="0.2">
      <c r="A652" s="5">
        <v>45642</v>
      </c>
      <c r="B652" s="6" t="s">
        <v>57</v>
      </c>
      <c r="C652" s="6" t="s">
        <v>129</v>
      </c>
      <c r="D652" s="6" t="s">
        <v>130</v>
      </c>
      <c r="E652" s="6" t="s">
        <v>81</v>
      </c>
      <c r="F652" s="6" t="s">
        <v>82</v>
      </c>
      <c r="G652" s="6" t="s">
        <v>62</v>
      </c>
      <c r="H652" s="6" t="s">
        <v>71</v>
      </c>
      <c r="I652" s="6">
        <v>72</v>
      </c>
      <c r="J652" s="6">
        <v>144</v>
      </c>
      <c r="K652" s="6">
        <v>1333.44</v>
      </c>
      <c r="L652" s="6"/>
      <c r="M652" s="6" t="s">
        <v>136</v>
      </c>
    </row>
    <row r="653" spans="1:13" ht="14.25" customHeight="1" x14ac:dyDescent="0.2">
      <c r="A653" s="5">
        <v>45642</v>
      </c>
      <c r="B653" s="6" t="s">
        <v>57</v>
      </c>
      <c r="C653" s="6" t="s">
        <v>106</v>
      </c>
      <c r="D653" s="6" t="s">
        <v>107</v>
      </c>
      <c r="E653" s="6" t="s">
        <v>81</v>
      </c>
      <c r="F653" s="6" t="s">
        <v>82</v>
      </c>
      <c r="G653" s="6" t="s">
        <v>62</v>
      </c>
      <c r="H653" s="6" t="s">
        <v>71</v>
      </c>
      <c r="I653" s="6">
        <v>8</v>
      </c>
      <c r="J653" s="6">
        <v>4</v>
      </c>
      <c r="K653" s="6">
        <v>1477.8</v>
      </c>
      <c r="L653" s="6"/>
      <c r="M653" s="6" t="s">
        <v>136</v>
      </c>
    </row>
    <row r="654" spans="1:13" ht="14.25" customHeight="1" x14ac:dyDescent="0.2">
      <c r="A654" s="5">
        <v>45642</v>
      </c>
      <c r="B654" s="6" t="s">
        <v>57</v>
      </c>
      <c r="C654" s="6" t="s">
        <v>106</v>
      </c>
      <c r="D654" s="6" t="s">
        <v>107</v>
      </c>
      <c r="E654" s="6" t="s">
        <v>81</v>
      </c>
      <c r="F654" s="6" t="s">
        <v>82</v>
      </c>
      <c r="G654" s="6" t="s">
        <v>62</v>
      </c>
      <c r="H654" s="6" t="s">
        <v>71</v>
      </c>
      <c r="I654" s="6">
        <v>8</v>
      </c>
      <c r="J654" s="6">
        <v>12</v>
      </c>
      <c r="K654" s="6">
        <v>4433.3999999999996</v>
      </c>
      <c r="L654" s="6"/>
      <c r="M654" s="6" t="s">
        <v>136</v>
      </c>
    </row>
    <row r="655" spans="1:13" ht="14.25" customHeight="1" x14ac:dyDescent="0.2">
      <c r="A655" s="5">
        <v>45642</v>
      </c>
      <c r="B655" s="6" t="s">
        <v>57</v>
      </c>
      <c r="C655" s="6" t="s">
        <v>129</v>
      </c>
      <c r="D655" s="6" t="s">
        <v>130</v>
      </c>
      <c r="E655" s="6" t="s">
        <v>81</v>
      </c>
      <c r="F655" s="6" t="s">
        <v>82</v>
      </c>
      <c r="G655" s="6" t="s">
        <v>62</v>
      </c>
      <c r="H655" s="6" t="s">
        <v>71</v>
      </c>
      <c r="I655" s="6">
        <v>24</v>
      </c>
      <c r="J655" s="6">
        <v>24</v>
      </c>
      <c r="K655" s="6">
        <v>3244.32</v>
      </c>
      <c r="L655" s="6"/>
      <c r="M655" s="6" t="s">
        <v>136</v>
      </c>
    </row>
    <row r="656" spans="1:13" ht="14.25" customHeight="1" x14ac:dyDescent="0.2">
      <c r="A656" s="5">
        <v>45642</v>
      </c>
      <c r="B656" s="6" t="s">
        <v>57</v>
      </c>
      <c r="C656" s="6" t="s">
        <v>129</v>
      </c>
      <c r="D656" s="6" t="s">
        <v>130</v>
      </c>
      <c r="E656" s="6" t="s">
        <v>81</v>
      </c>
      <c r="F656" s="6" t="s">
        <v>82</v>
      </c>
      <c r="G656" s="6" t="s">
        <v>62</v>
      </c>
      <c r="H656" s="6" t="s">
        <v>71</v>
      </c>
      <c r="I656" s="6">
        <v>24</v>
      </c>
      <c r="J656" s="6">
        <v>48</v>
      </c>
      <c r="K656" s="6">
        <v>6488.64</v>
      </c>
      <c r="L656" s="6"/>
      <c r="M656" s="6" t="s">
        <v>136</v>
      </c>
    </row>
    <row r="657" spans="1:13" ht="14.25" customHeight="1" x14ac:dyDescent="0.2">
      <c r="A657" s="5">
        <v>45642</v>
      </c>
      <c r="B657" s="6" t="s">
        <v>57</v>
      </c>
      <c r="C657" s="6" t="s">
        <v>106</v>
      </c>
      <c r="D657" s="6" t="s">
        <v>107</v>
      </c>
      <c r="E657" s="6" t="s">
        <v>81</v>
      </c>
      <c r="F657" s="6" t="s">
        <v>82</v>
      </c>
      <c r="G657" s="6" t="s">
        <v>62</v>
      </c>
      <c r="H657" s="6" t="s">
        <v>71</v>
      </c>
      <c r="I657" s="6">
        <v>24</v>
      </c>
      <c r="J657" s="6">
        <v>48</v>
      </c>
      <c r="K657" s="6">
        <v>6488.64</v>
      </c>
      <c r="L657" s="6"/>
      <c r="M657" s="6" t="s">
        <v>136</v>
      </c>
    </row>
    <row r="658" spans="1:13" ht="14.25" customHeight="1" x14ac:dyDescent="0.2">
      <c r="A658" s="5">
        <v>45642</v>
      </c>
      <c r="B658" s="6" t="s">
        <v>57</v>
      </c>
      <c r="C658" s="6" t="s">
        <v>106</v>
      </c>
      <c r="D658" s="6" t="s">
        <v>107</v>
      </c>
      <c r="E658" s="6" t="s">
        <v>81</v>
      </c>
      <c r="F658" s="6" t="s">
        <v>82</v>
      </c>
      <c r="G658" s="6" t="s">
        <v>62</v>
      </c>
      <c r="H658" s="6" t="s">
        <v>71</v>
      </c>
      <c r="I658" s="6">
        <v>48</v>
      </c>
      <c r="J658" s="6">
        <v>48</v>
      </c>
      <c r="K658" s="6">
        <v>3244.8</v>
      </c>
      <c r="L658" s="6"/>
      <c r="M658" s="6" t="s">
        <v>136</v>
      </c>
    </row>
    <row r="659" spans="1:13" ht="14.25" customHeight="1" x14ac:dyDescent="0.2">
      <c r="A659" s="5">
        <v>45642</v>
      </c>
      <c r="B659" s="6" t="s">
        <v>57</v>
      </c>
      <c r="C659" s="6" t="s">
        <v>126</v>
      </c>
      <c r="D659" s="6" t="s">
        <v>127</v>
      </c>
      <c r="E659" s="6" t="s">
        <v>45</v>
      </c>
      <c r="F659" s="6" t="s">
        <v>128</v>
      </c>
      <c r="G659" s="6" t="s">
        <v>74</v>
      </c>
      <c r="H659" s="6" t="s">
        <v>75</v>
      </c>
      <c r="I659" s="6">
        <v>56</v>
      </c>
      <c r="J659" s="6">
        <v>6</v>
      </c>
      <c r="K659" s="6">
        <v>1445.46</v>
      </c>
      <c r="L659" s="6"/>
      <c r="M659" s="6" t="s">
        <v>136</v>
      </c>
    </row>
    <row r="660" spans="1:13" ht="14.25" customHeight="1" x14ac:dyDescent="0.2">
      <c r="A660" s="5">
        <v>45642</v>
      </c>
      <c r="B660" s="6" t="s">
        <v>57</v>
      </c>
      <c r="C660" s="6" t="s">
        <v>129</v>
      </c>
      <c r="D660" s="6" t="s">
        <v>130</v>
      </c>
      <c r="E660" s="6" t="s">
        <v>81</v>
      </c>
      <c r="F660" s="6" t="s">
        <v>82</v>
      </c>
      <c r="G660" s="6" t="s">
        <v>74</v>
      </c>
      <c r="H660" s="6" t="s">
        <v>75</v>
      </c>
      <c r="I660" s="6">
        <v>56</v>
      </c>
      <c r="J660" s="6">
        <v>6</v>
      </c>
      <c r="K660" s="6">
        <v>1445.46</v>
      </c>
      <c r="L660" s="6"/>
      <c r="M660" s="6" t="s">
        <v>136</v>
      </c>
    </row>
    <row r="661" spans="1:13" ht="14.25" customHeight="1" x14ac:dyDescent="0.2">
      <c r="A661" s="5">
        <v>45642</v>
      </c>
      <c r="B661" s="6" t="s">
        <v>57</v>
      </c>
      <c r="C661" s="6" t="s">
        <v>129</v>
      </c>
      <c r="D661" s="6" t="s">
        <v>130</v>
      </c>
      <c r="E661" s="6" t="s">
        <v>81</v>
      </c>
      <c r="F661" s="6" t="s">
        <v>82</v>
      </c>
      <c r="G661" s="6" t="s">
        <v>74</v>
      </c>
      <c r="H661" s="6" t="s">
        <v>75</v>
      </c>
      <c r="I661" s="6">
        <v>30</v>
      </c>
      <c r="J661" s="6">
        <v>6</v>
      </c>
      <c r="K661" s="6">
        <v>2809.08</v>
      </c>
      <c r="L661" s="6"/>
      <c r="M661" s="6" t="s">
        <v>136</v>
      </c>
    </row>
    <row r="662" spans="1:13" ht="14.25" customHeight="1" x14ac:dyDescent="0.2">
      <c r="A662" s="5">
        <v>45642</v>
      </c>
      <c r="B662" s="6" t="s">
        <v>57</v>
      </c>
      <c r="C662" s="6" t="s">
        <v>129</v>
      </c>
      <c r="D662" s="6" t="s">
        <v>130</v>
      </c>
      <c r="E662" s="6" t="s">
        <v>81</v>
      </c>
      <c r="F662" s="6" t="s">
        <v>82</v>
      </c>
      <c r="G662" s="6" t="s">
        <v>74</v>
      </c>
      <c r="H662" s="6" t="s">
        <v>75</v>
      </c>
      <c r="I662" s="6">
        <v>56</v>
      </c>
      <c r="J662" s="6">
        <v>18</v>
      </c>
      <c r="K662" s="6">
        <v>4336.38</v>
      </c>
      <c r="L662" s="6"/>
      <c r="M662" s="6" t="s">
        <v>136</v>
      </c>
    </row>
    <row r="663" spans="1:13" ht="14.25" customHeight="1" x14ac:dyDescent="0.2">
      <c r="A663" s="5">
        <v>45642</v>
      </c>
      <c r="B663" s="6" t="s">
        <v>57</v>
      </c>
      <c r="C663" s="6" t="s">
        <v>126</v>
      </c>
      <c r="D663" s="6" t="s">
        <v>127</v>
      </c>
      <c r="E663" s="6" t="s">
        <v>45</v>
      </c>
      <c r="F663" s="6" t="s">
        <v>128</v>
      </c>
      <c r="G663" s="6" t="s">
        <v>74</v>
      </c>
      <c r="H663" s="6" t="s">
        <v>75</v>
      </c>
      <c r="I663" s="6">
        <v>56</v>
      </c>
      <c r="J663" s="6">
        <v>12</v>
      </c>
      <c r="K663" s="6">
        <v>2890.92</v>
      </c>
      <c r="L663" s="6"/>
      <c r="M663" s="6" t="s">
        <v>136</v>
      </c>
    </row>
    <row r="664" spans="1:13" ht="14.25" customHeight="1" x14ac:dyDescent="0.2">
      <c r="A664" s="5">
        <v>45642</v>
      </c>
      <c r="B664" s="6" t="s">
        <v>57</v>
      </c>
      <c r="C664" s="6" t="s">
        <v>126</v>
      </c>
      <c r="D664" s="6" t="s">
        <v>127</v>
      </c>
      <c r="E664" s="6" t="s">
        <v>45</v>
      </c>
      <c r="F664" s="6" t="s">
        <v>128</v>
      </c>
      <c r="G664" s="6" t="s">
        <v>74</v>
      </c>
      <c r="H664" s="6" t="s">
        <v>75</v>
      </c>
      <c r="I664" s="6">
        <v>12</v>
      </c>
      <c r="J664" s="6">
        <v>6</v>
      </c>
      <c r="K664" s="6">
        <v>6423.18</v>
      </c>
      <c r="L664" s="6"/>
      <c r="M664" s="6" t="s">
        <v>136</v>
      </c>
    </row>
    <row r="665" spans="1:13" ht="14.25" customHeight="1" x14ac:dyDescent="0.2">
      <c r="A665" s="5">
        <v>45642</v>
      </c>
      <c r="B665" s="6" t="s">
        <v>57</v>
      </c>
      <c r="C665" s="6" t="s">
        <v>126</v>
      </c>
      <c r="D665" s="6" t="s">
        <v>127</v>
      </c>
      <c r="E665" s="6" t="s">
        <v>45</v>
      </c>
      <c r="F665" s="6" t="s">
        <v>128</v>
      </c>
      <c r="G665" s="6" t="s">
        <v>74</v>
      </c>
      <c r="H665" s="6" t="s">
        <v>75</v>
      </c>
      <c r="I665" s="6">
        <v>30</v>
      </c>
      <c r="J665" s="6">
        <v>6</v>
      </c>
      <c r="K665" s="6">
        <v>2236.38</v>
      </c>
      <c r="L665" s="6"/>
      <c r="M665" s="6" t="s">
        <v>136</v>
      </c>
    </row>
    <row r="666" spans="1:13" ht="14.25" customHeight="1" x14ac:dyDescent="0.2">
      <c r="A666" s="5">
        <v>45642</v>
      </c>
      <c r="B666" s="6" t="s">
        <v>57</v>
      </c>
      <c r="C666" s="6" t="s">
        <v>126</v>
      </c>
      <c r="D666" s="6" t="s">
        <v>127</v>
      </c>
      <c r="E666" s="6" t="s">
        <v>45</v>
      </c>
      <c r="F666" s="6" t="s">
        <v>128</v>
      </c>
      <c r="G666" s="6" t="s">
        <v>74</v>
      </c>
      <c r="H666" s="6" t="s">
        <v>75</v>
      </c>
      <c r="I666" s="6">
        <v>48</v>
      </c>
      <c r="J666" s="6">
        <v>12</v>
      </c>
      <c r="K666" s="6">
        <v>916.44</v>
      </c>
      <c r="L666" s="6"/>
      <c r="M666" s="6" t="s">
        <v>136</v>
      </c>
    </row>
    <row r="667" spans="1:13" ht="14.25" customHeight="1" x14ac:dyDescent="0.2">
      <c r="A667" s="5">
        <v>45642</v>
      </c>
      <c r="B667" s="6" t="s">
        <v>57</v>
      </c>
      <c r="C667" s="6" t="s">
        <v>129</v>
      </c>
      <c r="D667" s="6" t="s">
        <v>130</v>
      </c>
      <c r="E667" s="6" t="s">
        <v>81</v>
      </c>
      <c r="F667" s="6" t="s">
        <v>82</v>
      </c>
      <c r="G667" s="6" t="s">
        <v>74</v>
      </c>
      <c r="H667" s="6" t="s">
        <v>75</v>
      </c>
      <c r="I667" s="6">
        <v>48</v>
      </c>
      <c r="J667" s="6">
        <v>24</v>
      </c>
      <c r="K667" s="6">
        <v>1832.88</v>
      </c>
      <c r="L667" s="6"/>
      <c r="M667" s="6" t="s">
        <v>136</v>
      </c>
    </row>
    <row r="668" spans="1:13" ht="14.25" customHeight="1" x14ac:dyDescent="0.2">
      <c r="A668" s="5">
        <v>45642</v>
      </c>
      <c r="B668" s="6" t="s">
        <v>57</v>
      </c>
      <c r="C668" s="6" t="s">
        <v>129</v>
      </c>
      <c r="D668" s="6" t="s">
        <v>130</v>
      </c>
      <c r="E668" s="6" t="s">
        <v>81</v>
      </c>
      <c r="F668" s="6" t="s">
        <v>82</v>
      </c>
      <c r="G668" s="6" t="s">
        <v>74</v>
      </c>
      <c r="H668" s="6" t="s">
        <v>75</v>
      </c>
      <c r="I668" s="6">
        <v>56</v>
      </c>
      <c r="J668" s="6">
        <v>12</v>
      </c>
      <c r="K668" s="6">
        <v>2236.3200000000002</v>
      </c>
      <c r="L668" s="6"/>
      <c r="M668" s="6" t="s">
        <v>136</v>
      </c>
    </row>
    <row r="669" spans="1:13" ht="14.25" customHeight="1" x14ac:dyDescent="0.2">
      <c r="A669" s="5">
        <v>45642</v>
      </c>
      <c r="B669" s="6" t="s">
        <v>57</v>
      </c>
      <c r="C669" s="6" t="s">
        <v>129</v>
      </c>
      <c r="D669" s="6" t="s">
        <v>130</v>
      </c>
      <c r="E669" s="6" t="s">
        <v>81</v>
      </c>
      <c r="F669" s="6" t="s">
        <v>82</v>
      </c>
      <c r="G669" s="6" t="s">
        <v>74</v>
      </c>
      <c r="H669" s="6" t="s">
        <v>75</v>
      </c>
      <c r="I669" s="6">
        <v>30</v>
      </c>
      <c r="J669" s="6">
        <v>6</v>
      </c>
      <c r="K669" s="6">
        <v>2290.86</v>
      </c>
      <c r="L669" s="6"/>
      <c r="M669" s="6" t="s">
        <v>136</v>
      </c>
    </row>
    <row r="670" spans="1:13" ht="14.25" customHeight="1" x14ac:dyDescent="0.2">
      <c r="A670" s="5">
        <v>45642</v>
      </c>
      <c r="B670" s="6" t="s">
        <v>57</v>
      </c>
      <c r="C670" s="6" t="s">
        <v>126</v>
      </c>
      <c r="D670" s="6" t="s">
        <v>127</v>
      </c>
      <c r="E670" s="6" t="s">
        <v>45</v>
      </c>
      <c r="F670" s="6" t="s">
        <v>128</v>
      </c>
      <c r="G670" s="6" t="s">
        <v>74</v>
      </c>
      <c r="H670" s="6" t="s">
        <v>75</v>
      </c>
      <c r="I670" s="6">
        <v>48</v>
      </c>
      <c r="J670" s="6">
        <v>6</v>
      </c>
      <c r="K670" s="6">
        <v>458.22</v>
      </c>
      <c r="L670" s="6"/>
      <c r="M670" s="6" t="s">
        <v>136</v>
      </c>
    </row>
    <row r="671" spans="1:13" ht="14.25" customHeight="1" x14ac:dyDescent="0.2">
      <c r="A671" s="5">
        <v>45642</v>
      </c>
      <c r="B671" s="6" t="s">
        <v>57</v>
      </c>
      <c r="C671" s="6" t="s">
        <v>129</v>
      </c>
      <c r="D671" s="6" t="s">
        <v>130</v>
      </c>
      <c r="E671" s="6" t="s">
        <v>81</v>
      </c>
      <c r="F671" s="6" t="s">
        <v>82</v>
      </c>
      <c r="G671" s="6" t="s">
        <v>74</v>
      </c>
      <c r="H671" s="6" t="s">
        <v>75</v>
      </c>
      <c r="I671" s="6">
        <v>48</v>
      </c>
      <c r="J671" s="6">
        <v>24</v>
      </c>
      <c r="K671" s="6">
        <v>1832.88</v>
      </c>
      <c r="L671" s="6"/>
      <c r="M671" s="6" t="s">
        <v>136</v>
      </c>
    </row>
    <row r="672" spans="1:13" ht="14.25" customHeight="1" x14ac:dyDescent="0.2">
      <c r="A672" s="5">
        <v>45642</v>
      </c>
      <c r="B672" s="6" t="s">
        <v>57</v>
      </c>
      <c r="C672" s="6" t="s">
        <v>129</v>
      </c>
      <c r="D672" s="6" t="s">
        <v>130</v>
      </c>
      <c r="E672" s="6" t="s">
        <v>81</v>
      </c>
      <c r="F672" s="6" t="s">
        <v>82</v>
      </c>
      <c r="G672" s="6" t="s">
        <v>74</v>
      </c>
      <c r="H672" s="6" t="s">
        <v>75</v>
      </c>
      <c r="I672" s="6">
        <v>48</v>
      </c>
      <c r="J672" s="6">
        <v>14</v>
      </c>
      <c r="K672" s="6">
        <v>1043.56</v>
      </c>
      <c r="L672" s="6"/>
      <c r="M672" s="6" t="s">
        <v>136</v>
      </c>
    </row>
    <row r="673" spans="1:13" ht="14.25" customHeight="1" x14ac:dyDescent="0.2">
      <c r="A673" s="5">
        <v>45642</v>
      </c>
      <c r="B673" s="6" t="s">
        <v>57</v>
      </c>
      <c r="C673" s="6" t="s">
        <v>126</v>
      </c>
      <c r="D673" s="6" t="s">
        <v>127</v>
      </c>
      <c r="E673" s="6" t="s">
        <v>45</v>
      </c>
      <c r="F673" s="6" t="s">
        <v>128</v>
      </c>
      <c r="G673" s="6" t="s">
        <v>74</v>
      </c>
      <c r="H673" s="6" t="s">
        <v>75</v>
      </c>
      <c r="I673" s="6">
        <v>48</v>
      </c>
      <c r="J673" s="6">
        <v>6</v>
      </c>
      <c r="K673" s="6">
        <v>458.22</v>
      </c>
      <c r="L673" s="6"/>
      <c r="M673" s="6" t="s">
        <v>136</v>
      </c>
    </row>
    <row r="674" spans="1:13" ht="14.25" customHeight="1" x14ac:dyDescent="0.2">
      <c r="A674" s="5">
        <v>45642</v>
      </c>
      <c r="B674" s="6" t="s">
        <v>57</v>
      </c>
      <c r="C674" s="6" t="s">
        <v>129</v>
      </c>
      <c r="D674" s="6" t="s">
        <v>130</v>
      </c>
      <c r="E674" s="6" t="s">
        <v>81</v>
      </c>
      <c r="F674" s="6" t="s">
        <v>82</v>
      </c>
      <c r="G674" s="6" t="s">
        <v>74</v>
      </c>
      <c r="H674" s="6" t="s">
        <v>75</v>
      </c>
      <c r="I674" s="6">
        <v>48</v>
      </c>
      <c r="J674" s="6">
        <v>10</v>
      </c>
      <c r="K674" s="6">
        <v>763.7</v>
      </c>
      <c r="L674" s="6"/>
      <c r="M674" s="6" t="s">
        <v>136</v>
      </c>
    </row>
    <row r="675" spans="1:13" ht="14.25" customHeight="1" x14ac:dyDescent="0.2">
      <c r="A675" s="5">
        <v>45642</v>
      </c>
      <c r="B675" s="6" t="s">
        <v>57</v>
      </c>
      <c r="C675" s="6" t="s">
        <v>129</v>
      </c>
      <c r="D675" s="6" t="s">
        <v>130</v>
      </c>
      <c r="E675" s="6" t="s">
        <v>81</v>
      </c>
      <c r="F675" s="6" t="s">
        <v>82</v>
      </c>
      <c r="G675" s="6" t="s">
        <v>74</v>
      </c>
      <c r="H675" s="6" t="s">
        <v>75</v>
      </c>
      <c r="I675" s="6">
        <v>48</v>
      </c>
      <c r="J675" s="6">
        <v>12</v>
      </c>
      <c r="K675" s="6">
        <v>916.44</v>
      </c>
      <c r="L675" s="6"/>
      <c r="M675" s="6" t="s">
        <v>136</v>
      </c>
    </row>
    <row r="676" spans="1:13" ht="14.25" customHeight="1" x14ac:dyDescent="0.2">
      <c r="A676" s="5">
        <v>45642</v>
      </c>
      <c r="B676" s="6" t="s">
        <v>57</v>
      </c>
      <c r="C676" s="6" t="s">
        <v>129</v>
      </c>
      <c r="D676" s="6" t="s">
        <v>130</v>
      </c>
      <c r="E676" s="6" t="s">
        <v>81</v>
      </c>
      <c r="F676" s="6" t="s">
        <v>82</v>
      </c>
      <c r="G676" s="6" t="s">
        <v>74</v>
      </c>
      <c r="H676" s="6" t="s">
        <v>75</v>
      </c>
      <c r="I676" s="6">
        <v>56</v>
      </c>
      <c r="J676" s="6">
        <v>18</v>
      </c>
      <c r="K676" s="6">
        <v>3354.48</v>
      </c>
      <c r="L676" s="6"/>
      <c r="M676" s="6" t="s">
        <v>136</v>
      </c>
    </row>
    <row r="677" spans="1:13" ht="14.25" customHeight="1" x14ac:dyDescent="0.2">
      <c r="A677" s="5">
        <v>45642</v>
      </c>
      <c r="B677" s="6" t="s">
        <v>57</v>
      </c>
      <c r="C677" s="6" t="s">
        <v>126</v>
      </c>
      <c r="D677" s="6" t="s">
        <v>127</v>
      </c>
      <c r="E677" s="6" t="s">
        <v>45</v>
      </c>
      <c r="F677" s="6" t="s">
        <v>128</v>
      </c>
      <c r="G677" s="6" t="s">
        <v>74</v>
      </c>
      <c r="H677" s="6" t="s">
        <v>75</v>
      </c>
      <c r="I677" s="6">
        <v>48</v>
      </c>
      <c r="J677" s="6">
        <v>12</v>
      </c>
      <c r="K677" s="6">
        <v>916.44</v>
      </c>
      <c r="L677" s="6"/>
      <c r="M677" s="6" t="s">
        <v>136</v>
      </c>
    </row>
    <row r="678" spans="1:13" ht="14.25" customHeight="1" x14ac:dyDescent="0.2">
      <c r="A678" s="5">
        <v>45642</v>
      </c>
      <c r="B678" s="6" t="s">
        <v>57</v>
      </c>
      <c r="C678" s="6" t="s">
        <v>129</v>
      </c>
      <c r="D678" s="6" t="s">
        <v>130</v>
      </c>
      <c r="E678" s="6" t="s">
        <v>81</v>
      </c>
      <c r="F678" s="6" t="s">
        <v>82</v>
      </c>
      <c r="G678" s="6" t="s">
        <v>74</v>
      </c>
      <c r="H678" s="6" t="s">
        <v>75</v>
      </c>
      <c r="I678" s="6">
        <v>48</v>
      </c>
      <c r="J678" s="6">
        <v>24</v>
      </c>
      <c r="K678" s="6">
        <v>1832.88</v>
      </c>
      <c r="L678" s="6"/>
      <c r="M678" s="6" t="s">
        <v>136</v>
      </c>
    </row>
    <row r="679" spans="1:13" ht="14.25" customHeight="1" x14ac:dyDescent="0.2">
      <c r="A679" s="5">
        <v>45642</v>
      </c>
      <c r="B679" s="6" t="s">
        <v>57</v>
      </c>
      <c r="C679" s="6" t="s">
        <v>129</v>
      </c>
      <c r="D679" s="6" t="s">
        <v>130</v>
      </c>
      <c r="E679" s="6" t="s">
        <v>81</v>
      </c>
      <c r="F679" s="6" t="s">
        <v>82</v>
      </c>
      <c r="G679" s="6" t="s">
        <v>74</v>
      </c>
      <c r="H679" s="6" t="s">
        <v>75</v>
      </c>
      <c r="I679" s="6">
        <v>36</v>
      </c>
      <c r="J679" s="6">
        <v>36</v>
      </c>
      <c r="K679" s="6">
        <v>1440</v>
      </c>
      <c r="L679" s="6"/>
      <c r="M679" s="6" t="s">
        <v>136</v>
      </c>
    </row>
    <row r="680" spans="1:13" ht="14.25" customHeight="1" x14ac:dyDescent="0.2">
      <c r="A680" s="5">
        <v>45642</v>
      </c>
      <c r="B680" s="6" t="s">
        <v>57</v>
      </c>
      <c r="C680" s="6" t="s">
        <v>106</v>
      </c>
      <c r="D680" s="6" t="s">
        <v>107</v>
      </c>
      <c r="E680" s="6" t="s">
        <v>81</v>
      </c>
      <c r="F680" s="6" t="s">
        <v>82</v>
      </c>
      <c r="G680" s="6" t="s">
        <v>74</v>
      </c>
      <c r="H680" s="6" t="s">
        <v>75</v>
      </c>
      <c r="I680" s="6">
        <v>60</v>
      </c>
      <c r="J680" s="6">
        <v>300</v>
      </c>
      <c r="K680" s="6">
        <v>7350</v>
      </c>
      <c r="L680" s="6"/>
      <c r="M680" s="6" t="s">
        <v>136</v>
      </c>
    </row>
    <row r="681" spans="1:13" ht="14.25" customHeight="1" x14ac:dyDescent="0.2">
      <c r="A681" s="5">
        <v>45642</v>
      </c>
      <c r="B681" s="6" t="s">
        <v>57</v>
      </c>
      <c r="C681" s="6" t="s">
        <v>129</v>
      </c>
      <c r="D681" s="6" t="s">
        <v>130</v>
      </c>
      <c r="E681" s="6" t="s">
        <v>81</v>
      </c>
      <c r="F681" s="6" t="s">
        <v>82</v>
      </c>
      <c r="G681" s="6" t="s">
        <v>74</v>
      </c>
      <c r="H681" s="6" t="s">
        <v>75</v>
      </c>
      <c r="I681" s="6">
        <v>60</v>
      </c>
      <c r="J681" s="6">
        <v>120</v>
      </c>
      <c r="K681" s="6">
        <v>2940</v>
      </c>
      <c r="L681" s="6"/>
      <c r="M681" s="6" t="s">
        <v>136</v>
      </c>
    </row>
    <row r="682" spans="1:13" ht="14.25" customHeight="1" x14ac:dyDescent="0.2">
      <c r="A682" s="5">
        <v>45642</v>
      </c>
      <c r="B682" s="6" t="s">
        <v>57</v>
      </c>
      <c r="C682" s="6" t="s">
        <v>129</v>
      </c>
      <c r="D682" s="6" t="s">
        <v>130</v>
      </c>
      <c r="E682" s="6" t="s">
        <v>81</v>
      </c>
      <c r="F682" s="6" t="s">
        <v>82</v>
      </c>
      <c r="G682" s="6" t="s">
        <v>74</v>
      </c>
      <c r="H682" s="6" t="s">
        <v>75</v>
      </c>
      <c r="I682" s="6">
        <v>60</v>
      </c>
      <c r="J682" s="6">
        <v>180</v>
      </c>
      <c r="K682" s="6">
        <v>4410</v>
      </c>
      <c r="L682" s="6"/>
      <c r="M682" s="6" t="s">
        <v>136</v>
      </c>
    </row>
    <row r="683" spans="1:13" ht="14.25" customHeight="1" x14ac:dyDescent="0.2">
      <c r="A683" s="5">
        <v>45642</v>
      </c>
      <c r="B683" s="6" t="s">
        <v>57</v>
      </c>
      <c r="C683" s="6" t="s">
        <v>129</v>
      </c>
      <c r="D683" s="6" t="s">
        <v>130</v>
      </c>
      <c r="E683" s="6" t="s">
        <v>81</v>
      </c>
      <c r="F683" s="6" t="s">
        <v>82</v>
      </c>
      <c r="G683" s="6" t="s">
        <v>74</v>
      </c>
      <c r="H683" s="6" t="s">
        <v>76</v>
      </c>
      <c r="I683" s="6">
        <v>56</v>
      </c>
      <c r="J683" s="6">
        <v>1</v>
      </c>
      <c r="K683" s="6">
        <v>163.63999999999999</v>
      </c>
      <c r="L683" s="6"/>
      <c r="M683" s="6" t="s">
        <v>136</v>
      </c>
    </row>
    <row r="684" spans="1:13" ht="14.25" customHeight="1" x14ac:dyDescent="0.2">
      <c r="A684" s="5">
        <v>45642</v>
      </c>
      <c r="B684" s="6" t="s">
        <v>57</v>
      </c>
      <c r="C684" s="6" t="s">
        <v>129</v>
      </c>
      <c r="D684" s="6" t="s">
        <v>130</v>
      </c>
      <c r="E684" s="6" t="s">
        <v>81</v>
      </c>
      <c r="F684" s="6" t="s">
        <v>82</v>
      </c>
      <c r="G684" s="6" t="s">
        <v>74</v>
      </c>
      <c r="H684" s="6" t="s">
        <v>76</v>
      </c>
      <c r="I684" s="6">
        <v>56</v>
      </c>
      <c r="J684" s="6">
        <v>6</v>
      </c>
      <c r="K684" s="6">
        <v>1030.92</v>
      </c>
      <c r="L684" s="6"/>
      <c r="M684" s="6" t="s">
        <v>136</v>
      </c>
    </row>
    <row r="685" spans="1:13" ht="14.25" customHeight="1" x14ac:dyDescent="0.2">
      <c r="A685" s="5">
        <v>45642</v>
      </c>
      <c r="B685" s="6" t="s">
        <v>57</v>
      </c>
      <c r="C685" s="6" t="s">
        <v>126</v>
      </c>
      <c r="D685" s="6" t="s">
        <v>127</v>
      </c>
      <c r="E685" s="6" t="s">
        <v>45</v>
      </c>
      <c r="F685" s="6" t="s">
        <v>128</v>
      </c>
      <c r="G685" s="6" t="s">
        <v>74</v>
      </c>
      <c r="H685" s="6" t="s">
        <v>76</v>
      </c>
      <c r="I685" s="6">
        <v>56</v>
      </c>
      <c r="J685" s="6">
        <v>6</v>
      </c>
      <c r="K685" s="6">
        <v>1030.92</v>
      </c>
      <c r="L685" s="6"/>
      <c r="M685" s="6" t="s">
        <v>136</v>
      </c>
    </row>
    <row r="686" spans="1:13" ht="14.25" customHeight="1" x14ac:dyDescent="0.2">
      <c r="A686" s="5">
        <v>45642</v>
      </c>
      <c r="B686" s="6" t="s">
        <v>57</v>
      </c>
      <c r="C686" s="6" t="s">
        <v>129</v>
      </c>
      <c r="D686" s="6" t="s">
        <v>130</v>
      </c>
      <c r="E686" s="6" t="s">
        <v>81</v>
      </c>
      <c r="F686" s="6" t="s">
        <v>82</v>
      </c>
      <c r="G686" s="6" t="s">
        <v>74</v>
      </c>
      <c r="H686" s="6" t="s">
        <v>76</v>
      </c>
      <c r="I686" s="6">
        <v>48</v>
      </c>
      <c r="J686" s="6">
        <v>12</v>
      </c>
      <c r="K686" s="6">
        <v>818.16</v>
      </c>
      <c r="L686" s="6"/>
      <c r="M686" s="6" t="s">
        <v>136</v>
      </c>
    </row>
    <row r="687" spans="1:13" ht="14.25" customHeight="1" x14ac:dyDescent="0.2">
      <c r="A687" s="5">
        <v>45642</v>
      </c>
      <c r="B687" s="6" t="s">
        <v>57</v>
      </c>
      <c r="C687" s="6" t="s">
        <v>129</v>
      </c>
      <c r="D687" s="6" t="s">
        <v>130</v>
      </c>
      <c r="E687" s="6" t="s">
        <v>81</v>
      </c>
      <c r="F687" s="6" t="s">
        <v>82</v>
      </c>
      <c r="G687" s="6" t="s">
        <v>74</v>
      </c>
      <c r="H687" s="6" t="s">
        <v>76</v>
      </c>
      <c r="I687" s="6">
        <v>48</v>
      </c>
      <c r="J687" s="6">
        <v>6</v>
      </c>
      <c r="K687" s="6">
        <v>409.08</v>
      </c>
      <c r="L687" s="6"/>
      <c r="M687" s="6" t="s">
        <v>136</v>
      </c>
    </row>
    <row r="688" spans="1:13" ht="14.25" customHeight="1" x14ac:dyDescent="0.2">
      <c r="A688" s="5">
        <v>45642</v>
      </c>
      <c r="B688" s="6" t="s">
        <v>57</v>
      </c>
      <c r="C688" s="6" t="s">
        <v>126</v>
      </c>
      <c r="D688" s="6" t="s">
        <v>127</v>
      </c>
      <c r="E688" s="6" t="s">
        <v>45</v>
      </c>
      <c r="F688" s="6" t="s">
        <v>128</v>
      </c>
      <c r="G688" s="6" t="s">
        <v>74</v>
      </c>
      <c r="H688" s="6" t="s">
        <v>76</v>
      </c>
      <c r="I688" s="6">
        <v>24</v>
      </c>
      <c r="J688" s="6">
        <v>6</v>
      </c>
      <c r="K688" s="6">
        <v>1194.78</v>
      </c>
      <c r="L688" s="6"/>
      <c r="M688" s="6" t="s">
        <v>136</v>
      </c>
    </row>
    <row r="689" spans="1:13" ht="14.25" customHeight="1" x14ac:dyDescent="0.2">
      <c r="A689" s="5">
        <v>45642</v>
      </c>
      <c r="B689" s="6" t="s">
        <v>57</v>
      </c>
      <c r="C689" s="6" t="s">
        <v>129</v>
      </c>
      <c r="D689" s="6" t="s">
        <v>130</v>
      </c>
      <c r="E689" s="6" t="s">
        <v>81</v>
      </c>
      <c r="F689" s="6" t="s">
        <v>82</v>
      </c>
      <c r="G689" s="6" t="s">
        <v>74</v>
      </c>
      <c r="H689" s="6" t="s">
        <v>76</v>
      </c>
      <c r="I689" s="6">
        <v>24</v>
      </c>
      <c r="J689" s="6">
        <v>3</v>
      </c>
      <c r="K689" s="6">
        <v>255.66</v>
      </c>
      <c r="L689" s="6"/>
      <c r="M689" s="6" t="s">
        <v>136</v>
      </c>
    </row>
    <row r="690" spans="1:13" ht="14.25" customHeight="1" x14ac:dyDescent="0.2">
      <c r="A690" s="5">
        <v>45642</v>
      </c>
      <c r="B690" s="6" t="s">
        <v>57</v>
      </c>
      <c r="C690" s="6" t="s">
        <v>126</v>
      </c>
      <c r="D690" s="6" t="s">
        <v>127</v>
      </c>
      <c r="E690" s="6" t="s">
        <v>45</v>
      </c>
      <c r="F690" s="6" t="s">
        <v>128</v>
      </c>
      <c r="G690" s="6" t="s">
        <v>74</v>
      </c>
      <c r="H690" s="6" t="s">
        <v>76</v>
      </c>
      <c r="I690" s="6">
        <v>24</v>
      </c>
      <c r="J690" s="6">
        <v>12</v>
      </c>
      <c r="K690" s="6">
        <v>2389.56</v>
      </c>
      <c r="L690" s="6"/>
      <c r="M690" s="6" t="s">
        <v>136</v>
      </c>
    </row>
    <row r="691" spans="1:13" ht="14.25" customHeight="1" x14ac:dyDescent="0.2">
      <c r="A691" s="5">
        <v>45642</v>
      </c>
      <c r="B691" s="6" t="s">
        <v>57</v>
      </c>
      <c r="C691" s="6" t="s">
        <v>126</v>
      </c>
      <c r="D691" s="6" t="s">
        <v>127</v>
      </c>
      <c r="E691" s="6" t="s">
        <v>45</v>
      </c>
      <c r="F691" s="6" t="s">
        <v>128</v>
      </c>
      <c r="G691" s="6" t="s">
        <v>74</v>
      </c>
      <c r="H691" s="6" t="s">
        <v>76</v>
      </c>
      <c r="I691" s="6">
        <v>24</v>
      </c>
      <c r="J691" s="6">
        <v>6</v>
      </c>
      <c r="K691" s="6">
        <v>511.32</v>
      </c>
      <c r="L691" s="6"/>
      <c r="M691" s="6" t="s">
        <v>136</v>
      </c>
    </row>
    <row r="692" spans="1:13" ht="14.25" customHeight="1" x14ac:dyDescent="0.2">
      <c r="A692" s="5">
        <v>45642</v>
      </c>
      <c r="B692" s="6" t="s">
        <v>57</v>
      </c>
      <c r="C692" s="6" t="s">
        <v>126</v>
      </c>
      <c r="D692" s="6" t="s">
        <v>127</v>
      </c>
      <c r="E692" s="6" t="s">
        <v>45</v>
      </c>
      <c r="F692" s="6" t="s">
        <v>128</v>
      </c>
      <c r="G692" s="6" t="s">
        <v>77</v>
      </c>
      <c r="H692" s="6" t="s">
        <v>78</v>
      </c>
      <c r="I692" s="6">
        <v>24</v>
      </c>
      <c r="J692" s="6">
        <v>6</v>
      </c>
      <c r="K692" s="6">
        <v>2081.7600000000002</v>
      </c>
      <c r="L692" s="6"/>
      <c r="M692" s="6" t="s">
        <v>136</v>
      </c>
    </row>
    <row r="693" spans="1:13" ht="14.25" customHeight="1" x14ac:dyDescent="0.2">
      <c r="A693" s="5">
        <v>45642</v>
      </c>
      <c r="B693" s="6" t="s">
        <v>57</v>
      </c>
      <c r="C693" s="6" t="s">
        <v>126</v>
      </c>
      <c r="D693" s="6" t="s">
        <v>127</v>
      </c>
      <c r="E693" s="6" t="s">
        <v>45</v>
      </c>
      <c r="F693" s="6" t="s">
        <v>128</v>
      </c>
      <c r="G693" s="6" t="s">
        <v>77</v>
      </c>
      <c r="H693" s="6" t="s">
        <v>78</v>
      </c>
      <c r="I693" s="6">
        <v>48</v>
      </c>
      <c r="J693" s="6">
        <v>6</v>
      </c>
      <c r="K693" s="6">
        <v>1820.88</v>
      </c>
      <c r="L693" s="6"/>
      <c r="M693" s="6" t="s">
        <v>136</v>
      </c>
    </row>
    <row r="694" spans="1:13" ht="14.25" customHeight="1" x14ac:dyDescent="0.2">
      <c r="A694" s="5">
        <v>45642</v>
      </c>
      <c r="B694" s="6" t="s">
        <v>57</v>
      </c>
      <c r="C694" s="6" t="s">
        <v>126</v>
      </c>
      <c r="D694" s="6" t="s">
        <v>127</v>
      </c>
      <c r="E694" s="6" t="s">
        <v>45</v>
      </c>
      <c r="F694" s="6" t="s">
        <v>128</v>
      </c>
      <c r="G694" s="6" t="s">
        <v>77</v>
      </c>
      <c r="H694" s="6" t="s">
        <v>78</v>
      </c>
      <c r="I694" s="6">
        <v>12</v>
      </c>
      <c r="J694" s="6">
        <v>8</v>
      </c>
      <c r="K694" s="6">
        <v>2080</v>
      </c>
      <c r="L694" s="6"/>
      <c r="M694" s="6" t="s">
        <v>136</v>
      </c>
    </row>
    <row r="695" spans="1:13" ht="14.25" customHeight="1" x14ac:dyDescent="0.2">
      <c r="A695" s="5">
        <v>45642</v>
      </c>
      <c r="B695" s="6" t="s">
        <v>57</v>
      </c>
      <c r="C695" s="6" t="s">
        <v>126</v>
      </c>
      <c r="D695" s="6" t="s">
        <v>127</v>
      </c>
      <c r="E695" s="6" t="s">
        <v>45</v>
      </c>
      <c r="F695" s="6" t="s">
        <v>128</v>
      </c>
      <c r="G695" s="6" t="s">
        <v>77</v>
      </c>
      <c r="H695" s="6" t="s">
        <v>78</v>
      </c>
      <c r="I695" s="6">
        <v>6</v>
      </c>
      <c r="J695" s="6">
        <v>10</v>
      </c>
      <c r="K695" s="6">
        <v>3730.4</v>
      </c>
      <c r="L695" s="6"/>
      <c r="M695" s="6" t="s">
        <v>136</v>
      </c>
    </row>
    <row r="696" spans="1:13" ht="14.25" customHeight="1" x14ac:dyDescent="0.2">
      <c r="A696" s="5">
        <v>45642</v>
      </c>
      <c r="B696" s="6" t="s">
        <v>57</v>
      </c>
      <c r="C696" s="6" t="s">
        <v>126</v>
      </c>
      <c r="D696" s="6" t="s">
        <v>127</v>
      </c>
      <c r="E696" s="6" t="s">
        <v>45</v>
      </c>
      <c r="F696" s="6" t="s">
        <v>128</v>
      </c>
      <c r="G696" s="6" t="s">
        <v>77</v>
      </c>
      <c r="H696" s="6" t="s">
        <v>78</v>
      </c>
      <c r="I696" s="6">
        <v>6</v>
      </c>
      <c r="J696" s="6">
        <v>9</v>
      </c>
      <c r="K696" s="6">
        <v>7426.89</v>
      </c>
      <c r="L696" s="6"/>
      <c r="M696" s="6" t="s">
        <v>136</v>
      </c>
    </row>
    <row r="697" spans="1:13" ht="14.25" customHeight="1" x14ac:dyDescent="0.2">
      <c r="A697" s="5">
        <v>45642</v>
      </c>
      <c r="B697" s="6" t="s">
        <v>125</v>
      </c>
      <c r="C697" s="6" t="s">
        <v>106</v>
      </c>
      <c r="D697" s="6" t="s">
        <v>107</v>
      </c>
      <c r="E697" s="6" t="s">
        <v>81</v>
      </c>
      <c r="F697" s="6" t="s">
        <v>82</v>
      </c>
      <c r="G697" s="6" t="s">
        <v>62</v>
      </c>
      <c r="H697" s="6" t="s">
        <v>71</v>
      </c>
      <c r="I697" s="6">
        <v>1</v>
      </c>
      <c r="J697" s="6">
        <v>16</v>
      </c>
      <c r="K697" s="6">
        <v>0</v>
      </c>
      <c r="L697" s="6"/>
      <c r="M697" s="6" t="s">
        <v>136</v>
      </c>
    </row>
    <row r="698" spans="1:13" ht="14.25" customHeight="1" x14ac:dyDescent="0.2">
      <c r="A698" s="5">
        <v>45643</v>
      </c>
      <c r="B698" s="6" t="s">
        <v>13</v>
      </c>
      <c r="C698" s="6" t="s">
        <v>129</v>
      </c>
      <c r="D698" s="6" t="s">
        <v>130</v>
      </c>
      <c r="E698" s="6" t="s">
        <v>81</v>
      </c>
      <c r="F698" s="6" t="s">
        <v>82</v>
      </c>
      <c r="G698" s="6" t="s">
        <v>18</v>
      </c>
      <c r="H698" s="6" t="s">
        <v>89</v>
      </c>
      <c r="I698" s="6">
        <v>48</v>
      </c>
      <c r="J698" s="6">
        <v>-3</v>
      </c>
      <c r="K698" s="6">
        <v>-1918.83</v>
      </c>
      <c r="L698" s="6" t="s">
        <v>20</v>
      </c>
      <c r="M698" s="6" t="s">
        <v>136</v>
      </c>
    </row>
    <row r="699" spans="1:13" ht="14.25" customHeight="1" x14ac:dyDescent="0.2">
      <c r="A699" s="5">
        <v>45643</v>
      </c>
      <c r="B699" s="6" t="s">
        <v>13</v>
      </c>
      <c r="C699" s="6" t="s">
        <v>129</v>
      </c>
      <c r="D699" s="6" t="s">
        <v>130</v>
      </c>
      <c r="E699" s="6" t="s">
        <v>81</v>
      </c>
      <c r="F699" s="6" t="s">
        <v>82</v>
      </c>
      <c r="G699" s="6" t="s">
        <v>62</v>
      </c>
      <c r="H699" s="6" t="s">
        <v>124</v>
      </c>
      <c r="I699" s="6">
        <v>6</v>
      </c>
      <c r="J699" s="6">
        <v>-1</v>
      </c>
      <c r="K699" s="6">
        <v>-406.48</v>
      </c>
      <c r="L699" s="6" t="s">
        <v>20</v>
      </c>
      <c r="M699" s="6" t="s">
        <v>136</v>
      </c>
    </row>
    <row r="700" spans="1:13" ht="14.25" customHeight="1" x14ac:dyDescent="0.2">
      <c r="A700" s="5">
        <v>45643</v>
      </c>
      <c r="B700" s="6" t="s">
        <v>13</v>
      </c>
      <c r="C700" s="6" t="s">
        <v>129</v>
      </c>
      <c r="D700" s="6" t="s">
        <v>130</v>
      </c>
      <c r="E700" s="6" t="s">
        <v>81</v>
      </c>
      <c r="F700" s="6" t="s">
        <v>82</v>
      </c>
      <c r="G700" s="6" t="s">
        <v>62</v>
      </c>
      <c r="H700" s="6" t="s">
        <v>124</v>
      </c>
      <c r="I700" s="6">
        <v>4</v>
      </c>
      <c r="J700" s="6">
        <v>-4</v>
      </c>
      <c r="K700" s="6">
        <v>-1988.88</v>
      </c>
      <c r="L700" s="6" t="s">
        <v>20</v>
      </c>
      <c r="M700" s="6" t="s">
        <v>136</v>
      </c>
    </row>
    <row r="701" spans="1:13" ht="14.25" customHeight="1" x14ac:dyDescent="0.2">
      <c r="A701" s="5">
        <v>45643</v>
      </c>
      <c r="B701" s="6" t="s">
        <v>83</v>
      </c>
      <c r="C701" s="6" t="s">
        <v>126</v>
      </c>
      <c r="D701" s="6" t="s">
        <v>127</v>
      </c>
      <c r="E701" s="6" t="s">
        <v>45</v>
      </c>
      <c r="F701" s="6" t="s">
        <v>128</v>
      </c>
      <c r="G701" s="6" t="s">
        <v>110</v>
      </c>
      <c r="H701" s="6" t="s">
        <v>111</v>
      </c>
      <c r="I701" s="6">
        <v>24</v>
      </c>
      <c r="J701" s="6">
        <v>-25</v>
      </c>
      <c r="K701" s="6">
        <v>-3750</v>
      </c>
      <c r="L701" s="6" t="s">
        <v>86</v>
      </c>
      <c r="M701" s="6" t="s">
        <v>136</v>
      </c>
    </row>
    <row r="702" spans="1:13" ht="14.25" customHeight="1" x14ac:dyDescent="0.2">
      <c r="A702" s="5">
        <v>45643</v>
      </c>
      <c r="B702" s="6" t="s">
        <v>83</v>
      </c>
      <c r="C702" s="6" t="s">
        <v>126</v>
      </c>
      <c r="D702" s="6" t="s">
        <v>127</v>
      </c>
      <c r="E702" s="6" t="s">
        <v>45</v>
      </c>
      <c r="F702" s="6" t="s">
        <v>128</v>
      </c>
      <c r="G702" s="6" t="s">
        <v>26</v>
      </c>
      <c r="H702" s="6" t="s">
        <v>116</v>
      </c>
      <c r="I702" s="6">
        <v>12</v>
      </c>
      <c r="J702" s="6">
        <v>-2</v>
      </c>
      <c r="K702" s="6">
        <v>-891.08</v>
      </c>
      <c r="L702" s="6" t="s">
        <v>92</v>
      </c>
      <c r="M702" s="6" t="s">
        <v>136</v>
      </c>
    </row>
    <row r="703" spans="1:13" ht="14.25" customHeight="1" x14ac:dyDescent="0.2">
      <c r="A703" s="5">
        <v>45643</v>
      </c>
      <c r="B703" s="6" t="s">
        <v>83</v>
      </c>
      <c r="C703" s="6" t="s">
        <v>126</v>
      </c>
      <c r="D703" s="6" t="s">
        <v>127</v>
      </c>
      <c r="E703" s="6" t="s">
        <v>45</v>
      </c>
      <c r="F703" s="6" t="s">
        <v>128</v>
      </c>
      <c r="G703" s="6" t="s">
        <v>26</v>
      </c>
      <c r="H703" s="6" t="s">
        <v>132</v>
      </c>
      <c r="I703" s="6">
        <v>6</v>
      </c>
      <c r="J703" s="6">
        <v>-12</v>
      </c>
      <c r="K703" s="6">
        <v>-4553.5200000000004</v>
      </c>
      <c r="L703" s="6" t="s">
        <v>86</v>
      </c>
      <c r="M703" s="6" t="s">
        <v>136</v>
      </c>
    </row>
    <row r="704" spans="1:13" ht="14.25" customHeight="1" x14ac:dyDescent="0.2">
      <c r="A704" s="5">
        <v>45643</v>
      </c>
      <c r="B704" s="6" t="s">
        <v>83</v>
      </c>
      <c r="C704" s="6" t="s">
        <v>126</v>
      </c>
      <c r="D704" s="6" t="s">
        <v>127</v>
      </c>
      <c r="E704" s="6" t="s">
        <v>45</v>
      </c>
      <c r="F704" s="6" t="s">
        <v>128</v>
      </c>
      <c r="G704" s="6" t="s">
        <v>26</v>
      </c>
      <c r="H704" s="6" t="s">
        <v>116</v>
      </c>
      <c r="I704" s="6">
        <v>6</v>
      </c>
      <c r="J704" s="6">
        <v>-24</v>
      </c>
      <c r="K704" s="6">
        <v>-6964.32</v>
      </c>
      <c r="L704" s="6" t="s">
        <v>86</v>
      </c>
      <c r="M704" s="6" t="s">
        <v>136</v>
      </c>
    </row>
    <row r="705" spans="1:13" ht="14.25" customHeight="1" x14ac:dyDescent="0.2">
      <c r="A705" s="5">
        <v>45643</v>
      </c>
      <c r="B705" s="6" t="s">
        <v>83</v>
      </c>
      <c r="C705" s="6" t="s">
        <v>126</v>
      </c>
      <c r="D705" s="6" t="s">
        <v>127</v>
      </c>
      <c r="E705" s="6" t="s">
        <v>45</v>
      </c>
      <c r="F705" s="6" t="s">
        <v>128</v>
      </c>
      <c r="G705" s="6" t="s">
        <v>77</v>
      </c>
      <c r="H705" s="6" t="s">
        <v>78</v>
      </c>
      <c r="I705" s="6">
        <v>6</v>
      </c>
      <c r="J705" s="6">
        <v>-10</v>
      </c>
      <c r="K705" s="6">
        <v>-3730.4</v>
      </c>
      <c r="L705" s="6" t="s">
        <v>86</v>
      </c>
      <c r="M705" s="6" t="s">
        <v>136</v>
      </c>
    </row>
    <row r="706" spans="1:13" ht="14.25" customHeight="1" x14ac:dyDescent="0.2">
      <c r="A706" s="5">
        <v>45643</v>
      </c>
      <c r="B706" s="6" t="s">
        <v>83</v>
      </c>
      <c r="C706" s="6" t="s">
        <v>126</v>
      </c>
      <c r="D706" s="6" t="s">
        <v>127</v>
      </c>
      <c r="E706" s="6" t="s">
        <v>45</v>
      </c>
      <c r="F706" s="6" t="s">
        <v>128</v>
      </c>
      <c r="G706" s="6" t="s">
        <v>77</v>
      </c>
      <c r="H706" s="6" t="s">
        <v>78</v>
      </c>
      <c r="I706" s="6">
        <v>6</v>
      </c>
      <c r="J706" s="6">
        <v>-9</v>
      </c>
      <c r="K706" s="6">
        <v>-7426.89</v>
      </c>
      <c r="L706" s="6" t="s">
        <v>86</v>
      </c>
      <c r="M706" s="6" t="s">
        <v>136</v>
      </c>
    </row>
    <row r="707" spans="1:13" ht="14.25" customHeight="1" x14ac:dyDescent="0.2">
      <c r="A707" s="5">
        <v>45643</v>
      </c>
      <c r="B707" s="6" t="s">
        <v>57</v>
      </c>
      <c r="C707" s="6" t="s">
        <v>137</v>
      </c>
      <c r="D707" s="6" t="s">
        <v>138</v>
      </c>
      <c r="E707" s="6" t="s">
        <v>60</v>
      </c>
      <c r="F707" s="6" t="s">
        <v>61</v>
      </c>
      <c r="G707" s="6" t="s">
        <v>94</v>
      </c>
      <c r="H707" s="6" t="s">
        <v>95</v>
      </c>
      <c r="I707" s="6">
        <v>192</v>
      </c>
      <c r="J707" s="6">
        <v>192</v>
      </c>
      <c r="K707" s="6">
        <v>14987.52</v>
      </c>
      <c r="L707" s="6"/>
      <c r="M707" s="6" t="s">
        <v>136</v>
      </c>
    </row>
    <row r="708" spans="1:13" ht="14.25" customHeight="1" x14ac:dyDescent="0.2">
      <c r="A708" s="5">
        <v>45643</v>
      </c>
      <c r="B708" s="6" t="s">
        <v>57</v>
      </c>
      <c r="C708" s="6" t="s">
        <v>137</v>
      </c>
      <c r="D708" s="6" t="s">
        <v>138</v>
      </c>
      <c r="E708" s="6" t="s">
        <v>60</v>
      </c>
      <c r="F708" s="6" t="s">
        <v>61</v>
      </c>
      <c r="G708" s="6" t="s">
        <v>94</v>
      </c>
      <c r="H708" s="6" t="s">
        <v>98</v>
      </c>
      <c r="I708" s="6">
        <v>72</v>
      </c>
      <c r="J708" s="6">
        <v>8</v>
      </c>
      <c r="K708" s="6">
        <v>1157.8399999999999</v>
      </c>
      <c r="L708" s="6"/>
      <c r="M708" s="6" t="s">
        <v>136</v>
      </c>
    </row>
    <row r="709" spans="1:13" ht="14.25" customHeight="1" x14ac:dyDescent="0.2">
      <c r="A709" s="5">
        <v>45643</v>
      </c>
      <c r="B709" s="6" t="s">
        <v>57</v>
      </c>
      <c r="C709" s="6" t="s">
        <v>137</v>
      </c>
      <c r="D709" s="6" t="s">
        <v>138</v>
      </c>
      <c r="E709" s="6" t="s">
        <v>60</v>
      </c>
      <c r="F709" s="6" t="s">
        <v>61</v>
      </c>
      <c r="G709" s="6" t="s">
        <v>18</v>
      </c>
      <c r="H709" s="6" t="s">
        <v>101</v>
      </c>
      <c r="I709" s="6">
        <v>144</v>
      </c>
      <c r="J709" s="6">
        <v>12</v>
      </c>
      <c r="K709" s="6">
        <v>1038.8399999999999</v>
      </c>
      <c r="L709" s="6"/>
      <c r="M709" s="6" t="s">
        <v>136</v>
      </c>
    </row>
    <row r="710" spans="1:13" ht="14.25" customHeight="1" x14ac:dyDescent="0.2">
      <c r="A710" s="5">
        <v>45643</v>
      </c>
      <c r="B710" s="6" t="s">
        <v>57</v>
      </c>
      <c r="C710" s="6" t="s">
        <v>87</v>
      </c>
      <c r="D710" s="6" t="s">
        <v>88</v>
      </c>
      <c r="E710" s="6" t="s">
        <v>60</v>
      </c>
      <c r="F710" s="6" t="s">
        <v>61</v>
      </c>
      <c r="G710" s="6" t="s">
        <v>18</v>
      </c>
      <c r="H710" s="6" t="s">
        <v>101</v>
      </c>
      <c r="I710" s="6">
        <v>144</v>
      </c>
      <c r="J710" s="6">
        <v>48</v>
      </c>
      <c r="K710" s="6">
        <v>2019.84</v>
      </c>
      <c r="L710" s="6"/>
      <c r="M710" s="6" t="s">
        <v>136</v>
      </c>
    </row>
    <row r="711" spans="1:13" ht="14.25" customHeight="1" x14ac:dyDescent="0.2">
      <c r="A711" s="5">
        <v>45643</v>
      </c>
      <c r="B711" s="6" t="s">
        <v>57</v>
      </c>
      <c r="C711" s="6" t="s">
        <v>137</v>
      </c>
      <c r="D711" s="6" t="s">
        <v>138</v>
      </c>
      <c r="E711" s="6" t="s">
        <v>60</v>
      </c>
      <c r="F711" s="6" t="s">
        <v>61</v>
      </c>
      <c r="G711" s="6" t="s">
        <v>18</v>
      </c>
      <c r="H711" s="6" t="s">
        <v>139</v>
      </c>
      <c r="I711" s="6">
        <v>600</v>
      </c>
      <c r="J711" s="6">
        <v>18</v>
      </c>
      <c r="K711" s="6">
        <v>3600</v>
      </c>
      <c r="L711" s="6"/>
      <c r="M711" s="6" t="s">
        <v>136</v>
      </c>
    </row>
    <row r="712" spans="1:13" ht="14.25" customHeight="1" x14ac:dyDescent="0.2">
      <c r="A712" s="5">
        <v>45643</v>
      </c>
      <c r="B712" s="6" t="s">
        <v>57</v>
      </c>
      <c r="C712" s="6" t="s">
        <v>137</v>
      </c>
      <c r="D712" s="6" t="s">
        <v>138</v>
      </c>
      <c r="E712" s="6" t="s">
        <v>60</v>
      </c>
      <c r="F712" s="6" t="s">
        <v>61</v>
      </c>
      <c r="G712" s="6" t="s">
        <v>18</v>
      </c>
      <c r="H712" s="6" t="s">
        <v>102</v>
      </c>
      <c r="I712" s="6">
        <v>200</v>
      </c>
      <c r="J712" s="6">
        <v>6</v>
      </c>
      <c r="K712" s="6">
        <v>3348.24</v>
      </c>
      <c r="L712" s="6"/>
      <c r="M712" s="6" t="s">
        <v>136</v>
      </c>
    </row>
    <row r="713" spans="1:13" ht="14.25" customHeight="1" x14ac:dyDescent="0.2">
      <c r="A713" s="5">
        <v>45643</v>
      </c>
      <c r="B713" s="6" t="s">
        <v>57</v>
      </c>
      <c r="C713" s="6" t="s">
        <v>58</v>
      </c>
      <c r="D713" s="6" t="s">
        <v>59</v>
      </c>
      <c r="E713" s="6" t="s">
        <v>60</v>
      </c>
      <c r="F713" s="6" t="s">
        <v>61</v>
      </c>
      <c r="G713" s="6" t="s">
        <v>18</v>
      </c>
      <c r="H713" s="6" t="s">
        <v>102</v>
      </c>
      <c r="I713" s="6">
        <v>200</v>
      </c>
      <c r="J713" s="6">
        <v>20</v>
      </c>
      <c r="K713" s="6">
        <v>11160.8</v>
      </c>
      <c r="L713" s="6"/>
      <c r="M713" s="6" t="s">
        <v>136</v>
      </c>
    </row>
    <row r="714" spans="1:13" ht="14.25" customHeight="1" x14ac:dyDescent="0.2">
      <c r="A714" s="5">
        <v>45643</v>
      </c>
      <c r="B714" s="6" t="s">
        <v>57</v>
      </c>
      <c r="C714" s="6" t="s">
        <v>87</v>
      </c>
      <c r="D714" s="6" t="s">
        <v>88</v>
      </c>
      <c r="E714" s="6" t="s">
        <v>60</v>
      </c>
      <c r="F714" s="6" t="s">
        <v>61</v>
      </c>
      <c r="G714" s="6" t="s">
        <v>18</v>
      </c>
      <c r="H714" s="6" t="s">
        <v>102</v>
      </c>
      <c r="I714" s="6">
        <v>200</v>
      </c>
      <c r="J714" s="6">
        <v>10</v>
      </c>
      <c r="K714" s="6">
        <v>5580.4</v>
      </c>
      <c r="L714" s="6"/>
      <c r="M714" s="6" t="s">
        <v>136</v>
      </c>
    </row>
    <row r="715" spans="1:13" ht="14.25" customHeight="1" x14ac:dyDescent="0.2">
      <c r="A715" s="5">
        <v>45643</v>
      </c>
      <c r="B715" s="6" t="s">
        <v>57</v>
      </c>
      <c r="C715" s="6" t="s">
        <v>58</v>
      </c>
      <c r="D715" s="6" t="s">
        <v>59</v>
      </c>
      <c r="E715" s="6" t="s">
        <v>60</v>
      </c>
      <c r="F715" s="6" t="s">
        <v>61</v>
      </c>
      <c r="G715" s="6" t="s">
        <v>18</v>
      </c>
      <c r="H715" s="6" t="s">
        <v>102</v>
      </c>
      <c r="I715" s="6">
        <v>40</v>
      </c>
      <c r="J715" s="6">
        <v>20</v>
      </c>
      <c r="K715" s="6">
        <v>20518</v>
      </c>
      <c r="L715" s="6"/>
      <c r="M715" s="6" t="s">
        <v>136</v>
      </c>
    </row>
    <row r="716" spans="1:13" ht="14.25" customHeight="1" x14ac:dyDescent="0.2">
      <c r="A716" s="5">
        <v>45643</v>
      </c>
      <c r="B716" s="6" t="s">
        <v>57</v>
      </c>
      <c r="C716" s="6" t="s">
        <v>137</v>
      </c>
      <c r="D716" s="6" t="s">
        <v>138</v>
      </c>
      <c r="E716" s="6" t="s">
        <v>60</v>
      </c>
      <c r="F716" s="6" t="s">
        <v>61</v>
      </c>
      <c r="G716" s="6" t="s">
        <v>18</v>
      </c>
      <c r="H716" s="6" t="s">
        <v>104</v>
      </c>
      <c r="I716" s="6">
        <v>480</v>
      </c>
      <c r="J716" s="6">
        <v>480</v>
      </c>
      <c r="K716" s="6">
        <v>19200</v>
      </c>
      <c r="L716" s="6"/>
      <c r="M716" s="6" t="s">
        <v>136</v>
      </c>
    </row>
    <row r="717" spans="1:13" ht="14.25" customHeight="1" x14ac:dyDescent="0.2">
      <c r="A717" s="5">
        <v>45643</v>
      </c>
      <c r="B717" s="6" t="s">
        <v>57</v>
      </c>
      <c r="C717" s="6" t="s">
        <v>87</v>
      </c>
      <c r="D717" s="6" t="s">
        <v>88</v>
      </c>
      <c r="E717" s="6" t="s">
        <v>60</v>
      </c>
      <c r="F717" s="6" t="s">
        <v>61</v>
      </c>
      <c r="G717" s="6" t="s">
        <v>18</v>
      </c>
      <c r="H717" s="6" t="s">
        <v>104</v>
      </c>
      <c r="I717" s="6">
        <v>800</v>
      </c>
      <c r="J717" s="6">
        <v>40</v>
      </c>
      <c r="K717" s="6">
        <v>1240</v>
      </c>
      <c r="L717" s="6"/>
      <c r="M717" s="6" t="s">
        <v>136</v>
      </c>
    </row>
    <row r="718" spans="1:13" ht="14.25" customHeight="1" x14ac:dyDescent="0.2">
      <c r="A718" s="5">
        <v>45643</v>
      </c>
      <c r="B718" s="6" t="s">
        <v>57</v>
      </c>
      <c r="C718" s="6" t="s">
        <v>87</v>
      </c>
      <c r="D718" s="6" t="s">
        <v>88</v>
      </c>
      <c r="E718" s="6" t="s">
        <v>60</v>
      </c>
      <c r="F718" s="6" t="s">
        <v>61</v>
      </c>
      <c r="G718" s="6" t="s">
        <v>18</v>
      </c>
      <c r="H718" s="6" t="s">
        <v>104</v>
      </c>
      <c r="I718" s="6">
        <v>80</v>
      </c>
      <c r="J718" s="6">
        <v>24</v>
      </c>
      <c r="K718" s="6">
        <v>1663.92</v>
      </c>
      <c r="L718" s="6"/>
      <c r="M718" s="6" t="s">
        <v>136</v>
      </c>
    </row>
    <row r="719" spans="1:13" ht="14.25" customHeight="1" x14ac:dyDescent="0.2">
      <c r="A719" s="5">
        <v>45643</v>
      </c>
      <c r="B719" s="6" t="s">
        <v>57</v>
      </c>
      <c r="C719" s="6" t="s">
        <v>58</v>
      </c>
      <c r="D719" s="6" t="s">
        <v>59</v>
      </c>
      <c r="E719" s="6" t="s">
        <v>60</v>
      </c>
      <c r="F719" s="6" t="s">
        <v>61</v>
      </c>
      <c r="G719" s="6" t="s">
        <v>18</v>
      </c>
      <c r="H719" s="6" t="s">
        <v>19</v>
      </c>
      <c r="I719" s="6">
        <v>72</v>
      </c>
      <c r="J719" s="6">
        <v>36</v>
      </c>
      <c r="K719" s="6">
        <v>9610.92</v>
      </c>
      <c r="L719" s="6"/>
      <c r="M719" s="6" t="s">
        <v>136</v>
      </c>
    </row>
    <row r="720" spans="1:13" ht="14.25" customHeight="1" x14ac:dyDescent="0.2">
      <c r="A720" s="5">
        <v>45643</v>
      </c>
      <c r="B720" s="6" t="s">
        <v>57</v>
      </c>
      <c r="C720" s="6" t="s">
        <v>84</v>
      </c>
      <c r="D720" s="6" t="s">
        <v>85</v>
      </c>
      <c r="E720" s="6" t="s">
        <v>60</v>
      </c>
      <c r="F720" s="6" t="s">
        <v>61</v>
      </c>
      <c r="G720" s="6" t="s">
        <v>18</v>
      </c>
      <c r="H720" s="6" t="s">
        <v>19</v>
      </c>
      <c r="I720" s="6">
        <v>36</v>
      </c>
      <c r="J720" s="6">
        <v>36</v>
      </c>
      <c r="K720" s="6">
        <v>8839.44</v>
      </c>
      <c r="L720" s="6"/>
      <c r="M720" s="6" t="s">
        <v>136</v>
      </c>
    </row>
    <row r="721" spans="1:13" ht="14.25" customHeight="1" x14ac:dyDescent="0.2">
      <c r="A721" s="5">
        <v>45643</v>
      </c>
      <c r="B721" s="6" t="s">
        <v>57</v>
      </c>
      <c r="C721" s="6" t="s">
        <v>137</v>
      </c>
      <c r="D721" s="6" t="s">
        <v>138</v>
      </c>
      <c r="E721" s="6" t="s">
        <v>60</v>
      </c>
      <c r="F721" s="6" t="s">
        <v>61</v>
      </c>
      <c r="G721" s="6" t="s">
        <v>18</v>
      </c>
      <c r="H721" s="6" t="s">
        <v>109</v>
      </c>
      <c r="I721" s="6">
        <v>1200</v>
      </c>
      <c r="J721" s="6">
        <v>400</v>
      </c>
      <c r="K721" s="6">
        <v>4044</v>
      </c>
      <c r="L721" s="6"/>
      <c r="M721" s="6" t="s">
        <v>136</v>
      </c>
    </row>
    <row r="722" spans="1:13" ht="14.25" customHeight="1" x14ac:dyDescent="0.2">
      <c r="A722" s="5">
        <v>45643</v>
      </c>
      <c r="B722" s="6" t="s">
        <v>57</v>
      </c>
      <c r="C722" s="6" t="s">
        <v>137</v>
      </c>
      <c r="D722" s="6" t="s">
        <v>138</v>
      </c>
      <c r="E722" s="6" t="s">
        <v>60</v>
      </c>
      <c r="F722" s="6" t="s">
        <v>61</v>
      </c>
      <c r="G722" s="6" t="s">
        <v>110</v>
      </c>
      <c r="H722" s="6" t="s">
        <v>111</v>
      </c>
      <c r="I722" s="6">
        <v>36</v>
      </c>
      <c r="J722" s="6">
        <v>20</v>
      </c>
      <c r="K722" s="6">
        <v>2250</v>
      </c>
      <c r="L722" s="6"/>
      <c r="M722" s="6" t="s">
        <v>136</v>
      </c>
    </row>
    <row r="723" spans="1:13" ht="14.25" customHeight="1" x14ac:dyDescent="0.2">
      <c r="A723" s="5">
        <v>45643</v>
      </c>
      <c r="B723" s="6" t="s">
        <v>57</v>
      </c>
      <c r="C723" s="6" t="s">
        <v>137</v>
      </c>
      <c r="D723" s="6" t="s">
        <v>138</v>
      </c>
      <c r="E723" s="6" t="s">
        <v>60</v>
      </c>
      <c r="F723" s="6" t="s">
        <v>61</v>
      </c>
      <c r="G723" s="6" t="s">
        <v>110</v>
      </c>
      <c r="H723" s="6" t="s">
        <v>111</v>
      </c>
      <c r="I723" s="6">
        <v>36</v>
      </c>
      <c r="J723" s="6">
        <v>13</v>
      </c>
      <c r="K723" s="6">
        <v>1462.5</v>
      </c>
      <c r="L723" s="6"/>
      <c r="M723" s="6" t="s">
        <v>136</v>
      </c>
    </row>
    <row r="724" spans="1:13" ht="14.25" customHeight="1" x14ac:dyDescent="0.2">
      <c r="A724" s="5">
        <v>45643</v>
      </c>
      <c r="B724" s="6" t="s">
        <v>57</v>
      </c>
      <c r="C724" s="6" t="s">
        <v>137</v>
      </c>
      <c r="D724" s="6" t="s">
        <v>138</v>
      </c>
      <c r="E724" s="6" t="s">
        <v>60</v>
      </c>
      <c r="F724" s="6" t="s">
        <v>61</v>
      </c>
      <c r="G724" s="6" t="s">
        <v>110</v>
      </c>
      <c r="H724" s="6" t="s">
        <v>111</v>
      </c>
      <c r="I724" s="6">
        <v>36</v>
      </c>
      <c r="J724" s="6">
        <v>3</v>
      </c>
      <c r="K724" s="6">
        <v>337.5</v>
      </c>
      <c r="L724" s="6"/>
      <c r="M724" s="6" t="s">
        <v>136</v>
      </c>
    </row>
    <row r="725" spans="1:13" ht="14.25" customHeight="1" x14ac:dyDescent="0.2">
      <c r="A725" s="5">
        <v>45643</v>
      </c>
      <c r="B725" s="6" t="s">
        <v>57</v>
      </c>
      <c r="C725" s="6" t="s">
        <v>137</v>
      </c>
      <c r="D725" s="6" t="s">
        <v>138</v>
      </c>
      <c r="E725" s="6" t="s">
        <v>60</v>
      </c>
      <c r="F725" s="6" t="s">
        <v>61</v>
      </c>
      <c r="G725" s="6" t="s">
        <v>110</v>
      </c>
      <c r="H725" s="6" t="s">
        <v>111</v>
      </c>
      <c r="I725" s="6">
        <v>20</v>
      </c>
      <c r="J725" s="6">
        <v>2</v>
      </c>
      <c r="K725" s="6">
        <v>300</v>
      </c>
      <c r="L725" s="6"/>
      <c r="M725" s="6" t="s">
        <v>136</v>
      </c>
    </row>
    <row r="726" spans="1:13" ht="14.25" customHeight="1" x14ac:dyDescent="0.2">
      <c r="A726" s="5">
        <v>45643</v>
      </c>
      <c r="B726" s="6" t="s">
        <v>57</v>
      </c>
      <c r="C726" s="6" t="s">
        <v>137</v>
      </c>
      <c r="D726" s="6" t="s">
        <v>138</v>
      </c>
      <c r="E726" s="6" t="s">
        <v>60</v>
      </c>
      <c r="F726" s="6" t="s">
        <v>61</v>
      </c>
      <c r="G726" s="6" t="s">
        <v>110</v>
      </c>
      <c r="H726" s="6" t="s">
        <v>111</v>
      </c>
      <c r="I726" s="6">
        <v>20</v>
      </c>
      <c r="J726" s="6">
        <v>38</v>
      </c>
      <c r="K726" s="6">
        <v>5700</v>
      </c>
      <c r="L726" s="6"/>
      <c r="M726" s="6" t="s">
        <v>136</v>
      </c>
    </row>
    <row r="727" spans="1:13" ht="14.25" customHeight="1" x14ac:dyDescent="0.2">
      <c r="A727" s="5">
        <v>45643</v>
      </c>
      <c r="B727" s="6" t="s">
        <v>57</v>
      </c>
      <c r="C727" s="6" t="s">
        <v>87</v>
      </c>
      <c r="D727" s="6" t="s">
        <v>88</v>
      </c>
      <c r="E727" s="6" t="s">
        <v>60</v>
      </c>
      <c r="F727" s="6" t="s">
        <v>61</v>
      </c>
      <c r="G727" s="6" t="s">
        <v>110</v>
      </c>
      <c r="H727" s="6" t="s">
        <v>111</v>
      </c>
      <c r="I727" s="6">
        <v>96</v>
      </c>
      <c r="J727" s="6">
        <v>6</v>
      </c>
      <c r="K727" s="6">
        <v>350.04</v>
      </c>
      <c r="L727" s="6"/>
      <c r="M727" s="6" t="s">
        <v>136</v>
      </c>
    </row>
    <row r="728" spans="1:13" ht="14.25" customHeight="1" x14ac:dyDescent="0.2">
      <c r="A728" s="5">
        <v>45643</v>
      </c>
      <c r="B728" s="6" t="s">
        <v>57</v>
      </c>
      <c r="C728" s="6" t="s">
        <v>137</v>
      </c>
      <c r="D728" s="6" t="s">
        <v>138</v>
      </c>
      <c r="E728" s="6" t="s">
        <v>60</v>
      </c>
      <c r="F728" s="6" t="s">
        <v>61</v>
      </c>
      <c r="G728" s="6" t="s">
        <v>110</v>
      </c>
      <c r="H728" s="6" t="s">
        <v>111</v>
      </c>
      <c r="I728" s="6">
        <v>72</v>
      </c>
      <c r="J728" s="6">
        <v>12</v>
      </c>
      <c r="K728" s="6">
        <v>2599.92</v>
      </c>
      <c r="L728" s="6"/>
      <c r="M728" s="6" t="s">
        <v>136</v>
      </c>
    </row>
    <row r="729" spans="1:13" ht="14.25" customHeight="1" x14ac:dyDescent="0.2">
      <c r="A729" s="5">
        <v>45643</v>
      </c>
      <c r="B729" s="6" t="s">
        <v>57</v>
      </c>
      <c r="C729" s="6" t="s">
        <v>58</v>
      </c>
      <c r="D729" s="6" t="s">
        <v>59</v>
      </c>
      <c r="E729" s="6" t="s">
        <v>60</v>
      </c>
      <c r="F729" s="6" t="s">
        <v>61</v>
      </c>
      <c r="G729" s="6" t="s">
        <v>26</v>
      </c>
      <c r="H729" s="6" t="s">
        <v>27</v>
      </c>
      <c r="I729" s="6">
        <v>12</v>
      </c>
      <c r="J729" s="6">
        <v>7</v>
      </c>
      <c r="K729" s="6">
        <v>1556.24</v>
      </c>
      <c r="L729" s="6"/>
      <c r="M729" s="6" t="s">
        <v>136</v>
      </c>
    </row>
    <row r="730" spans="1:13" ht="14.25" customHeight="1" x14ac:dyDescent="0.2">
      <c r="A730" s="5">
        <v>45643</v>
      </c>
      <c r="B730" s="6" t="s">
        <v>57</v>
      </c>
      <c r="C730" s="6" t="s">
        <v>58</v>
      </c>
      <c r="D730" s="6" t="s">
        <v>59</v>
      </c>
      <c r="E730" s="6" t="s">
        <v>60</v>
      </c>
      <c r="F730" s="6" t="s">
        <v>61</v>
      </c>
      <c r="G730" s="6" t="s">
        <v>26</v>
      </c>
      <c r="H730" s="6" t="s">
        <v>27</v>
      </c>
      <c r="I730" s="6">
        <v>12</v>
      </c>
      <c r="J730" s="6">
        <v>3</v>
      </c>
      <c r="K730" s="6">
        <v>666.96</v>
      </c>
      <c r="L730" s="6"/>
      <c r="M730" s="6" t="s">
        <v>136</v>
      </c>
    </row>
    <row r="731" spans="1:13" ht="14.25" customHeight="1" x14ac:dyDescent="0.2">
      <c r="A731" s="5">
        <v>45643</v>
      </c>
      <c r="B731" s="6" t="s">
        <v>57</v>
      </c>
      <c r="C731" s="6" t="s">
        <v>58</v>
      </c>
      <c r="D731" s="6" t="s">
        <v>59</v>
      </c>
      <c r="E731" s="6" t="s">
        <v>60</v>
      </c>
      <c r="F731" s="6" t="s">
        <v>61</v>
      </c>
      <c r="G731" s="6" t="s">
        <v>26</v>
      </c>
      <c r="H731" s="6" t="s">
        <v>27</v>
      </c>
      <c r="I731" s="6">
        <v>12</v>
      </c>
      <c r="J731" s="6">
        <v>14</v>
      </c>
      <c r="K731" s="6">
        <v>3437.56</v>
      </c>
      <c r="L731" s="6"/>
      <c r="M731" s="6" t="s">
        <v>136</v>
      </c>
    </row>
    <row r="732" spans="1:13" ht="14.25" customHeight="1" x14ac:dyDescent="0.2">
      <c r="A732" s="5">
        <v>45643</v>
      </c>
      <c r="B732" s="6" t="s">
        <v>57</v>
      </c>
      <c r="C732" s="6" t="s">
        <v>137</v>
      </c>
      <c r="D732" s="6" t="s">
        <v>138</v>
      </c>
      <c r="E732" s="6" t="s">
        <v>60</v>
      </c>
      <c r="F732" s="6" t="s">
        <v>61</v>
      </c>
      <c r="G732" s="6" t="s">
        <v>26</v>
      </c>
      <c r="H732" s="6" t="s">
        <v>27</v>
      </c>
      <c r="I732" s="6">
        <v>24</v>
      </c>
      <c r="J732" s="6">
        <v>2</v>
      </c>
      <c r="K732" s="6">
        <v>444.64</v>
      </c>
      <c r="L732" s="6"/>
      <c r="M732" s="6" t="s">
        <v>136</v>
      </c>
    </row>
    <row r="733" spans="1:13" ht="14.25" customHeight="1" x14ac:dyDescent="0.2">
      <c r="A733" s="5">
        <v>45643</v>
      </c>
      <c r="B733" s="6" t="s">
        <v>57</v>
      </c>
      <c r="C733" s="6" t="s">
        <v>137</v>
      </c>
      <c r="D733" s="6" t="s">
        <v>138</v>
      </c>
      <c r="E733" s="6" t="s">
        <v>60</v>
      </c>
      <c r="F733" s="6" t="s">
        <v>61</v>
      </c>
      <c r="G733" s="6" t="s">
        <v>26</v>
      </c>
      <c r="H733" s="6" t="s">
        <v>27</v>
      </c>
      <c r="I733" s="6">
        <v>24</v>
      </c>
      <c r="J733" s="6">
        <v>8</v>
      </c>
      <c r="K733" s="6">
        <v>3500</v>
      </c>
      <c r="L733" s="6"/>
      <c r="M733" s="6" t="s">
        <v>136</v>
      </c>
    </row>
    <row r="734" spans="1:13" ht="14.25" customHeight="1" x14ac:dyDescent="0.2">
      <c r="A734" s="5">
        <v>45643</v>
      </c>
      <c r="B734" s="6" t="s">
        <v>57</v>
      </c>
      <c r="C734" s="6" t="s">
        <v>87</v>
      </c>
      <c r="D734" s="6" t="s">
        <v>88</v>
      </c>
      <c r="E734" s="6" t="s">
        <v>60</v>
      </c>
      <c r="F734" s="6" t="s">
        <v>61</v>
      </c>
      <c r="G734" s="6" t="s">
        <v>26</v>
      </c>
      <c r="H734" s="6" t="s">
        <v>27</v>
      </c>
      <c r="I734" s="6">
        <v>24</v>
      </c>
      <c r="J734" s="6">
        <v>8</v>
      </c>
      <c r="K734" s="6">
        <v>3500</v>
      </c>
      <c r="L734" s="6"/>
      <c r="M734" s="6" t="s">
        <v>136</v>
      </c>
    </row>
    <row r="735" spans="1:13" ht="14.25" customHeight="1" x14ac:dyDescent="0.2">
      <c r="A735" s="5">
        <v>45643</v>
      </c>
      <c r="B735" s="6" t="s">
        <v>57</v>
      </c>
      <c r="C735" s="6" t="s">
        <v>137</v>
      </c>
      <c r="D735" s="6" t="s">
        <v>138</v>
      </c>
      <c r="E735" s="6" t="s">
        <v>60</v>
      </c>
      <c r="F735" s="6" t="s">
        <v>61</v>
      </c>
      <c r="G735" s="6" t="s">
        <v>26</v>
      </c>
      <c r="H735" s="6" t="s">
        <v>27</v>
      </c>
      <c r="I735" s="6">
        <v>96</v>
      </c>
      <c r="J735" s="6">
        <v>12</v>
      </c>
      <c r="K735" s="6">
        <v>803.52</v>
      </c>
      <c r="L735" s="6"/>
      <c r="M735" s="6" t="s">
        <v>136</v>
      </c>
    </row>
    <row r="736" spans="1:13" ht="14.25" customHeight="1" x14ac:dyDescent="0.2">
      <c r="A736" s="5">
        <v>45643</v>
      </c>
      <c r="B736" s="6" t="s">
        <v>57</v>
      </c>
      <c r="C736" s="6" t="s">
        <v>137</v>
      </c>
      <c r="D736" s="6" t="s">
        <v>138</v>
      </c>
      <c r="E736" s="6" t="s">
        <v>60</v>
      </c>
      <c r="F736" s="6" t="s">
        <v>61</v>
      </c>
      <c r="G736" s="6" t="s">
        <v>26</v>
      </c>
      <c r="H736" s="6" t="s">
        <v>27</v>
      </c>
      <c r="I736" s="6">
        <v>96</v>
      </c>
      <c r="J736" s="6">
        <v>24</v>
      </c>
      <c r="K736" s="6">
        <v>1607.04</v>
      </c>
      <c r="L736" s="6"/>
      <c r="M736" s="6" t="s">
        <v>136</v>
      </c>
    </row>
    <row r="737" spans="1:13" ht="14.25" customHeight="1" x14ac:dyDescent="0.2">
      <c r="A737" s="5">
        <v>45643</v>
      </c>
      <c r="B737" s="6" t="s">
        <v>57</v>
      </c>
      <c r="C737" s="6" t="s">
        <v>58</v>
      </c>
      <c r="D737" s="6" t="s">
        <v>59</v>
      </c>
      <c r="E737" s="6" t="s">
        <v>60</v>
      </c>
      <c r="F737" s="6" t="s">
        <v>61</v>
      </c>
      <c r="G737" s="6" t="s">
        <v>26</v>
      </c>
      <c r="H737" s="6" t="s">
        <v>27</v>
      </c>
      <c r="I737" s="6">
        <v>72</v>
      </c>
      <c r="J737" s="6">
        <v>72</v>
      </c>
      <c r="K737" s="6">
        <v>3456</v>
      </c>
      <c r="L737" s="6"/>
      <c r="M737" s="6" t="s">
        <v>136</v>
      </c>
    </row>
    <row r="738" spans="1:13" ht="14.25" customHeight="1" x14ac:dyDescent="0.2">
      <c r="A738" s="5">
        <v>45643</v>
      </c>
      <c r="B738" s="6" t="s">
        <v>57</v>
      </c>
      <c r="C738" s="6" t="s">
        <v>137</v>
      </c>
      <c r="D738" s="6" t="s">
        <v>138</v>
      </c>
      <c r="E738" s="6" t="s">
        <v>60</v>
      </c>
      <c r="F738" s="6" t="s">
        <v>61</v>
      </c>
      <c r="G738" s="6" t="s">
        <v>26</v>
      </c>
      <c r="H738" s="6" t="s">
        <v>27</v>
      </c>
      <c r="I738" s="6">
        <v>144</v>
      </c>
      <c r="J738" s="6">
        <v>144</v>
      </c>
      <c r="K738" s="6">
        <v>2880</v>
      </c>
      <c r="L738" s="6"/>
      <c r="M738" s="6" t="s">
        <v>136</v>
      </c>
    </row>
    <row r="739" spans="1:13" ht="14.25" customHeight="1" x14ac:dyDescent="0.2">
      <c r="A739" s="5">
        <v>45643</v>
      </c>
      <c r="B739" s="6" t="s">
        <v>57</v>
      </c>
      <c r="C739" s="6" t="s">
        <v>137</v>
      </c>
      <c r="D739" s="6" t="s">
        <v>138</v>
      </c>
      <c r="E739" s="6" t="s">
        <v>60</v>
      </c>
      <c r="F739" s="6" t="s">
        <v>61</v>
      </c>
      <c r="G739" s="6" t="s">
        <v>26</v>
      </c>
      <c r="H739" s="6" t="s">
        <v>116</v>
      </c>
      <c r="I739" s="6">
        <v>144</v>
      </c>
      <c r="J739" s="6">
        <v>241</v>
      </c>
      <c r="K739" s="6">
        <v>10543.75</v>
      </c>
      <c r="L739" s="6"/>
      <c r="M739" s="6" t="s">
        <v>136</v>
      </c>
    </row>
    <row r="740" spans="1:13" ht="14.25" customHeight="1" x14ac:dyDescent="0.2">
      <c r="A740" s="5">
        <v>45643</v>
      </c>
      <c r="B740" s="6" t="s">
        <v>57</v>
      </c>
      <c r="C740" s="6" t="s">
        <v>137</v>
      </c>
      <c r="D740" s="6" t="s">
        <v>138</v>
      </c>
      <c r="E740" s="6" t="s">
        <v>60</v>
      </c>
      <c r="F740" s="6" t="s">
        <v>61</v>
      </c>
      <c r="G740" s="6" t="s">
        <v>26</v>
      </c>
      <c r="H740" s="6" t="s">
        <v>116</v>
      </c>
      <c r="I740" s="6">
        <v>144</v>
      </c>
      <c r="J740" s="6">
        <v>47</v>
      </c>
      <c r="K740" s="6">
        <v>2056.25</v>
      </c>
      <c r="L740" s="6"/>
      <c r="M740" s="6" t="s">
        <v>136</v>
      </c>
    </row>
    <row r="741" spans="1:13" ht="14.25" customHeight="1" x14ac:dyDescent="0.2">
      <c r="A741" s="5">
        <v>45643</v>
      </c>
      <c r="B741" s="6" t="s">
        <v>57</v>
      </c>
      <c r="C741" s="6" t="s">
        <v>137</v>
      </c>
      <c r="D741" s="6" t="s">
        <v>138</v>
      </c>
      <c r="E741" s="6" t="s">
        <v>60</v>
      </c>
      <c r="F741" s="6" t="s">
        <v>61</v>
      </c>
      <c r="G741" s="6" t="s">
        <v>26</v>
      </c>
      <c r="H741" s="6" t="s">
        <v>116</v>
      </c>
      <c r="I741" s="6">
        <v>144</v>
      </c>
      <c r="J741" s="6">
        <v>12</v>
      </c>
      <c r="K741" s="6">
        <v>1060.68</v>
      </c>
      <c r="L741" s="6"/>
      <c r="M741" s="6" t="s">
        <v>136</v>
      </c>
    </row>
    <row r="742" spans="1:13" ht="14.25" customHeight="1" x14ac:dyDescent="0.2">
      <c r="A742" s="5">
        <v>45643</v>
      </c>
      <c r="B742" s="6" t="s">
        <v>57</v>
      </c>
      <c r="C742" s="6" t="s">
        <v>137</v>
      </c>
      <c r="D742" s="6" t="s">
        <v>138</v>
      </c>
      <c r="E742" s="6" t="s">
        <v>60</v>
      </c>
      <c r="F742" s="6" t="s">
        <v>61</v>
      </c>
      <c r="G742" s="6" t="s">
        <v>31</v>
      </c>
      <c r="H742" s="6" t="s">
        <v>117</v>
      </c>
      <c r="I742" s="6">
        <v>30</v>
      </c>
      <c r="J742" s="6">
        <v>60</v>
      </c>
      <c r="K742" s="6">
        <v>6487.2</v>
      </c>
      <c r="L742" s="6"/>
      <c r="M742" s="6" t="s">
        <v>136</v>
      </c>
    </row>
    <row r="743" spans="1:13" ht="14.25" customHeight="1" x14ac:dyDescent="0.2">
      <c r="A743" s="5">
        <v>45643</v>
      </c>
      <c r="B743" s="6" t="s">
        <v>57</v>
      </c>
      <c r="C743" s="6" t="s">
        <v>137</v>
      </c>
      <c r="D743" s="6" t="s">
        <v>138</v>
      </c>
      <c r="E743" s="6" t="s">
        <v>60</v>
      </c>
      <c r="F743" s="6" t="s">
        <v>61</v>
      </c>
      <c r="G743" s="6" t="s">
        <v>31</v>
      </c>
      <c r="H743" s="6" t="s">
        <v>117</v>
      </c>
      <c r="I743" s="6">
        <v>120</v>
      </c>
      <c r="J743" s="6">
        <v>240</v>
      </c>
      <c r="K743" s="6">
        <v>7567.2</v>
      </c>
      <c r="L743" s="6"/>
      <c r="M743" s="6" t="s">
        <v>136</v>
      </c>
    </row>
    <row r="744" spans="1:13" ht="14.25" customHeight="1" x14ac:dyDescent="0.2">
      <c r="A744" s="5">
        <v>45643</v>
      </c>
      <c r="B744" s="6" t="s">
        <v>57</v>
      </c>
      <c r="C744" s="6" t="s">
        <v>137</v>
      </c>
      <c r="D744" s="6" t="s">
        <v>138</v>
      </c>
      <c r="E744" s="6" t="s">
        <v>60</v>
      </c>
      <c r="F744" s="6" t="s">
        <v>61</v>
      </c>
      <c r="G744" s="6" t="s">
        <v>31</v>
      </c>
      <c r="H744" s="6" t="s">
        <v>117</v>
      </c>
      <c r="I744" s="6">
        <v>30</v>
      </c>
      <c r="J744" s="6">
        <v>30</v>
      </c>
      <c r="K744" s="6">
        <v>4324.2</v>
      </c>
      <c r="L744" s="6"/>
      <c r="M744" s="6" t="s">
        <v>136</v>
      </c>
    </row>
    <row r="745" spans="1:13" ht="14.25" customHeight="1" x14ac:dyDescent="0.2">
      <c r="A745" s="5">
        <v>45643</v>
      </c>
      <c r="B745" s="6" t="s">
        <v>57</v>
      </c>
      <c r="C745" s="6" t="s">
        <v>137</v>
      </c>
      <c r="D745" s="6" t="s">
        <v>138</v>
      </c>
      <c r="E745" s="6" t="s">
        <v>60</v>
      </c>
      <c r="F745" s="6" t="s">
        <v>61</v>
      </c>
      <c r="G745" s="6" t="s">
        <v>31</v>
      </c>
      <c r="H745" s="6" t="s">
        <v>117</v>
      </c>
      <c r="I745" s="6">
        <v>112</v>
      </c>
      <c r="J745" s="6">
        <v>112</v>
      </c>
      <c r="K745" s="6">
        <v>5044.4799999999996</v>
      </c>
      <c r="L745" s="6"/>
      <c r="M745" s="6" t="s">
        <v>136</v>
      </c>
    </row>
    <row r="746" spans="1:13" ht="14.25" customHeight="1" x14ac:dyDescent="0.2">
      <c r="A746" s="5">
        <v>45643</v>
      </c>
      <c r="B746" s="6" t="s">
        <v>57</v>
      </c>
      <c r="C746" s="6" t="s">
        <v>137</v>
      </c>
      <c r="D746" s="6" t="s">
        <v>138</v>
      </c>
      <c r="E746" s="6" t="s">
        <v>60</v>
      </c>
      <c r="F746" s="6" t="s">
        <v>61</v>
      </c>
      <c r="G746" s="6" t="s">
        <v>31</v>
      </c>
      <c r="H746" s="6" t="s">
        <v>117</v>
      </c>
      <c r="I746" s="6">
        <v>20</v>
      </c>
      <c r="J746" s="6">
        <v>20</v>
      </c>
      <c r="K746" s="6">
        <v>4234.3999999999996</v>
      </c>
      <c r="L746" s="6"/>
      <c r="M746" s="6" t="s">
        <v>136</v>
      </c>
    </row>
    <row r="747" spans="1:13" ht="14.25" customHeight="1" x14ac:dyDescent="0.2">
      <c r="A747" s="5">
        <v>45643</v>
      </c>
      <c r="B747" s="6" t="s">
        <v>57</v>
      </c>
      <c r="C747" s="6" t="s">
        <v>137</v>
      </c>
      <c r="D747" s="6" t="s">
        <v>138</v>
      </c>
      <c r="E747" s="6" t="s">
        <v>60</v>
      </c>
      <c r="F747" s="6" t="s">
        <v>61</v>
      </c>
      <c r="G747" s="6" t="s">
        <v>31</v>
      </c>
      <c r="H747" s="6" t="s">
        <v>117</v>
      </c>
      <c r="I747" s="6">
        <v>1</v>
      </c>
      <c r="J747" s="6">
        <v>1</v>
      </c>
      <c r="K747" s="6">
        <v>2043.29</v>
      </c>
      <c r="L747" s="6"/>
      <c r="M747" s="6" t="s">
        <v>136</v>
      </c>
    </row>
    <row r="748" spans="1:13" ht="14.25" customHeight="1" x14ac:dyDescent="0.2">
      <c r="A748" s="5">
        <v>45643</v>
      </c>
      <c r="B748" s="6" t="s">
        <v>57</v>
      </c>
      <c r="C748" s="6" t="s">
        <v>137</v>
      </c>
      <c r="D748" s="6" t="s">
        <v>138</v>
      </c>
      <c r="E748" s="6" t="s">
        <v>60</v>
      </c>
      <c r="F748" s="6" t="s">
        <v>61</v>
      </c>
      <c r="G748" s="6" t="s">
        <v>31</v>
      </c>
      <c r="H748" s="6" t="s">
        <v>32</v>
      </c>
      <c r="I748" s="6">
        <v>12</v>
      </c>
      <c r="J748" s="6">
        <v>12</v>
      </c>
      <c r="K748" s="6">
        <v>3684.24</v>
      </c>
      <c r="L748" s="6"/>
      <c r="M748" s="6" t="s">
        <v>136</v>
      </c>
    </row>
    <row r="749" spans="1:13" ht="14.25" customHeight="1" x14ac:dyDescent="0.2">
      <c r="A749" s="5">
        <v>45643</v>
      </c>
      <c r="B749" s="6" t="s">
        <v>57</v>
      </c>
      <c r="C749" s="6" t="s">
        <v>87</v>
      </c>
      <c r="D749" s="6" t="s">
        <v>88</v>
      </c>
      <c r="E749" s="6" t="s">
        <v>60</v>
      </c>
      <c r="F749" s="6" t="s">
        <v>61</v>
      </c>
      <c r="G749" s="6" t="s">
        <v>31</v>
      </c>
      <c r="H749" s="6" t="s">
        <v>32</v>
      </c>
      <c r="I749" s="6">
        <v>12</v>
      </c>
      <c r="J749" s="6">
        <v>12</v>
      </c>
      <c r="K749" s="6">
        <v>3684.24</v>
      </c>
      <c r="L749" s="6"/>
      <c r="M749" s="6" t="s">
        <v>136</v>
      </c>
    </row>
    <row r="750" spans="1:13" ht="14.25" customHeight="1" x14ac:dyDescent="0.2">
      <c r="A750" s="5">
        <v>45643</v>
      </c>
      <c r="B750" s="6" t="s">
        <v>57</v>
      </c>
      <c r="C750" s="6" t="s">
        <v>137</v>
      </c>
      <c r="D750" s="6" t="s">
        <v>138</v>
      </c>
      <c r="E750" s="6" t="s">
        <v>60</v>
      </c>
      <c r="F750" s="6" t="s">
        <v>61</v>
      </c>
      <c r="G750" s="6" t="s">
        <v>31</v>
      </c>
      <c r="H750" s="6" t="s">
        <v>32</v>
      </c>
      <c r="I750" s="6">
        <v>32</v>
      </c>
      <c r="J750" s="6">
        <v>32</v>
      </c>
      <c r="K750" s="6">
        <v>5045.12</v>
      </c>
      <c r="L750" s="6"/>
      <c r="M750" s="6" t="s">
        <v>136</v>
      </c>
    </row>
    <row r="751" spans="1:13" ht="14.25" customHeight="1" x14ac:dyDescent="0.2">
      <c r="A751" s="5">
        <v>45643</v>
      </c>
      <c r="B751" s="6" t="s">
        <v>57</v>
      </c>
      <c r="C751" s="6" t="s">
        <v>137</v>
      </c>
      <c r="D751" s="6" t="s">
        <v>138</v>
      </c>
      <c r="E751" s="6" t="s">
        <v>60</v>
      </c>
      <c r="F751" s="6" t="s">
        <v>61</v>
      </c>
      <c r="G751" s="6" t="s">
        <v>31</v>
      </c>
      <c r="H751" s="6" t="s">
        <v>32</v>
      </c>
      <c r="I751" s="6">
        <v>18</v>
      </c>
      <c r="J751" s="6">
        <v>18</v>
      </c>
      <c r="K751" s="6">
        <v>5526.36</v>
      </c>
      <c r="L751" s="6"/>
      <c r="M751" s="6" t="s">
        <v>136</v>
      </c>
    </row>
    <row r="752" spans="1:13" ht="14.25" customHeight="1" x14ac:dyDescent="0.2">
      <c r="A752" s="5">
        <v>45643</v>
      </c>
      <c r="B752" s="6" t="s">
        <v>57</v>
      </c>
      <c r="C752" s="6" t="s">
        <v>58</v>
      </c>
      <c r="D752" s="6" t="s">
        <v>59</v>
      </c>
      <c r="E752" s="6" t="s">
        <v>60</v>
      </c>
      <c r="F752" s="6" t="s">
        <v>61</v>
      </c>
      <c r="G752" s="6" t="s">
        <v>31</v>
      </c>
      <c r="H752" s="6" t="s">
        <v>32</v>
      </c>
      <c r="I752" s="6">
        <v>48</v>
      </c>
      <c r="J752" s="6">
        <v>48</v>
      </c>
      <c r="K752" s="6">
        <v>8216.16</v>
      </c>
      <c r="L752" s="6"/>
      <c r="M752" s="6" t="s">
        <v>136</v>
      </c>
    </row>
    <row r="753" spans="1:13" ht="14.25" customHeight="1" x14ac:dyDescent="0.2">
      <c r="A753" s="5">
        <v>45643</v>
      </c>
      <c r="B753" s="6" t="s">
        <v>57</v>
      </c>
      <c r="C753" s="6" t="s">
        <v>58</v>
      </c>
      <c r="D753" s="6" t="s">
        <v>59</v>
      </c>
      <c r="E753" s="6" t="s">
        <v>60</v>
      </c>
      <c r="F753" s="6" t="s">
        <v>61</v>
      </c>
      <c r="G753" s="6" t="s">
        <v>31</v>
      </c>
      <c r="H753" s="6" t="s">
        <v>32</v>
      </c>
      <c r="I753" s="6">
        <v>18</v>
      </c>
      <c r="J753" s="6">
        <v>18</v>
      </c>
      <c r="K753" s="6">
        <v>5921.1</v>
      </c>
      <c r="L753" s="6"/>
      <c r="M753" s="6" t="s">
        <v>136</v>
      </c>
    </row>
    <row r="754" spans="1:13" ht="14.25" customHeight="1" x14ac:dyDescent="0.2">
      <c r="A754" s="5">
        <v>45643</v>
      </c>
      <c r="B754" s="6" t="s">
        <v>57</v>
      </c>
      <c r="C754" s="6" t="s">
        <v>58</v>
      </c>
      <c r="D754" s="6" t="s">
        <v>59</v>
      </c>
      <c r="E754" s="6" t="s">
        <v>60</v>
      </c>
      <c r="F754" s="6" t="s">
        <v>61</v>
      </c>
      <c r="G754" s="6" t="s">
        <v>31</v>
      </c>
      <c r="H754" s="6" t="s">
        <v>32</v>
      </c>
      <c r="I754" s="6">
        <v>15</v>
      </c>
      <c r="J754" s="6">
        <v>15</v>
      </c>
      <c r="K754" s="6">
        <v>6315.9</v>
      </c>
      <c r="L754" s="6"/>
      <c r="M754" s="6" t="s">
        <v>136</v>
      </c>
    </row>
    <row r="755" spans="1:13" ht="14.25" customHeight="1" x14ac:dyDescent="0.2">
      <c r="A755" s="5">
        <v>45643</v>
      </c>
      <c r="B755" s="6" t="s">
        <v>57</v>
      </c>
      <c r="C755" s="6" t="s">
        <v>58</v>
      </c>
      <c r="D755" s="6" t="s">
        <v>59</v>
      </c>
      <c r="E755" s="6" t="s">
        <v>60</v>
      </c>
      <c r="F755" s="6" t="s">
        <v>61</v>
      </c>
      <c r="G755" s="6" t="s">
        <v>31</v>
      </c>
      <c r="H755" s="6" t="s">
        <v>32</v>
      </c>
      <c r="I755" s="6">
        <v>24</v>
      </c>
      <c r="J755" s="6">
        <v>24</v>
      </c>
      <c r="K755" s="6">
        <v>4736.88</v>
      </c>
      <c r="L755" s="6"/>
      <c r="M755" s="6" t="s">
        <v>136</v>
      </c>
    </row>
    <row r="756" spans="1:13" ht="14.25" customHeight="1" x14ac:dyDescent="0.2">
      <c r="A756" s="5">
        <v>45643</v>
      </c>
      <c r="B756" s="6" t="s">
        <v>57</v>
      </c>
      <c r="C756" s="6" t="s">
        <v>58</v>
      </c>
      <c r="D756" s="6" t="s">
        <v>59</v>
      </c>
      <c r="E756" s="6" t="s">
        <v>60</v>
      </c>
      <c r="F756" s="6" t="s">
        <v>61</v>
      </c>
      <c r="G756" s="6" t="s">
        <v>31</v>
      </c>
      <c r="H756" s="6" t="s">
        <v>32</v>
      </c>
      <c r="I756" s="6">
        <v>48</v>
      </c>
      <c r="J756" s="6">
        <v>48</v>
      </c>
      <c r="K756" s="6">
        <v>4756.8</v>
      </c>
      <c r="L756" s="6"/>
      <c r="M756" s="6" t="s">
        <v>136</v>
      </c>
    </row>
    <row r="757" spans="1:13" ht="14.25" customHeight="1" x14ac:dyDescent="0.2">
      <c r="A757" s="5">
        <v>45643</v>
      </c>
      <c r="B757" s="6" t="s">
        <v>57</v>
      </c>
      <c r="C757" s="6" t="s">
        <v>58</v>
      </c>
      <c r="D757" s="6" t="s">
        <v>59</v>
      </c>
      <c r="E757" s="6" t="s">
        <v>60</v>
      </c>
      <c r="F757" s="6" t="s">
        <v>61</v>
      </c>
      <c r="G757" s="6" t="s">
        <v>31</v>
      </c>
      <c r="H757" s="6" t="s">
        <v>32</v>
      </c>
      <c r="I757" s="6">
        <v>18</v>
      </c>
      <c r="J757" s="6">
        <v>18</v>
      </c>
      <c r="K757" s="6">
        <v>5999.94</v>
      </c>
      <c r="L757" s="6"/>
      <c r="M757" s="6" t="s">
        <v>136</v>
      </c>
    </row>
    <row r="758" spans="1:13" ht="14.25" customHeight="1" x14ac:dyDescent="0.2">
      <c r="A758" s="5">
        <v>45643</v>
      </c>
      <c r="B758" s="6" t="s">
        <v>57</v>
      </c>
      <c r="C758" s="6" t="s">
        <v>87</v>
      </c>
      <c r="D758" s="6" t="s">
        <v>88</v>
      </c>
      <c r="E758" s="6" t="s">
        <v>60</v>
      </c>
      <c r="F758" s="6" t="s">
        <v>61</v>
      </c>
      <c r="G758" s="6" t="s">
        <v>40</v>
      </c>
      <c r="H758" s="6" t="s">
        <v>41</v>
      </c>
      <c r="I758" s="6">
        <v>16</v>
      </c>
      <c r="J758" s="6">
        <v>6</v>
      </c>
      <c r="K758" s="6">
        <v>11890.62</v>
      </c>
      <c r="L758" s="6"/>
      <c r="M758" s="6" t="s">
        <v>136</v>
      </c>
    </row>
    <row r="759" spans="1:13" ht="14.25" customHeight="1" x14ac:dyDescent="0.2">
      <c r="A759" s="5">
        <v>45643</v>
      </c>
      <c r="B759" s="6" t="s">
        <v>57</v>
      </c>
      <c r="C759" s="6" t="s">
        <v>87</v>
      </c>
      <c r="D759" s="6" t="s">
        <v>88</v>
      </c>
      <c r="E759" s="6" t="s">
        <v>60</v>
      </c>
      <c r="F759" s="6" t="s">
        <v>61</v>
      </c>
      <c r="G759" s="6" t="s">
        <v>40</v>
      </c>
      <c r="H759" s="6" t="s">
        <v>41</v>
      </c>
      <c r="I759" s="6">
        <v>144</v>
      </c>
      <c r="J759" s="6">
        <v>144</v>
      </c>
      <c r="K759" s="6">
        <v>24994.080000000002</v>
      </c>
      <c r="L759" s="6"/>
      <c r="M759" s="6" t="s">
        <v>136</v>
      </c>
    </row>
    <row r="760" spans="1:13" ht="14.25" customHeight="1" x14ac:dyDescent="0.2">
      <c r="A760" s="5">
        <v>45643</v>
      </c>
      <c r="B760" s="6" t="s">
        <v>57</v>
      </c>
      <c r="C760" s="6" t="s">
        <v>140</v>
      </c>
      <c r="D760" s="6" t="s">
        <v>141</v>
      </c>
      <c r="E760" s="6" t="s">
        <v>114</v>
      </c>
      <c r="F760" s="6" t="s">
        <v>120</v>
      </c>
      <c r="G760" s="6" t="s">
        <v>40</v>
      </c>
      <c r="H760" s="6" t="s">
        <v>42</v>
      </c>
      <c r="I760" s="6">
        <v>25</v>
      </c>
      <c r="J760" s="6">
        <v>131</v>
      </c>
      <c r="K760" s="6">
        <v>165928.53</v>
      </c>
      <c r="L760" s="6"/>
      <c r="M760" s="6" t="s">
        <v>136</v>
      </c>
    </row>
    <row r="761" spans="1:13" ht="14.25" customHeight="1" x14ac:dyDescent="0.2">
      <c r="A761" s="5">
        <v>45643</v>
      </c>
      <c r="B761" s="6" t="s">
        <v>57</v>
      </c>
      <c r="C761" s="6" t="s">
        <v>140</v>
      </c>
      <c r="D761" s="6" t="s">
        <v>141</v>
      </c>
      <c r="E761" s="6" t="s">
        <v>114</v>
      </c>
      <c r="F761" s="6" t="s">
        <v>120</v>
      </c>
      <c r="G761" s="6" t="s">
        <v>40</v>
      </c>
      <c r="H761" s="6" t="s">
        <v>42</v>
      </c>
      <c r="I761" s="6">
        <v>25</v>
      </c>
      <c r="J761" s="6">
        <v>369</v>
      </c>
      <c r="K761" s="6">
        <v>467386.47</v>
      </c>
      <c r="L761" s="6"/>
      <c r="M761" s="6" t="s">
        <v>136</v>
      </c>
    </row>
    <row r="762" spans="1:13" ht="14.25" customHeight="1" x14ac:dyDescent="0.2">
      <c r="A762" s="5">
        <v>45643</v>
      </c>
      <c r="B762" s="6" t="s">
        <v>57</v>
      </c>
      <c r="C762" s="6" t="s">
        <v>137</v>
      </c>
      <c r="D762" s="6" t="s">
        <v>138</v>
      </c>
      <c r="E762" s="6" t="s">
        <v>60</v>
      </c>
      <c r="F762" s="6" t="s">
        <v>61</v>
      </c>
      <c r="G762" s="6" t="s">
        <v>40</v>
      </c>
      <c r="H762" s="6" t="s">
        <v>42</v>
      </c>
      <c r="I762" s="6">
        <v>32</v>
      </c>
      <c r="J762" s="6">
        <v>6</v>
      </c>
      <c r="K762" s="6">
        <v>1727.28</v>
      </c>
      <c r="L762" s="6"/>
      <c r="M762" s="6" t="s">
        <v>136</v>
      </c>
    </row>
    <row r="763" spans="1:13" ht="14.25" customHeight="1" x14ac:dyDescent="0.2">
      <c r="A763" s="5">
        <v>45643</v>
      </c>
      <c r="B763" s="6" t="s">
        <v>57</v>
      </c>
      <c r="C763" s="6" t="s">
        <v>137</v>
      </c>
      <c r="D763" s="6" t="s">
        <v>138</v>
      </c>
      <c r="E763" s="6" t="s">
        <v>60</v>
      </c>
      <c r="F763" s="6" t="s">
        <v>61</v>
      </c>
      <c r="G763" s="6" t="s">
        <v>40</v>
      </c>
      <c r="H763" s="6" t="s">
        <v>47</v>
      </c>
      <c r="I763" s="6">
        <v>72</v>
      </c>
      <c r="J763" s="6">
        <v>9</v>
      </c>
      <c r="K763" s="6">
        <v>2553.39</v>
      </c>
      <c r="L763" s="6"/>
      <c r="M763" s="6" t="s">
        <v>136</v>
      </c>
    </row>
    <row r="764" spans="1:13" ht="14.25" customHeight="1" x14ac:dyDescent="0.2">
      <c r="A764" s="5">
        <v>45643</v>
      </c>
      <c r="B764" s="6" t="s">
        <v>57</v>
      </c>
      <c r="C764" s="6" t="s">
        <v>140</v>
      </c>
      <c r="D764" s="6" t="s">
        <v>141</v>
      </c>
      <c r="E764" s="6" t="s">
        <v>114</v>
      </c>
      <c r="F764" s="6" t="s">
        <v>120</v>
      </c>
      <c r="G764" s="6" t="s">
        <v>40</v>
      </c>
      <c r="H764" s="6" t="s">
        <v>47</v>
      </c>
      <c r="I764" s="6">
        <v>72</v>
      </c>
      <c r="J764" s="6">
        <v>1440</v>
      </c>
      <c r="K764" s="6">
        <v>663292.80000000005</v>
      </c>
      <c r="L764" s="6"/>
      <c r="M764" s="6" t="s">
        <v>136</v>
      </c>
    </row>
    <row r="765" spans="1:13" ht="14.25" customHeight="1" x14ac:dyDescent="0.2">
      <c r="A765" s="5">
        <v>45643</v>
      </c>
      <c r="B765" s="6" t="s">
        <v>57</v>
      </c>
      <c r="C765" s="6" t="s">
        <v>140</v>
      </c>
      <c r="D765" s="6" t="s">
        <v>141</v>
      </c>
      <c r="E765" s="6" t="s">
        <v>114</v>
      </c>
      <c r="F765" s="6" t="s">
        <v>120</v>
      </c>
      <c r="G765" s="6" t="s">
        <v>40</v>
      </c>
      <c r="H765" s="6" t="s">
        <v>47</v>
      </c>
      <c r="I765" s="6">
        <v>16</v>
      </c>
      <c r="J765" s="6">
        <v>800</v>
      </c>
      <c r="K765" s="6">
        <v>1382480</v>
      </c>
      <c r="L765" s="6"/>
      <c r="M765" s="6" t="s">
        <v>136</v>
      </c>
    </row>
    <row r="766" spans="1:13" ht="14.25" customHeight="1" x14ac:dyDescent="0.2">
      <c r="A766" s="5">
        <v>45643</v>
      </c>
      <c r="B766" s="6" t="s">
        <v>57</v>
      </c>
      <c r="C766" s="6" t="s">
        <v>140</v>
      </c>
      <c r="D766" s="6" t="s">
        <v>141</v>
      </c>
      <c r="E766" s="6" t="s">
        <v>114</v>
      </c>
      <c r="F766" s="6" t="s">
        <v>120</v>
      </c>
      <c r="G766" s="6" t="s">
        <v>40</v>
      </c>
      <c r="H766" s="6" t="s">
        <v>47</v>
      </c>
      <c r="I766" s="6">
        <v>12</v>
      </c>
      <c r="J766" s="6">
        <v>129</v>
      </c>
      <c r="K766" s="6">
        <v>299894.03999999998</v>
      </c>
      <c r="L766" s="6"/>
      <c r="M766" s="6" t="s">
        <v>136</v>
      </c>
    </row>
    <row r="767" spans="1:13" ht="14.25" customHeight="1" x14ac:dyDescent="0.2">
      <c r="A767" s="5">
        <v>45643</v>
      </c>
      <c r="B767" s="6" t="s">
        <v>57</v>
      </c>
      <c r="C767" s="6" t="s">
        <v>140</v>
      </c>
      <c r="D767" s="6" t="s">
        <v>141</v>
      </c>
      <c r="E767" s="6" t="s">
        <v>114</v>
      </c>
      <c r="F767" s="6" t="s">
        <v>120</v>
      </c>
      <c r="G767" s="6" t="s">
        <v>40</v>
      </c>
      <c r="H767" s="6" t="s">
        <v>47</v>
      </c>
      <c r="I767" s="6">
        <v>12</v>
      </c>
      <c r="J767" s="6">
        <v>711</v>
      </c>
      <c r="K767" s="6">
        <v>1652904.36</v>
      </c>
      <c r="L767" s="6"/>
      <c r="M767" s="6" t="s">
        <v>136</v>
      </c>
    </row>
    <row r="768" spans="1:13" ht="14.25" customHeight="1" x14ac:dyDescent="0.2">
      <c r="A768" s="5">
        <v>45643</v>
      </c>
      <c r="B768" s="6" t="s">
        <v>57</v>
      </c>
      <c r="C768" s="6" t="s">
        <v>58</v>
      </c>
      <c r="D768" s="6" t="s">
        <v>59</v>
      </c>
      <c r="E768" s="6" t="s">
        <v>60</v>
      </c>
      <c r="F768" s="6" t="s">
        <v>61</v>
      </c>
      <c r="G768" s="6" t="s">
        <v>40</v>
      </c>
      <c r="H768" s="6" t="s">
        <v>50</v>
      </c>
      <c r="I768" s="6">
        <v>140</v>
      </c>
      <c r="J768" s="6">
        <v>25</v>
      </c>
      <c r="K768" s="6">
        <v>4485</v>
      </c>
      <c r="L768" s="6"/>
      <c r="M768" s="6" t="s">
        <v>136</v>
      </c>
    </row>
    <row r="769" spans="1:13" ht="14.25" customHeight="1" x14ac:dyDescent="0.2">
      <c r="A769" s="5">
        <v>45643</v>
      </c>
      <c r="B769" s="6" t="s">
        <v>57</v>
      </c>
      <c r="C769" s="6" t="s">
        <v>137</v>
      </c>
      <c r="D769" s="6" t="s">
        <v>138</v>
      </c>
      <c r="E769" s="6" t="s">
        <v>60</v>
      </c>
      <c r="F769" s="6" t="s">
        <v>61</v>
      </c>
      <c r="G769" s="6" t="s">
        <v>51</v>
      </c>
      <c r="H769" s="6" t="s">
        <v>52</v>
      </c>
      <c r="I769" s="6">
        <v>144</v>
      </c>
      <c r="J769" s="6">
        <v>12</v>
      </c>
      <c r="K769" s="6">
        <v>428.52</v>
      </c>
      <c r="L769" s="6"/>
      <c r="M769" s="6" t="s">
        <v>136</v>
      </c>
    </row>
    <row r="770" spans="1:13" ht="14.25" customHeight="1" x14ac:dyDescent="0.2">
      <c r="A770" s="5">
        <v>45643</v>
      </c>
      <c r="B770" s="6" t="s">
        <v>57</v>
      </c>
      <c r="C770" s="6" t="s">
        <v>137</v>
      </c>
      <c r="D770" s="6" t="s">
        <v>138</v>
      </c>
      <c r="E770" s="6" t="s">
        <v>60</v>
      </c>
      <c r="F770" s="6" t="s">
        <v>61</v>
      </c>
      <c r="G770" s="6" t="s">
        <v>122</v>
      </c>
      <c r="H770" s="6" t="s">
        <v>123</v>
      </c>
      <c r="I770" s="6">
        <v>12</v>
      </c>
      <c r="J770" s="6">
        <v>1</v>
      </c>
      <c r="K770" s="6">
        <v>207.5</v>
      </c>
      <c r="L770" s="6"/>
      <c r="M770" s="6" t="s">
        <v>136</v>
      </c>
    </row>
    <row r="771" spans="1:13" ht="14.25" customHeight="1" x14ac:dyDescent="0.2">
      <c r="A771" s="5">
        <v>45643</v>
      </c>
      <c r="B771" s="6" t="s">
        <v>57</v>
      </c>
      <c r="C771" s="6" t="s">
        <v>137</v>
      </c>
      <c r="D771" s="6" t="s">
        <v>138</v>
      </c>
      <c r="E771" s="6" t="s">
        <v>60</v>
      </c>
      <c r="F771" s="6" t="s">
        <v>61</v>
      </c>
      <c r="G771" s="6" t="s">
        <v>122</v>
      </c>
      <c r="H771" s="6" t="s">
        <v>123</v>
      </c>
      <c r="I771" s="6">
        <v>12</v>
      </c>
      <c r="J771" s="6">
        <v>2</v>
      </c>
      <c r="K771" s="6">
        <v>415</v>
      </c>
      <c r="L771" s="6"/>
      <c r="M771" s="6" t="s">
        <v>136</v>
      </c>
    </row>
    <row r="772" spans="1:13" ht="14.25" customHeight="1" x14ac:dyDescent="0.2">
      <c r="A772" s="5">
        <v>45643</v>
      </c>
      <c r="B772" s="6" t="s">
        <v>57</v>
      </c>
      <c r="C772" s="6" t="s">
        <v>137</v>
      </c>
      <c r="D772" s="6" t="s">
        <v>138</v>
      </c>
      <c r="E772" s="6" t="s">
        <v>60</v>
      </c>
      <c r="F772" s="6" t="s">
        <v>61</v>
      </c>
      <c r="G772" s="6" t="s">
        <v>122</v>
      </c>
      <c r="H772" s="6" t="s">
        <v>123</v>
      </c>
      <c r="I772" s="6">
        <v>12</v>
      </c>
      <c r="J772" s="6">
        <v>2</v>
      </c>
      <c r="K772" s="6">
        <v>581.66</v>
      </c>
      <c r="L772" s="6"/>
      <c r="M772" s="6" t="s">
        <v>136</v>
      </c>
    </row>
    <row r="773" spans="1:13" ht="14.25" customHeight="1" x14ac:dyDescent="0.2">
      <c r="A773" s="5">
        <v>45643</v>
      </c>
      <c r="B773" s="6" t="s">
        <v>57</v>
      </c>
      <c r="C773" s="6" t="s">
        <v>137</v>
      </c>
      <c r="D773" s="6" t="s">
        <v>138</v>
      </c>
      <c r="E773" s="6" t="s">
        <v>60</v>
      </c>
      <c r="F773" s="6" t="s">
        <v>61</v>
      </c>
      <c r="G773" s="6" t="s">
        <v>122</v>
      </c>
      <c r="H773" s="6" t="s">
        <v>123</v>
      </c>
      <c r="I773" s="6">
        <v>12</v>
      </c>
      <c r="J773" s="6">
        <v>1</v>
      </c>
      <c r="K773" s="6">
        <v>290.83</v>
      </c>
      <c r="L773" s="6"/>
      <c r="M773" s="6" t="s">
        <v>136</v>
      </c>
    </row>
    <row r="774" spans="1:13" ht="14.25" customHeight="1" x14ac:dyDescent="0.2">
      <c r="A774" s="5">
        <v>45643</v>
      </c>
      <c r="B774" s="6" t="s">
        <v>57</v>
      </c>
      <c r="C774" s="6" t="s">
        <v>137</v>
      </c>
      <c r="D774" s="6" t="s">
        <v>138</v>
      </c>
      <c r="E774" s="6" t="s">
        <v>60</v>
      </c>
      <c r="F774" s="6" t="s">
        <v>61</v>
      </c>
      <c r="G774" s="6" t="s">
        <v>122</v>
      </c>
      <c r="H774" s="6" t="s">
        <v>123</v>
      </c>
      <c r="I774" s="6">
        <v>12</v>
      </c>
      <c r="J774" s="6">
        <v>2</v>
      </c>
      <c r="K774" s="6">
        <v>581.66</v>
      </c>
      <c r="L774" s="6"/>
      <c r="M774" s="6" t="s">
        <v>136</v>
      </c>
    </row>
    <row r="775" spans="1:13" ht="14.25" customHeight="1" x14ac:dyDescent="0.2">
      <c r="A775" s="5">
        <v>45643</v>
      </c>
      <c r="B775" s="6" t="s">
        <v>57</v>
      </c>
      <c r="C775" s="6" t="s">
        <v>137</v>
      </c>
      <c r="D775" s="6" t="s">
        <v>138</v>
      </c>
      <c r="E775" s="6" t="s">
        <v>60</v>
      </c>
      <c r="F775" s="6" t="s">
        <v>61</v>
      </c>
      <c r="G775" s="6" t="s">
        <v>122</v>
      </c>
      <c r="H775" s="6" t="s">
        <v>123</v>
      </c>
      <c r="I775" s="6">
        <v>12</v>
      </c>
      <c r="J775" s="6">
        <v>2</v>
      </c>
      <c r="K775" s="6">
        <v>581.66</v>
      </c>
      <c r="L775" s="6"/>
      <c r="M775" s="6" t="s">
        <v>136</v>
      </c>
    </row>
    <row r="776" spans="1:13" ht="14.25" customHeight="1" x14ac:dyDescent="0.2">
      <c r="A776" s="5">
        <v>45643</v>
      </c>
      <c r="B776" s="6" t="s">
        <v>57</v>
      </c>
      <c r="C776" s="6" t="s">
        <v>58</v>
      </c>
      <c r="D776" s="6" t="s">
        <v>59</v>
      </c>
      <c r="E776" s="6" t="s">
        <v>60</v>
      </c>
      <c r="F776" s="6" t="s">
        <v>61</v>
      </c>
      <c r="G776" s="6" t="s">
        <v>55</v>
      </c>
      <c r="H776" s="6" t="s">
        <v>56</v>
      </c>
      <c r="I776" s="6">
        <v>40</v>
      </c>
      <c r="J776" s="6">
        <v>40</v>
      </c>
      <c r="K776" s="6">
        <v>6922</v>
      </c>
      <c r="L776" s="6"/>
      <c r="M776" s="6" t="s">
        <v>136</v>
      </c>
    </row>
    <row r="777" spans="1:13" ht="14.25" customHeight="1" x14ac:dyDescent="0.2">
      <c r="A777" s="5">
        <v>45643</v>
      </c>
      <c r="B777" s="6" t="s">
        <v>57</v>
      </c>
      <c r="C777" s="6" t="s">
        <v>58</v>
      </c>
      <c r="D777" s="6" t="s">
        <v>59</v>
      </c>
      <c r="E777" s="6" t="s">
        <v>60</v>
      </c>
      <c r="F777" s="6" t="s">
        <v>61</v>
      </c>
      <c r="G777" s="6" t="s">
        <v>55</v>
      </c>
      <c r="H777" s="6" t="s">
        <v>56</v>
      </c>
      <c r="I777" s="6">
        <v>6</v>
      </c>
      <c r="J777" s="6">
        <v>6</v>
      </c>
      <c r="K777" s="6">
        <v>3907.8</v>
      </c>
      <c r="L777" s="6"/>
      <c r="M777" s="6" t="s">
        <v>136</v>
      </c>
    </row>
    <row r="778" spans="1:13" ht="14.25" customHeight="1" x14ac:dyDescent="0.2">
      <c r="A778" s="5">
        <v>45643</v>
      </c>
      <c r="B778" s="6" t="s">
        <v>57</v>
      </c>
      <c r="C778" s="6" t="s">
        <v>137</v>
      </c>
      <c r="D778" s="6" t="s">
        <v>138</v>
      </c>
      <c r="E778" s="6" t="s">
        <v>60</v>
      </c>
      <c r="F778" s="6" t="s">
        <v>61</v>
      </c>
      <c r="G778" s="6" t="s">
        <v>55</v>
      </c>
      <c r="H778" s="6" t="s">
        <v>56</v>
      </c>
      <c r="I778" s="6">
        <v>288</v>
      </c>
      <c r="J778" s="6">
        <v>299</v>
      </c>
      <c r="K778" s="6">
        <v>2490.67</v>
      </c>
      <c r="L778" s="6"/>
      <c r="M778" s="6" t="s">
        <v>136</v>
      </c>
    </row>
    <row r="779" spans="1:13" ht="14.25" customHeight="1" x14ac:dyDescent="0.2">
      <c r="A779" s="5">
        <v>45643</v>
      </c>
      <c r="B779" s="6" t="s">
        <v>57</v>
      </c>
      <c r="C779" s="6" t="s">
        <v>87</v>
      </c>
      <c r="D779" s="6" t="s">
        <v>88</v>
      </c>
      <c r="E779" s="6" t="s">
        <v>60</v>
      </c>
      <c r="F779" s="6" t="s">
        <v>61</v>
      </c>
      <c r="G779" s="6" t="s">
        <v>55</v>
      </c>
      <c r="H779" s="6" t="s">
        <v>56</v>
      </c>
      <c r="I779" s="6">
        <v>288</v>
      </c>
      <c r="J779" s="6">
        <v>648</v>
      </c>
      <c r="K779" s="6">
        <v>5533.92</v>
      </c>
      <c r="L779" s="6"/>
      <c r="M779" s="6" t="s">
        <v>136</v>
      </c>
    </row>
    <row r="780" spans="1:13" ht="14.25" customHeight="1" x14ac:dyDescent="0.2">
      <c r="A780" s="5">
        <v>45643</v>
      </c>
      <c r="B780" s="6" t="s">
        <v>57</v>
      </c>
      <c r="C780" s="6" t="s">
        <v>137</v>
      </c>
      <c r="D780" s="6" t="s">
        <v>138</v>
      </c>
      <c r="E780" s="6" t="s">
        <v>60</v>
      </c>
      <c r="F780" s="6" t="s">
        <v>61</v>
      </c>
      <c r="G780" s="6" t="s">
        <v>55</v>
      </c>
      <c r="H780" s="6" t="s">
        <v>56</v>
      </c>
      <c r="I780" s="6">
        <v>72</v>
      </c>
      <c r="J780" s="6">
        <v>72</v>
      </c>
      <c r="K780" s="6">
        <v>3000.24</v>
      </c>
      <c r="L780" s="6"/>
      <c r="M780" s="6" t="s">
        <v>136</v>
      </c>
    </row>
    <row r="781" spans="1:13" ht="14.25" customHeight="1" x14ac:dyDescent="0.2">
      <c r="A781" s="5">
        <v>45643</v>
      </c>
      <c r="B781" s="6" t="s">
        <v>57</v>
      </c>
      <c r="C781" s="6" t="s">
        <v>137</v>
      </c>
      <c r="D781" s="6" t="s">
        <v>138</v>
      </c>
      <c r="E781" s="6" t="s">
        <v>60</v>
      </c>
      <c r="F781" s="6" t="s">
        <v>61</v>
      </c>
      <c r="G781" s="6" t="s">
        <v>55</v>
      </c>
      <c r="H781" s="6" t="s">
        <v>56</v>
      </c>
      <c r="I781" s="6">
        <v>72</v>
      </c>
      <c r="J781" s="6">
        <v>72</v>
      </c>
      <c r="K781" s="6">
        <v>2399.7600000000002</v>
      </c>
      <c r="L781" s="6"/>
      <c r="M781" s="6" t="s">
        <v>136</v>
      </c>
    </row>
    <row r="782" spans="1:13" ht="14.25" customHeight="1" x14ac:dyDescent="0.2">
      <c r="A782" s="5">
        <v>45643</v>
      </c>
      <c r="B782" s="6" t="s">
        <v>57</v>
      </c>
      <c r="C782" s="6" t="s">
        <v>137</v>
      </c>
      <c r="D782" s="6" t="s">
        <v>138</v>
      </c>
      <c r="E782" s="6" t="s">
        <v>60</v>
      </c>
      <c r="F782" s="6" t="s">
        <v>61</v>
      </c>
      <c r="G782" s="6" t="s">
        <v>55</v>
      </c>
      <c r="H782" s="6" t="s">
        <v>56</v>
      </c>
      <c r="I782" s="6">
        <v>12</v>
      </c>
      <c r="J782" s="6">
        <v>12</v>
      </c>
      <c r="K782" s="6">
        <v>4089.96</v>
      </c>
      <c r="L782" s="6"/>
      <c r="M782" s="6" t="s">
        <v>136</v>
      </c>
    </row>
    <row r="783" spans="1:13" ht="14.25" customHeight="1" x14ac:dyDescent="0.2">
      <c r="A783" s="5">
        <v>45643</v>
      </c>
      <c r="B783" s="6" t="s">
        <v>57</v>
      </c>
      <c r="C783" s="6" t="s">
        <v>87</v>
      </c>
      <c r="D783" s="6" t="s">
        <v>88</v>
      </c>
      <c r="E783" s="6" t="s">
        <v>60</v>
      </c>
      <c r="F783" s="6" t="s">
        <v>61</v>
      </c>
      <c r="G783" s="6" t="s">
        <v>55</v>
      </c>
      <c r="H783" s="6" t="s">
        <v>56</v>
      </c>
      <c r="I783" s="6">
        <v>24</v>
      </c>
      <c r="J783" s="6">
        <v>24</v>
      </c>
      <c r="K783" s="6">
        <v>3979.92</v>
      </c>
      <c r="L783" s="6"/>
      <c r="M783" s="6" t="s">
        <v>136</v>
      </c>
    </row>
    <row r="784" spans="1:13" ht="14.25" customHeight="1" x14ac:dyDescent="0.2">
      <c r="A784" s="5">
        <v>45643</v>
      </c>
      <c r="B784" s="6" t="s">
        <v>57</v>
      </c>
      <c r="C784" s="6" t="s">
        <v>58</v>
      </c>
      <c r="D784" s="6" t="s">
        <v>59</v>
      </c>
      <c r="E784" s="6" t="s">
        <v>60</v>
      </c>
      <c r="F784" s="6" t="s">
        <v>61</v>
      </c>
      <c r="G784" s="6" t="s">
        <v>55</v>
      </c>
      <c r="H784" s="6" t="s">
        <v>56</v>
      </c>
      <c r="I784" s="6">
        <v>40</v>
      </c>
      <c r="J784" s="6">
        <v>40</v>
      </c>
      <c r="K784" s="6">
        <v>3300</v>
      </c>
      <c r="L784" s="6"/>
      <c r="M784" s="6" t="s">
        <v>136</v>
      </c>
    </row>
    <row r="785" spans="1:13" ht="14.25" customHeight="1" x14ac:dyDescent="0.2">
      <c r="A785" s="5">
        <v>45643</v>
      </c>
      <c r="B785" s="6" t="s">
        <v>57</v>
      </c>
      <c r="C785" s="6" t="s">
        <v>137</v>
      </c>
      <c r="D785" s="6" t="s">
        <v>138</v>
      </c>
      <c r="E785" s="6" t="s">
        <v>60</v>
      </c>
      <c r="F785" s="6" t="s">
        <v>61</v>
      </c>
      <c r="G785" s="6" t="s">
        <v>55</v>
      </c>
      <c r="H785" s="6" t="s">
        <v>56</v>
      </c>
      <c r="I785" s="6">
        <v>40</v>
      </c>
      <c r="J785" s="6">
        <v>40</v>
      </c>
      <c r="K785" s="6">
        <v>3300</v>
      </c>
      <c r="L785" s="6"/>
      <c r="M785" s="6" t="s">
        <v>136</v>
      </c>
    </row>
    <row r="786" spans="1:13" ht="14.25" customHeight="1" x14ac:dyDescent="0.2">
      <c r="A786" s="5">
        <v>45643</v>
      </c>
      <c r="B786" s="6" t="s">
        <v>57</v>
      </c>
      <c r="C786" s="6" t="s">
        <v>58</v>
      </c>
      <c r="D786" s="6" t="s">
        <v>59</v>
      </c>
      <c r="E786" s="6" t="s">
        <v>60</v>
      </c>
      <c r="F786" s="6" t="s">
        <v>61</v>
      </c>
      <c r="G786" s="6" t="s">
        <v>55</v>
      </c>
      <c r="H786" s="6" t="s">
        <v>56</v>
      </c>
      <c r="I786" s="6">
        <v>40</v>
      </c>
      <c r="J786" s="6">
        <v>40</v>
      </c>
      <c r="K786" s="6">
        <v>3300</v>
      </c>
      <c r="L786" s="6"/>
      <c r="M786" s="6" t="s">
        <v>136</v>
      </c>
    </row>
    <row r="787" spans="1:13" ht="14.25" customHeight="1" x14ac:dyDescent="0.2">
      <c r="A787" s="5">
        <v>45643</v>
      </c>
      <c r="B787" s="6" t="s">
        <v>57</v>
      </c>
      <c r="C787" s="6" t="s">
        <v>137</v>
      </c>
      <c r="D787" s="6" t="s">
        <v>138</v>
      </c>
      <c r="E787" s="6" t="s">
        <v>60</v>
      </c>
      <c r="F787" s="6" t="s">
        <v>61</v>
      </c>
      <c r="G787" s="6" t="s">
        <v>55</v>
      </c>
      <c r="H787" s="6" t="s">
        <v>56</v>
      </c>
      <c r="I787" s="6">
        <v>40</v>
      </c>
      <c r="J787" s="6">
        <v>40</v>
      </c>
      <c r="K787" s="6">
        <v>3300</v>
      </c>
      <c r="L787" s="6"/>
      <c r="M787" s="6" t="s">
        <v>136</v>
      </c>
    </row>
    <row r="788" spans="1:13" ht="14.25" customHeight="1" x14ac:dyDescent="0.2">
      <c r="A788" s="5">
        <v>45643</v>
      </c>
      <c r="B788" s="6" t="s">
        <v>57</v>
      </c>
      <c r="C788" s="6" t="s">
        <v>58</v>
      </c>
      <c r="D788" s="6" t="s">
        <v>59</v>
      </c>
      <c r="E788" s="6" t="s">
        <v>60</v>
      </c>
      <c r="F788" s="6" t="s">
        <v>61</v>
      </c>
      <c r="G788" s="6" t="s">
        <v>55</v>
      </c>
      <c r="H788" s="6" t="s">
        <v>56</v>
      </c>
      <c r="I788" s="6">
        <v>40</v>
      </c>
      <c r="J788" s="6">
        <v>40</v>
      </c>
      <c r="K788" s="6">
        <v>3300</v>
      </c>
      <c r="L788" s="6"/>
      <c r="M788" s="6" t="s">
        <v>136</v>
      </c>
    </row>
    <row r="789" spans="1:13" ht="14.25" customHeight="1" x14ac:dyDescent="0.2">
      <c r="A789" s="5">
        <v>45643</v>
      </c>
      <c r="B789" s="6" t="s">
        <v>57</v>
      </c>
      <c r="C789" s="6" t="s">
        <v>137</v>
      </c>
      <c r="D789" s="6" t="s">
        <v>138</v>
      </c>
      <c r="E789" s="6" t="s">
        <v>60</v>
      </c>
      <c r="F789" s="6" t="s">
        <v>61</v>
      </c>
      <c r="G789" s="6" t="s">
        <v>55</v>
      </c>
      <c r="H789" s="6" t="s">
        <v>56</v>
      </c>
      <c r="I789" s="6">
        <v>40</v>
      </c>
      <c r="J789" s="6">
        <v>80</v>
      </c>
      <c r="K789" s="6">
        <v>6600</v>
      </c>
      <c r="L789" s="6"/>
      <c r="M789" s="6" t="s">
        <v>136</v>
      </c>
    </row>
    <row r="790" spans="1:13" ht="14.25" customHeight="1" x14ac:dyDescent="0.2">
      <c r="A790" s="5">
        <v>45643</v>
      </c>
      <c r="B790" s="6" t="s">
        <v>57</v>
      </c>
      <c r="C790" s="6" t="s">
        <v>137</v>
      </c>
      <c r="D790" s="6" t="s">
        <v>138</v>
      </c>
      <c r="E790" s="6" t="s">
        <v>60</v>
      </c>
      <c r="F790" s="6" t="s">
        <v>61</v>
      </c>
      <c r="G790" s="6" t="s">
        <v>55</v>
      </c>
      <c r="H790" s="6" t="s">
        <v>56</v>
      </c>
      <c r="I790" s="6">
        <v>40</v>
      </c>
      <c r="J790" s="6">
        <v>40</v>
      </c>
      <c r="K790" s="6">
        <v>4166.8</v>
      </c>
      <c r="L790" s="6"/>
      <c r="M790" s="6" t="s">
        <v>136</v>
      </c>
    </row>
    <row r="791" spans="1:13" ht="14.25" customHeight="1" x14ac:dyDescent="0.2">
      <c r="A791" s="5">
        <v>45643</v>
      </c>
      <c r="B791" s="6" t="s">
        <v>57</v>
      </c>
      <c r="C791" s="6" t="s">
        <v>58</v>
      </c>
      <c r="D791" s="6" t="s">
        <v>59</v>
      </c>
      <c r="E791" s="6" t="s">
        <v>60</v>
      </c>
      <c r="F791" s="6" t="s">
        <v>61</v>
      </c>
      <c r="G791" s="6" t="s">
        <v>55</v>
      </c>
      <c r="H791" s="6" t="s">
        <v>56</v>
      </c>
      <c r="I791" s="6">
        <v>40</v>
      </c>
      <c r="J791" s="6">
        <v>40</v>
      </c>
      <c r="K791" s="6">
        <v>4166.8</v>
      </c>
      <c r="L791" s="6"/>
      <c r="M791" s="6" t="s">
        <v>136</v>
      </c>
    </row>
    <row r="792" spans="1:13" ht="14.25" customHeight="1" x14ac:dyDescent="0.2">
      <c r="A792" s="5">
        <v>45643</v>
      </c>
      <c r="B792" s="6" t="s">
        <v>57</v>
      </c>
      <c r="C792" s="6" t="s">
        <v>137</v>
      </c>
      <c r="D792" s="6" t="s">
        <v>138</v>
      </c>
      <c r="E792" s="6" t="s">
        <v>60</v>
      </c>
      <c r="F792" s="6" t="s">
        <v>61</v>
      </c>
      <c r="G792" s="6" t="s">
        <v>55</v>
      </c>
      <c r="H792" s="6" t="s">
        <v>56</v>
      </c>
      <c r="I792" s="6">
        <v>12</v>
      </c>
      <c r="J792" s="6">
        <v>24</v>
      </c>
      <c r="K792" s="6">
        <v>7980</v>
      </c>
      <c r="L792" s="6"/>
      <c r="M792" s="6" t="s">
        <v>136</v>
      </c>
    </row>
    <row r="793" spans="1:13" ht="14.25" customHeight="1" x14ac:dyDescent="0.2">
      <c r="A793" s="5">
        <v>45643</v>
      </c>
      <c r="B793" s="6" t="s">
        <v>57</v>
      </c>
      <c r="C793" s="6" t="s">
        <v>58</v>
      </c>
      <c r="D793" s="6" t="s">
        <v>59</v>
      </c>
      <c r="E793" s="6" t="s">
        <v>60</v>
      </c>
      <c r="F793" s="6" t="s">
        <v>61</v>
      </c>
      <c r="G793" s="6" t="s">
        <v>55</v>
      </c>
      <c r="H793" s="6" t="s">
        <v>56</v>
      </c>
      <c r="I793" s="6">
        <v>12</v>
      </c>
      <c r="J793" s="6">
        <v>12</v>
      </c>
      <c r="K793" s="6">
        <v>3990</v>
      </c>
      <c r="L793" s="6"/>
      <c r="M793" s="6" t="s">
        <v>136</v>
      </c>
    </row>
    <row r="794" spans="1:13" ht="14.25" customHeight="1" x14ac:dyDescent="0.2">
      <c r="A794" s="5">
        <v>45643</v>
      </c>
      <c r="B794" s="6" t="s">
        <v>57</v>
      </c>
      <c r="C794" s="6" t="s">
        <v>58</v>
      </c>
      <c r="D794" s="6" t="s">
        <v>59</v>
      </c>
      <c r="E794" s="6" t="s">
        <v>60</v>
      </c>
      <c r="F794" s="6" t="s">
        <v>61</v>
      </c>
      <c r="G794" s="6" t="s">
        <v>55</v>
      </c>
      <c r="H794" s="6" t="s">
        <v>56</v>
      </c>
      <c r="I794" s="6">
        <v>12</v>
      </c>
      <c r="J794" s="6">
        <v>12</v>
      </c>
      <c r="K794" s="6">
        <v>3990</v>
      </c>
      <c r="L794" s="6"/>
      <c r="M794" s="6" t="s">
        <v>136</v>
      </c>
    </row>
    <row r="795" spans="1:13" ht="14.25" customHeight="1" x14ac:dyDescent="0.2">
      <c r="A795" s="5">
        <v>45643</v>
      </c>
      <c r="B795" s="6" t="s">
        <v>57</v>
      </c>
      <c r="C795" s="6" t="s">
        <v>137</v>
      </c>
      <c r="D795" s="6" t="s">
        <v>138</v>
      </c>
      <c r="E795" s="6" t="s">
        <v>60</v>
      </c>
      <c r="F795" s="6" t="s">
        <v>61</v>
      </c>
      <c r="G795" s="6" t="s">
        <v>62</v>
      </c>
      <c r="H795" s="6" t="s">
        <v>63</v>
      </c>
      <c r="I795" s="6">
        <v>6</v>
      </c>
      <c r="J795" s="6">
        <v>42</v>
      </c>
      <c r="K795" s="6">
        <v>29217.3</v>
      </c>
      <c r="L795" s="6"/>
      <c r="M795" s="6" t="s">
        <v>136</v>
      </c>
    </row>
    <row r="796" spans="1:13" ht="14.25" customHeight="1" x14ac:dyDescent="0.2">
      <c r="A796" s="5">
        <v>45643</v>
      </c>
      <c r="B796" s="6" t="s">
        <v>57</v>
      </c>
      <c r="C796" s="6" t="s">
        <v>87</v>
      </c>
      <c r="D796" s="6" t="s">
        <v>88</v>
      </c>
      <c r="E796" s="6" t="s">
        <v>60</v>
      </c>
      <c r="F796" s="6" t="s">
        <v>61</v>
      </c>
      <c r="G796" s="6" t="s">
        <v>62</v>
      </c>
      <c r="H796" s="6" t="s">
        <v>124</v>
      </c>
      <c r="I796" s="6">
        <v>12</v>
      </c>
      <c r="J796" s="6">
        <v>24</v>
      </c>
      <c r="K796" s="6">
        <v>4422.24</v>
      </c>
      <c r="L796" s="6"/>
      <c r="M796" s="6" t="s">
        <v>136</v>
      </c>
    </row>
    <row r="797" spans="1:13" ht="14.25" customHeight="1" x14ac:dyDescent="0.2">
      <c r="A797" s="5">
        <v>45643</v>
      </c>
      <c r="B797" s="6" t="s">
        <v>57</v>
      </c>
      <c r="C797" s="6" t="s">
        <v>58</v>
      </c>
      <c r="D797" s="6" t="s">
        <v>59</v>
      </c>
      <c r="E797" s="6" t="s">
        <v>60</v>
      </c>
      <c r="F797" s="6" t="s">
        <v>61</v>
      </c>
      <c r="G797" s="6" t="s">
        <v>62</v>
      </c>
      <c r="H797" s="6" t="s">
        <v>124</v>
      </c>
      <c r="I797" s="6">
        <v>4</v>
      </c>
      <c r="J797" s="6">
        <v>20</v>
      </c>
      <c r="K797" s="6">
        <v>9907.4</v>
      </c>
      <c r="L797" s="6"/>
      <c r="M797" s="6" t="s">
        <v>136</v>
      </c>
    </row>
    <row r="798" spans="1:13" ht="14.25" customHeight="1" x14ac:dyDescent="0.2">
      <c r="A798" s="5">
        <v>45643</v>
      </c>
      <c r="B798" s="6" t="s">
        <v>57</v>
      </c>
      <c r="C798" s="6" t="s">
        <v>84</v>
      </c>
      <c r="D798" s="6" t="s">
        <v>85</v>
      </c>
      <c r="E798" s="6" t="s">
        <v>60</v>
      </c>
      <c r="F798" s="6" t="s">
        <v>61</v>
      </c>
      <c r="G798" s="6" t="s">
        <v>62</v>
      </c>
      <c r="H798" s="6" t="s">
        <v>124</v>
      </c>
      <c r="I798" s="6">
        <v>4</v>
      </c>
      <c r="J798" s="6">
        <v>20</v>
      </c>
      <c r="K798" s="6">
        <v>12777.8</v>
      </c>
      <c r="L798" s="6"/>
      <c r="M798" s="6" t="s">
        <v>136</v>
      </c>
    </row>
    <row r="799" spans="1:13" ht="14.25" customHeight="1" x14ac:dyDescent="0.2">
      <c r="A799" s="5">
        <v>45643</v>
      </c>
      <c r="B799" s="6" t="s">
        <v>57</v>
      </c>
      <c r="C799" s="6" t="s">
        <v>84</v>
      </c>
      <c r="D799" s="6" t="s">
        <v>85</v>
      </c>
      <c r="E799" s="6" t="s">
        <v>60</v>
      </c>
      <c r="F799" s="6" t="s">
        <v>61</v>
      </c>
      <c r="G799" s="6" t="s">
        <v>62</v>
      </c>
      <c r="H799" s="6" t="s">
        <v>124</v>
      </c>
      <c r="I799" s="6">
        <v>4</v>
      </c>
      <c r="J799" s="6">
        <v>20</v>
      </c>
      <c r="K799" s="6">
        <v>11296.4</v>
      </c>
      <c r="L799" s="6"/>
      <c r="M799" s="6" t="s">
        <v>136</v>
      </c>
    </row>
    <row r="800" spans="1:13" ht="14.25" customHeight="1" x14ac:dyDescent="0.2">
      <c r="A800" s="5">
        <v>45643</v>
      </c>
      <c r="B800" s="6" t="s">
        <v>57</v>
      </c>
      <c r="C800" s="6" t="s">
        <v>137</v>
      </c>
      <c r="D800" s="6" t="s">
        <v>138</v>
      </c>
      <c r="E800" s="6" t="s">
        <v>60</v>
      </c>
      <c r="F800" s="6" t="s">
        <v>61</v>
      </c>
      <c r="G800" s="6" t="s">
        <v>62</v>
      </c>
      <c r="H800" s="6" t="s">
        <v>124</v>
      </c>
      <c r="I800" s="6">
        <v>12</v>
      </c>
      <c r="J800" s="6">
        <v>36</v>
      </c>
      <c r="K800" s="6">
        <v>7499.88</v>
      </c>
      <c r="L800" s="6"/>
      <c r="M800" s="6" t="s">
        <v>136</v>
      </c>
    </row>
    <row r="801" spans="1:13" ht="14.25" customHeight="1" x14ac:dyDescent="0.2">
      <c r="A801" s="5">
        <v>45643</v>
      </c>
      <c r="B801" s="6" t="s">
        <v>57</v>
      </c>
      <c r="C801" s="6" t="s">
        <v>84</v>
      </c>
      <c r="D801" s="6" t="s">
        <v>85</v>
      </c>
      <c r="E801" s="6" t="s">
        <v>60</v>
      </c>
      <c r="F801" s="6" t="s">
        <v>61</v>
      </c>
      <c r="G801" s="6" t="s">
        <v>62</v>
      </c>
      <c r="H801" s="6" t="s">
        <v>63</v>
      </c>
      <c r="I801" s="6">
        <v>2</v>
      </c>
      <c r="J801" s="6">
        <v>60</v>
      </c>
      <c r="K801" s="6">
        <v>77722.2</v>
      </c>
      <c r="L801" s="6"/>
      <c r="M801" s="6" t="s">
        <v>136</v>
      </c>
    </row>
    <row r="802" spans="1:13" ht="14.25" customHeight="1" x14ac:dyDescent="0.2">
      <c r="A802" s="5">
        <v>45643</v>
      </c>
      <c r="B802" s="6" t="s">
        <v>57</v>
      </c>
      <c r="C802" s="6" t="s">
        <v>137</v>
      </c>
      <c r="D802" s="6" t="s">
        <v>138</v>
      </c>
      <c r="E802" s="6" t="s">
        <v>60</v>
      </c>
      <c r="F802" s="6" t="s">
        <v>61</v>
      </c>
      <c r="G802" s="6" t="s">
        <v>62</v>
      </c>
      <c r="H802" s="6" t="s">
        <v>63</v>
      </c>
      <c r="I802" s="6">
        <v>5</v>
      </c>
      <c r="J802" s="6">
        <v>296</v>
      </c>
      <c r="K802" s="6">
        <v>30203.84</v>
      </c>
      <c r="L802" s="6"/>
      <c r="M802" s="6" t="s">
        <v>136</v>
      </c>
    </row>
    <row r="803" spans="1:13" ht="14.25" customHeight="1" x14ac:dyDescent="0.2">
      <c r="A803" s="5">
        <v>45643</v>
      </c>
      <c r="B803" s="6" t="s">
        <v>57</v>
      </c>
      <c r="C803" s="6" t="s">
        <v>137</v>
      </c>
      <c r="D803" s="6" t="s">
        <v>138</v>
      </c>
      <c r="E803" s="6" t="s">
        <v>60</v>
      </c>
      <c r="F803" s="6" t="s">
        <v>61</v>
      </c>
      <c r="G803" s="6" t="s">
        <v>62</v>
      </c>
      <c r="H803" s="6" t="s">
        <v>63</v>
      </c>
      <c r="I803" s="6">
        <v>5</v>
      </c>
      <c r="J803" s="6">
        <v>4</v>
      </c>
      <c r="K803" s="6">
        <v>408.16</v>
      </c>
      <c r="L803" s="6"/>
      <c r="M803" s="6" t="s">
        <v>136</v>
      </c>
    </row>
    <row r="804" spans="1:13" ht="14.25" customHeight="1" x14ac:dyDescent="0.2">
      <c r="A804" s="5">
        <v>45643</v>
      </c>
      <c r="B804" s="6" t="s">
        <v>57</v>
      </c>
      <c r="C804" s="6" t="s">
        <v>137</v>
      </c>
      <c r="D804" s="6" t="s">
        <v>138</v>
      </c>
      <c r="E804" s="6" t="s">
        <v>60</v>
      </c>
      <c r="F804" s="6" t="s">
        <v>61</v>
      </c>
      <c r="G804" s="6" t="s">
        <v>62</v>
      </c>
      <c r="H804" s="6" t="s">
        <v>71</v>
      </c>
      <c r="I804" s="6">
        <v>72</v>
      </c>
      <c r="J804" s="6">
        <v>360</v>
      </c>
      <c r="K804" s="6">
        <v>3333.6</v>
      </c>
      <c r="L804" s="6"/>
      <c r="M804" s="6" t="s">
        <v>136</v>
      </c>
    </row>
    <row r="805" spans="1:13" ht="14.25" customHeight="1" x14ac:dyDescent="0.2">
      <c r="A805" s="5">
        <v>45643</v>
      </c>
      <c r="B805" s="6" t="s">
        <v>57</v>
      </c>
      <c r="C805" s="6" t="s">
        <v>137</v>
      </c>
      <c r="D805" s="6" t="s">
        <v>138</v>
      </c>
      <c r="E805" s="6" t="s">
        <v>60</v>
      </c>
      <c r="F805" s="6" t="s">
        <v>61</v>
      </c>
      <c r="G805" s="6" t="s">
        <v>62</v>
      </c>
      <c r="H805" s="6" t="s">
        <v>71</v>
      </c>
      <c r="I805" s="6">
        <v>8</v>
      </c>
      <c r="J805" s="6">
        <v>48</v>
      </c>
      <c r="K805" s="6">
        <v>17733.599999999999</v>
      </c>
      <c r="L805" s="6"/>
      <c r="M805" s="6" t="s">
        <v>136</v>
      </c>
    </row>
    <row r="806" spans="1:13" ht="14.25" customHeight="1" x14ac:dyDescent="0.2">
      <c r="A806" s="5">
        <v>45643</v>
      </c>
      <c r="B806" s="6" t="s">
        <v>57</v>
      </c>
      <c r="C806" s="6" t="s">
        <v>84</v>
      </c>
      <c r="D806" s="6" t="s">
        <v>85</v>
      </c>
      <c r="E806" s="6" t="s">
        <v>60</v>
      </c>
      <c r="F806" s="6" t="s">
        <v>61</v>
      </c>
      <c r="G806" s="6" t="s">
        <v>62</v>
      </c>
      <c r="H806" s="6" t="s">
        <v>71</v>
      </c>
      <c r="I806" s="6">
        <v>8</v>
      </c>
      <c r="J806" s="6">
        <v>40</v>
      </c>
      <c r="K806" s="6">
        <v>14778</v>
      </c>
      <c r="L806" s="6"/>
      <c r="M806" s="6" t="s">
        <v>136</v>
      </c>
    </row>
    <row r="807" spans="1:13" ht="14.25" customHeight="1" x14ac:dyDescent="0.2">
      <c r="A807" s="5">
        <v>45643</v>
      </c>
      <c r="B807" s="6" t="s">
        <v>57</v>
      </c>
      <c r="C807" s="6" t="s">
        <v>137</v>
      </c>
      <c r="D807" s="6" t="s">
        <v>138</v>
      </c>
      <c r="E807" s="6" t="s">
        <v>60</v>
      </c>
      <c r="F807" s="6" t="s">
        <v>61</v>
      </c>
      <c r="G807" s="6" t="s">
        <v>62</v>
      </c>
      <c r="H807" s="6" t="s">
        <v>71</v>
      </c>
      <c r="I807" s="6">
        <v>5</v>
      </c>
      <c r="J807" s="6">
        <v>50</v>
      </c>
      <c r="K807" s="6">
        <v>30046.5</v>
      </c>
      <c r="L807" s="6"/>
      <c r="M807" s="6" t="s">
        <v>136</v>
      </c>
    </row>
    <row r="808" spans="1:13" ht="14.25" customHeight="1" x14ac:dyDescent="0.2">
      <c r="A808" s="5">
        <v>45643</v>
      </c>
      <c r="B808" s="6" t="s">
        <v>57</v>
      </c>
      <c r="C808" s="6" t="s">
        <v>137</v>
      </c>
      <c r="D808" s="6" t="s">
        <v>138</v>
      </c>
      <c r="E808" s="6" t="s">
        <v>60</v>
      </c>
      <c r="F808" s="6" t="s">
        <v>61</v>
      </c>
      <c r="G808" s="6" t="s">
        <v>62</v>
      </c>
      <c r="H808" s="6" t="s">
        <v>71</v>
      </c>
      <c r="I808" s="6">
        <v>5</v>
      </c>
      <c r="J808" s="6">
        <v>25</v>
      </c>
      <c r="K808" s="6">
        <v>16088</v>
      </c>
      <c r="L808" s="6"/>
      <c r="M808" s="6" t="s">
        <v>136</v>
      </c>
    </row>
    <row r="809" spans="1:13" ht="14.25" customHeight="1" x14ac:dyDescent="0.2">
      <c r="A809" s="5">
        <v>45643</v>
      </c>
      <c r="B809" s="6" t="s">
        <v>57</v>
      </c>
      <c r="C809" s="6" t="s">
        <v>137</v>
      </c>
      <c r="D809" s="6" t="s">
        <v>138</v>
      </c>
      <c r="E809" s="6" t="s">
        <v>60</v>
      </c>
      <c r="F809" s="6" t="s">
        <v>61</v>
      </c>
      <c r="G809" s="6" t="s">
        <v>62</v>
      </c>
      <c r="H809" s="6" t="s">
        <v>71</v>
      </c>
      <c r="I809" s="6">
        <v>5</v>
      </c>
      <c r="J809" s="6">
        <v>167</v>
      </c>
      <c r="K809" s="6">
        <v>17040.68</v>
      </c>
      <c r="L809" s="6"/>
      <c r="M809" s="6" t="s">
        <v>136</v>
      </c>
    </row>
    <row r="810" spans="1:13" ht="14.25" customHeight="1" x14ac:dyDescent="0.2">
      <c r="A810" s="5">
        <v>45643</v>
      </c>
      <c r="B810" s="6" t="s">
        <v>57</v>
      </c>
      <c r="C810" s="6" t="s">
        <v>137</v>
      </c>
      <c r="D810" s="6" t="s">
        <v>138</v>
      </c>
      <c r="E810" s="6" t="s">
        <v>60</v>
      </c>
      <c r="F810" s="6" t="s">
        <v>61</v>
      </c>
      <c r="G810" s="6" t="s">
        <v>62</v>
      </c>
      <c r="H810" s="6" t="s">
        <v>71</v>
      </c>
      <c r="I810" s="6">
        <v>5</v>
      </c>
      <c r="J810" s="6">
        <v>33</v>
      </c>
      <c r="K810" s="6">
        <v>3367.32</v>
      </c>
      <c r="L810" s="6"/>
      <c r="M810" s="6" t="s">
        <v>136</v>
      </c>
    </row>
    <row r="811" spans="1:13" ht="14.25" customHeight="1" x14ac:dyDescent="0.2">
      <c r="A811" s="5">
        <v>45643</v>
      </c>
      <c r="B811" s="6" t="s">
        <v>57</v>
      </c>
      <c r="C811" s="6" t="s">
        <v>137</v>
      </c>
      <c r="D811" s="6" t="s">
        <v>138</v>
      </c>
      <c r="E811" s="6" t="s">
        <v>60</v>
      </c>
      <c r="F811" s="6" t="s">
        <v>61</v>
      </c>
      <c r="G811" s="6" t="s">
        <v>62</v>
      </c>
      <c r="H811" s="6" t="s">
        <v>71</v>
      </c>
      <c r="I811" s="6">
        <v>24</v>
      </c>
      <c r="J811" s="6">
        <v>240</v>
      </c>
      <c r="K811" s="6">
        <v>32443.200000000001</v>
      </c>
      <c r="L811" s="6"/>
      <c r="M811" s="6" t="s">
        <v>136</v>
      </c>
    </row>
    <row r="812" spans="1:13" ht="14.25" customHeight="1" x14ac:dyDescent="0.2">
      <c r="A812" s="5">
        <v>45643</v>
      </c>
      <c r="B812" s="6" t="s">
        <v>57</v>
      </c>
      <c r="C812" s="6" t="s">
        <v>137</v>
      </c>
      <c r="D812" s="6" t="s">
        <v>138</v>
      </c>
      <c r="E812" s="6" t="s">
        <v>60</v>
      </c>
      <c r="F812" s="6" t="s">
        <v>61</v>
      </c>
      <c r="G812" s="6" t="s">
        <v>62</v>
      </c>
      <c r="H812" s="6" t="s">
        <v>71</v>
      </c>
      <c r="I812" s="6">
        <v>12</v>
      </c>
      <c r="J812" s="6">
        <v>12</v>
      </c>
      <c r="K812" s="6">
        <v>1722.24</v>
      </c>
      <c r="L812" s="6"/>
      <c r="M812" s="6" t="s">
        <v>136</v>
      </c>
    </row>
    <row r="813" spans="1:13" ht="14.25" customHeight="1" x14ac:dyDescent="0.2">
      <c r="A813" s="5">
        <v>45643</v>
      </c>
      <c r="B813" s="6" t="s">
        <v>57</v>
      </c>
      <c r="C813" s="6" t="s">
        <v>137</v>
      </c>
      <c r="D813" s="6" t="s">
        <v>138</v>
      </c>
      <c r="E813" s="6" t="s">
        <v>60</v>
      </c>
      <c r="F813" s="6" t="s">
        <v>61</v>
      </c>
      <c r="G813" s="6" t="s">
        <v>62</v>
      </c>
      <c r="H813" s="6" t="s">
        <v>71</v>
      </c>
      <c r="I813" s="6">
        <v>12</v>
      </c>
      <c r="J813" s="6">
        <v>12</v>
      </c>
      <c r="K813" s="6">
        <v>1444.44</v>
      </c>
      <c r="L813" s="6"/>
      <c r="M813" s="6" t="s">
        <v>136</v>
      </c>
    </row>
    <row r="814" spans="1:13" ht="14.25" customHeight="1" x14ac:dyDescent="0.2">
      <c r="A814" s="5">
        <v>45643</v>
      </c>
      <c r="B814" s="6" t="s">
        <v>57</v>
      </c>
      <c r="C814" s="6" t="s">
        <v>87</v>
      </c>
      <c r="D814" s="6" t="s">
        <v>88</v>
      </c>
      <c r="E814" s="6" t="s">
        <v>60</v>
      </c>
      <c r="F814" s="6" t="s">
        <v>61</v>
      </c>
      <c r="G814" s="6" t="s">
        <v>74</v>
      </c>
      <c r="H814" s="6" t="s">
        <v>75</v>
      </c>
      <c r="I814" s="6">
        <v>56</v>
      </c>
      <c r="J814" s="6">
        <v>2</v>
      </c>
      <c r="K814" s="6">
        <v>481.82</v>
      </c>
      <c r="L814" s="6"/>
      <c r="M814" s="6" t="s">
        <v>136</v>
      </c>
    </row>
    <row r="815" spans="1:13" ht="14.25" customHeight="1" x14ac:dyDescent="0.2">
      <c r="A815" s="5">
        <v>45643</v>
      </c>
      <c r="B815" s="6" t="s">
        <v>57</v>
      </c>
      <c r="C815" s="6" t="s">
        <v>87</v>
      </c>
      <c r="D815" s="6" t="s">
        <v>88</v>
      </c>
      <c r="E815" s="6" t="s">
        <v>60</v>
      </c>
      <c r="F815" s="6" t="s">
        <v>61</v>
      </c>
      <c r="G815" s="6" t="s">
        <v>74</v>
      </c>
      <c r="H815" s="6" t="s">
        <v>75</v>
      </c>
      <c r="I815" s="6">
        <v>56</v>
      </c>
      <c r="J815" s="6">
        <v>16</v>
      </c>
      <c r="K815" s="6">
        <v>3854.56</v>
      </c>
      <c r="L815" s="6"/>
      <c r="M815" s="6" t="s">
        <v>136</v>
      </c>
    </row>
    <row r="816" spans="1:13" ht="14.25" customHeight="1" x14ac:dyDescent="0.2">
      <c r="A816" s="5">
        <v>45643</v>
      </c>
      <c r="B816" s="6" t="s">
        <v>57</v>
      </c>
      <c r="C816" s="6" t="s">
        <v>137</v>
      </c>
      <c r="D816" s="6" t="s">
        <v>138</v>
      </c>
      <c r="E816" s="6" t="s">
        <v>60</v>
      </c>
      <c r="F816" s="6" t="s">
        <v>61</v>
      </c>
      <c r="G816" s="6" t="s">
        <v>74</v>
      </c>
      <c r="H816" s="6" t="s">
        <v>75</v>
      </c>
      <c r="I816" s="6">
        <v>48</v>
      </c>
      <c r="J816" s="6">
        <v>48</v>
      </c>
      <c r="K816" s="6">
        <v>3665.76</v>
      </c>
      <c r="L816" s="6"/>
      <c r="M816" s="6" t="s">
        <v>136</v>
      </c>
    </row>
    <row r="817" spans="1:13" ht="14.25" customHeight="1" x14ac:dyDescent="0.2">
      <c r="A817" s="5">
        <v>45643</v>
      </c>
      <c r="B817" s="6" t="s">
        <v>57</v>
      </c>
      <c r="C817" s="6" t="s">
        <v>137</v>
      </c>
      <c r="D817" s="6" t="s">
        <v>138</v>
      </c>
      <c r="E817" s="6" t="s">
        <v>60</v>
      </c>
      <c r="F817" s="6" t="s">
        <v>61</v>
      </c>
      <c r="G817" s="6" t="s">
        <v>74</v>
      </c>
      <c r="H817" s="6" t="s">
        <v>75</v>
      </c>
      <c r="I817" s="6">
        <v>56</v>
      </c>
      <c r="J817" s="6">
        <v>6</v>
      </c>
      <c r="K817" s="6">
        <v>1118.1600000000001</v>
      </c>
      <c r="L817" s="6"/>
      <c r="M817" s="6" t="s">
        <v>136</v>
      </c>
    </row>
    <row r="818" spans="1:13" ht="14.25" customHeight="1" x14ac:dyDescent="0.2">
      <c r="A818" s="5">
        <v>45643</v>
      </c>
      <c r="B818" s="6" t="s">
        <v>57</v>
      </c>
      <c r="C818" s="6" t="s">
        <v>137</v>
      </c>
      <c r="D818" s="6" t="s">
        <v>138</v>
      </c>
      <c r="E818" s="6" t="s">
        <v>60</v>
      </c>
      <c r="F818" s="6" t="s">
        <v>61</v>
      </c>
      <c r="G818" s="6" t="s">
        <v>74</v>
      </c>
      <c r="H818" s="6" t="s">
        <v>75</v>
      </c>
      <c r="I818" s="6">
        <v>56</v>
      </c>
      <c r="J818" s="6">
        <v>50</v>
      </c>
      <c r="K818" s="6">
        <v>9318</v>
      </c>
      <c r="L818" s="6"/>
      <c r="M818" s="6" t="s">
        <v>136</v>
      </c>
    </row>
    <row r="819" spans="1:13" ht="14.25" customHeight="1" x14ac:dyDescent="0.2">
      <c r="A819" s="5">
        <v>45643</v>
      </c>
      <c r="B819" s="6" t="s">
        <v>57</v>
      </c>
      <c r="C819" s="6" t="s">
        <v>137</v>
      </c>
      <c r="D819" s="6" t="s">
        <v>138</v>
      </c>
      <c r="E819" s="6" t="s">
        <v>60</v>
      </c>
      <c r="F819" s="6" t="s">
        <v>61</v>
      </c>
      <c r="G819" s="6" t="s">
        <v>74</v>
      </c>
      <c r="H819" s="6" t="s">
        <v>75</v>
      </c>
      <c r="I819" s="6">
        <v>48</v>
      </c>
      <c r="J819" s="6">
        <v>48</v>
      </c>
      <c r="K819" s="6">
        <v>3665.76</v>
      </c>
      <c r="L819" s="6"/>
      <c r="M819" s="6" t="s">
        <v>136</v>
      </c>
    </row>
    <row r="820" spans="1:13" ht="14.25" customHeight="1" x14ac:dyDescent="0.2">
      <c r="A820" s="5">
        <v>45643</v>
      </c>
      <c r="B820" s="6" t="s">
        <v>57</v>
      </c>
      <c r="C820" s="6" t="s">
        <v>137</v>
      </c>
      <c r="D820" s="6" t="s">
        <v>138</v>
      </c>
      <c r="E820" s="6" t="s">
        <v>60</v>
      </c>
      <c r="F820" s="6" t="s">
        <v>61</v>
      </c>
      <c r="G820" s="6" t="s">
        <v>74</v>
      </c>
      <c r="H820" s="6" t="s">
        <v>75</v>
      </c>
      <c r="I820" s="6">
        <v>56</v>
      </c>
      <c r="J820" s="6">
        <v>28</v>
      </c>
      <c r="K820" s="6">
        <v>5218.08</v>
      </c>
      <c r="L820" s="6"/>
      <c r="M820" s="6" t="s">
        <v>136</v>
      </c>
    </row>
    <row r="821" spans="1:13" ht="14.25" customHeight="1" x14ac:dyDescent="0.2">
      <c r="A821" s="5">
        <v>45643</v>
      </c>
      <c r="B821" s="6" t="s">
        <v>57</v>
      </c>
      <c r="C821" s="6" t="s">
        <v>137</v>
      </c>
      <c r="D821" s="6" t="s">
        <v>138</v>
      </c>
      <c r="E821" s="6" t="s">
        <v>60</v>
      </c>
      <c r="F821" s="6" t="s">
        <v>61</v>
      </c>
      <c r="G821" s="6" t="s">
        <v>74</v>
      </c>
      <c r="H821" s="6" t="s">
        <v>75</v>
      </c>
      <c r="I821" s="6">
        <v>56</v>
      </c>
      <c r="J821" s="6">
        <v>28</v>
      </c>
      <c r="K821" s="6">
        <v>5218.08</v>
      </c>
      <c r="L821" s="6"/>
      <c r="M821" s="6" t="s">
        <v>136</v>
      </c>
    </row>
    <row r="822" spans="1:13" ht="14.25" customHeight="1" x14ac:dyDescent="0.2">
      <c r="A822" s="5">
        <v>45643</v>
      </c>
      <c r="B822" s="6" t="s">
        <v>57</v>
      </c>
      <c r="C822" s="6" t="s">
        <v>87</v>
      </c>
      <c r="D822" s="6" t="s">
        <v>88</v>
      </c>
      <c r="E822" s="6" t="s">
        <v>60</v>
      </c>
      <c r="F822" s="6" t="s">
        <v>61</v>
      </c>
      <c r="G822" s="6" t="s">
        <v>74</v>
      </c>
      <c r="H822" s="6" t="s">
        <v>75</v>
      </c>
      <c r="I822" s="6">
        <v>12</v>
      </c>
      <c r="J822" s="6">
        <v>3</v>
      </c>
      <c r="K822" s="6">
        <v>2649.12</v>
      </c>
      <c r="L822" s="6"/>
      <c r="M822" s="6" t="s">
        <v>136</v>
      </c>
    </row>
    <row r="823" spans="1:13" ht="14.25" customHeight="1" x14ac:dyDescent="0.2">
      <c r="A823" s="5">
        <v>45643</v>
      </c>
      <c r="B823" s="6" t="s">
        <v>57</v>
      </c>
      <c r="C823" s="6" t="s">
        <v>58</v>
      </c>
      <c r="D823" s="6" t="s">
        <v>59</v>
      </c>
      <c r="E823" s="6" t="s">
        <v>60</v>
      </c>
      <c r="F823" s="6" t="s">
        <v>61</v>
      </c>
      <c r="G823" s="6" t="s">
        <v>74</v>
      </c>
      <c r="H823" s="6" t="s">
        <v>75</v>
      </c>
      <c r="I823" s="6">
        <v>48</v>
      </c>
      <c r="J823" s="6">
        <v>48</v>
      </c>
      <c r="K823" s="6">
        <v>3665.76</v>
      </c>
      <c r="L823" s="6"/>
      <c r="M823" s="6" t="s">
        <v>136</v>
      </c>
    </row>
    <row r="824" spans="1:13" ht="14.25" customHeight="1" x14ac:dyDescent="0.2">
      <c r="A824" s="5">
        <v>45643</v>
      </c>
      <c r="B824" s="6" t="s">
        <v>57</v>
      </c>
      <c r="C824" s="6" t="s">
        <v>137</v>
      </c>
      <c r="D824" s="6" t="s">
        <v>138</v>
      </c>
      <c r="E824" s="6" t="s">
        <v>60</v>
      </c>
      <c r="F824" s="6" t="s">
        <v>61</v>
      </c>
      <c r="G824" s="6" t="s">
        <v>74</v>
      </c>
      <c r="H824" s="6" t="s">
        <v>75</v>
      </c>
      <c r="I824" s="6">
        <v>60</v>
      </c>
      <c r="J824" s="6">
        <v>240</v>
      </c>
      <c r="K824" s="6">
        <v>5880</v>
      </c>
      <c r="L824" s="6"/>
      <c r="M824" s="6" t="s">
        <v>136</v>
      </c>
    </row>
    <row r="825" spans="1:13" ht="14.25" customHeight="1" x14ac:dyDescent="0.2">
      <c r="A825" s="5">
        <v>45643</v>
      </c>
      <c r="B825" s="6" t="s">
        <v>57</v>
      </c>
      <c r="C825" s="6" t="s">
        <v>137</v>
      </c>
      <c r="D825" s="6" t="s">
        <v>138</v>
      </c>
      <c r="E825" s="6" t="s">
        <v>60</v>
      </c>
      <c r="F825" s="6" t="s">
        <v>61</v>
      </c>
      <c r="G825" s="6" t="s">
        <v>74</v>
      </c>
      <c r="H825" s="6" t="s">
        <v>75</v>
      </c>
      <c r="I825" s="6">
        <v>60</v>
      </c>
      <c r="J825" s="6">
        <v>240</v>
      </c>
      <c r="K825" s="6">
        <v>5880</v>
      </c>
      <c r="L825" s="6"/>
      <c r="M825" s="6" t="s">
        <v>136</v>
      </c>
    </row>
    <row r="826" spans="1:13" ht="14.25" customHeight="1" x14ac:dyDescent="0.2">
      <c r="A826" s="5">
        <v>45643</v>
      </c>
      <c r="B826" s="6" t="s">
        <v>57</v>
      </c>
      <c r="C826" s="6" t="s">
        <v>137</v>
      </c>
      <c r="D826" s="6" t="s">
        <v>138</v>
      </c>
      <c r="E826" s="6" t="s">
        <v>60</v>
      </c>
      <c r="F826" s="6" t="s">
        <v>61</v>
      </c>
      <c r="G826" s="6" t="s">
        <v>74</v>
      </c>
      <c r="H826" s="6" t="s">
        <v>76</v>
      </c>
      <c r="I826" s="6">
        <v>56</v>
      </c>
      <c r="J826" s="6">
        <v>24</v>
      </c>
      <c r="K826" s="6">
        <v>4123.68</v>
      </c>
      <c r="L826" s="6"/>
      <c r="M826" s="6" t="s">
        <v>136</v>
      </c>
    </row>
    <row r="827" spans="1:13" ht="14.25" customHeight="1" x14ac:dyDescent="0.2">
      <c r="A827" s="5">
        <v>45643</v>
      </c>
      <c r="B827" s="6" t="s">
        <v>125</v>
      </c>
      <c r="C827" s="6" t="s">
        <v>137</v>
      </c>
      <c r="D827" s="6" t="s">
        <v>138</v>
      </c>
      <c r="E827" s="6" t="s">
        <v>60</v>
      </c>
      <c r="F827" s="6" t="s">
        <v>61</v>
      </c>
      <c r="G827" s="6" t="s">
        <v>62</v>
      </c>
      <c r="H827" s="6" t="s">
        <v>71</v>
      </c>
      <c r="I827" s="6">
        <v>1</v>
      </c>
      <c r="J827" s="6">
        <v>48</v>
      </c>
      <c r="K827" s="6">
        <v>0</v>
      </c>
      <c r="L827" s="6"/>
      <c r="M827" s="6" t="s">
        <v>136</v>
      </c>
    </row>
    <row r="828" spans="1:13" ht="14.25" customHeight="1" x14ac:dyDescent="0.2">
      <c r="A828" s="5">
        <v>45643</v>
      </c>
      <c r="B828" s="6" t="s">
        <v>125</v>
      </c>
      <c r="C828" s="6" t="s">
        <v>84</v>
      </c>
      <c r="D828" s="6" t="s">
        <v>85</v>
      </c>
      <c r="E828" s="6" t="s">
        <v>60</v>
      </c>
      <c r="F828" s="6" t="s">
        <v>61</v>
      </c>
      <c r="G828" s="6" t="s">
        <v>62</v>
      </c>
      <c r="H828" s="6" t="s">
        <v>71</v>
      </c>
      <c r="I828" s="6">
        <v>1</v>
      </c>
      <c r="J828" s="6">
        <v>40</v>
      </c>
      <c r="K828" s="6">
        <v>0</v>
      </c>
      <c r="L828" s="6"/>
      <c r="M828" s="6" t="s">
        <v>136</v>
      </c>
    </row>
    <row r="829" spans="1:13" ht="14.25" customHeight="1" x14ac:dyDescent="0.2">
      <c r="A829" s="5">
        <v>45643</v>
      </c>
      <c r="B829" s="6" t="s">
        <v>125</v>
      </c>
      <c r="C829" s="6" t="s">
        <v>137</v>
      </c>
      <c r="D829" s="6" t="s">
        <v>138</v>
      </c>
      <c r="E829" s="6" t="s">
        <v>60</v>
      </c>
      <c r="F829" s="6" t="s">
        <v>61</v>
      </c>
      <c r="G829" s="6" t="s">
        <v>62</v>
      </c>
      <c r="H829" s="6" t="s">
        <v>71</v>
      </c>
      <c r="I829" s="6">
        <v>1</v>
      </c>
      <c r="J829" s="6">
        <v>25</v>
      </c>
      <c r="K829" s="6">
        <v>0</v>
      </c>
      <c r="L829" s="6"/>
      <c r="M829" s="6" t="s">
        <v>136</v>
      </c>
    </row>
    <row r="830" spans="1:13" ht="14.25" customHeight="1" x14ac:dyDescent="0.2">
      <c r="A830" s="5">
        <v>45644</v>
      </c>
      <c r="B830" s="6" t="s">
        <v>57</v>
      </c>
      <c r="C830" s="6" t="s">
        <v>65</v>
      </c>
      <c r="D830" s="6" t="s">
        <v>66</v>
      </c>
      <c r="E830" s="6" t="s">
        <v>60</v>
      </c>
      <c r="F830" s="6" t="s">
        <v>61</v>
      </c>
      <c r="G830" s="6" t="s">
        <v>94</v>
      </c>
      <c r="H830" s="6" t="s">
        <v>95</v>
      </c>
      <c r="I830" s="6">
        <v>192</v>
      </c>
      <c r="J830" s="6">
        <v>24</v>
      </c>
      <c r="K830" s="6">
        <v>1873.44</v>
      </c>
      <c r="L830" s="6"/>
      <c r="M830" s="6" t="s">
        <v>136</v>
      </c>
    </row>
    <row r="831" spans="1:13" ht="14.25" customHeight="1" x14ac:dyDescent="0.2">
      <c r="A831" s="5">
        <v>45644</v>
      </c>
      <c r="B831" s="6" t="s">
        <v>57</v>
      </c>
      <c r="C831" s="6" t="s">
        <v>65</v>
      </c>
      <c r="D831" s="6" t="s">
        <v>66</v>
      </c>
      <c r="E831" s="6" t="s">
        <v>60</v>
      </c>
      <c r="F831" s="6" t="s">
        <v>61</v>
      </c>
      <c r="G831" s="6" t="s">
        <v>18</v>
      </c>
      <c r="H831" s="6" t="s">
        <v>101</v>
      </c>
      <c r="I831" s="6">
        <v>144</v>
      </c>
      <c r="J831" s="6">
        <v>12</v>
      </c>
      <c r="K831" s="6">
        <v>504.96</v>
      </c>
      <c r="L831" s="6"/>
      <c r="M831" s="6" t="s">
        <v>136</v>
      </c>
    </row>
    <row r="832" spans="1:13" ht="14.25" customHeight="1" x14ac:dyDescent="0.2">
      <c r="A832" s="5">
        <v>45644</v>
      </c>
      <c r="B832" s="6" t="s">
        <v>57</v>
      </c>
      <c r="C832" s="6" t="s">
        <v>65</v>
      </c>
      <c r="D832" s="6" t="s">
        <v>66</v>
      </c>
      <c r="E832" s="6" t="s">
        <v>60</v>
      </c>
      <c r="F832" s="6" t="s">
        <v>61</v>
      </c>
      <c r="G832" s="6" t="s">
        <v>18</v>
      </c>
      <c r="H832" s="6" t="s">
        <v>102</v>
      </c>
      <c r="I832" s="6">
        <v>200</v>
      </c>
      <c r="J832" s="6">
        <v>5</v>
      </c>
      <c r="K832" s="6">
        <v>2790.2</v>
      </c>
      <c r="L832" s="6"/>
      <c r="M832" s="6" t="s">
        <v>136</v>
      </c>
    </row>
    <row r="833" spans="1:13" ht="14.25" customHeight="1" x14ac:dyDescent="0.2">
      <c r="A833" s="5">
        <v>45644</v>
      </c>
      <c r="B833" s="6" t="s">
        <v>57</v>
      </c>
      <c r="C833" s="6" t="s">
        <v>65</v>
      </c>
      <c r="D833" s="6" t="s">
        <v>66</v>
      </c>
      <c r="E833" s="6" t="s">
        <v>60</v>
      </c>
      <c r="F833" s="6" t="s">
        <v>61</v>
      </c>
      <c r="G833" s="6" t="s">
        <v>18</v>
      </c>
      <c r="H833" s="6" t="s">
        <v>103</v>
      </c>
      <c r="I833" s="6">
        <v>192</v>
      </c>
      <c r="J833" s="6">
        <v>96</v>
      </c>
      <c r="K833" s="6">
        <v>6314.88</v>
      </c>
      <c r="L833" s="6"/>
      <c r="M833" s="6" t="s">
        <v>136</v>
      </c>
    </row>
    <row r="834" spans="1:13" ht="14.25" customHeight="1" x14ac:dyDescent="0.2">
      <c r="A834" s="5">
        <v>45644</v>
      </c>
      <c r="B834" s="6" t="s">
        <v>57</v>
      </c>
      <c r="C834" s="6" t="s">
        <v>65</v>
      </c>
      <c r="D834" s="6" t="s">
        <v>66</v>
      </c>
      <c r="E834" s="6" t="s">
        <v>60</v>
      </c>
      <c r="F834" s="6" t="s">
        <v>61</v>
      </c>
      <c r="G834" s="6" t="s">
        <v>18</v>
      </c>
      <c r="H834" s="6" t="s">
        <v>104</v>
      </c>
      <c r="I834" s="6">
        <v>240</v>
      </c>
      <c r="J834" s="6">
        <v>120</v>
      </c>
      <c r="K834" s="6">
        <v>13440</v>
      </c>
      <c r="L834" s="6"/>
      <c r="M834" s="6" t="s">
        <v>136</v>
      </c>
    </row>
    <row r="835" spans="1:13" ht="14.25" customHeight="1" x14ac:dyDescent="0.2">
      <c r="A835" s="5">
        <v>45644</v>
      </c>
      <c r="B835" s="6" t="s">
        <v>57</v>
      </c>
      <c r="C835" s="6" t="s">
        <v>72</v>
      </c>
      <c r="D835" s="6" t="s">
        <v>73</v>
      </c>
      <c r="E835" s="6" t="s">
        <v>60</v>
      </c>
      <c r="F835" s="6" t="s">
        <v>61</v>
      </c>
      <c r="G835" s="6" t="s">
        <v>18</v>
      </c>
      <c r="H835" s="6" t="s">
        <v>104</v>
      </c>
      <c r="I835" s="6">
        <v>480</v>
      </c>
      <c r="J835" s="6">
        <v>480</v>
      </c>
      <c r="K835" s="6">
        <v>19200</v>
      </c>
      <c r="L835" s="6"/>
      <c r="M835" s="6" t="s">
        <v>136</v>
      </c>
    </row>
    <row r="836" spans="1:13" ht="14.25" customHeight="1" x14ac:dyDescent="0.2">
      <c r="A836" s="5">
        <v>45644</v>
      </c>
      <c r="B836" s="6" t="s">
        <v>57</v>
      </c>
      <c r="C836" s="6" t="s">
        <v>72</v>
      </c>
      <c r="D836" s="6" t="s">
        <v>73</v>
      </c>
      <c r="E836" s="6" t="s">
        <v>60</v>
      </c>
      <c r="F836" s="6" t="s">
        <v>61</v>
      </c>
      <c r="G836" s="6" t="s">
        <v>18</v>
      </c>
      <c r="H836" s="6" t="s">
        <v>104</v>
      </c>
      <c r="I836" s="6">
        <v>480</v>
      </c>
      <c r="J836" s="6">
        <v>90</v>
      </c>
      <c r="K836" s="6">
        <v>6300</v>
      </c>
      <c r="L836" s="6"/>
      <c r="M836" s="6" t="s">
        <v>136</v>
      </c>
    </row>
    <row r="837" spans="1:13" ht="14.25" customHeight="1" x14ac:dyDescent="0.2">
      <c r="A837" s="5">
        <v>45644</v>
      </c>
      <c r="B837" s="6" t="s">
        <v>57</v>
      </c>
      <c r="C837" s="6" t="s">
        <v>72</v>
      </c>
      <c r="D837" s="6" t="s">
        <v>73</v>
      </c>
      <c r="E837" s="6" t="s">
        <v>60</v>
      </c>
      <c r="F837" s="6" t="s">
        <v>61</v>
      </c>
      <c r="G837" s="6" t="s">
        <v>18</v>
      </c>
      <c r="H837" s="6" t="s">
        <v>104</v>
      </c>
      <c r="I837" s="6">
        <v>480</v>
      </c>
      <c r="J837" s="6">
        <v>150</v>
      </c>
      <c r="K837" s="6">
        <v>10500</v>
      </c>
      <c r="L837" s="6"/>
      <c r="M837" s="6" t="s">
        <v>136</v>
      </c>
    </row>
    <row r="838" spans="1:13" ht="14.25" customHeight="1" x14ac:dyDescent="0.2">
      <c r="A838" s="5">
        <v>45644</v>
      </c>
      <c r="B838" s="6" t="s">
        <v>57</v>
      </c>
      <c r="C838" s="6" t="s">
        <v>65</v>
      </c>
      <c r="D838" s="6" t="s">
        <v>66</v>
      </c>
      <c r="E838" s="6" t="s">
        <v>60</v>
      </c>
      <c r="F838" s="6" t="s">
        <v>61</v>
      </c>
      <c r="G838" s="6" t="s">
        <v>18</v>
      </c>
      <c r="H838" s="6" t="s">
        <v>104</v>
      </c>
      <c r="I838" s="6">
        <v>800</v>
      </c>
      <c r="J838" s="6">
        <v>40</v>
      </c>
      <c r="K838" s="6">
        <v>1240</v>
      </c>
      <c r="L838" s="6"/>
      <c r="M838" s="6" t="s">
        <v>136</v>
      </c>
    </row>
    <row r="839" spans="1:13" ht="14.25" customHeight="1" x14ac:dyDescent="0.2">
      <c r="A839" s="5">
        <v>45644</v>
      </c>
      <c r="B839" s="6" t="s">
        <v>57</v>
      </c>
      <c r="C839" s="6" t="s">
        <v>72</v>
      </c>
      <c r="D839" s="6" t="s">
        <v>73</v>
      </c>
      <c r="E839" s="6" t="s">
        <v>60</v>
      </c>
      <c r="F839" s="6" t="s">
        <v>61</v>
      </c>
      <c r="G839" s="6" t="s">
        <v>18</v>
      </c>
      <c r="H839" s="6" t="s">
        <v>104</v>
      </c>
      <c r="I839" s="6">
        <v>80</v>
      </c>
      <c r="J839" s="6">
        <v>40</v>
      </c>
      <c r="K839" s="6">
        <v>2773.2</v>
      </c>
      <c r="L839" s="6"/>
      <c r="M839" s="6" t="s">
        <v>136</v>
      </c>
    </row>
    <row r="840" spans="1:13" ht="14.25" customHeight="1" x14ac:dyDescent="0.2">
      <c r="A840" s="5">
        <v>45644</v>
      </c>
      <c r="B840" s="6" t="s">
        <v>57</v>
      </c>
      <c r="C840" s="6" t="s">
        <v>72</v>
      </c>
      <c r="D840" s="6" t="s">
        <v>73</v>
      </c>
      <c r="E840" s="6" t="s">
        <v>60</v>
      </c>
      <c r="F840" s="6" t="s">
        <v>61</v>
      </c>
      <c r="G840" s="6" t="s">
        <v>18</v>
      </c>
      <c r="H840" s="6" t="s">
        <v>19</v>
      </c>
      <c r="I840" s="6">
        <v>48</v>
      </c>
      <c r="J840" s="6">
        <v>6</v>
      </c>
      <c r="K840" s="6">
        <v>3080.34</v>
      </c>
      <c r="L840" s="6"/>
      <c r="M840" s="6" t="s">
        <v>136</v>
      </c>
    </row>
    <row r="841" spans="1:13" ht="14.25" customHeight="1" x14ac:dyDescent="0.2">
      <c r="A841" s="5">
        <v>45644</v>
      </c>
      <c r="B841" s="6" t="s">
        <v>57</v>
      </c>
      <c r="C841" s="6" t="s">
        <v>65</v>
      </c>
      <c r="D841" s="6" t="s">
        <v>66</v>
      </c>
      <c r="E841" s="6" t="s">
        <v>60</v>
      </c>
      <c r="F841" s="6" t="s">
        <v>61</v>
      </c>
      <c r="G841" s="6" t="s">
        <v>18</v>
      </c>
      <c r="H841" s="6" t="s">
        <v>89</v>
      </c>
      <c r="I841" s="6">
        <v>72</v>
      </c>
      <c r="J841" s="6">
        <v>2</v>
      </c>
      <c r="K841" s="6">
        <v>704.02</v>
      </c>
      <c r="L841" s="6"/>
      <c r="M841" s="6" t="s">
        <v>136</v>
      </c>
    </row>
    <row r="842" spans="1:13" ht="14.25" customHeight="1" x14ac:dyDescent="0.2">
      <c r="A842" s="5">
        <v>45644</v>
      </c>
      <c r="B842" s="6" t="s">
        <v>57</v>
      </c>
      <c r="C842" s="6" t="s">
        <v>65</v>
      </c>
      <c r="D842" s="6" t="s">
        <v>66</v>
      </c>
      <c r="E842" s="6" t="s">
        <v>60</v>
      </c>
      <c r="F842" s="6" t="s">
        <v>61</v>
      </c>
      <c r="G842" s="6" t="s">
        <v>18</v>
      </c>
      <c r="H842" s="6" t="s">
        <v>131</v>
      </c>
      <c r="I842" s="6">
        <v>600</v>
      </c>
      <c r="J842" s="6">
        <v>20</v>
      </c>
      <c r="K842" s="6">
        <v>1661</v>
      </c>
      <c r="L842" s="6"/>
      <c r="M842" s="6" t="s">
        <v>136</v>
      </c>
    </row>
    <row r="843" spans="1:13" ht="14.25" customHeight="1" x14ac:dyDescent="0.2">
      <c r="A843" s="5">
        <v>45644</v>
      </c>
      <c r="B843" s="6" t="s">
        <v>57</v>
      </c>
      <c r="C843" s="6" t="s">
        <v>65</v>
      </c>
      <c r="D843" s="6" t="s">
        <v>66</v>
      </c>
      <c r="E843" s="6" t="s">
        <v>60</v>
      </c>
      <c r="F843" s="6" t="s">
        <v>61</v>
      </c>
      <c r="G843" s="6" t="s">
        <v>18</v>
      </c>
      <c r="H843" s="6" t="s">
        <v>109</v>
      </c>
      <c r="I843" s="6">
        <v>160</v>
      </c>
      <c r="J843" s="6">
        <v>40</v>
      </c>
      <c r="K843" s="6">
        <v>4120</v>
      </c>
      <c r="L843" s="6"/>
      <c r="M843" s="6" t="s">
        <v>136</v>
      </c>
    </row>
    <row r="844" spans="1:13" ht="14.25" customHeight="1" x14ac:dyDescent="0.2">
      <c r="A844" s="5">
        <v>45644</v>
      </c>
      <c r="B844" s="6" t="s">
        <v>57</v>
      </c>
      <c r="C844" s="6" t="s">
        <v>65</v>
      </c>
      <c r="D844" s="6" t="s">
        <v>66</v>
      </c>
      <c r="E844" s="6" t="s">
        <v>60</v>
      </c>
      <c r="F844" s="6" t="s">
        <v>61</v>
      </c>
      <c r="G844" s="6" t="s">
        <v>110</v>
      </c>
      <c r="H844" s="6" t="s">
        <v>111</v>
      </c>
      <c r="I844" s="6">
        <v>24</v>
      </c>
      <c r="J844" s="6">
        <v>48</v>
      </c>
      <c r="K844" s="6">
        <v>9919.68</v>
      </c>
      <c r="L844" s="6"/>
      <c r="M844" s="6" t="s">
        <v>136</v>
      </c>
    </row>
    <row r="845" spans="1:13" ht="14.25" customHeight="1" x14ac:dyDescent="0.2">
      <c r="A845" s="5">
        <v>45644</v>
      </c>
      <c r="B845" s="6" t="s">
        <v>57</v>
      </c>
      <c r="C845" s="6" t="s">
        <v>65</v>
      </c>
      <c r="D845" s="6" t="s">
        <v>66</v>
      </c>
      <c r="E845" s="6" t="s">
        <v>60</v>
      </c>
      <c r="F845" s="6" t="s">
        <v>61</v>
      </c>
      <c r="G845" s="6" t="s">
        <v>110</v>
      </c>
      <c r="H845" s="6" t="s">
        <v>111</v>
      </c>
      <c r="I845" s="6">
        <v>20</v>
      </c>
      <c r="J845" s="6">
        <v>20</v>
      </c>
      <c r="K845" s="6">
        <v>3000</v>
      </c>
      <c r="L845" s="6"/>
      <c r="M845" s="6" t="s">
        <v>136</v>
      </c>
    </row>
    <row r="846" spans="1:13" ht="14.25" customHeight="1" x14ac:dyDescent="0.2">
      <c r="A846" s="5">
        <v>45644</v>
      </c>
      <c r="B846" s="6" t="s">
        <v>57</v>
      </c>
      <c r="C846" s="6" t="s">
        <v>72</v>
      </c>
      <c r="D846" s="6" t="s">
        <v>73</v>
      </c>
      <c r="E846" s="6" t="s">
        <v>60</v>
      </c>
      <c r="F846" s="6" t="s">
        <v>61</v>
      </c>
      <c r="G846" s="6" t="s">
        <v>110</v>
      </c>
      <c r="H846" s="6" t="s">
        <v>111</v>
      </c>
      <c r="I846" s="6">
        <v>120</v>
      </c>
      <c r="J846" s="6">
        <v>12</v>
      </c>
      <c r="K846" s="6">
        <v>890.04</v>
      </c>
      <c r="L846" s="6"/>
      <c r="M846" s="6" t="s">
        <v>136</v>
      </c>
    </row>
    <row r="847" spans="1:13" ht="14.25" customHeight="1" x14ac:dyDescent="0.2">
      <c r="A847" s="5">
        <v>45644</v>
      </c>
      <c r="B847" s="6" t="s">
        <v>57</v>
      </c>
      <c r="C847" s="6" t="s">
        <v>65</v>
      </c>
      <c r="D847" s="6" t="s">
        <v>66</v>
      </c>
      <c r="E847" s="6" t="s">
        <v>60</v>
      </c>
      <c r="F847" s="6" t="s">
        <v>61</v>
      </c>
      <c r="G847" s="6" t="s">
        <v>110</v>
      </c>
      <c r="H847" s="6" t="s">
        <v>111</v>
      </c>
      <c r="I847" s="6">
        <v>20</v>
      </c>
      <c r="J847" s="6">
        <v>20</v>
      </c>
      <c r="K847" s="6">
        <v>3500</v>
      </c>
      <c r="L847" s="6"/>
      <c r="M847" s="6" t="s">
        <v>136</v>
      </c>
    </row>
    <row r="848" spans="1:13" ht="14.25" customHeight="1" x14ac:dyDescent="0.2">
      <c r="A848" s="5">
        <v>45644</v>
      </c>
      <c r="B848" s="6" t="s">
        <v>57</v>
      </c>
      <c r="C848" s="6" t="s">
        <v>65</v>
      </c>
      <c r="D848" s="6" t="s">
        <v>66</v>
      </c>
      <c r="E848" s="6" t="s">
        <v>60</v>
      </c>
      <c r="F848" s="6" t="s">
        <v>61</v>
      </c>
      <c r="G848" s="6" t="s">
        <v>110</v>
      </c>
      <c r="H848" s="6" t="s">
        <v>111</v>
      </c>
      <c r="I848" s="6">
        <v>24</v>
      </c>
      <c r="J848" s="6">
        <v>24</v>
      </c>
      <c r="K848" s="6">
        <v>3000</v>
      </c>
      <c r="L848" s="6"/>
      <c r="M848" s="6" t="s">
        <v>136</v>
      </c>
    </row>
    <row r="849" spans="1:13" ht="14.25" customHeight="1" x14ac:dyDescent="0.2">
      <c r="A849" s="5">
        <v>45644</v>
      </c>
      <c r="B849" s="6" t="s">
        <v>57</v>
      </c>
      <c r="C849" s="6" t="s">
        <v>65</v>
      </c>
      <c r="D849" s="6" t="s">
        <v>66</v>
      </c>
      <c r="E849" s="6" t="s">
        <v>60</v>
      </c>
      <c r="F849" s="6" t="s">
        <v>61</v>
      </c>
      <c r="G849" s="6" t="s">
        <v>110</v>
      </c>
      <c r="H849" s="6" t="s">
        <v>111</v>
      </c>
      <c r="I849" s="6">
        <v>24</v>
      </c>
      <c r="J849" s="6">
        <v>24</v>
      </c>
      <c r="K849" s="6">
        <v>3000</v>
      </c>
      <c r="L849" s="6"/>
      <c r="M849" s="6" t="s">
        <v>136</v>
      </c>
    </row>
    <row r="850" spans="1:13" ht="14.25" customHeight="1" x14ac:dyDescent="0.2">
      <c r="A850" s="5">
        <v>45644</v>
      </c>
      <c r="B850" s="6" t="s">
        <v>57</v>
      </c>
      <c r="C850" s="6" t="s">
        <v>65</v>
      </c>
      <c r="D850" s="6" t="s">
        <v>66</v>
      </c>
      <c r="E850" s="6" t="s">
        <v>60</v>
      </c>
      <c r="F850" s="6" t="s">
        <v>61</v>
      </c>
      <c r="G850" s="6" t="s">
        <v>26</v>
      </c>
      <c r="H850" s="6" t="s">
        <v>27</v>
      </c>
      <c r="I850" s="6">
        <v>24</v>
      </c>
      <c r="J850" s="6">
        <v>4</v>
      </c>
      <c r="K850" s="6">
        <v>1750</v>
      </c>
      <c r="L850" s="6"/>
      <c r="M850" s="6" t="s">
        <v>136</v>
      </c>
    </row>
    <row r="851" spans="1:13" ht="14.25" customHeight="1" x14ac:dyDescent="0.2">
      <c r="A851" s="5">
        <v>45644</v>
      </c>
      <c r="B851" s="6" t="s">
        <v>57</v>
      </c>
      <c r="C851" s="6" t="s">
        <v>72</v>
      </c>
      <c r="D851" s="6" t="s">
        <v>73</v>
      </c>
      <c r="E851" s="6" t="s">
        <v>60</v>
      </c>
      <c r="F851" s="6" t="s">
        <v>61</v>
      </c>
      <c r="G851" s="6" t="s">
        <v>26</v>
      </c>
      <c r="H851" s="6" t="s">
        <v>27</v>
      </c>
      <c r="I851" s="6">
        <v>24</v>
      </c>
      <c r="J851" s="6">
        <v>24</v>
      </c>
      <c r="K851" s="6">
        <v>10500</v>
      </c>
      <c r="L851" s="6"/>
      <c r="M851" s="6" t="s">
        <v>136</v>
      </c>
    </row>
    <row r="852" spans="1:13" ht="14.25" customHeight="1" x14ac:dyDescent="0.2">
      <c r="A852" s="5">
        <v>45644</v>
      </c>
      <c r="B852" s="6" t="s">
        <v>57</v>
      </c>
      <c r="C852" s="6" t="s">
        <v>65</v>
      </c>
      <c r="D852" s="6" t="s">
        <v>66</v>
      </c>
      <c r="E852" s="6" t="s">
        <v>60</v>
      </c>
      <c r="F852" s="6" t="s">
        <v>61</v>
      </c>
      <c r="G852" s="6" t="s">
        <v>26</v>
      </c>
      <c r="H852" s="6" t="s">
        <v>27</v>
      </c>
      <c r="I852" s="6">
        <v>144</v>
      </c>
      <c r="J852" s="6">
        <v>62</v>
      </c>
      <c r="K852" s="6">
        <v>1240</v>
      </c>
      <c r="L852" s="6"/>
      <c r="M852" s="6" t="s">
        <v>136</v>
      </c>
    </row>
    <row r="853" spans="1:13" ht="14.25" customHeight="1" x14ac:dyDescent="0.2">
      <c r="A853" s="5">
        <v>45644</v>
      </c>
      <c r="B853" s="6" t="s">
        <v>57</v>
      </c>
      <c r="C853" s="6" t="s">
        <v>65</v>
      </c>
      <c r="D853" s="6" t="s">
        <v>66</v>
      </c>
      <c r="E853" s="6" t="s">
        <v>60</v>
      </c>
      <c r="F853" s="6" t="s">
        <v>61</v>
      </c>
      <c r="G853" s="6" t="s">
        <v>26</v>
      </c>
      <c r="H853" s="6" t="s">
        <v>27</v>
      </c>
      <c r="I853" s="6">
        <v>144</v>
      </c>
      <c r="J853" s="6">
        <v>82</v>
      </c>
      <c r="K853" s="6">
        <v>1640</v>
      </c>
      <c r="L853" s="6"/>
      <c r="M853" s="6" t="s">
        <v>136</v>
      </c>
    </row>
    <row r="854" spans="1:13" ht="14.25" customHeight="1" x14ac:dyDescent="0.2">
      <c r="A854" s="5">
        <v>45644</v>
      </c>
      <c r="B854" s="6" t="s">
        <v>57</v>
      </c>
      <c r="C854" s="6" t="s">
        <v>65</v>
      </c>
      <c r="D854" s="6" t="s">
        <v>66</v>
      </c>
      <c r="E854" s="6" t="s">
        <v>60</v>
      </c>
      <c r="F854" s="6" t="s">
        <v>61</v>
      </c>
      <c r="G854" s="6" t="s">
        <v>26</v>
      </c>
      <c r="H854" s="6" t="s">
        <v>116</v>
      </c>
      <c r="I854" s="6">
        <v>144</v>
      </c>
      <c r="J854" s="6">
        <v>12</v>
      </c>
      <c r="K854" s="6">
        <v>525</v>
      </c>
      <c r="L854" s="6"/>
      <c r="M854" s="6" t="s">
        <v>136</v>
      </c>
    </row>
    <row r="855" spans="1:13" ht="14.25" customHeight="1" x14ac:dyDescent="0.2">
      <c r="A855" s="5">
        <v>45644</v>
      </c>
      <c r="B855" s="6" t="s">
        <v>57</v>
      </c>
      <c r="C855" s="6" t="s">
        <v>65</v>
      </c>
      <c r="D855" s="6" t="s">
        <v>66</v>
      </c>
      <c r="E855" s="6" t="s">
        <v>60</v>
      </c>
      <c r="F855" s="6" t="s">
        <v>61</v>
      </c>
      <c r="G855" s="6" t="s">
        <v>26</v>
      </c>
      <c r="H855" s="6" t="s">
        <v>116</v>
      </c>
      <c r="I855" s="6">
        <v>144</v>
      </c>
      <c r="J855" s="6">
        <v>12</v>
      </c>
      <c r="K855" s="6">
        <v>1060.68</v>
      </c>
      <c r="L855" s="6"/>
      <c r="M855" s="6" t="s">
        <v>136</v>
      </c>
    </row>
    <row r="856" spans="1:13" ht="14.25" customHeight="1" x14ac:dyDescent="0.2">
      <c r="A856" s="5">
        <v>45644</v>
      </c>
      <c r="B856" s="6" t="s">
        <v>57</v>
      </c>
      <c r="C856" s="6" t="s">
        <v>72</v>
      </c>
      <c r="D856" s="6" t="s">
        <v>73</v>
      </c>
      <c r="E856" s="6" t="s">
        <v>60</v>
      </c>
      <c r="F856" s="6" t="s">
        <v>61</v>
      </c>
      <c r="G856" s="6" t="s">
        <v>31</v>
      </c>
      <c r="H856" s="6" t="s">
        <v>117</v>
      </c>
      <c r="I856" s="6">
        <v>30</v>
      </c>
      <c r="J856" s="6">
        <v>30</v>
      </c>
      <c r="K856" s="6">
        <v>3243.6</v>
      </c>
      <c r="L856" s="6"/>
      <c r="M856" s="6" t="s">
        <v>136</v>
      </c>
    </row>
    <row r="857" spans="1:13" ht="14.25" customHeight="1" x14ac:dyDescent="0.2">
      <c r="A857" s="5">
        <v>45644</v>
      </c>
      <c r="B857" s="6" t="s">
        <v>57</v>
      </c>
      <c r="C857" s="6" t="s">
        <v>65</v>
      </c>
      <c r="D857" s="6" t="s">
        <v>66</v>
      </c>
      <c r="E857" s="6" t="s">
        <v>60</v>
      </c>
      <c r="F857" s="6" t="s">
        <v>61</v>
      </c>
      <c r="G857" s="6" t="s">
        <v>31</v>
      </c>
      <c r="H857" s="6" t="s">
        <v>117</v>
      </c>
      <c r="I857" s="6">
        <v>120</v>
      </c>
      <c r="J857" s="6">
        <v>120</v>
      </c>
      <c r="K857" s="6">
        <v>3783.6</v>
      </c>
      <c r="L857" s="6"/>
      <c r="M857" s="6" t="s">
        <v>136</v>
      </c>
    </row>
    <row r="858" spans="1:13" ht="14.25" customHeight="1" x14ac:dyDescent="0.2">
      <c r="A858" s="5">
        <v>45644</v>
      </c>
      <c r="B858" s="6" t="s">
        <v>57</v>
      </c>
      <c r="C858" s="6" t="s">
        <v>65</v>
      </c>
      <c r="D858" s="6" t="s">
        <v>66</v>
      </c>
      <c r="E858" s="6" t="s">
        <v>60</v>
      </c>
      <c r="F858" s="6" t="s">
        <v>61</v>
      </c>
      <c r="G858" s="6" t="s">
        <v>31</v>
      </c>
      <c r="H858" s="6" t="s">
        <v>117</v>
      </c>
      <c r="I858" s="6">
        <v>30</v>
      </c>
      <c r="J858" s="6">
        <v>30</v>
      </c>
      <c r="K858" s="6">
        <v>4324.2</v>
      </c>
      <c r="L858" s="6"/>
      <c r="M858" s="6" t="s">
        <v>136</v>
      </c>
    </row>
    <row r="859" spans="1:13" ht="14.25" customHeight="1" x14ac:dyDescent="0.2">
      <c r="A859" s="5">
        <v>45644</v>
      </c>
      <c r="B859" s="6" t="s">
        <v>57</v>
      </c>
      <c r="C859" s="6" t="s">
        <v>65</v>
      </c>
      <c r="D859" s="6" t="s">
        <v>66</v>
      </c>
      <c r="E859" s="6" t="s">
        <v>60</v>
      </c>
      <c r="F859" s="6" t="s">
        <v>61</v>
      </c>
      <c r="G859" s="6" t="s">
        <v>31</v>
      </c>
      <c r="H859" s="6" t="s">
        <v>117</v>
      </c>
      <c r="I859" s="6">
        <v>120</v>
      </c>
      <c r="J859" s="6">
        <v>240</v>
      </c>
      <c r="K859" s="6">
        <v>9079.2000000000007</v>
      </c>
      <c r="L859" s="6"/>
      <c r="M859" s="6" t="s">
        <v>136</v>
      </c>
    </row>
    <row r="860" spans="1:13" ht="14.25" customHeight="1" x14ac:dyDescent="0.2">
      <c r="A860" s="5">
        <v>45644</v>
      </c>
      <c r="B860" s="6" t="s">
        <v>57</v>
      </c>
      <c r="C860" s="6" t="s">
        <v>65</v>
      </c>
      <c r="D860" s="6" t="s">
        <v>66</v>
      </c>
      <c r="E860" s="6" t="s">
        <v>60</v>
      </c>
      <c r="F860" s="6" t="s">
        <v>61</v>
      </c>
      <c r="G860" s="6" t="s">
        <v>31</v>
      </c>
      <c r="H860" s="6" t="s">
        <v>32</v>
      </c>
      <c r="I860" s="6">
        <v>12</v>
      </c>
      <c r="J860" s="6">
        <v>24</v>
      </c>
      <c r="K860" s="6">
        <v>7368.48</v>
      </c>
      <c r="L860" s="6"/>
      <c r="M860" s="6" t="s">
        <v>136</v>
      </c>
    </row>
    <row r="861" spans="1:13" ht="14.25" customHeight="1" x14ac:dyDescent="0.2">
      <c r="A861" s="5">
        <v>45644</v>
      </c>
      <c r="B861" s="6" t="s">
        <v>57</v>
      </c>
      <c r="C861" s="6" t="s">
        <v>65</v>
      </c>
      <c r="D861" s="6" t="s">
        <v>66</v>
      </c>
      <c r="E861" s="6" t="s">
        <v>60</v>
      </c>
      <c r="F861" s="6" t="s">
        <v>61</v>
      </c>
      <c r="G861" s="6" t="s">
        <v>31</v>
      </c>
      <c r="H861" s="6" t="s">
        <v>32</v>
      </c>
      <c r="I861" s="6">
        <v>18</v>
      </c>
      <c r="J861" s="6">
        <v>18</v>
      </c>
      <c r="K861" s="6">
        <v>5921.1</v>
      </c>
      <c r="L861" s="6"/>
      <c r="M861" s="6" t="s">
        <v>136</v>
      </c>
    </row>
    <row r="862" spans="1:13" ht="14.25" customHeight="1" x14ac:dyDescent="0.2">
      <c r="A862" s="5">
        <v>45644</v>
      </c>
      <c r="B862" s="6" t="s">
        <v>57</v>
      </c>
      <c r="C862" s="6" t="s">
        <v>65</v>
      </c>
      <c r="D862" s="6" t="s">
        <v>66</v>
      </c>
      <c r="E862" s="6" t="s">
        <v>60</v>
      </c>
      <c r="F862" s="6" t="s">
        <v>61</v>
      </c>
      <c r="G862" s="6" t="s">
        <v>31</v>
      </c>
      <c r="H862" s="6" t="s">
        <v>32</v>
      </c>
      <c r="I862" s="6">
        <v>15</v>
      </c>
      <c r="J862" s="6">
        <v>15</v>
      </c>
      <c r="K862" s="6">
        <v>6315.9</v>
      </c>
      <c r="L862" s="6"/>
      <c r="M862" s="6" t="s">
        <v>136</v>
      </c>
    </row>
    <row r="863" spans="1:13" ht="14.25" customHeight="1" x14ac:dyDescent="0.2">
      <c r="A863" s="5">
        <v>45644</v>
      </c>
      <c r="B863" s="6" t="s">
        <v>57</v>
      </c>
      <c r="C863" s="6" t="s">
        <v>65</v>
      </c>
      <c r="D863" s="6" t="s">
        <v>66</v>
      </c>
      <c r="E863" s="6" t="s">
        <v>60</v>
      </c>
      <c r="F863" s="6" t="s">
        <v>61</v>
      </c>
      <c r="G863" s="6" t="s">
        <v>40</v>
      </c>
      <c r="H863" s="6" t="s">
        <v>121</v>
      </c>
      <c r="I863" s="6">
        <v>90</v>
      </c>
      <c r="J863" s="6">
        <v>24</v>
      </c>
      <c r="K863" s="6">
        <v>13445.04</v>
      </c>
      <c r="L863" s="6"/>
      <c r="M863" s="6" t="s">
        <v>136</v>
      </c>
    </row>
    <row r="864" spans="1:13" ht="14.25" customHeight="1" x14ac:dyDescent="0.2">
      <c r="A864" s="5">
        <v>45644</v>
      </c>
      <c r="B864" s="6" t="s">
        <v>57</v>
      </c>
      <c r="C864" s="6" t="s">
        <v>65</v>
      </c>
      <c r="D864" s="6" t="s">
        <v>66</v>
      </c>
      <c r="E864" s="6" t="s">
        <v>60</v>
      </c>
      <c r="F864" s="6" t="s">
        <v>61</v>
      </c>
      <c r="G864" s="6" t="s">
        <v>40</v>
      </c>
      <c r="H864" s="6" t="s">
        <v>41</v>
      </c>
      <c r="I864" s="6">
        <v>16</v>
      </c>
      <c r="J864" s="6">
        <v>5</v>
      </c>
      <c r="K864" s="6">
        <v>9908.85</v>
      </c>
      <c r="L864" s="6"/>
      <c r="M864" s="6" t="s">
        <v>136</v>
      </c>
    </row>
    <row r="865" spans="1:13" ht="14.25" customHeight="1" x14ac:dyDescent="0.2">
      <c r="A865" s="5">
        <v>45644</v>
      </c>
      <c r="B865" s="6" t="s">
        <v>57</v>
      </c>
      <c r="C865" s="6" t="s">
        <v>65</v>
      </c>
      <c r="D865" s="6" t="s">
        <v>66</v>
      </c>
      <c r="E865" s="6" t="s">
        <v>60</v>
      </c>
      <c r="F865" s="6" t="s">
        <v>61</v>
      </c>
      <c r="G865" s="6" t="s">
        <v>40</v>
      </c>
      <c r="H865" s="6" t="s">
        <v>42</v>
      </c>
      <c r="I865" s="6">
        <v>25</v>
      </c>
      <c r="J865" s="6">
        <v>6</v>
      </c>
      <c r="K865" s="6">
        <v>7599.78</v>
      </c>
      <c r="L865" s="6"/>
      <c r="M865" s="6" t="s">
        <v>136</v>
      </c>
    </row>
    <row r="866" spans="1:13" ht="14.25" customHeight="1" x14ac:dyDescent="0.2">
      <c r="A866" s="5">
        <v>45644</v>
      </c>
      <c r="B866" s="6" t="s">
        <v>57</v>
      </c>
      <c r="C866" s="6" t="s">
        <v>65</v>
      </c>
      <c r="D866" s="6" t="s">
        <v>66</v>
      </c>
      <c r="E866" s="6" t="s">
        <v>60</v>
      </c>
      <c r="F866" s="6" t="s">
        <v>61</v>
      </c>
      <c r="G866" s="6" t="s">
        <v>40</v>
      </c>
      <c r="H866" s="6" t="s">
        <v>93</v>
      </c>
      <c r="I866" s="6">
        <v>32</v>
      </c>
      <c r="J866" s="6">
        <v>96</v>
      </c>
      <c r="K866" s="6">
        <v>16821.12</v>
      </c>
      <c r="L866" s="6"/>
      <c r="M866" s="6" t="s">
        <v>136</v>
      </c>
    </row>
    <row r="867" spans="1:13" ht="14.25" customHeight="1" x14ac:dyDescent="0.2">
      <c r="A867" s="5">
        <v>45644</v>
      </c>
      <c r="B867" s="6" t="s">
        <v>57</v>
      </c>
      <c r="C867" s="6" t="s">
        <v>65</v>
      </c>
      <c r="D867" s="6" t="s">
        <v>66</v>
      </c>
      <c r="E867" s="6" t="s">
        <v>60</v>
      </c>
      <c r="F867" s="6" t="s">
        <v>61</v>
      </c>
      <c r="G867" s="6" t="s">
        <v>40</v>
      </c>
      <c r="H867" s="6" t="s">
        <v>93</v>
      </c>
      <c r="I867" s="6">
        <v>4</v>
      </c>
      <c r="J867" s="6">
        <v>8</v>
      </c>
      <c r="K867" s="6">
        <v>11348.4</v>
      </c>
      <c r="L867" s="6"/>
      <c r="M867" s="6" t="s">
        <v>136</v>
      </c>
    </row>
    <row r="868" spans="1:13" ht="14.25" customHeight="1" x14ac:dyDescent="0.2">
      <c r="A868" s="5">
        <v>45644</v>
      </c>
      <c r="B868" s="6" t="s">
        <v>57</v>
      </c>
      <c r="C868" s="6" t="s">
        <v>65</v>
      </c>
      <c r="D868" s="6" t="s">
        <v>66</v>
      </c>
      <c r="E868" s="6" t="s">
        <v>60</v>
      </c>
      <c r="F868" s="6" t="s">
        <v>61</v>
      </c>
      <c r="G868" s="6" t="s">
        <v>40</v>
      </c>
      <c r="H868" s="6" t="s">
        <v>47</v>
      </c>
      <c r="I868" s="6">
        <v>72</v>
      </c>
      <c r="J868" s="6">
        <v>18</v>
      </c>
      <c r="K868" s="6">
        <v>5106.78</v>
      </c>
      <c r="L868" s="6"/>
      <c r="M868" s="6" t="s">
        <v>136</v>
      </c>
    </row>
    <row r="869" spans="1:13" ht="14.25" customHeight="1" x14ac:dyDescent="0.2">
      <c r="A869" s="5">
        <v>45644</v>
      </c>
      <c r="B869" s="6" t="s">
        <v>57</v>
      </c>
      <c r="C869" s="6" t="s">
        <v>140</v>
      </c>
      <c r="D869" s="6" t="s">
        <v>141</v>
      </c>
      <c r="E869" s="6" t="s">
        <v>114</v>
      </c>
      <c r="F869" s="6" t="s">
        <v>120</v>
      </c>
      <c r="G869" s="6" t="s">
        <v>40</v>
      </c>
      <c r="H869" s="6" t="s">
        <v>47</v>
      </c>
      <c r="I869" s="6">
        <v>72</v>
      </c>
      <c r="J869" s="6">
        <v>563</v>
      </c>
      <c r="K869" s="6">
        <v>259329.06</v>
      </c>
      <c r="L869" s="6"/>
      <c r="M869" s="6" t="s">
        <v>136</v>
      </c>
    </row>
    <row r="870" spans="1:13" ht="14.25" customHeight="1" x14ac:dyDescent="0.2">
      <c r="A870" s="5">
        <v>45644</v>
      </c>
      <c r="B870" s="6" t="s">
        <v>57</v>
      </c>
      <c r="C870" s="6" t="s">
        <v>140</v>
      </c>
      <c r="D870" s="6" t="s">
        <v>141</v>
      </c>
      <c r="E870" s="6" t="s">
        <v>114</v>
      </c>
      <c r="F870" s="6" t="s">
        <v>120</v>
      </c>
      <c r="G870" s="6" t="s">
        <v>40</v>
      </c>
      <c r="H870" s="6" t="s">
        <v>47</v>
      </c>
      <c r="I870" s="6">
        <v>72</v>
      </c>
      <c r="J870" s="6">
        <v>157</v>
      </c>
      <c r="K870" s="6">
        <v>72317.34</v>
      </c>
      <c r="L870" s="6"/>
      <c r="M870" s="6" t="s">
        <v>136</v>
      </c>
    </row>
    <row r="871" spans="1:13" ht="14.25" customHeight="1" x14ac:dyDescent="0.2">
      <c r="A871" s="5">
        <v>45644</v>
      </c>
      <c r="B871" s="6" t="s">
        <v>57</v>
      </c>
      <c r="C871" s="6" t="s">
        <v>140</v>
      </c>
      <c r="D871" s="6" t="s">
        <v>141</v>
      </c>
      <c r="E871" s="6" t="s">
        <v>114</v>
      </c>
      <c r="F871" s="6" t="s">
        <v>120</v>
      </c>
      <c r="G871" s="6" t="s">
        <v>40</v>
      </c>
      <c r="H871" s="6" t="s">
        <v>47</v>
      </c>
      <c r="I871" s="6">
        <v>12</v>
      </c>
      <c r="J871" s="6">
        <v>960</v>
      </c>
      <c r="K871" s="6">
        <v>2231769.6</v>
      </c>
      <c r="L871" s="6"/>
      <c r="M871" s="6" t="s">
        <v>136</v>
      </c>
    </row>
    <row r="872" spans="1:13" ht="14.25" customHeight="1" x14ac:dyDescent="0.2">
      <c r="A872" s="5">
        <v>45644</v>
      </c>
      <c r="B872" s="6" t="s">
        <v>57</v>
      </c>
      <c r="C872" s="6" t="s">
        <v>72</v>
      </c>
      <c r="D872" s="6" t="s">
        <v>73</v>
      </c>
      <c r="E872" s="6" t="s">
        <v>60</v>
      </c>
      <c r="F872" s="6" t="s">
        <v>61</v>
      </c>
      <c r="G872" s="6" t="s">
        <v>40</v>
      </c>
      <c r="H872" s="6" t="s">
        <v>50</v>
      </c>
      <c r="I872" s="6">
        <v>540</v>
      </c>
      <c r="J872" s="6">
        <v>60</v>
      </c>
      <c r="K872" s="6">
        <v>2754</v>
      </c>
      <c r="L872" s="6"/>
      <c r="M872" s="6" t="s">
        <v>136</v>
      </c>
    </row>
    <row r="873" spans="1:13" ht="14.25" customHeight="1" x14ac:dyDescent="0.2">
      <c r="A873" s="5">
        <v>45644</v>
      </c>
      <c r="B873" s="6" t="s">
        <v>57</v>
      </c>
      <c r="C873" s="6" t="s">
        <v>72</v>
      </c>
      <c r="D873" s="6" t="s">
        <v>73</v>
      </c>
      <c r="E873" s="6" t="s">
        <v>60</v>
      </c>
      <c r="F873" s="6" t="s">
        <v>61</v>
      </c>
      <c r="G873" s="6" t="s">
        <v>55</v>
      </c>
      <c r="H873" s="6" t="s">
        <v>56</v>
      </c>
      <c r="I873" s="6">
        <v>72</v>
      </c>
      <c r="J873" s="6">
        <v>72</v>
      </c>
      <c r="K873" s="6">
        <v>3600</v>
      </c>
      <c r="L873" s="6"/>
      <c r="M873" s="6" t="s">
        <v>136</v>
      </c>
    </row>
    <row r="874" spans="1:13" ht="14.25" customHeight="1" x14ac:dyDescent="0.2">
      <c r="A874" s="5">
        <v>45644</v>
      </c>
      <c r="B874" s="6" t="s">
        <v>57</v>
      </c>
      <c r="C874" s="6" t="s">
        <v>65</v>
      </c>
      <c r="D874" s="6" t="s">
        <v>66</v>
      </c>
      <c r="E874" s="6" t="s">
        <v>60</v>
      </c>
      <c r="F874" s="6" t="s">
        <v>61</v>
      </c>
      <c r="G874" s="6" t="s">
        <v>55</v>
      </c>
      <c r="H874" s="6" t="s">
        <v>56</v>
      </c>
      <c r="I874" s="6">
        <v>24</v>
      </c>
      <c r="J874" s="6">
        <v>24</v>
      </c>
      <c r="K874" s="6">
        <v>3979.92</v>
      </c>
      <c r="L874" s="6"/>
      <c r="M874" s="6" t="s">
        <v>136</v>
      </c>
    </row>
    <row r="875" spans="1:13" ht="14.25" customHeight="1" x14ac:dyDescent="0.2">
      <c r="A875" s="5">
        <v>45644</v>
      </c>
      <c r="B875" s="6" t="s">
        <v>57</v>
      </c>
      <c r="C875" s="6" t="s">
        <v>65</v>
      </c>
      <c r="D875" s="6" t="s">
        <v>66</v>
      </c>
      <c r="E875" s="6" t="s">
        <v>60</v>
      </c>
      <c r="F875" s="6" t="s">
        <v>61</v>
      </c>
      <c r="G875" s="6" t="s">
        <v>55</v>
      </c>
      <c r="H875" s="6" t="s">
        <v>56</v>
      </c>
      <c r="I875" s="6">
        <v>24</v>
      </c>
      <c r="J875" s="6">
        <v>24</v>
      </c>
      <c r="K875" s="6">
        <v>3979.92</v>
      </c>
      <c r="L875" s="6"/>
      <c r="M875" s="6" t="s">
        <v>136</v>
      </c>
    </row>
    <row r="876" spans="1:13" ht="14.25" customHeight="1" x14ac:dyDescent="0.2">
      <c r="A876" s="5">
        <v>45644</v>
      </c>
      <c r="B876" s="6" t="s">
        <v>57</v>
      </c>
      <c r="C876" s="6" t="s">
        <v>65</v>
      </c>
      <c r="D876" s="6" t="s">
        <v>66</v>
      </c>
      <c r="E876" s="6" t="s">
        <v>60</v>
      </c>
      <c r="F876" s="6" t="s">
        <v>61</v>
      </c>
      <c r="G876" s="6" t="s">
        <v>55</v>
      </c>
      <c r="H876" s="6" t="s">
        <v>56</v>
      </c>
      <c r="I876" s="6">
        <v>24</v>
      </c>
      <c r="J876" s="6">
        <v>24</v>
      </c>
      <c r="K876" s="6">
        <v>3979.92</v>
      </c>
      <c r="L876" s="6"/>
      <c r="M876" s="6" t="s">
        <v>136</v>
      </c>
    </row>
    <row r="877" spans="1:13" ht="14.25" customHeight="1" x14ac:dyDescent="0.2">
      <c r="A877" s="5">
        <v>45644</v>
      </c>
      <c r="B877" s="6" t="s">
        <v>57</v>
      </c>
      <c r="C877" s="6" t="s">
        <v>72</v>
      </c>
      <c r="D877" s="6" t="s">
        <v>73</v>
      </c>
      <c r="E877" s="6" t="s">
        <v>60</v>
      </c>
      <c r="F877" s="6" t="s">
        <v>61</v>
      </c>
      <c r="G877" s="6" t="s">
        <v>55</v>
      </c>
      <c r="H877" s="6" t="s">
        <v>56</v>
      </c>
      <c r="I877" s="6">
        <v>40</v>
      </c>
      <c r="J877" s="6">
        <v>40</v>
      </c>
      <c r="K877" s="6">
        <v>3300</v>
      </c>
      <c r="L877" s="6"/>
      <c r="M877" s="6" t="s">
        <v>136</v>
      </c>
    </row>
    <row r="878" spans="1:13" ht="14.25" customHeight="1" x14ac:dyDescent="0.2">
      <c r="A878" s="5">
        <v>45644</v>
      </c>
      <c r="B878" s="6" t="s">
        <v>57</v>
      </c>
      <c r="C878" s="6" t="s">
        <v>72</v>
      </c>
      <c r="D878" s="6" t="s">
        <v>73</v>
      </c>
      <c r="E878" s="6" t="s">
        <v>60</v>
      </c>
      <c r="F878" s="6" t="s">
        <v>61</v>
      </c>
      <c r="G878" s="6" t="s">
        <v>62</v>
      </c>
      <c r="H878" s="6" t="s">
        <v>63</v>
      </c>
      <c r="I878" s="6">
        <v>6</v>
      </c>
      <c r="J878" s="6">
        <v>24</v>
      </c>
      <c r="K878" s="6">
        <v>16695.599999999999</v>
      </c>
      <c r="L878" s="6"/>
      <c r="M878" s="6" t="s">
        <v>136</v>
      </c>
    </row>
    <row r="879" spans="1:13" ht="14.25" customHeight="1" x14ac:dyDescent="0.2">
      <c r="A879" s="5">
        <v>45644</v>
      </c>
      <c r="B879" s="6" t="s">
        <v>57</v>
      </c>
      <c r="C879" s="6" t="s">
        <v>65</v>
      </c>
      <c r="D879" s="6" t="s">
        <v>66</v>
      </c>
      <c r="E879" s="6" t="s">
        <v>60</v>
      </c>
      <c r="F879" s="6" t="s">
        <v>61</v>
      </c>
      <c r="G879" s="6" t="s">
        <v>62</v>
      </c>
      <c r="H879" s="6" t="s">
        <v>124</v>
      </c>
      <c r="I879" s="6">
        <v>24</v>
      </c>
      <c r="J879" s="6">
        <v>120</v>
      </c>
      <c r="K879" s="6">
        <v>6360</v>
      </c>
      <c r="L879" s="6"/>
      <c r="M879" s="6" t="s">
        <v>136</v>
      </c>
    </row>
    <row r="880" spans="1:13" ht="14.25" customHeight="1" x14ac:dyDescent="0.2">
      <c r="A880" s="5">
        <v>45644</v>
      </c>
      <c r="B880" s="6" t="s">
        <v>57</v>
      </c>
      <c r="C880" s="6" t="s">
        <v>65</v>
      </c>
      <c r="D880" s="6" t="s">
        <v>66</v>
      </c>
      <c r="E880" s="6" t="s">
        <v>60</v>
      </c>
      <c r="F880" s="6" t="s">
        <v>61</v>
      </c>
      <c r="G880" s="6" t="s">
        <v>62</v>
      </c>
      <c r="H880" s="6" t="s">
        <v>124</v>
      </c>
      <c r="I880" s="6">
        <v>12</v>
      </c>
      <c r="J880" s="6">
        <v>12</v>
      </c>
      <c r="K880" s="6">
        <v>2211.12</v>
      </c>
      <c r="L880" s="6"/>
      <c r="M880" s="6" t="s">
        <v>136</v>
      </c>
    </row>
    <row r="881" spans="1:13" ht="14.25" customHeight="1" x14ac:dyDescent="0.2">
      <c r="A881" s="5">
        <v>45644</v>
      </c>
      <c r="B881" s="6" t="s">
        <v>57</v>
      </c>
      <c r="C881" s="6" t="s">
        <v>72</v>
      </c>
      <c r="D881" s="6" t="s">
        <v>73</v>
      </c>
      <c r="E881" s="6" t="s">
        <v>60</v>
      </c>
      <c r="F881" s="6" t="s">
        <v>61</v>
      </c>
      <c r="G881" s="6" t="s">
        <v>62</v>
      </c>
      <c r="H881" s="6" t="s">
        <v>124</v>
      </c>
      <c r="I881" s="6">
        <v>12</v>
      </c>
      <c r="J881" s="6">
        <v>60</v>
      </c>
      <c r="K881" s="6">
        <v>9610.7999999999993</v>
      </c>
      <c r="L881" s="6"/>
      <c r="M881" s="6" t="s">
        <v>136</v>
      </c>
    </row>
    <row r="882" spans="1:13" ht="14.25" customHeight="1" x14ac:dyDescent="0.2">
      <c r="A882" s="5">
        <v>45644</v>
      </c>
      <c r="B882" s="6" t="s">
        <v>57</v>
      </c>
      <c r="C882" s="6" t="s">
        <v>72</v>
      </c>
      <c r="D882" s="6" t="s">
        <v>73</v>
      </c>
      <c r="E882" s="6" t="s">
        <v>60</v>
      </c>
      <c r="F882" s="6" t="s">
        <v>61</v>
      </c>
      <c r="G882" s="6" t="s">
        <v>62</v>
      </c>
      <c r="H882" s="6" t="s">
        <v>124</v>
      </c>
      <c r="I882" s="6">
        <v>4</v>
      </c>
      <c r="J882" s="6">
        <v>4</v>
      </c>
      <c r="K882" s="6">
        <v>2555.56</v>
      </c>
      <c r="L882" s="6"/>
      <c r="M882" s="6" t="s">
        <v>136</v>
      </c>
    </row>
    <row r="883" spans="1:13" ht="14.25" customHeight="1" x14ac:dyDescent="0.2">
      <c r="A883" s="5">
        <v>45644</v>
      </c>
      <c r="B883" s="6" t="s">
        <v>57</v>
      </c>
      <c r="C883" s="6" t="s">
        <v>72</v>
      </c>
      <c r="D883" s="6" t="s">
        <v>73</v>
      </c>
      <c r="E883" s="6" t="s">
        <v>60</v>
      </c>
      <c r="F883" s="6" t="s">
        <v>61</v>
      </c>
      <c r="G883" s="6" t="s">
        <v>62</v>
      </c>
      <c r="H883" s="6" t="s">
        <v>124</v>
      </c>
      <c r="I883" s="6">
        <v>4</v>
      </c>
      <c r="J883" s="6">
        <v>20</v>
      </c>
      <c r="K883" s="6">
        <v>11296.4</v>
      </c>
      <c r="L883" s="6"/>
      <c r="M883" s="6" t="s">
        <v>136</v>
      </c>
    </row>
    <row r="884" spans="1:13" ht="14.25" customHeight="1" x14ac:dyDescent="0.2">
      <c r="A884" s="5">
        <v>45644</v>
      </c>
      <c r="B884" s="6" t="s">
        <v>57</v>
      </c>
      <c r="C884" s="6" t="s">
        <v>65</v>
      </c>
      <c r="D884" s="6" t="s">
        <v>66</v>
      </c>
      <c r="E884" s="6" t="s">
        <v>60</v>
      </c>
      <c r="F884" s="6" t="s">
        <v>61</v>
      </c>
      <c r="G884" s="6" t="s">
        <v>62</v>
      </c>
      <c r="H884" s="6" t="s">
        <v>124</v>
      </c>
      <c r="I884" s="6">
        <v>4</v>
      </c>
      <c r="J884" s="6">
        <v>20</v>
      </c>
      <c r="K884" s="6">
        <v>11296.4</v>
      </c>
      <c r="L884" s="6"/>
      <c r="M884" s="6" t="s">
        <v>136</v>
      </c>
    </row>
    <row r="885" spans="1:13" ht="14.25" customHeight="1" x14ac:dyDescent="0.2">
      <c r="A885" s="5">
        <v>45644</v>
      </c>
      <c r="B885" s="6" t="s">
        <v>57</v>
      </c>
      <c r="C885" s="6" t="s">
        <v>72</v>
      </c>
      <c r="D885" s="6" t="s">
        <v>73</v>
      </c>
      <c r="E885" s="6" t="s">
        <v>60</v>
      </c>
      <c r="F885" s="6" t="s">
        <v>61</v>
      </c>
      <c r="G885" s="6" t="s">
        <v>62</v>
      </c>
      <c r="H885" s="6" t="s">
        <v>63</v>
      </c>
      <c r="I885" s="6">
        <v>2</v>
      </c>
      <c r="J885" s="6">
        <v>20</v>
      </c>
      <c r="K885" s="6">
        <v>28240.6</v>
      </c>
      <c r="L885" s="6"/>
      <c r="M885" s="6" t="s">
        <v>136</v>
      </c>
    </row>
    <row r="886" spans="1:13" ht="14.25" customHeight="1" x14ac:dyDescent="0.2">
      <c r="A886" s="5">
        <v>45644</v>
      </c>
      <c r="B886" s="6" t="s">
        <v>57</v>
      </c>
      <c r="C886" s="6" t="s">
        <v>90</v>
      </c>
      <c r="D886" s="6" t="s">
        <v>91</v>
      </c>
      <c r="E886" s="6" t="s">
        <v>81</v>
      </c>
      <c r="F886" s="6" t="s">
        <v>82</v>
      </c>
      <c r="G886" s="6" t="s">
        <v>62</v>
      </c>
      <c r="H886" s="6" t="s">
        <v>63</v>
      </c>
      <c r="I886" s="6">
        <v>2</v>
      </c>
      <c r="J886" s="6">
        <v>20</v>
      </c>
      <c r="K886" s="6">
        <v>25907.4</v>
      </c>
      <c r="L886" s="6"/>
      <c r="M886" s="6" t="s">
        <v>136</v>
      </c>
    </row>
    <row r="887" spans="1:13" ht="14.25" customHeight="1" x14ac:dyDescent="0.2">
      <c r="A887" s="5">
        <v>45644</v>
      </c>
      <c r="B887" s="6" t="s">
        <v>57</v>
      </c>
      <c r="C887" s="6" t="s">
        <v>142</v>
      </c>
      <c r="D887" s="6" t="s">
        <v>143</v>
      </c>
      <c r="E887" s="6" t="s">
        <v>81</v>
      </c>
      <c r="F887" s="6" t="s">
        <v>82</v>
      </c>
      <c r="G887" s="6" t="s">
        <v>62</v>
      </c>
      <c r="H887" s="6" t="s">
        <v>63</v>
      </c>
      <c r="I887" s="6">
        <v>2</v>
      </c>
      <c r="J887" s="6">
        <v>20</v>
      </c>
      <c r="K887" s="6">
        <v>25907.4</v>
      </c>
      <c r="L887" s="6"/>
      <c r="M887" s="6" t="s">
        <v>136</v>
      </c>
    </row>
    <row r="888" spans="1:13" ht="14.25" customHeight="1" x14ac:dyDescent="0.2">
      <c r="A888" s="5">
        <v>45644</v>
      </c>
      <c r="B888" s="6" t="s">
        <v>57</v>
      </c>
      <c r="C888" s="6" t="s">
        <v>144</v>
      </c>
      <c r="D888" s="6" t="s">
        <v>145</v>
      </c>
      <c r="E888" s="6" t="s">
        <v>60</v>
      </c>
      <c r="F888" s="6" t="s">
        <v>61</v>
      </c>
      <c r="G888" s="6" t="s">
        <v>62</v>
      </c>
      <c r="H888" s="6" t="s">
        <v>63</v>
      </c>
      <c r="I888" s="6">
        <v>2</v>
      </c>
      <c r="J888" s="6">
        <v>20</v>
      </c>
      <c r="K888" s="6">
        <v>25907.4</v>
      </c>
      <c r="L888" s="6"/>
      <c r="M888" s="6" t="s">
        <v>136</v>
      </c>
    </row>
    <row r="889" spans="1:13" ht="14.25" customHeight="1" x14ac:dyDescent="0.2">
      <c r="A889" s="5">
        <v>45644</v>
      </c>
      <c r="B889" s="6" t="s">
        <v>57</v>
      </c>
      <c r="C889" s="6" t="s">
        <v>129</v>
      </c>
      <c r="D889" s="6" t="s">
        <v>130</v>
      </c>
      <c r="E889" s="6" t="s">
        <v>81</v>
      </c>
      <c r="F889" s="6" t="s">
        <v>82</v>
      </c>
      <c r="G889" s="6" t="s">
        <v>62</v>
      </c>
      <c r="H889" s="6" t="s">
        <v>63</v>
      </c>
      <c r="I889" s="6">
        <v>2</v>
      </c>
      <c r="J889" s="6">
        <v>20</v>
      </c>
      <c r="K889" s="6">
        <v>25907.4</v>
      </c>
      <c r="L889" s="6"/>
      <c r="M889" s="6" t="s">
        <v>136</v>
      </c>
    </row>
    <row r="890" spans="1:13" ht="14.25" customHeight="1" x14ac:dyDescent="0.2">
      <c r="A890" s="5">
        <v>45644</v>
      </c>
      <c r="B890" s="6" t="s">
        <v>57</v>
      </c>
      <c r="C890" s="6" t="s">
        <v>65</v>
      </c>
      <c r="D890" s="6" t="s">
        <v>66</v>
      </c>
      <c r="E890" s="6" t="s">
        <v>60</v>
      </c>
      <c r="F890" s="6" t="s">
        <v>61</v>
      </c>
      <c r="G890" s="6" t="s">
        <v>62</v>
      </c>
      <c r="H890" s="6" t="s">
        <v>63</v>
      </c>
      <c r="I890" s="6">
        <v>2</v>
      </c>
      <c r="J890" s="6">
        <v>30</v>
      </c>
      <c r="K890" s="6">
        <v>38861.1</v>
      </c>
      <c r="L890" s="6"/>
      <c r="M890" s="6" t="s">
        <v>136</v>
      </c>
    </row>
    <row r="891" spans="1:13" ht="14.25" customHeight="1" x14ac:dyDescent="0.2">
      <c r="A891" s="5">
        <v>45644</v>
      </c>
      <c r="B891" s="6" t="s">
        <v>57</v>
      </c>
      <c r="C891" s="6" t="s">
        <v>146</v>
      </c>
      <c r="D891" s="6" t="s">
        <v>147</v>
      </c>
      <c r="E891" s="6" t="s">
        <v>81</v>
      </c>
      <c r="F891" s="6" t="s">
        <v>82</v>
      </c>
      <c r="G891" s="6" t="s">
        <v>62</v>
      </c>
      <c r="H891" s="6" t="s">
        <v>63</v>
      </c>
      <c r="I891" s="6">
        <v>2</v>
      </c>
      <c r="J891" s="6">
        <v>20</v>
      </c>
      <c r="K891" s="6">
        <v>25907.4</v>
      </c>
      <c r="L891" s="6"/>
      <c r="M891" s="6" t="s">
        <v>136</v>
      </c>
    </row>
    <row r="892" spans="1:13" ht="14.25" customHeight="1" x14ac:dyDescent="0.2">
      <c r="A892" s="5">
        <v>45644</v>
      </c>
      <c r="B892" s="6" t="s">
        <v>57</v>
      </c>
      <c r="C892" s="6" t="s">
        <v>72</v>
      </c>
      <c r="D892" s="6" t="s">
        <v>73</v>
      </c>
      <c r="E892" s="6" t="s">
        <v>60</v>
      </c>
      <c r="F892" s="6" t="s">
        <v>61</v>
      </c>
      <c r="G892" s="6" t="s">
        <v>62</v>
      </c>
      <c r="H892" s="6" t="s">
        <v>63</v>
      </c>
      <c r="I892" s="6">
        <v>5</v>
      </c>
      <c r="J892" s="6">
        <v>4</v>
      </c>
      <c r="K892" s="6">
        <v>408.16</v>
      </c>
      <c r="L892" s="6"/>
      <c r="M892" s="6" t="s">
        <v>136</v>
      </c>
    </row>
    <row r="893" spans="1:13" ht="14.25" customHeight="1" x14ac:dyDescent="0.2">
      <c r="A893" s="5">
        <v>45644</v>
      </c>
      <c r="B893" s="6" t="s">
        <v>57</v>
      </c>
      <c r="C893" s="6" t="s">
        <v>72</v>
      </c>
      <c r="D893" s="6" t="s">
        <v>73</v>
      </c>
      <c r="E893" s="6" t="s">
        <v>60</v>
      </c>
      <c r="F893" s="6" t="s">
        <v>61</v>
      </c>
      <c r="G893" s="6" t="s">
        <v>62</v>
      </c>
      <c r="H893" s="6" t="s">
        <v>63</v>
      </c>
      <c r="I893" s="6">
        <v>5</v>
      </c>
      <c r="J893" s="6">
        <v>496</v>
      </c>
      <c r="K893" s="6">
        <v>50611.839999999997</v>
      </c>
      <c r="L893" s="6"/>
      <c r="M893" s="6" t="s">
        <v>136</v>
      </c>
    </row>
    <row r="894" spans="1:13" ht="14.25" customHeight="1" x14ac:dyDescent="0.2">
      <c r="A894" s="5">
        <v>45644</v>
      </c>
      <c r="B894" s="6" t="s">
        <v>57</v>
      </c>
      <c r="C894" s="6" t="s">
        <v>72</v>
      </c>
      <c r="D894" s="6" t="s">
        <v>73</v>
      </c>
      <c r="E894" s="6" t="s">
        <v>60</v>
      </c>
      <c r="F894" s="6" t="s">
        <v>61</v>
      </c>
      <c r="G894" s="6" t="s">
        <v>62</v>
      </c>
      <c r="H894" s="6" t="s">
        <v>71</v>
      </c>
      <c r="I894" s="6">
        <v>8</v>
      </c>
      <c r="J894" s="6">
        <v>40</v>
      </c>
      <c r="K894" s="6">
        <v>14778</v>
      </c>
      <c r="L894" s="6"/>
      <c r="M894" s="6" t="s">
        <v>136</v>
      </c>
    </row>
    <row r="895" spans="1:13" ht="14.25" customHeight="1" x14ac:dyDescent="0.2">
      <c r="A895" s="5">
        <v>45644</v>
      </c>
      <c r="B895" s="6" t="s">
        <v>57</v>
      </c>
      <c r="C895" s="6" t="s">
        <v>72</v>
      </c>
      <c r="D895" s="6" t="s">
        <v>73</v>
      </c>
      <c r="E895" s="6" t="s">
        <v>60</v>
      </c>
      <c r="F895" s="6" t="s">
        <v>61</v>
      </c>
      <c r="G895" s="6" t="s">
        <v>62</v>
      </c>
      <c r="H895" s="6" t="s">
        <v>71</v>
      </c>
      <c r="I895" s="6">
        <v>5</v>
      </c>
      <c r="J895" s="6">
        <v>50</v>
      </c>
      <c r="K895" s="6">
        <v>30046.5</v>
      </c>
      <c r="L895" s="6"/>
      <c r="M895" s="6" t="s">
        <v>136</v>
      </c>
    </row>
    <row r="896" spans="1:13" ht="14.25" customHeight="1" x14ac:dyDescent="0.2">
      <c r="A896" s="5">
        <v>45644</v>
      </c>
      <c r="B896" s="6" t="s">
        <v>57</v>
      </c>
      <c r="C896" s="6" t="s">
        <v>65</v>
      </c>
      <c r="D896" s="6" t="s">
        <v>66</v>
      </c>
      <c r="E896" s="6" t="s">
        <v>60</v>
      </c>
      <c r="F896" s="6" t="s">
        <v>61</v>
      </c>
      <c r="G896" s="6" t="s">
        <v>62</v>
      </c>
      <c r="H896" s="6" t="s">
        <v>71</v>
      </c>
      <c r="I896" s="6">
        <v>5</v>
      </c>
      <c r="J896" s="6">
        <v>150</v>
      </c>
      <c r="K896" s="6">
        <v>15306</v>
      </c>
      <c r="L896" s="6"/>
      <c r="M896" s="6" t="s">
        <v>136</v>
      </c>
    </row>
    <row r="897" spans="1:13" ht="14.25" customHeight="1" x14ac:dyDescent="0.2">
      <c r="A897" s="5">
        <v>45644</v>
      </c>
      <c r="B897" s="6" t="s">
        <v>57</v>
      </c>
      <c r="C897" s="6" t="s">
        <v>72</v>
      </c>
      <c r="D897" s="6" t="s">
        <v>73</v>
      </c>
      <c r="E897" s="6" t="s">
        <v>60</v>
      </c>
      <c r="F897" s="6" t="s">
        <v>61</v>
      </c>
      <c r="G897" s="6" t="s">
        <v>62</v>
      </c>
      <c r="H897" s="6" t="s">
        <v>71</v>
      </c>
      <c r="I897" s="6">
        <v>24</v>
      </c>
      <c r="J897" s="6">
        <v>96</v>
      </c>
      <c r="K897" s="6">
        <v>12977.28</v>
      </c>
      <c r="L897" s="6"/>
      <c r="M897" s="6" t="s">
        <v>136</v>
      </c>
    </row>
    <row r="898" spans="1:13" ht="14.25" customHeight="1" x14ac:dyDescent="0.2">
      <c r="A898" s="5">
        <v>45644</v>
      </c>
      <c r="B898" s="6" t="s">
        <v>57</v>
      </c>
      <c r="C898" s="6" t="s">
        <v>65</v>
      </c>
      <c r="D898" s="6" t="s">
        <v>66</v>
      </c>
      <c r="E898" s="6" t="s">
        <v>60</v>
      </c>
      <c r="F898" s="6" t="s">
        <v>61</v>
      </c>
      <c r="G898" s="6" t="s">
        <v>62</v>
      </c>
      <c r="H898" s="6" t="s">
        <v>71</v>
      </c>
      <c r="I898" s="6">
        <v>48</v>
      </c>
      <c r="J898" s="6">
        <v>144</v>
      </c>
      <c r="K898" s="6">
        <v>9734.4</v>
      </c>
      <c r="L898" s="6"/>
      <c r="M898" s="6" t="s">
        <v>136</v>
      </c>
    </row>
    <row r="899" spans="1:13" ht="14.25" customHeight="1" x14ac:dyDescent="0.2">
      <c r="A899" s="5">
        <v>45644</v>
      </c>
      <c r="B899" s="6" t="s">
        <v>57</v>
      </c>
      <c r="C899" s="6" t="s">
        <v>72</v>
      </c>
      <c r="D899" s="6" t="s">
        <v>73</v>
      </c>
      <c r="E899" s="6" t="s">
        <v>60</v>
      </c>
      <c r="F899" s="6" t="s">
        <v>61</v>
      </c>
      <c r="G899" s="6" t="s">
        <v>74</v>
      </c>
      <c r="H899" s="6" t="s">
        <v>75</v>
      </c>
      <c r="I899" s="6">
        <v>12</v>
      </c>
      <c r="J899" s="6">
        <v>6</v>
      </c>
      <c r="K899" s="6">
        <v>5298.24</v>
      </c>
      <c r="L899" s="6"/>
      <c r="M899" s="6" t="s">
        <v>136</v>
      </c>
    </row>
    <row r="900" spans="1:13" ht="14.25" customHeight="1" x14ac:dyDescent="0.2">
      <c r="A900" s="5">
        <v>45644</v>
      </c>
      <c r="B900" s="6" t="s">
        <v>57</v>
      </c>
      <c r="C900" s="6" t="s">
        <v>72</v>
      </c>
      <c r="D900" s="6" t="s">
        <v>73</v>
      </c>
      <c r="E900" s="6" t="s">
        <v>60</v>
      </c>
      <c r="F900" s="6" t="s">
        <v>61</v>
      </c>
      <c r="G900" s="6" t="s">
        <v>74</v>
      </c>
      <c r="H900" s="6" t="s">
        <v>76</v>
      </c>
      <c r="I900" s="6">
        <v>30</v>
      </c>
      <c r="J900" s="6">
        <v>6</v>
      </c>
      <c r="K900" s="6">
        <v>2045.46</v>
      </c>
      <c r="L900" s="6"/>
      <c r="M900" s="6" t="s">
        <v>136</v>
      </c>
    </row>
    <row r="901" spans="1:13" ht="14.25" customHeight="1" x14ac:dyDescent="0.2">
      <c r="A901" s="5">
        <v>45644</v>
      </c>
      <c r="B901" s="6" t="s">
        <v>57</v>
      </c>
      <c r="C901" s="6" t="s">
        <v>72</v>
      </c>
      <c r="D901" s="6" t="s">
        <v>73</v>
      </c>
      <c r="E901" s="6" t="s">
        <v>60</v>
      </c>
      <c r="F901" s="6" t="s">
        <v>61</v>
      </c>
      <c r="G901" s="6" t="s">
        <v>77</v>
      </c>
      <c r="H901" s="6" t="s">
        <v>78</v>
      </c>
      <c r="I901" s="6">
        <v>6</v>
      </c>
      <c r="J901" s="6">
        <v>6</v>
      </c>
      <c r="K901" s="6">
        <v>2238.2399999999998</v>
      </c>
      <c r="L901" s="6"/>
      <c r="M901" s="6" t="s">
        <v>136</v>
      </c>
    </row>
    <row r="902" spans="1:13" ht="14.25" customHeight="1" x14ac:dyDescent="0.2">
      <c r="A902" s="5">
        <v>45644</v>
      </c>
      <c r="B902" s="6" t="s">
        <v>125</v>
      </c>
      <c r="C902" s="6" t="s">
        <v>72</v>
      </c>
      <c r="D902" s="6" t="s">
        <v>73</v>
      </c>
      <c r="E902" s="6" t="s">
        <v>60</v>
      </c>
      <c r="F902" s="6" t="s">
        <v>61</v>
      </c>
      <c r="G902" s="6" t="s">
        <v>62</v>
      </c>
      <c r="H902" s="6" t="s">
        <v>71</v>
      </c>
      <c r="I902" s="6">
        <v>1</v>
      </c>
      <c r="J902" s="6">
        <v>40</v>
      </c>
      <c r="K902" s="6">
        <v>0</v>
      </c>
      <c r="L902" s="6"/>
      <c r="M902" s="6" t="s">
        <v>136</v>
      </c>
    </row>
    <row r="903" spans="1:13" ht="14.25" customHeight="1" x14ac:dyDescent="0.2">
      <c r="A903" s="5">
        <v>45645</v>
      </c>
      <c r="B903" s="6" t="s">
        <v>57</v>
      </c>
      <c r="C903" s="6" t="s">
        <v>87</v>
      </c>
      <c r="D903" s="6" t="s">
        <v>88</v>
      </c>
      <c r="E903" s="6" t="s">
        <v>60</v>
      </c>
      <c r="F903" s="6" t="s">
        <v>61</v>
      </c>
      <c r="G903" s="6" t="s">
        <v>94</v>
      </c>
      <c r="H903" s="6" t="s">
        <v>95</v>
      </c>
      <c r="I903" s="6">
        <v>192</v>
      </c>
      <c r="J903" s="6">
        <v>192</v>
      </c>
      <c r="K903" s="6">
        <v>14987.52</v>
      </c>
      <c r="L903" s="6"/>
      <c r="M903" s="6" t="s">
        <v>136</v>
      </c>
    </row>
    <row r="904" spans="1:13" ht="14.25" customHeight="1" x14ac:dyDescent="0.2">
      <c r="A904" s="5">
        <v>45645</v>
      </c>
      <c r="B904" s="6" t="s">
        <v>57</v>
      </c>
      <c r="C904" s="6" t="s">
        <v>87</v>
      </c>
      <c r="D904" s="6" t="s">
        <v>88</v>
      </c>
      <c r="E904" s="6" t="s">
        <v>60</v>
      </c>
      <c r="F904" s="6" t="s">
        <v>61</v>
      </c>
      <c r="G904" s="6" t="s">
        <v>94</v>
      </c>
      <c r="H904" s="6" t="s">
        <v>98</v>
      </c>
      <c r="I904" s="6">
        <v>18</v>
      </c>
      <c r="J904" s="6">
        <v>18</v>
      </c>
      <c r="K904" s="6">
        <v>5921.1</v>
      </c>
      <c r="L904" s="6"/>
      <c r="M904" s="6" t="s">
        <v>136</v>
      </c>
    </row>
    <row r="905" spans="1:13" ht="14.25" customHeight="1" x14ac:dyDescent="0.2">
      <c r="A905" s="5">
        <v>45645</v>
      </c>
      <c r="B905" s="6" t="s">
        <v>57</v>
      </c>
      <c r="C905" s="6" t="s">
        <v>87</v>
      </c>
      <c r="D905" s="6" t="s">
        <v>88</v>
      </c>
      <c r="E905" s="6" t="s">
        <v>60</v>
      </c>
      <c r="F905" s="6" t="s">
        <v>61</v>
      </c>
      <c r="G905" s="6" t="s">
        <v>94</v>
      </c>
      <c r="H905" s="6" t="s">
        <v>98</v>
      </c>
      <c r="I905" s="6">
        <v>18</v>
      </c>
      <c r="J905" s="6">
        <v>18</v>
      </c>
      <c r="K905" s="6">
        <v>5131.62</v>
      </c>
      <c r="L905" s="6"/>
      <c r="M905" s="6" t="s">
        <v>136</v>
      </c>
    </row>
    <row r="906" spans="1:13" ht="14.25" customHeight="1" x14ac:dyDescent="0.2">
      <c r="A906" s="5">
        <v>45645</v>
      </c>
      <c r="B906" s="6" t="s">
        <v>57</v>
      </c>
      <c r="C906" s="6" t="s">
        <v>87</v>
      </c>
      <c r="D906" s="6" t="s">
        <v>88</v>
      </c>
      <c r="E906" s="6" t="s">
        <v>60</v>
      </c>
      <c r="F906" s="6" t="s">
        <v>61</v>
      </c>
      <c r="G906" s="6" t="s">
        <v>18</v>
      </c>
      <c r="H906" s="6" t="s">
        <v>101</v>
      </c>
      <c r="I906" s="6">
        <v>144</v>
      </c>
      <c r="J906" s="6">
        <v>24</v>
      </c>
      <c r="K906" s="6">
        <v>1009.92</v>
      </c>
      <c r="L906" s="6"/>
      <c r="M906" s="6" t="s">
        <v>136</v>
      </c>
    </row>
    <row r="907" spans="1:13" ht="14.25" customHeight="1" x14ac:dyDescent="0.2">
      <c r="A907" s="5">
        <v>45645</v>
      </c>
      <c r="B907" s="6" t="s">
        <v>57</v>
      </c>
      <c r="C907" s="6" t="s">
        <v>87</v>
      </c>
      <c r="D907" s="6" t="s">
        <v>88</v>
      </c>
      <c r="E907" s="6" t="s">
        <v>60</v>
      </c>
      <c r="F907" s="6" t="s">
        <v>61</v>
      </c>
      <c r="G907" s="6" t="s">
        <v>18</v>
      </c>
      <c r="H907" s="6" t="s">
        <v>104</v>
      </c>
      <c r="I907" s="6">
        <v>240</v>
      </c>
      <c r="J907" s="6">
        <v>24</v>
      </c>
      <c r="K907" s="6">
        <v>2688</v>
      </c>
      <c r="L907" s="6"/>
      <c r="M907" s="6" t="s">
        <v>136</v>
      </c>
    </row>
    <row r="908" spans="1:13" ht="14.25" customHeight="1" x14ac:dyDescent="0.2">
      <c r="A908" s="5">
        <v>45645</v>
      </c>
      <c r="B908" s="6" t="s">
        <v>57</v>
      </c>
      <c r="C908" s="6" t="s">
        <v>87</v>
      </c>
      <c r="D908" s="6" t="s">
        <v>88</v>
      </c>
      <c r="E908" s="6" t="s">
        <v>60</v>
      </c>
      <c r="F908" s="6" t="s">
        <v>61</v>
      </c>
      <c r="G908" s="6" t="s">
        <v>18</v>
      </c>
      <c r="H908" s="6" t="s">
        <v>104</v>
      </c>
      <c r="I908" s="6">
        <v>480</v>
      </c>
      <c r="J908" s="6">
        <v>120</v>
      </c>
      <c r="K908" s="6">
        <v>4800</v>
      </c>
      <c r="L908" s="6"/>
      <c r="M908" s="6" t="s">
        <v>136</v>
      </c>
    </row>
    <row r="909" spans="1:13" ht="14.25" customHeight="1" x14ac:dyDescent="0.2">
      <c r="A909" s="5">
        <v>45645</v>
      </c>
      <c r="B909" s="6" t="s">
        <v>57</v>
      </c>
      <c r="C909" s="6" t="s">
        <v>87</v>
      </c>
      <c r="D909" s="6" t="s">
        <v>88</v>
      </c>
      <c r="E909" s="6" t="s">
        <v>60</v>
      </c>
      <c r="F909" s="6" t="s">
        <v>61</v>
      </c>
      <c r="G909" s="6" t="s">
        <v>18</v>
      </c>
      <c r="H909" s="6" t="s">
        <v>104</v>
      </c>
      <c r="I909" s="6">
        <v>480</v>
      </c>
      <c r="J909" s="6">
        <v>100</v>
      </c>
      <c r="K909" s="6">
        <v>7000</v>
      </c>
      <c r="L909" s="6"/>
      <c r="M909" s="6" t="s">
        <v>136</v>
      </c>
    </row>
    <row r="910" spans="1:13" ht="14.25" customHeight="1" x14ac:dyDescent="0.2">
      <c r="A910" s="5">
        <v>45645</v>
      </c>
      <c r="B910" s="6" t="s">
        <v>57</v>
      </c>
      <c r="C910" s="6" t="s">
        <v>87</v>
      </c>
      <c r="D910" s="6" t="s">
        <v>88</v>
      </c>
      <c r="E910" s="6" t="s">
        <v>60</v>
      </c>
      <c r="F910" s="6" t="s">
        <v>61</v>
      </c>
      <c r="G910" s="6" t="s">
        <v>18</v>
      </c>
      <c r="H910" s="6" t="s">
        <v>19</v>
      </c>
      <c r="I910" s="6">
        <v>72</v>
      </c>
      <c r="J910" s="6">
        <v>36</v>
      </c>
      <c r="K910" s="6">
        <v>9610.92</v>
      </c>
      <c r="L910" s="6"/>
      <c r="M910" s="6" t="s">
        <v>136</v>
      </c>
    </row>
    <row r="911" spans="1:13" ht="14.25" customHeight="1" x14ac:dyDescent="0.2">
      <c r="A911" s="5">
        <v>45645</v>
      </c>
      <c r="B911" s="6" t="s">
        <v>57</v>
      </c>
      <c r="C911" s="6" t="s">
        <v>87</v>
      </c>
      <c r="D911" s="6" t="s">
        <v>88</v>
      </c>
      <c r="E911" s="6" t="s">
        <v>60</v>
      </c>
      <c r="F911" s="6" t="s">
        <v>61</v>
      </c>
      <c r="G911" s="6" t="s">
        <v>18</v>
      </c>
      <c r="H911" s="6" t="s">
        <v>19</v>
      </c>
      <c r="I911" s="6">
        <v>48</v>
      </c>
      <c r="J911" s="6">
        <v>12</v>
      </c>
      <c r="K911" s="6">
        <v>6160.68</v>
      </c>
      <c r="L911" s="6"/>
      <c r="M911" s="6" t="s">
        <v>136</v>
      </c>
    </row>
    <row r="912" spans="1:13" ht="14.25" customHeight="1" x14ac:dyDescent="0.2">
      <c r="A912" s="5">
        <v>45645</v>
      </c>
      <c r="B912" s="6" t="s">
        <v>57</v>
      </c>
      <c r="C912" s="6" t="s">
        <v>87</v>
      </c>
      <c r="D912" s="6" t="s">
        <v>88</v>
      </c>
      <c r="E912" s="6" t="s">
        <v>60</v>
      </c>
      <c r="F912" s="6" t="s">
        <v>61</v>
      </c>
      <c r="G912" s="6" t="s">
        <v>18</v>
      </c>
      <c r="H912" s="6" t="s">
        <v>19</v>
      </c>
      <c r="I912" s="6">
        <v>36</v>
      </c>
      <c r="J912" s="6">
        <v>36</v>
      </c>
      <c r="K912" s="6">
        <v>8839.44</v>
      </c>
      <c r="L912" s="6"/>
      <c r="M912" s="6" t="s">
        <v>136</v>
      </c>
    </row>
    <row r="913" spans="1:13" ht="14.25" customHeight="1" x14ac:dyDescent="0.2">
      <c r="A913" s="5">
        <v>45645</v>
      </c>
      <c r="B913" s="6" t="s">
        <v>57</v>
      </c>
      <c r="C913" s="6" t="s">
        <v>87</v>
      </c>
      <c r="D913" s="6" t="s">
        <v>88</v>
      </c>
      <c r="E913" s="6" t="s">
        <v>60</v>
      </c>
      <c r="F913" s="6" t="s">
        <v>61</v>
      </c>
      <c r="G913" s="6" t="s">
        <v>18</v>
      </c>
      <c r="H913" s="6" t="s">
        <v>108</v>
      </c>
      <c r="I913" s="6">
        <v>30</v>
      </c>
      <c r="J913" s="6">
        <v>18</v>
      </c>
      <c r="K913" s="6">
        <v>2812.68</v>
      </c>
      <c r="L913" s="6"/>
      <c r="M913" s="6" t="s">
        <v>136</v>
      </c>
    </row>
    <row r="914" spans="1:13" ht="14.25" customHeight="1" x14ac:dyDescent="0.2">
      <c r="A914" s="5">
        <v>45645</v>
      </c>
      <c r="B914" s="6" t="s">
        <v>57</v>
      </c>
      <c r="C914" s="6" t="s">
        <v>87</v>
      </c>
      <c r="D914" s="6" t="s">
        <v>88</v>
      </c>
      <c r="E914" s="6" t="s">
        <v>60</v>
      </c>
      <c r="F914" s="6" t="s">
        <v>61</v>
      </c>
      <c r="G914" s="6" t="s">
        <v>18</v>
      </c>
      <c r="H914" s="6" t="s">
        <v>109</v>
      </c>
      <c r="I914" s="6">
        <v>160</v>
      </c>
      <c r="J914" s="6">
        <v>80</v>
      </c>
      <c r="K914" s="6">
        <v>8240</v>
      </c>
      <c r="L914" s="6"/>
      <c r="M914" s="6" t="s">
        <v>136</v>
      </c>
    </row>
    <row r="915" spans="1:13" ht="14.25" customHeight="1" x14ac:dyDescent="0.2">
      <c r="A915" s="5">
        <v>45645</v>
      </c>
      <c r="B915" s="6" t="s">
        <v>57</v>
      </c>
      <c r="C915" s="6" t="s">
        <v>87</v>
      </c>
      <c r="D915" s="6" t="s">
        <v>88</v>
      </c>
      <c r="E915" s="6" t="s">
        <v>60</v>
      </c>
      <c r="F915" s="6" t="s">
        <v>61</v>
      </c>
      <c r="G915" s="6" t="s">
        <v>110</v>
      </c>
      <c r="H915" s="6" t="s">
        <v>111</v>
      </c>
      <c r="I915" s="6">
        <v>48</v>
      </c>
      <c r="J915" s="6">
        <v>12</v>
      </c>
      <c r="K915" s="6">
        <v>990</v>
      </c>
      <c r="L915" s="6"/>
      <c r="M915" s="6" t="s">
        <v>136</v>
      </c>
    </row>
    <row r="916" spans="1:13" ht="14.25" customHeight="1" x14ac:dyDescent="0.2">
      <c r="A916" s="5">
        <v>45645</v>
      </c>
      <c r="B916" s="6" t="s">
        <v>57</v>
      </c>
      <c r="C916" s="6" t="s">
        <v>87</v>
      </c>
      <c r="D916" s="6" t="s">
        <v>88</v>
      </c>
      <c r="E916" s="6" t="s">
        <v>60</v>
      </c>
      <c r="F916" s="6" t="s">
        <v>61</v>
      </c>
      <c r="G916" s="6" t="s">
        <v>110</v>
      </c>
      <c r="H916" s="6" t="s">
        <v>111</v>
      </c>
      <c r="I916" s="6">
        <v>36</v>
      </c>
      <c r="J916" s="6">
        <v>12</v>
      </c>
      <c r="K916" s="6">
        <v>1900.08</v>
      </c>
      <c r="L916" s="6"/>
      <c r="M916" s="6" t="s">
        <v>136</v>
      </c>
    </row>
    <row r="917" spans="1:13" ht="14.25" customHeight="1" x14ac:dyDescent="0.2">
      <c r="A917" s="5">
        <v>45645</v>
      </c>
      <c r="B917" s="6" t="s">
        <v>57</v>
      </c>
      <c r="C917" s="6" t="s">
        <v>87</v>
      </c>
      <c r="D917" s="6" t="s">
        <v>88</v>
      </c>
      <c r="E917" s="6" t="s">
        <v>60</v>
      </c>
      <c r="F917" s="6" t="s">
        <v>61</v>
      </c>
      <c r="G917" s="6" t="s">
        <v>110</v>
      </c>
      <c r="H917" s="6" t="s">
        <v>111</v>
      </c>
      <c r="I917" s="6">
        <v>120</v>
      </c>
      <c r="J917" s="6">
        <v>12</v>
      </c>
      <c r="K917" s="6">
        <v>850.08</v>
      </c>
      <c r="L917" s="6"/>
      <c r="M917" s="6" t="s">
        <v>136</v>
      </c>
    </row>
    <row r="918" spans="1:13" ht="14.25" customHeight="1" x14ac:dyDescent="0.2">
      <c r="A918" s="5">
        <v>45645</v>
      </c>
      <c r="B918" s="6" t="s">
        <v>57</v>
      </c>
      <c r="C918" s="6" t="s">
        <v>87</v>
      </c>
      <c r="D918" s="6" t="s">
        <v>88</v>
      </c>
      <c r="E918" s="6" t="s">
        <v>60</v>
      </c>
      <c r="F918" s="6" t="s">
        <v>61</v>
      </c>
      <c r="G918" s="6" t="s">
        <v>26</v>
      </c>
      <c r="H918" s="6" t="s">
        <v>27</v>
      </c>
      <c r="I918" s="6">
        <v>12</v>
      </c>
      <c r="J918" s="6">
        <v>12</v>
      </c>
      <c r="K918" s="6">
        <v>2667.84</v>
      </c>
      <c r="L918" s="6"/>
      <c r="M918" s="6" t="s">
        <v>136</v>
      </c>
    </row>
    <row r="919" spans="1:13" ht="14.25" customHeight="1" x14ac:dyDescent="0.2">
      <c r="A919" s="5">
        <v>45645</v>
      </c>
      <c r="B919" s="6" t="s">
        <v>57</v>
      </c>
      <c r="C919" s="6" t="s">
        <v>87</v>
      </c>
      <c r="D919" s="6" t="s">
        <v>88</v>
      </c>
      <c r="E919" s="6" t="s">
        <v>60</v>
      </c>
      <c r="F919" s="6" t="s">
        <v>61</v>
      </c>
      <c r="G919" s="6" t="s">
        <v>26</v>
      </c>
      <c r="H919" s="6" t="s">
        <v>27</v>
      </c>
      <c r="I919" s="6">
        <v>12</v>
      </c>
      <c r="J919" s="6">
        <v>12</v>
      </c>
      <c r="K919" s="6">
        <v>2667.84</v>
      </c>
      <c r="L919" s="6"/>
      <c r="M919" s="6" t="s">
        <v>136</v>
      </c>
    </row>
    <row r="920" spans="1:13" ht="14.25" customHeight="1" x14ac:dyDescent="0.2">
      <c r="A920" s="5">
        <v>45645</v>
      </c>
      <c r="B920" s="6" t="s">
        <v>57</v>
      </c>
      <c r="C920" s="6" t="s">
        <v>87</v>
      </c>
      <c r="D920" s="6" t="s">
        <v>88</v>
      </c>
      <c r="E920" s="6" t="s">
        <v>60</v>
      </c>
      <c r="F920" s="6" t="s">
        <v>61</v>
      </c>
      <c r="G920" s="6" t="s">
        <v>26</v>
      </c>
      <c r="H920" s="6" t="s">
        <v>27</v>
      </c>
      <c r="I920" s="6">
        <v>144</v>
      </c>
      <c r="J920" s="6">
        <v>24</v>
      </c>
      <c r="K920" s="6">
        <v>857.04</v>
      </c>
      <c r="L920" s="6"/>
      <c r="M920" s="6" t="s">
        <v>136</v>
      </c>
    </row>
    <row r="921" spans="1:13" ht="14.25" customHeight="1" x14ac:dyDescent="0.2">
      <c r="A921" s="5">
        <v>45645</v>
      </c>
      <c r="B921" s="6" t="s">
        <v>57</v>
      </c>
      <c r="C921" s="6" t="s">
        <v>87</v>
      </c>
      <c r="D921" s="6" t="s">
        <v>88</v>
      </c>
      <c r="E921" s="6" t="s">
        <v>60</v>
      </c>
      <c r="F921" s="6" t="s">
        <v>61</v>
      </c>
      <c r="G921" s="6" t="s">
        <v>26</v>
      </c>
      <c r="H921" s="6" t="s">
        <v>27</v>
      </c>
      <c r="I921" s="6">
        <v>72</v>
      </c>
      <c r="J921" s="6">
        <v>72</v>
      </c>
      <c r="K921" s="6">
        <v>3456</v>
      </c>
      <c r="L921" s="6"/>
      <c r="M921" s="6" t="s">
        <v>136</v>
      </c>
    </row>
    <row r="922" spans="1:13" ht="14.25" customHeight="1" x14ac:dyDescent="0.2">
      <c r="A922" s="5">
        <v>45645</v>
      </c>
      <c r="B922" s="6" t="s">
        <v>57</v>
      </c>
      <c r="C922" s="6" t="s">
        <v>87</v>
      </c>
      <c r="D922" s="6" t="s">
        <v>88</v>
      </c>
      <c r="E922" s="6" t="s">
        <v>60</v>
      </c>
      <c r="F922" s="6" t="s">
        <v>61</v>
      </c>
      <c r="G922" s="6" t="s">
        <v>31</v>
      </c>
      <c r="H922" s="6" t="s">
        <v>117</v>
      </c>
      <c r="I922" s="6">
        <v>120</v>
      </c>
      <c r="J922" s="6">
        <v>120</v>
      </c>
      <c r="K922" s="6">
        <v>3783.6</v>
      </c>
      <c r="L922" s="6"/>
      <c r="M922" s="6" t="s">
        <v>136</v>
      </c>
    </row>
    <row r="923" spans="1:13" ht="14.25" customHeight="1" x14ac:dyDescent="0.2">
      <c r="A923" s="5">
        <v>45645</v>
      </c>
      <c r="B923" s="6" t="s">
        <v>57</v>
      </c>
      <c r="C923" s="6" t="s">
        <v>87</v>
      </c>
      <c r="D923" s="6" t="s">
        <v>88</v>
      </c>
      <c r="E923" s="6" t="s">
        <v>60</v>
      </c>
      <c r="F923" s="6" t="s">
        <v>61</v>
      </c>
      <c r="G923" s="6" t="s">
        <v>31</v>
      </c>
      <c r="H923" s="6" t="s">
        <v>117</v>
      </c>
      <c r="I923" s="6">
        <v>112</v>
      </c>
      <c r="J923" s="6">
        <v>112</v>
      </c>
      <c r="K923" s="6">
        <v>5044.4799999999996</v>
      </c>
      <c r="L923" s="6"/>
      <c r="M923" s="6" t="s">
        <v>136</v>
      </c>
    </row>
    <row r="924" spans="1:13" ht="14.25" customHeight="1" x14ac:dyDescent="0.2">
      <c r="A924" s="5">
        <v>45645</v>
      </c>
      <c r="B924" s="6" t="s">
        <v>57</v>
      </c>
      <c r="C924" s="6" t="s">
        <v>87</v>
      </c>
      <c r="D924" s="6" t="s">
        <v>88</v>
      </c>
      <c r="E924" s="6" t="s">
        <v>60</v>
      </c>
      <c r="F924" s="6" t="s">
        <v>61</v>
      </c>
      <c r="G924" s="6" t="s">
        <v>31</v>
      </c>
      <c r="H924" s="6" t="s">
        <v>117</v>
      </c>
      <c r="I924" s="6">
        <v>40</v>
      </c>
      <c r="J924" s="6">
        <v>40</v>
      </c>
      <c r="K924" s="6">
        <v>4324.3999999999996</v>
      </c>
      <c r="L924" s="6"/>
      <c r="M924" s="6" t="s">
        <v>136</v>
      </c>
    </row>
    <row r="925" spans="1:13" ht="14.25" customHeight="1" x14ac:dyDescent="0.2">
      <c r="A925" s="5">
        <v>45645</v>
      </c>
      <c r="B925" s="6" t="s">
        <v>57</v>
      </c>
      <c r="C925" s="6" t="s">
        <v>87</v>
      </c>
      <c r="D925" s="6" t="s">
        <v>88</v>
      </c>
      <c r="E925" s="6" t="s">
        <v>60</v>
      </c>
      <c r="F925" s="6" t="s">
        <v>61</v>
      </c>
      <c r="G925" s="6" t="s">
        <v>31</v>
      </c>
      <c r="H925" s="6" t="s">
        <v>32</v>
      </c>
      <c r="I925" s="6">
        <v>48</v>
      </c>
      <c r="J925" s="6">
        <v>48</v>
      </c>
      <c r="K925" s="6">
        <v>8216.16</v>
      </c>
      <c r="L925" s="6"/>
      <c r="M925" s="6" t="s">
        <v>136</v>
      </c>
    </row>
    <row r="926" spans="1:13" ht="14.25" customHeight="1" x14ac:dyDescent="0.2">
      <c r="A926" s="5">
        <v>45645</v>
      </c>
      <c r="B926" s="6" t="s">
        <v>57</v>
      </c>
      <c r="C926" s="6" t="s">
        <v>87</v>
      </c>
      <c r="D926" s="6" t="s">
        <v>88</v>
      </c>
      <c r="E926" s="6" t="s">
        <v>60</v>
      </c>
      <c r="F926" s="6" t="s">
        <v>61</v>
      </c>
      <c r="G926" s="6" t="s">
        <v>31</v>
      </c>
      <c r="H926" s="6" t="s">
        <v>32</v>
      </c>
      <c r="I926" s="6">
        <v>24</v>
      </c>
      <c r="J926" s="6">
        <v>48</v>
      </c>
      <c r="K926" s="6">
        <v>9473.76</v>
      </c>
      <c r="L926" s="6"/>
      <c r="M926" s="6" t="s">
        <v>136</v>
      </c>
    </row>
    <row r="927" spans="1:13" ht="14.25" customHeight="1" x14ac:dyDescent="0.2">
      <c r="A927" s="5">
        <v>45645</v>
      </c>
      <c r="B927" s="6" t="s">
        <v>57</v>
      </c>
      <c r="C927" s="6" t="s">
        <v>140</v>
      </c>
      <c r="D927" s="6" t="s">
        <v>141</v>
      </c>
      <c r="E927" s="6" t="s">
        <v>114</v>
      </c>
      <c r="F927" s="6" t="s">
        <v>120</v>
      </c>
      <c r="G927" s="6" t="s">
        <v>40</v>
      </c>
      <c r="H927" s="6" t="s">
        <v>42</v>
      </c>
      <c r="I927" s="6">
        <v>25</v>
      </c>
      <c r="J927" s="6">
        <v>190</v>
      </c>
      <c r="K927" s="6">
        <v>240659.7</v>
      </c>
      <c r="L927" s="6"/>
      <c r="M927" s="6" t="s">
        <v>136</v>
      </c>
    </row>
    <row r="928" spans="1:13" ht="14.25" customHeight="1" x14ac:dyDescent="0.2">
      <c r="A928" s="5">
        <v>45645</v>
      </c>
      <c r="B928" s="6" t="s">
        <v>57</v>
      </c>
      <c r="C928" s="6" t="s">
        <v>140</v>
      </c>
      <c r="D928" s="6" t="s">
        <v>141</v>
      </c>
      <c r="E928" s="6" t="s">
        <v>114</v>
      </c>
      <c r="F928" s="6" t="s">
        <v>120</v>
      </c>
      <c r="G928" s="6" t="s">
        <v>40</v>
      </c>
      <c r="H928" s="6" t="s">
        <v>42</v>
      </c>
      <c r="I928" s="6">
        <v>25</v>
      </c>
      <c r="J928" s="6">
        <v>60</v>
      </c>
      <c r="K928" s="6">
        <v>75997.8</v>
      </c>
      <c r="L928" s="6"/>
      <c r="M928" s="6" t="s">
        <v>136</v>
      </c>
    </row>
    <row r="929" spans="1:13" ht="14.25" customHeight="1" x14ac:dyDescent="0.2">
      <c r="A929" s="5">
        <v>45645</v>
      </c>
      <c r="B929" s="6" t="s">
        <v>57</v>
      </c>
      <c r="C929" s="6" t="s">
        <v>87</v>
      </c>
      <c r="D929" s="6" t="s">
        <v>88</v>
      </c>
      <c r="E929" s="6" t="s">
        <v>60</v>
      </c>
      <c r="F929" s="6" t="s">
        <v>61</v>
      </c>
      <c r="G929" s="6" t="s">
        <v>40</v>
      </c>
      <c r="H929" s="6" t="s">
        <v>47</v>
      </c>
      <c r="I929" s="6">
        <v>1080</v>
      </c>
      <c r="J929" s="6">
        <v>36</v>
      </c>
      <c r="K929" s="6">
        <v>1441.8</v>
      </c>
      <c r="L929" s="6"/>
      <c r="M929" s="6" t="s">
        <v>136</v>
      </c>
    </row>
    <row r="930" spans="1:13" ht="14.25" customHeight="1" x14ac:dyDescent="0.2">
      <c r="A930" s="5">
        <v>45645</v>
      </c>
      <c r="B930" s="6" t="s">
        <v>57</v>
      </c>
      <c r="C930" s="6" t="s">
        <v>140</v>
      </c>
      <c r="D930" s="6" t="s">
        <v>141</v>
      </c>
      <c r="E930" s="6" t="s">
        <v>114</v>
      </c>
      <c r="F930" s="6" t="s">
        <v>120</v>
      </c>
      <c r="G930" s="6" t="s">
        <v>40</v>
      </c>
      <c r="H930" s="6" t="s">
        <v>47</v>
      </c>
      <c r="I930" s="6">
        <v>72</v>
      </c>
      <c r="J930" s="6">
        <v>71</v>
      </c>
      <c r="K930" s="6">
        <v>32704.02</v>
      </c>
      <c r="L930" s="6"/>
      <c r="M930" s="6" t="s">
        <v>136</v>
      </c>
    </row>
    <row r="931" spans="1:13" ht="14.25" customHeight="1" x14ac:dyDescent="0.2">
      <c r="A931" s="5">
        <v>45645</v>
      </c>
      <c r="B931" s="6" t="s">
        <v>57</v>
      </c>
      <c r="C931" s="6" t="s">
        <v>140</v>
      </c>
      <c r="D931" s="6" t="s">
        <v>141</v>
      </c>
      <c r="E931" s="6" t="s">
        <v>114</v>
      </c>
      <c r="F931" s="6" t="s">
        <v>120</v>
      </c>
      <c r="G931" s="6" t="s">
        <v>40</v>
      </c>
      <c r="H931" s="6" t="s">
        <v>47</v>
      </c>
      <c r="I931" s="6">
        <v>72</v>
      </c>
      <c r="J931" s="6">
        <v>865</v>
      </c>
      <c r="K931" s="6">
        <v>398436.3</v>
      </c>
      <c r="L931" s="6"/>
      <c r="M931" s="6" t="s">
        <v>136</v>
      </c>
    </row>
    <row r="932" spans="1:13" ht="14.25" customHeight="1" x14ac:dyDescent="0.2">
      <c r="A932" s="5">
        <v>45645</v>
      </c>
      <c r="B932" s="6" t="s">
        <v>57</v>
      </c>
      <c r="C932" s="6" t="s">
        <v>87</v>
      </c>
      <c r="D932" s="6" t="s">
        <v>88</v>
      </c>
      <c r="E932" s="6" t="s">
        <v>60</v>
      </c>
      <c r="F932" s="6" t="s">
        <v>61</v>
      </c>
      <c r="G932" s="6" t="s">
        <v>40</v>
      </c>
      <c r="H932" s="6" t="s">
        <v>47</v>
      </c>
      <c r="I932" s="6">
        <v>320</v>
      </c>
      <c r="J932" s="6">
        <v>180</v>
      </c>
      <c r="K932" s="6">
        <v>16371</v>
      </c>
      <c r="L932" s="6"/>
      <c r="M932" s="6" t="s">
        <v>136</v>
      </c>
    </row>
    <row r="933" spans="1:13" ht="14.25" customHeight="1" x14ac:dyDescent="0.2">
      <c r="A933" s="5">
        <v>45645</v>
      </c>
      <c r="B933" s="6" t="s">
        <v>57</v>
      </c>
      <c r="C933" s="6" t="s">
        <v>140</v>
      </c>
      <c r="D933" s="6" t="s">
        <v>141</v>
      </c>
      <c r="E933" s="6" t="s">
        <v>114</v>
      </c>
      <c r="F933" s="6" t="s">
        <v>120</v>
      </c>
      <c r="G933" s="6" t="s">
        <v>40</v>
      </c>
      <c r="H933" s="6" t="s">
        <v>47</v>
      </c>
      <c r="I933" s="6">
        <v>16</v>
      </c>
      <c r="J933" s="6">
        <v>800</v>
      </c>
      <c r="K933" s="6">
        <v>1382480</v>
      </c>
      <c r="L933" s="6"/>
      <c r="M933" s="6" t="s">
        <v>136</v>
      </c>
    </row>
    <row r="934" spans="1:13" ht="14.25" customHeight="1" x14ac:dyDescent="0.2">
      <c r="A934" s="5">
        <v>45645</v>
      </c>
      <c r="B934" s="6" t="s">
        <v>57</v>
      </c>
      <c r="C934" s="6" t="s">
        <v>87</v>
      </c>
      <c r="D934" s="6" t="s">
        <v>88</v>
      </c>
      <c r="E934" s="6" t="s">
        <v>60</v>
      </c>
      <c r="F934" s="6" t="s">
        <v>61</v>
      </c>
      <c r="G934" s="6" t="s">
        <v>55</v>
      </c>
      <c r="H934" s="6" t="s">
        <v>56</v>
      </c>
      <c r="I934" s="6">
        <v>24</v>
      </c>
      <c r="J934" s="6">
        <v>24</v>
      </c>
      <c r="K934" s="6">
        <v>3979.92</v>
      </c>
      <c r="L934" s="6"/>
      <c r="M934" s="6" t="s">
        <v>136</v>
      </c>
    </row>
    <row r="935" spans="1:13" ht="14.25" customHeight="1" x14ac:dyDescent="0.2">
      <c r="A935" s="5">
        <v>45645</v>
      </c>
      <c r="B935" s="6" t="s">
        <v>57</v>
      </c>
      <c r="C935" s="6" t="s">
        <v>87</v>
      </c>
      <c r="D935" s="6" t="s">
        <v>88</v>
      </c>
      <c r="E935" s="6" t="s">
        <v>60</v>
      </c>
      <c r="F935" s="6" t="s">
        <v>61</v>
      </c>
      <c r="G935" s="6" t="s">
        <v>55</v>
      </c>
      <c r="H935" s="6" t="s">
        <v>56</v>
      </c>
      <c r="I935" s="6">
        <v>24</v>
      </c>
      <c r="J935" s="6">
        <v>24</v>
      </c>
      <c r="K935" s="6">
        <v>3979.92</v>
      </c>
      <c r="L935" s="6"/>
      <c r="M935" s="6" t="s">
        <v>136</v>
      </c>
    </row>
    <row r="936" spans="1:13" ht="14.25" customHeight="1" x14ac:dyDescent="0.2">
      <c r="A936" s="5">
        <v>45645</v>
      </c>
      <c r="B936" s="6" t="s">
        <v>57</v>
      </c>
      <c r="C936" s="6" t="s">
        <v>87</v>
      </c>
      <c r="D936" s="6" t="s">
        <v>88</v>
      </c>
      <c r="E936" s="6" t="s">
        <v>60</v>
      </c>
      <c r="F936" s="6" t="s">
        <v>61</v>
      </c>
      <c r="G936" s="6" t="s">
        <v>62</v>
      </c>
      <c r="H936" s="6" t="s">
        <v>124</v>
      </c>
      <c r="I936" s="6">
        <v>4</v>
      </c>
      <c r="J936" s="6">
        <v>4</v>
      </c>
      <c r="K936" s="6">
        <v>2266.64</v>
      </c>
      <c r="L936" s="6"/>
      <c r="M936" s="6" t="s">
        <v>136</v>
      </c>
    </row>
    <row r="937" spans="1:13" ht="14.25" customHeight="1" x14ac:dyDescent="0.2">
      <c r="A937" s="5">
        <v>45645</v>
      </c>
      <c r="B937" s="6" t="s">
        <v>57</v>
      </c>
      <c r="C937" s="6" t="s">
        <v>87</v>
      </c>
      <c r="D937" s="6" t="s">
        <v>88</v>
      </c>
      <c r="E937" s="6" t="s">
        <v>60</v>
      </c>
      <c r="F937" s="6" t="s">
        <v>61</v>
      </c>
      <c r="G937" s="6" t="s">
        <v>62</v>
      </c>
      <c r="H937" s="6" t="s">
        <v>124</v>
      </c>
      <c r="I937" s="6">
        <v>4</v>
      </c>
      <c r="J937" s="6">
        <v>4</v>
      </c>
      <c r="K937" s="6">
        <v>1981.48</v>
      </c>
      <c r="L937" s="6"/>
      <c r="M937" s="6" t="s">
        <v>136</v>
      </c>
    </row>
    <row r="938" spans="1:13" ht="14.25" customHeight="1" x14ac:dyDescent="0.2">
      <c r="A938" s="5">
        <v>45645</v>
      </c>
      <c r="B938" s="6" t="s">
        <v>57</v>
      </c>
      <c r="C938" s="6" t="s">
        <v>84</v>
      </c>
      <c r="D938" s="6" t="s">
        <v>85</v>
      </c>
      <c r="E938" s="6" t="s">
        <v>60</v>
      </c>
      <c r="F938" s="6" t="s">
        <v>61</v>
      </c>
      <c r="G938" s="6" t="s">
        <v>62</v>
      </c>
      <c r="H938" s="6" t="s">
        <v>63</v>
      </c>
      <c r="I938" s="6">
        <v>2</v>
      </c>
      <c r="J938" s="6">
        <v>80</v>
      </c>
      <c r="K938" s="6">
        <v>103629.6</v>
      </c>
      <c r="L938" s="6"/>
      <c r="M938" s="6" t="s">
        <v>136</v>
      </c>
    </row>
    <row r="939" spans="1:13" ht="14.25" customHeight="1" x14ac:dyDescent="0.2">
      <c r="A939" s="5">
        <v>45645</v>
      </c>
      <c r="B939" s="6" t="s">
        <v>57</v>
      </c>
      <c r="C939" s="6" t="s">
        <v>87</v>
      </c>
      <c r="D939" s="6" t="s">
        <v>88</v>
      </c>
      <c r="E939" s="6" t="s">
        <v>60</v>
      </c>
      <c r="F939" s="6" t="s">
        <v>61</v>
      </c>
      <c r="G939" s="6" t="s">
        <v>62</v>
      </c>
      <c r="H939" s="6" t="s">
        <v>71</v>
      </c>
      <c r="I939" s="6">
        <v>72</v>
      </c>
      <c r="J939" s="6">
        <v>432</v>
      </c>
      <c r="K939" s="6">
        <v>4000.32</v>
      </c>
      <c r="L939" s="6"/>
      <c r="M939" s="6" t="s">
        <v>136</v>
      </c>
    </row>
    <row r="940" spans="1:13" ht="14.25" customHeight="1" x14ac:dyDescent="0.2">
      <c r="A940" s="5">
        <v>45645</v>
      </c>
      <c r="B940" s="6" t="s">
        <v>57</v>
      </c>
      <c r="C940" s="6" t="s">
        <v>87</v>
      </c>
      <c r="D940" s="6" t="s">
        <v>88</v>
      </c>
      <c r="E940" s="6" t="s">
        <v>60</v>
      </c>
      <c r="F940" s="6" t="s">
        <v>61</v>
      </c>
      <c r="G940" s="6" t="s">
        <v>62</v>
      </c>
      <c r="H940" s="6" t="s">
        <v>71</v>
      </c>
      <c r="I940" s="6">
        <v>48</v>
      </c>
      <c r="J940" s="6">
        <v>96</v>
      </c>
      <c r="K940" s="6">
        <v>6489.6</v>
      </c>
      <c r="L940" s="6"/>
      <c r="M940" s="6" t="s">
        <v>136</v>
      </c>
    </row>
    <row r="941" spans="1:13" ht="14.25" customHeight="1" x14ac:dyDescent="0.2">
      <c r="A941" s="5">
        <v>45645</v>
      </c>
      <c r="B941" s="6" t="s">
        <v>57</v>
      </c>
      <c r="C941" s="6" t="s">
        <v>87</v>
      </c>
      <c r="D941" s="6" t="s">
        <v>88</v>
      </c>
      <c r="E941" s="6" t="s">
        <v>60</v>
      </c>
      <c r="F941" s="6" t="s">
        <v>61</v>
      </c>
      <c r="G941" s="6" t="s">
        <v>62</v>
      </c>
      <c r="H941" s="6" t="s">
        <v>71</v>
      </c>
      <c r="I941" s="6">
        <v>24</v>
      </c>
      <c r="J941" s="6">
        <v>72</v>
      </c>
      <c r="K941" s="6">
        <v>5666.4</v>
      </c>
      <c r="L941" s="6"/>
      <c r="M941" s="6" t="s">
        <v>136</v>
      </c>
    </row>
    <row r="942" spans="1:13" ht="14.25" customHeight="1" x14ac:dyDescent="0.2">
      <c r="A942" s="5">
        <v>45645</v>
      </c>
      <c r="B942" s="6" t="s">
        <v>57</v>
      </c>
      <c r="C942" s="6" t="s">
        <v>87</v>
      </c>
      <c r="D942" s="6" t="s">
        <v>88</v>
      </c>
      <c r="E942" s="6" t="s">
        <v>60</v>
      </c>
      <c r="F942" s="6" t="s">
        <v>61</v>
      </c>
      <c r="G942" s="6" t="s">
        <v>62</v>
      </c>
      <c r="H942" s="6" t="s">
        <v>71</v>
      </c>
      <c r="I942" s="6">
        <v>48</v>
      </c>
      <c r="J942" s="6">
        <v>48</v>
      </c>
      <c r="K942" s="6">
        <v>2000.16</v>
      </c>
      <c r="L942" s="6"/>
      <c r="M942" s="6" t="s">
        <v>136</v>
      </c>
    </row>
    <row r="943" spans="1:13" ht="14.25" customHeight="1" x14ac:dyDescent="0.2">
      <c r="A943" s="5">
        <v>45645</v>
      </c>
      <c r="B943" s="6" t="s">
        <v>57</v>
      </c>
      <c r="C943" s="6" t="s">
        <v>87</v>
      </c>
      <c r="D943" s="6" t="s">
        <v>88</v>
      </c>
      <c r="E943" s="6" t="s">
        <v>60</v>
      </c>
      <c r="F943" s="6" t="s">
        <v>61</v>
      </c>
      <c r="G943" s="6" t="s">
        <v>62</v>
      </c>
      <c r="H943" s="6" t="s">
        <v>71</v>
      </c>
      <c r="I943" s="6">
        <v>48</v>
      </c>
      <c r="J943" s="6">
        <v>48</v>
      </c>
      <c r="K943" s="6">
        <v>2000.16</v>
      </c>
      <c r="L943" s="6"/>
      <c r="M943" s="6" t="s">
        <v>136</v>
      </c>
    </row>
    <row r="944" spans="1:13" ht="14.25" customHeight="1" x14ac:dyDescent="0.2">
      <c r="A944" s="5">
        <v>45645</v>
      </c>
      <c r="B944" s="6" t="s">
        <v>57</v>
      </c>
      <c r="C944" s="6" t="s">
        <v>87</v>
      </c>
      <c r="D944" s="6" t="s">
        <v>88</v>
      </c>
      <c r="E944" s="6" t="s">
        <v>60</v>
      </c>
      <c r="F944" s="6" t="s">
        <v>61</v>
      </c>
      <c r="G944" s="6" t="s">
        <v>74</v>
      </c>
      <c r="H944" s="6" t="s">
        <v>75</v>
      </c>
      <c r="I944" s="6">
        <v>56</v>
      </c>
      <c r="J944" s="6">
        <v>12</v>
      </c>
      <c r="K944" s="6">
        <v>2236.3200000000002</v>
      </c>
      <c r="L944" s="6"/>
      <c r="M944" s="6" t="s">
        <v>136</v>
      </c>
    </row>
    <row r="945" spans="1:13" ht="14.25" customHeight="1" x14ac:dyDescent="0.2">
      <c r="A945" s="5">
        <v>45645</v>
      </c>
      <c r="B945" s="6" t="s">
        <v>57</v>
      </c>
      <c r="C945" s="6" t="s">
        <v>87</v>
      </c>
      <c r="D945" s="6" t="s">
        <v>88</v>
      </c>
      <c r="E945" s="6" t="s">
        <v>60</v>
      </c>
      <c r="F945" s="6" t="s">
        <v>61</v>
      </c>
      <c r="G945" s="6" t="s">
        <v>74</v>
      </c>
      <c r="H945" s="6" t="s">
        <v>75</v>
      </c>
      <c r="I945" s="6">
        <v>56</v>
      </c>
      <c r="J945" s="6">
        <v>6</v>
      </c>
      <c r="K945" s="6">
        <v>1445.46</v>
      </c>
      <c r="L945" s="6"/>
      <c r="M945" s="6" t="s">
        <v>136</v>
      </c>
    </row>
    <row r="946" spans="1:13" ht="14.25" customHeight="1" x14ac:dyDescent="0.2">
      <c r="A946" s="5">
        <v>45645</v>
      </c>
      <c r="B946" s="6" t="s">
        <v>57</v>
      </c>
      <c r="C946" s="6" t="s">
        <v>87</v>
      </c>
      <c r="D946" s="6" t="s">
        <v>88</v>
      </c>
      <c r="E946" s="6" t="s">
        <v>60</v>
      </c>
      <c r="F946" s="6" t="s">
        <v>61</v>
      </c>
      <c r="G946" s="6" t="s">
        <v>74</v>
      </c>
      <c r="H946" s="6" t="s">
        <v>75</v>
      </c>
      <c r="I946" s="6">
        <v>56</v>
      </c>
      <c r="J946" s="6">
        <v>12</v>
      </c>
      <c r="K946" s="6">
        <v>2236.3200000000002</v>
      </c>
      <c r="L946" s="6"/>
      <c r="M946" s="6" t="s">
        <v>136</v>
      </c>
    </row>
    <row r="947" spans="1:13" ht="14.25" customHeight="1" x14ac:dyDescent="0.2">
      <c r="A947" s="5">
        <v>45645</v>
      </c>
      <c r="B947" s="6" t="s">
        <v>57</v>
      </c>
      <c r="C947" s="6" t="s">
        <v>87</v>
      </c>
      <c r="D947" s="6" t="s">
        <v>88</v>
      </c>
      <c r="E947" s="6" t="s">
        <v>60</v>
      </c>
      <c r="F947" s="6" t="s">
        <v>61</v>
      </c>
      <c r="G947" s="6" t="s">
        <v>74</v>
      </c>
      <c r="H947" s="6" t="s">
        <v>75</v>
      </c>
      <c r="I947" s="6">
        <v>56</v>
      </c>
      <c r="J947" s="6">
        <v>12</v>
      </c>
      <c r="K947" s="6">
        <v>2236.3200000000002</v>
      </c>
      <c r="L947" s="6"/>
      <c r="M947" s="6" t="s">
        <v>136</v>
      </c>
    </row>
    <row r="948" spans="1:13" ht="14.25" customHeight="1" x14ac:dyDescent="0.2">
      <c r="A948" s="5">
        <v>45645</v>
      </c>
      <c r="B948" s="6" t="s">
        <v>57</v>
      </c>
      <c r="C948" s="6" t="s">
        <v>87</v>
      </c>
      <c r="D948" s="6" t="s">
        <v>88</v>
      </c>
      <c r="E948" s="6" t="s">
        <v>60</v>
      </c>
      <c r="F948" s="6" t="s">
        <v>61</v>
      </c>
      <c r="G948" s="6" t="s">
        <v>74</v>
      </c>
      <c r="H948" s="6" t="s">
        <v>75</v>
      </c>
      <c r="I948" s="6">
        <v>60</v>
      </c>
      <c r="J948" s="6">
        <v>300</v>
      </c>
      <c r="K948" s="6">
        <v>7350</v>
      </c>
      <c r="L948" s="6"/>
      <c r="M948" s="6" t="s">
        <v>136</v>
      </c>
    </row>
    <row r="949" spans="1:13" ht="14.25" customHeight="1" x14ac:dyDescent="0.2">
      <c r="A949" s="5">
        <v>45645</v>
      </c>
      <c r="B949" s="6" t="s">
        <v>125</v>
      </c>
      <c r="C949" s="6" t="s">
        <v>87</v>
      </c>
      <c r="D949" s="6" t="s">
        <v>88</v>
      </c>
      <c r="E949" s="6" t="s">
        <v>60</v>
      </c>
      <c r="F949" s="6" t="s">
        <v>61</v>
      </c>
      <c r="G949" s="6" t="s">
        <v>62</v>
      </c>
      <c r="H949" s="6" t="s">
        <v>71</v>
      </c>
      <c r="I949" s="6">
        <v>60</v>
      </c>
      <c r="J949" s="6">
        <v>72</v>
      </c>
      <c r="K949" s="6">
        <v>0</v>
      </c>
      <c r="L949" s="6"/>
      <c r="M949" s="6" t="s">
        <v>136</v>
      </c>
    </row>
    <row r="950" spans="1:13" ht="14.25" customHeight="1" x14ac:dyDescent="0.2">
      <c r="A950" s="5">
        <v>45646</v>
      </c>
      <c r="B950" s="6" t="s">
        <v>57</v>
      </c>
      <c r="C950" s="6" t="s">
        <v>67</v>
      </c>
      <c r="D950" s="6" t="s">
        <v>68</v>
      </c>
      <c r="E950" s="6" t="s">
        <v>60</v>
      </c>
      <c r="F950" s="6" t="s">
        <v>61</v>
      </c>
      <c r="G950" s="6" t="s">
        <v>94</v>
      </c>
      <c r="H950" s="6" t="s">
        <v>98</v>
      </c>
      <c r="I950" s="6">
        <v>48</v>
      </c>
      <c r="J950" s="6">
        <v>12</v>
      </c>
      <c r="K950" s="6">
        <v>1736.76</v>
      </c>
      <c r="L950" s="6"/>
      <c r="M950" s="6" t="s">
        <v>136</v>
      </c>
    </row>
    <row r="951" spans="1:13" ht="14.25" customHeight="1" x14ac:dyDescent="0.2">
      <c r="A951" s="5">
        <v>45646</v>
      </c>
      <c r="B951" s="6" t="s">
        <v>57</v>
      </c>
      <c r="C951" s="6" t="s">
        <v>67</v>
      </c>
      <c r="D951" s="6" t="s">
        <v>68</v>
      </c>
      <c r="E951" s="6" t="s">
        <v>60</v>
      </c>
      <c r="F951" s="6" t="s">
        <v>61</v>
      </c>
      <c r="G951" s="6" t="s">
        <v>94</v>
      </c>
      <c r="H951" s="6" t="s">
        <v>98</v>
      </c>
      <c r="I951" s="6">
        <v>18</v>
      </c>
      <c r="J951" s="6">
        <v>6</v>
      </c>
      <c r="K951" s="6">
        <v>1973.7</v>
      </c>
      <c r="L951" s="6"/>
      <c r="M951" s="6" t="s">
        <v>136</v>
      </c>
    </row>
    <row r="952" spans="1:13" ht="14.25" customHeight="1" x14ac:dyDescent="0.2">
      <c r="A952" s="5">
        <v>45646</v>
      </c>
      <c r="B952" s="6" t="s">
        <v>57</v>
      </c>
      <c r="C952" s="6" t="s">
        <v>67</v>
      </c>
      <c r="D952" s="6" t="s">
        <v>68</v>
      </c>
      <c r="E952" s="6" t="s">
        <v>60</v>
      </c>
      <c r="F952" s="6" t="s">
        <v>61</v>
      </c>
      <c r="G952" s="6" t="s">
        <v>94</v>
      </c>
      <c r="H952" s="6" t="s">
        <v>98</v>
      </c>
      <c r="I952" s="6">
        <v>18</v>
      </c>
      <c r="J952" s="6">
        <v>6</v>
      </c>
      <c r="K952" s="6">
        <v>1710.54</v>
      </c>
      <c r="L952" s="6"/>
      <c r="M952" s="6" t="s">
        <v>136</v>
      </c>
    </row>
    <row r="953" spans="1:13" ht="14.25" customHeight="1" x14ac:dyDescent="0.2">
      <c r="A953" s="5">
        <v>45646</v>
      </c>
      <c r="B953" s="6" t="s">
        <v>57</v>
      </c>
      <c r="C953" s="6" t="s">
        <v>67</v>
      </c>
      <c r="D953" s="6" t="s">
        <v>68</v>
      </c>
      <c r="E953" s="6" t="s">
        <v>60</v>
      </c>
      <c r="F953" s="6" t="s">
        <v>61</v>
      </c>
      <c r="G953" s="6" t="s">
        <v>18</v>
      </c>
      <c r="H953" s="6" t="s">
        <v>101</v>
      </c>
      <c r="I953" s="6">
        <v>144</v>
      </c>
      <c r="J953" s="6">
        <v>24</v>
      </c>
      <c r="K953" s="6">
        <v>2077.6799999999998</v>
      </c>
      <c r="L953" s="6"/>
      <c r="M953" s="6" t="s">
        <v>136</v>
      </c>
    </row>
    <row r="954" spans="1:13" ht="14.25" customHeight="1" x14ac:dyDescent="0.2">
      <c r="A954" s="5">
        <v>45646</v>
      </c>
      <c r="B954" s="6" t="s">
        <v>57</v>
      </c>
      <c r="C954" s="6" t="s">
        <v>99</v>
      </c>
      <c r="D954" s="6" t="s">
        <v>100</v>
      </c>
      <c r="E954" s="6" t="s">
        <v>81</v>
      </c>
      <c r="F954" s="6" t="s">
        <v>82</v>
      </c>
      <c r="G954" s="6" t="s">
        <v>18</v>
      </c>
      <c r="H954" s="6" t="s">
        <v>103</v>
      </c>
      <c r="I954" s="6">
        <v>192</v>
      </c>
      <c r="J954" s="6">
        <v>48</v>
      </c>
      <c r="K954" s="6">
        <v>3157.44</v>
      </c>
      <c r="L954" s="6"/>
      <c r="M954" s="6" t="s">
        <v>136</v>
      </c>
    </row>
    <row r="955" spans="1:13" ht="14.25" customHeight="1" x14ac:dyDescent="0.2">
      <c r="A955" s="5">
        <v>45646</v>
      </c>
      <c r="B955" s="6" t="s">
        <v>57</v>
      </c>
      <c r="C955" s="6" t="s">
        <v>96</v>
      </c>
      <c r="D955" s="6" t="s">
        <v>97</v>
      </c>
      <c r="E955" s="6" t="s">
        <v>60</v>
      </c>
      <c r="F955" s="6" t="s">
        <v>61</v>
      </c>
      <c r="G955" s="6" t="s">
        <v>18</v>
      </c>
      <c r="H955" s="6" t="s">
        <v>104</v>
      </c>
      <c r="I955" s="6">
        <v>480</v>
      </c>
      <c r="J955" s="6">
        <v>480</v>
      </c>
      <c r="K955" s="6">
        <v>19200</v>
      </c>
      <c r="L955" s="6"/>
      <c r="M955" s="6" t="s">
        <v>136</v>
      </c>
    </row>
    <row r="956" spans="1:13" ht="14.25" customHeight="1" x14ac:dyDescent="0.2">
      <c r="A956" s="5">
        <v>45646</v>
      </c>
      <c r="B956" s="6" t="s">
        <v>57</v>
      </c>
      <c r="C956" s="6" t="s">
        <v>99</v>
      </c>
      <c r="D956" s="6" t="s">
        <v>100</v>
      </c>
      <c r="E956" s="6" t="s">
        <v>81</v>
      </c>
      <c r="F956" s="6" t="s">
        <v>82</v>
      </c>
      <c r="G956" s="6" t="s">
        <v>18</v>
      </c>
      <c r="H956" s="6" t="s">
        <v>104</v>
      </c>
      <c r="I956" s="6">
        <v>480</v>
      </c>
      <c r="J956" s="6">
        <v>480</v>
      </c>
      <c r="K956" s="6">
        <v>19200</v>
      </c>
      <c r="L956" s="6"/>
      <c r="M956" s="6" t="s">
        <v>136</v>
      </c>
    </row>
    <row r="957" spans="1:13" ht="14.25" customHeight="1" x14ac:dyDescent="0.2">
      <c r="A957" s="5">
        <v>45646</v>
      </c>
      <c r="B957" s="6" t="s">
        <v>57</v>
      </c>
      <c r="C957" s="6" t="s">
        <v>67</v>
      </c>
      <c r="D957" s="6" t="s">
        <v>68</v>
      </c>
      <c r="E957" s="6" t="s">
        <v>60</v>
      </c>
      <c r="F957" s="6" t="s">
        <v>61</v>
      </c>
      <c r="G957" s="6" t="s">
        <v>18</v>
      </c>
      <c r="H957" s="6" t="s">
        <v>104</v>
      </c>
      <c r="I957" s="6">
        <v>80</v>
      </c>
      <c r="J957" s="6">
        <v>40</v>
      </c>
      <c r="K957" s="6">
        <v>2773.2</v>
      </c>
      <c r="L957" s="6"/>
      <c r="M957" s="6" t="s">
        <v>136</v>
      </c>
    </row>
    <row r="958" spans="1:13" ht="14.25" customHeight="1" x14ac:dyDescent="0.2">
      <c r="A958" s="5">
        <v>45646</v>
      </c>
      <c r="B958" s="6" t="s">
        <v>57</v>
      </c>
      <c r="C958" s="6" t="s">
        <v>96</v>
      </c>
      <c r="D958" s="6" t="s">
        <v>97</v>
      </c>
      <c r="E958" s="6" t="s">
        <v>60</v>
      </c>
      <c r="F958" s="6" t="s">
        <v>61</v>
      </c>
      <c r="G958" s="6" t="s">
        <v>18</v>
      </c>
      <c r="H958" s="6" t="s">
        <v>104</v>
      </c>
      <c r="I958" s="6">
        <v>80</v>
      </c>
      <c r="J958" s="6">
        <v>24</v>
      </c>
      <c r="K958" s="6">
        <v>1663.92</v>
      </c>
      <c r="L958" s="6"/>
      <c r="M958" s="6" t="s">
        <v>136</v>
      </c>
    </row>
    <row r="959" spans="1:13" ht="14.25" customHeight="1" x14ac:dyDescent="0.2">
      <c r="A959" s="5">
        <v>45646</v>
      </c>
      <c r="B959" s="6" t="s">
        <v>57</v>
      </c>
      <c r="C959" s="6" t="s">
        <v>96</v>
      </c>
      <c r="D959" s="6" t="s">
        <v>97</v>
      </c>
      <c r="E959" s="6" t="s">
        <v>60</v>
      </c>
      <c r="F959" s="6" t="s">
        <v>61</v>
      </c>
      <c r="G959" s="6" t="s">
        <v>18</v>
      </c>
      <c r="H959" s="6" t="s">
        <v>19</v>
      </c>
      <c r="I959" s="6">
        <v>72</v>
      </c>
      <c r="J959" s="6">
        <v>24</v>
      </c>
      <c r="K959" s="6">
        <v>6407.28</v>
      </c>
      <c r="L959" s="6"/>
      <c r="M959" s="6" t="s">
        <v>136</v>
      </c>
    </row>
    <row r="960" spans="1:13" ht="14.25" customHeight="1" x14ac:dyDescent="0.2">
      <c r="A960" s="5">
        <v>45646</v>
      </c>
      <c r="B960" s="6" t="s">
        <v>57</v>
      </c>
      <c r="C960" s="6" t="s">
        <v>96</v>
      </c>
      <c r="D960" s="6" t="s">
        <v>97</v>
      </c>
      <c r="E960" s="6" t="s">
        <v>60</v>
      </c>
      <c r="F960" s="6" t="s">
        <v>61</v>
      </c>
      <c r="G960" s="6" t="s">
        <v>18</v>
      </c>
      <c r="H960" s="6" t="s">
        <v>19</v>
      </c>
      <c r="I960" s="6">
        <v>48</v>
      </c>
      <c r="J960" s="6">
        <v>6</v>
      </c>
      <c r="K960" s="6">
        <v>3080.34</v>
      </c>
      <c r="L960" s="6"/>
      <c r="M960" s="6" t="s">
        <v>136</v>
      </c>
    </row>
    <row r="961" spans="1:13" ht="14.25" customHeight="1" x14ac:dyDescent="0.2">
      <c r="A961" s="5">
        <v>45646</v>
      </c>
      <c r="B961" s="6" t="s">
        <v>57</v>
      </c>
      <c r="C961" s="6" t="s">
        <v>96</v>
      </c>
      <c r="D961" s="6" t="s">
        <v>97</v>
      </c>
      <c r="E961" s="6" t="s">
        <v>60</v>
      </c>
      <c r="F961" s="6" t="s">
        <v>61</v>
      </c>
      <c r="G961" s="6" t="s">
        <v>18</v>
      </c>
      <c r="H961" s="6" t="s">
        <v>131</v>
      </c>
      <c r="I961" s="6">
        <v>600</v>
      </c>
      <c r="J961" s="6">
        <v>50</v>
      </c>
      <c r="K961" s="6">
        <v>4152.5</v>
      </c>
      <c r="L961" s="6"/>
      <c r="M961" s="6" t="s">
        <v>136</v>
      </c>
    </row>
    <row r="962" spans="1:13" ht="14.25" customHeight="1" x14ac:dyDescent="0.2">
      <c r="A962" s="5">
        <v>45646</v>
      </c>
      <c r="B962" s="6" t="s">
        <v>57</v>
      </c>
      <c r="C962" s="6" t="s">
        <v>96</v>
      </c>
      <c r="D962" s="6" t="s">
        <v>97</v>
      </c>
      <c r="E962" s="6" t="s">
        <v>60</v>
      </c>
      <c r="F962" s="6" t="s">
        <v>61</v>
      </c>
      <c r="G962" s="6" t="s">
        <v>18</v>
      </c>
      <c r="H962" s="6" t="s">
        <v>131</v>
      </c>
      <c r="I962" s="6">
        <v>600</v>
      </c>
      <c r="J962" s="6">
        <v>50</v>
      </c>
      <c r="K962" s="6">
        <v>10272.5</v>
      </c>
      <c r="L962" s="6"/>
      <c r="M962" s="6" t="s">
        <v>136</v>
      </c>
    </row>
    <row r="963" spans="1:13" ht="14.25" customHeight="1" x14ac:dyDescent="0.2">
      <c r="A963" s="5">
        <v>45646</v>
      </c>
      <c r="B963" s="6" t="s">
        <v>57</v>
      </c>
      <c r="C963" s="6" t="s">
        <v>96</v>
      </c>
      <c r="D963" s="6" t="s">
        <v>97</v>
      </c>
      <c r="E963" s="6" t="s">
        <v>60</v>
      </c>
      <c r="F963" s="6" t="s">
        <v>61</v>
      </c>
      <c r="G963" s="6" t="s">
        <v>18</v>
      </c>
      <c r="H963" s="6" t="s">
        <v>131</v>
      </c>
      <c r="I963" s="6">
        <v>144</v>
      </c>
      <c r="J963" s="6">
        <v>36</v>
      </c>
      <c r="K963" s="6">
        <v>3182.04</v>
      </c>
      <c r="L963" s="6"/>
      <c r="M963" s="6" t="s">
        <v>136</v>
      </c>
    </row>
    <row r="964" spans="1:13" ht="14.25" customHeight="1" x14ac:dyDescent="0.2">
      <c r="A964" s="5">
        <v>45646</v>
      </c>
      <c r="B964" s="6" t="s">
        <v>57</v>
      </c>
      <c r="C964" s="6" t="s">
        <v>99</v>
      </c>
      <c r="D964" s="6" t="s">
        <v>100</v>
      </c>
      <c r="E964" s="6" t="s">
        <v>81</v>
      </c>
      <c r="F964" s="6" t="s">
        <v>82</v>
      </c>
      <c r="G964" s="6" t="s">
        <v>18</v>
      </c>
      <c r="H964" s="6" t="s">
        <v>109</v>
      </c>
      <c r="I964" s="6">
        <v>160</v>
      </c>
      <c r="J964" s="6">
        <v>320</v>
      </c>
      <c r="K964" s="6">
        <v>32960</v>
      </c>
      <c r="L964" s="6"/>
      <c r="M964" s="6" t="s">
        <v>136</v>
      </c>
    </row>
    <row r="965" spans="1:13" ht="14.25" customHeight="1" x14ac:dyDescent="0.2">
      <c r="A965" s="5">
        <v>45646</v>
      </c>
      <c r="B965" s="6" t="s">
        <v>57</v>
      </c>
      <c r="C965" s="6" t="s">
        <v>96</v>
      </c>
      <c r="D965" s="6" t="s">
        <v>97</v>
      </c>
      <c r="E965" s="6" t="s">
        <v>60</v>
      </c>
      <c r="F965" s="6" t="s">
        <v>61</v>
      </c>
      <c r="G965" s="6" t="s">
        <v>18</v>
      </c>
      <c r="H965" s="6" t="s">
        <v>109</v>
      </c>
      <c r="I965" s="6">
        <v>160</v>
      </c>
      <c r="J965" s="6">
        <v>160</v>
      </c>
      <c r="K965" s="6">
        <v>16480</v>
      </c>
      <c r="L965" s="6"/>
      <c r="M965" s="6" t="s">
        <v>136</v>
      </c>
    </row>
    <row r="966" spans="1:13" ht="14.25" customHeight="1" x14ac:dyDescent="0.2">
      <c r="A966" s="5">
        <v>45646</v>
      </c>
      <c r="B966" s="6" t="s">
        <v>57</v>
      </c>
      <c r="C966" s="6" t="s">
        <v>67</v>
      </c>
      <c r="D966" s="6" t="s">
        <v>68</v>
      </c>
      <c r="E966" s="6" t="s">
        <v>60</v>
      </c>
      <c r="F966" s="6" t="s">
        <v>61</v>
      </c>
      <c r="G966" s="6" t="s">
        <v>110</v>
      </c>
      <c r="H966" s="6" t="s">
        <v>111</v>
      </c>
      <c r="I966" s="6">
        <v>24</v>
      </c>
      <c r="J966" s="6">
        <v>12</v>
      </c>
      <c r="K966" s="6">
        <v>3000</v>
      </c>
      <c r="L966" s="6"/>
      <c r="M966" s="6" t="s">
        <v>136</v>
      </c>
    </row>
    <row r="967" spans="1:13" ht="14.25" customHeight="1" x14ac:dyDescent="0.2">
      <c r="A967" s="5">
        <v>45646</v>
      </c>
      <c r="B967" s="6" t="s">
        <v>57</v>
      </c>
      <c r="C967" s="6" t="s">
        <v>67</v>
      </c>
      <c r="D967" s="6" t="s">
        <v>68</v>
      </c>
      <c r="E967" s="6" t="s">
        <v>60</v>
      </c>
      <c r="F967" s="6" t="s">
        <v>61</v>
      </c>
      <c r="G967" s="6" t="s">
        <v>110</v>
      </c>
      <c r="H967" s="6" t="s">
        <v>111</v>
      </c>
      <c r="I967" s="6">
        <v>36</v>
      </c>
      <c r="J967" s="6">
        <v>12</v>
      </c>
      <c r="K967" s="6">
        <v>1350</v>
      </c>
      <c r="L967" s="6"/>
      <c r="M967" s="6" t="s">
        <v>136</v>
      </c>
    </row>
    <row r="968" spans="1:13" ht="14.25" customHeight="1" x14ac:dyDescent="0.2">
      <c r="A968" s="5">
        <v>45646</v>
      </c>
      <c r="B968" s="6" t="s">
        <v>57</v>
      </c>
      <c r="C968" s="6" t="s">
        <v>67</v>
      </c>
      <c r="D968" s="6" t="s">
        <v>68</v>
      </c>
      <c r="E968" s="6" t="s">
        <v>60</v>
      </c>
      <c r="F968" s="6" t="s">
        <v>61</v>
      </c>
      <c r="G968" s="6" t="s">
        <v>110</v>
      </c>
      <c r="H968" s="6" t="s">
        <v>111</v>
      </c>
      <c r="I968" s="6">
        <v>72</v>
      </c>
      <c r="J968" s="6">
        <v>12</v>
      </c>
      <c r="K968" s="6">
        <v>790.08</v>
      </c>
      <c r="L968" s="6"/>
      <c r="M968" s="6" t="s">
        <v>136</v>
      </c>
    </row>
    <row r="969" spans="1:13" ht="14.25" customHeight="1" x14ac:dyDescent="0.2">
      <c r="A969" s="5">
        <v>45646</v>
      </c>
      <c r="B969" s="6" t="s">
        <v>57</v>
      </c>
      <c r="C969" s="6" t="s">
        <v>67</v>
      </c>
      <c r="D969" s="6" t="s">
        <v>68</v>
      </c>
      <c r="E969" s="6" t="s">
        <v>60</v>
      </c>
      <c r="F969" s="6" t="s">
        <v>61</v>
      </c>
      <c r="G969" s="6" t="s">
        <v>110</v>
      </c>
      <c r="H969" s="6" t="s">
        <v>111</v>
      </c>
      <c r="I969" s="6">
        <v>36</v>
      </c>
      <c r="J969" s="6">
        <v>12</v>
      </c>
      <c r="K969" s="6">
        <v>1350</v>
      </c>
      <c r="L969" s="6"/>
      <c r="M969" s="6" t="s">
        <v>136</v>
      </c>
    </row>
    <row r="970" spans="1:13" ht="14.25" customHeight="1" x14ac:dyDescent="0.2">
      <c r="A970" s="5">
        <v>45646</v>
      </c>
      <c r="B970" s="6" t="s">
        <v>57</v>
      </c>
      <c r="C970" s="6" t="s">
        <v>67</v>
      </c>
      <c r="D970" s="6" t="s">
        <v>68</v>
      </c>
      <c r="E970" s="6" t="s">
        <v>60</v>
      </c>
      <c r="F970" s="6" t="s">
        <v>61</v>
      </c>
      <c r="G970" s="6" t="s">
        <v>110</v>
      </c>
      <c r="H970" s="6" t="s">
        <v>111</v>
      </c>
      <c r="I970" s="6">
        <v>120</v>
      </c>
      <c r="J970" s="6">
        <v>12</v>
      </c>
      <c r="K970" s="6">
        <v>750</v>
      </c>
      <c r="L970" s="6"/>
      <c r="M970" s="6" t="s">
        <v>136</v>
      </c>
    </row>
    <row r="971" spans="1:13" ht="14.25" customHeight="1" x14ac:dyDescent="0.2">
      <c r="A971" s="5">
        <v>45646</v>
      </c>
      <c r="B971" s="6" t="s">
        <v>57</v>
      </c>
      <c r="C971" s="6" t="s">
        <v>67</v>
      </c>
      <c r="D971" s="6" t="s">
        <v>68</v>
      </c>
      <c r="E971" s="6" t="s">
        <v>60</v>
      </c>
      <c r="F971" s="6" t="s">
        <v>61</v>
      </c>
      <c r="G971" s="6" t="s">
        <v>110</v>
      </c>
      <c r="H971" s="6" t="s">
        <v>111</v>
      </c>
      <c r="I971" s="6">
        <v>48</v>
      </c>
      <c r="J971" s="6">
        <v>24</v>
      </c>
      <c r="K971" s="6">
        <v>3400.08</v>
      </c>
      <c r="L971" s="6"/>
      <c r="M971" s="6" t="s">
        <v>136</v>
      </c>
    </row>
    <row r="972" spans="1:13" ht="14.25" customHeight="1" x14ac:dyDescent="0.2">
      <c r="A972" s="5">
        <v>45646</v>
      </c>
      <c r="B972" s="6" t="s">
        <v>57</v>
      </c>
      <c r="C972" s="6" t="s">
        <v>96</v>
      </c>
      <c r="D972" s="6" t="s">
        <v>97</v>
      </c>
      <c r="E972" s="6" t="s">
        <v>60</v>
      </c>
      <c r="F972" s="6" t="s">
        <v>61</v>
      </c>
      <c r="G972" s="6" t="s">
        <v>110</v>
      </c>
      <c r="H972" s="6" t="s">
        <v>111</v>
      </c>
      <c r="I972" s="6">
        <v>24</v>
      </c>
      <c r="J972" s="6">
        <v>48</v>
      </c>
      <c r="K972" s="6">
        <v>6000</v>
      </c>
      <c r="L972" s="6"/>
      <c r="M972" s="6" t="s">
        <v>136</v>
      </c>
    </row>
    <row r="973" spans="1:13" ht="14.25" customHeight="1" x14ac:dyDescent="0.2">
      <c r="A973" s="5">
        <v>45646</v>
      </c>
      <c r="B973" s="6" t="s">
        <v>57</v>
      </c>
      <c r="C973" s="6" t="s">
        <v>67</v>
      </c>
      <c r="D973" s="6" t="s">
        <v>68</v>
      </c>
      <c r="E973" s="6" t="s">
        <v>60</v>
      </c>
      <c r="F973" s="6" t="s">
        <v>61</v>
      </c>
      <c r="G973" s="6" t="s">
        <v>26</v>
      </c>
      <c r="H973" s="6" t="s">
        <v>27</v>
      </c>
      <c r="I973" s="6">
        <v>12</v>
      </c>
      <c r="J973" s="6">
        <v>12</v>
      </c>
      <c r="K973" s="6">
        <v>2946.48</v>
      </c>
      <c r="L973" s="6"/>
      <c r="M973" s="6" t="s">
        <v>136</v>
      </c>
    </row>
    <row r="974" spans="1:13" ht="14.25" customHeight="1" x14ac:dyDescent="0.2">
      <c r="A974" s="5">
        <v>45646</v>
      </c>
      <c r="B974" s="6" t="s">
        <v>57</v>
      </c>
      <c r="C974" s="6" t="s">
        <v>96</v>
      </c>
      <c r="D974" s="6" t="s">
        <v>97</v>
      </c>
      <c r="E974" s="6" t="s">
        <v>60</v>
      </c>
      <c r="F974" s="6" t="s">
        <v>61</v>
      </c>
      <c r="G974" s="6" t="s">
        <v>26</v>
      </c>
      <c r="H974" s="6" t="s">
        <v>27</v>
      </c>
      <c r="I974" s="6">
        <v>24</v>
      </c>
      <c r="J974" s="6">
        <v>6</v>
      </c>
      <c r="K974" s="6">
        <v>2625</v>
      </c>
      <c r="L974" s="6"/>
      <c r="M974" s="6" t="s">
        <v>136</v>
      </c>
    </row>
    <row r="975" spans="1:13" ht="14.25" customHeight="1" x14ac:dyDescent="0.2">
      <c r="A975" s="5">
        <v>45646</v>
      </c>
      <c r="B975" s="6" t="s">
        <v>57</v>
      </c>
      <c r="C975" s="6" t="s">
        <v>67</v>
      </c>
      <c r="D975" s="6" t="s">
        <v>68</v>
      </c>
      <c r="E975" s="6" t="s">
        <v>60</v>
      </c>
      <c r="F975" s="6" t="s">
        <v>61</v>
      </c>
      <c r="G975" s="6" t="s">
        <v>26</v>
      </c>
      <c r="H975" s="6" t="s">
        <v>27</v>
      </c>
      <c r="I975" s="6">
        <v>144</v>
      </c>
      <c r="J975" s="6">
        <v>72</v>
      </c>
      <c r="K975" s="6">
        <v>1440</v>
      </c>
      <c r="L975" s="6"/>
      <c r="M975" s="6" t="s">
        <v>136</v>
      </c>
    </row>
    <row r="976" spans="1:13" ht="14.25" customHeight="1" x14ac:dyDescent="0.2">
      <c r="A976" s="5">
        <v>45646</v>
      </c>
      <c r="B976" s="6" t="s">
        <v>57</v>
      </c>
      <c r="C976" s="6" t="s">
        <v>67</v>
      </c>
      <c r="D976" s="6" t="s">
        <v>68</v>
      </c>
      <c r="E976" s="6" t="s">
        <v>60</v>
      </c>
      <c r="F976" s="6" t="s">
        <v>61</v>
      </c>
      <c r="G976" s="6" t="s">
        <v>26</v>
      </c>
      <c r="H976" s="6" t="s">
        <v>116</v>
      </c>
      <c r="I976" s="6">
        <v>144</v>
      </c>
      <c r="J976" s="6">
        <v>12</v>
      </c>
      <c r="K976" s="6">
        <v>1060.68</v>
      </c>
      <c r="L976" s="6"/>
      <c r="M976" s="6" t="s">
        <v>136</v>
      </c>
    </row>
    <row r="977" spans="1:13" ht="14.25" customHeight="1" x14ac:dyDescent="0.2">
      <c r="A977" s="5">
        <v>45646</v>
      </c>
      <c r="B977" s="6" t="s">
        <v>57</v>
      </c>
      <c r="C977" s="6" t="s">
        <v>67</v>
      </c>
      <c r="D977" s="6" t="s">
        <v>68</v>
      </c>
      <c r="E977" s="6" t="s">
        <v>60</v>
      </c>
      <c r="F977" s="6" t="s">
        <v>61</v>
      </c>
      <c r="G977" s="6" t="s">
        <v>31</v>
      </c>
      <c r="H977" s="6" t="s">
        <v>117</v>
      </c>
      <c r="I977" s="6">
        <v>60</v>
      </c>
      <c r="J977" s="6">
        <v>120</v>
      </c>
      <c r="K977" s="6">
        <v>5404.8</v>
      </c>
      <c r="L977" s="6"/>
      <c r="M977" s="6" t="s">
        <v>136</v>
      </c>
    </row>
    <row r="978" spans="1:13" ht="14.25" customHeight="1" x14ac:dyDescent="0.2">
      <c r="A978" s="5">
        <v>45646</v>
      </c>
      <c r="B978" s="6" t="s">
        <v>57</v>
      </c>
      <c r="C978" s="6" t="s">
        <v>67</v>
      </c>
      <c r="D978" s="6" t="s">
        <v>68</v>
      </c>
      <c r="E978" s="6" t="s">
        <v>60</v>
      </c>
      <c r="F978" s="6" t="s">
        <v>61</v>
      </c>
      <c r="G978" s="6" t="s">
        <v>31</v>
      </c>
      <c r="H978" s="6" t="s">
        <v>117</v>
      </c>
      <c r="I978" s="6">
        <v>30</v>
      </c>
      <c r="J978" s="6">
        <v>30</v>
      </c>
      <c r="K978" s="6">
        <v>4324.2</v>
      </c>
      <c r="L978" s="6"/>
      <c r="M978" s="6" t="s">
        <v>136</v>
      </c>
    </row>
    <row r="979" spans="1:13" ht="14.25" customHeight="1" x14ac:dyDescent="0.2">
      <c r="A979" s="5">
        <v>45646</v>
      </c>
      <c r="B979" s="6" t="s">
        <v>57</v>
      </c>
      <c r="C979" s="6" t="s">
        <v>67</v>
      </c>
      <c r="D979" s="6" t="s">
        <v>68</v>
      </c>
      <c r="E979" s="6" t="s">
        <v>60</v>
      </c>
      <c r="F979" s="6" t="s">
        <v>61</v>
      </c>
      <c r="G979" s="6" t="s">
        <v>31</v>
      </c>
      <c r="H979" s="6" t="s">
        <v>117</v>
      </c>
      <c r="I979" s="6">
        <v>40</v>
      </c>
      <c r="J979" s="6">
        <v>40</v>
      </c>
      <c r="K979" s="6">
        <v>4324.3999999999996</v>
      </c>
      <c r="L979" s="6"/>
      <c r="M979" s="6" t="s">
        <v>136</v>
      </c>
    </row>
    <row r="980" spans="1:13" ht="14.25" customHeight="1" x14ac:dyDescent="0.2">
      <c r="A980" s="5">
        <v>45646</v>
      </c>
      <c r="B980" s="6" t="s">
        <v>57</v>
      </c>
      <c r="C980" s="6" t="s">
        <v>67</v>
      </c>
      <c r="D980" s="6" t="s">
        <v>68</v>
      </c>
      <c r="E980" s="6" t="s">
        <v>60</v>
      </c>
      <c r="F980" s="6" t="s">
        <v>61</v>
      </c>
      <c r="G980" s="6" t="s">
        <v>31</v>
      </c>
      <c r="H980" s="6" t="s">
        <v>32</v>
      </c>
      <c r="I980" s="6">
        <v>54</v>
      </c>
      <c r="J980" s="6">
        <v>54</v>
      </c>
      <c r="K980" s="6">
        <v>6631.74</v>
      </c>
      <c r="L980" s="6"/>
      <c r="M980" s="6" t="s">
        <v>136</v>
      </c>
    </row>
    <row r="981" spans="1:13" ht="14.25" customHeight="1" x14ac:dyDescent="0.2">
      <c r="A981" s="5">
        <v>45646</v>
      </c>
      <c r="B981" s="6" t="s">
        <v>57</v>
      </c>
      <c r="C981" s="6" t="s">
        <v>67</v>
      </c>
      <c r="D981" s="6" t="s">
        <v>68</v>
      </c>
      <c r="E981" s="6" t="s">
        <v>60</v>
      </c>
      <c r="F981" s="6" t="s">
        <v>61</v>
      </c>
      <c r="G981" s="6" t="s">
        <v>31</v>
      </c>
      <c r="H981" s="6" t="s">
        <v>32</v>
      </c>
      <c r="I981" s="6">
        <v>36</v>
      </c>
      <c r="J981" s="6">
        <v>36</v>
      </c>
      <c r="K981" s="6">
        <v>4421.16</v>
      </c>
      <c r="L981" s="6"/>
      <c r="M981" s="6" t="s">
        <v>136</v>
      </c>
    </row>
    <row r="982" spans="1:13" ht="14.25" customHeight="1" x14ac:dyDescent="0.2">
      <c r="A982" s="5">
        <v>45646</v>
      </c>
      <c r="B982" s="6" t="s">
        <v>57</v>
      </c>
      <c r="C982" s="6" t="s">
        <v>67</v>
      </c>
      <c r="D982" s="6" t="s">
        <v>68</v>
      </c>
      <c r="E982" s="6" t="s">
        <v>60</v>
      </c>
      <c r="F982" s="6" t="s">
        <v>61</v>
      </c>
      <c r="G982" s="6" t="s">
        <v>31</v>
      </c>
      <c r="H982" s="6" t="s">
        <v>32</v>
      </c>
      <c r="I982" s="6">
        <v>48</v>
      </c>
      <c r="J982" s="6">
        <v>48</v>
      </c>
      <c r="K982" s="6">
        <v>8216.16</v>
      </c>
      <c r="L982" s="6"/>
      <c r="M982" s="6" t="s">
        <v>136</v>
      </c>
    </row>
    <row r="983" spans="1:13" ht="14.25" customHeight="1" x14ac:dyDescent="0.2">
      <c r="A983" s="5">
        <v>45646</v>
      </c>
      <c r="B983" s="6" t="s">
        <v>57</v>
      </c>
      <c r="C983" s="6" t="s">
        <v>67</v>
      </c>
      <c r="D983" s="6" t="s">
        <v>68</v>
      </c>
      <c r="E983" s="6" t="s">
        <v>60</v>
      </c>
      <c r="F983" s="6" t="s">
        <v>61</v>
      </c>
      <c r="G983" s="6" t="s">
        <v>31</v>
      </c>
      <c r="H983" s="6" t="s">
        <v>32</v>
      </c>
      <c r="I983" s="6">
        <v>18</v>
      </c>
      <c r="J983" s="6">
        <v>18</v>
      </c>
      <c r="K983" s="6">
        <v>5921.1</v>
      </c>
      <c r="L983" s="6"/>
      <c r="M983" s="6" t="s">
        <v>136</v>
      </c>
    </row>
    <row r="984" spans="1:13" ht="14.25" customHeight="1" x14ac:dyDescent="0.2">
      <c r="A984" s="5">
        <v>45646</v>
      </c>
      <c r="B984" s="6" t="s">
        <v>57</v>
      </c>
      <c r="C984" s="6" t="s">
        <v>96</v>
      </c>
      <c r="D984" s="6" t="s">
        <v>97</v>
      </c>
      <c r="E984" s="6" t="s">
        <v>60</v>
      </c>
      <c r="F984" s="6" t="s">
        <v>61</v>
      </c>
      <c r="G984" s="6" t="s">
        <v>40</v>
      </c>
      <c r="H984" s="6" t="s">
        <v>41</v>
      </c>
      <c r="I984" s="6">
        <v>1080</v>
      </c>
      <c r="J984" s="6">
        <v>144</v>
      </c>
      <c r="K984" s="6">
        <v>6609.6</v>
      </c>
      <c r="L984" s="6"/>
      <c r="M984" s="6" t="s">
        <v>136</v>
      </c>
    </row>
    <row r="985" spans="1:13" ht="14.25" customHeight="1" x14ac:dyDescent="0.2">
      <c r="A985" s="5">
        <v>45646</v>
      </c>
      <c r="B985" s="6" t="s">
        <v>57</v>
      </c>
      <c r="C985" s="6" t="s">
        <v>99</v>
      </c>
      <c r="D985" s="6" t="s">
        <v>100</v>
      </c>
      <c r="E985" s="6" t="s">
        <v>81</v>
      </c>
      <c r="F985" s="6" t="s">
        <v>82</v>
      </c>
      <c r="G985" s="6" t="s">
        <v>40</v>
      </c>
      <c r="H985" s="6" t="s">
        <v>93</v>
      </c>
      <c r="I985" s="6">
        <v>32</v>
      </c>
      <c r="J985" s="6">
        <v>32</v>
      </c>
      <c r="K985" s="6">
        <v>5607.04</v>
      </c>
      <c r="L985" s="6"/>
      <c r="M985" s="6" t="s">
        <v>136</v>
      </c>
    </row>
    <row r="986" spans="1:13" ht="14.25" customHeight="1" x14ac:dyDescent="0.2">
      <c r="A986" s="5">
        <v>45646</v>
      </c>
      <c r="B986" s="6" t="s">
        <v>57</v>
      </c>
      <c r="C986" s="6" t="s">
        <v>96</v>
      </c>
      <c r="D986" s="6" t="s">
        <v>97</v>
      </c>
      <c r="E986" s="6" t="s">
        <v>60</v>
      </c>
      <c r="F986" s="6" t="s">
        <v>61</v>
      </c>
      <c r="G986" s="6" t="s">
        <v>40</v>
      </c>
      <c r="H986" s="6" t="s">
        <v>93</v>
      </c>
      <c r="I986" s="6">
        <v>32</v>
      </c>
      <c r="J986" s="6">
        <v>96</v>
      </c>
      <c r="K986" s="6">
        <v>16821.12</v>
      </c>
      <c r="L986" s="6"/>
      <c r="M986" s="6" t="s">
        <v>136</v>
      </c>
    </row>
    <row r="987" spans="1:13" ht="14.25" customHeight="1" x14ac:dyDescent="0.2">
      <c r="A987" s="5">
        <v>45646</v>
      </c>
      <c r="B987" s="6" t="s">
        <v>57</v>
      </c>
      <c r="C987" s="6" t="s">
        <v>99</v>
      </c>
      <c r="D987" s="6" t="s">
        <v>100</v>
      </c>
      <c r="E987" s="6" t="s">
        <v>81</v>
      </c>
      <c r="F987" s="6" t="s">
        <v>82</v>
      </c>
      <c r="G987" s="6" t="s">
        <v>40</v>
      </c>
      <c r="H987" s="6" t="s">
        <v>93</v>
      </c>
      <c r="I987" s="6">
        <v>16</v>
      </c>
      <c r="J987" s="6">
        <v>32</v>
      </c>
      <c r="K987" s="6">
        <v>9879.68</v>
      </c>
      <c r="L987" s="6"/>
      <c r="M987" s="6" t="s">
        <v>136</v>
      </c>
    </row>
    <row r="988" spans="1:13" ht="14.25" customHeight="1" x14ac:dyDescent="0.2">
      <c r="A988" s="5">
        <v>45646</v>
      </c>
      <c r="B988" s="6" t="s">
        <v>57</v>
      </c>
      <c r="C988" s="6" t="s">
        <v>96</v>
      </c>
      <c r="D988" s="6" t="s">
        <v>97</v>
      </c>
      <c r="E988" s="6" t="s">
        <v>60</v>
      </c>
      <c r="F988" s="6" t="s">
        <v>61</v>
      </c>
      <c r="G988" s="6" t="s">
        <v>40</v>
      </c>
      <c r="H988" s="6" t="s">
        <v>93</v>
      </c>
      <c r="I988" s="6">
        <v>16</v>
      </c>
      <c r="J988" s="6">
        <v>16</v>
      </c>
      <c r="K988" s="6">
        <v>4939.84</v>
      </c>
      <c r="L988" s="6"/>
      <c r="M988" s="6" t="s">
        <v>136</v>
      </c>
    </row>
    <row r="989" spans="1:13" ht="14.25" customHeight="1" x14ac:dyDescent="0.2">
      <c r="A989" s="5">
        <v>45646</v>
      </c>
      <c r="B989" s="6" t="s">
        <v>57</v>
      </c>
      <c r="C989" s="6" t="s">
        <v>99</v>
      </c>
      <c r="D989" s="6" t="s">
        <v>100</v>
      </c>
      <c r="E989" s="6" t="s">
        <v>81</v>
      </c>
      <c r="F989" s="6" t="s">
        <v>82</v>
      </c>
      <c r="G989" s="6" t="s">
        <v>40</v>
      </c>
      <c r="H989" s="6" t="s">
        <v>93</v>
      </c>
      <c r="I989" s="6">
        <v>16</v>
      </c>
      <c r="J989" s="6">
        <v>16</v>
      </c>
      <c r="K989" s="6">
        <v>4939.84</v>
      </c>
      <c r="L989" s="6"/>
      <c r="M989" s="6" t="s">
        <v>136</v>
      </c>
    </row>
    <row r="990" spans="1:13" ht="14.25" customHeight="1" x14ac:dyDescent="0.2">
      <c r="A990" s="5">
        <v>45646</v>
      </c>
      <c r="B990" s="6" t="s">
        <v>57</v>
      </c>
      <c r="C990" s="6" t="s">
        <v>99</v>
      </c>
      <c r="D990" s="6" t="s">
        <v>100</v>
      </c>
      <c r="E990" s="6" t="s">
        <v>81</v>
      </c>
      <c r="F990" s="6" t="s">
        <v>82</v>
      </c>
      <c r="G990" s="6" t="s">
        <v>40</v>
      </c>
      <c r="H990" s="6" t="s">
        <v>93</v>
      </c>
      <c r="I990" s="6">
        <v>4</v>
      </c>
      <c r="J990" s="6">
        <v>12</v>
      </c>
      <c r="K990" s="6">
        <v>17022.599999999999</v>
      </c>
      <c r="L990" s="6"/>
      <c r="M990" s="6" t="s">
        <v>136</v>
      </c>
    </row>
    <row r="991" spans="1:13" ht="14.25" customHeight="1" x14ac:dyDescent="0.2">
      <c r="A991" s="5">
        <v>45646</v>
      </c>
      <c r="B991" s="6" t="s">
        <v>57</v>
      </c>
      <c r="C991" s="6" t="s">
        <v>96</v>
      </c>
      <c r="D991" s="6" t="s">
        <v>97</v>
      </c>
      <c r="E991" s="6" t="s">
        <v>60</v>
      </c>
      <c r="F991" s="6" t="s">
        <v>61</v>
      </c>
      <c r="G991" s="6" t="s">
        <v>40</v>
      </c>
      <c r="H991" s="6" t="s">
        <v>93</v>
      </c>
      <c r="I991" s="6">
        <v>4</v>
      </c>
      <c r="J991" s="6">
        <v>16</v>
      </c>
      <c r="K991" s="6">
        <v>22696.799999999999</v>
      </c>
      <c r="L991" s="6"/>
      <c r="M991" s="6" t="s">
        <v>136</v>
      </c>
    </row>
    <row r="992" spans="1:13" ht="14.25" customHeight="1" x14ac:dyDescent="0.2">
      <c r="A992" s="5">
        <v>45646</v>
      </c>
      <c r="B992" s="6" t="s">
        <v>57</v>
      </c>
      <c r="C992" s="6" t="s">
        <v>99</v>
      </c>
      <c r="D992" s="6" t="s">
        <v>100</v>
      </c>
      <c r="E992" s="6" t="s">
        <v>81</v>
      </c>
      <c r="F992" s="6" t="s">
        <v>82</v>
      </c>
      <c r="G992" s="6" t="s">
        <v>40</v>
      </c>
      <c r="H992" s="6" t="s">
        <v>47</v>
      </c>
      <c r="I992" s="6">
        <v>72</v>
      </c>
      <c r="J992" s="6">
        <v>9</v>
      </c>
      <c r="K992" s="6">
        <v>2553.39</v>
      </c>
      <c r="L992" s="6"/>
      <c r="M992" s="6" t="s">
        <v>136</v>
      </c>
    </row>
    <row r="993" spans="1:13" ht="14.25" customHeight="1" x14ac:dyDescent="0.2">
      <c r="A993" s="5">
        <v>45646</v>
      </c>
      <c r="B993" s="6" t="s">
        <v>57</v>
      </c>
      <c r="C993" s="6" t="s">
        <v>96</v>
      </c>
      <c r="D993" s="6" t="s">
        <v>97</v>
      </c>
      <c r="E993" s="6" t="s">
        <v>60</v>
      </c>
      <c r="F993" s="6" t="s">
        <v>61</v>
      </c>
      <c r="G993" s="6" t="s">
        <v>40</v>
      </c>
      <c r="H993" s="6" t="s">
        <v>47</v>
      </c>
      <c r="I993" s="6">
        <v>16</v>
      </c>
      <c r="J993" s="6">
        <v>32</v>
      </c>
      <c r="K993" s="6">
        <v>55299.199999999997</v>
      </c>
      <c r="L993" s="6"/>
      <c r="M993" s="6" t="s">
        <v>136</v>
      </c>
    </row>
    <row r="994" spans="1:13" ht="14.25" customHeight="1" x14ac:dyDescent="0.2">
      <c r="A994" s="5">
        <v>45646</v>
      </c>
      <c r="B994" s="6" t="s">
        <v>57</v>
      </c>
      <c r="C994" s="6" t="s">
        <v>96</v>
      </c>
      <c r="D994" s="6" t="s">
        <v>97</v>
      </c>
      <c r="E994" s="6" t="s">
        <v>60</v>
      </c>
      <c r="F994" s="6" t="s">
        <v>61</v>
      </c>
      <c r="G994" s="6" t="s">
        <v>40</v>
      </c>
      <c r="H994" s="6" t="s">
        <v>47</v>
      </c>
      <c r="I994" s="6">
        <v>72</v>
      </c>
      <c r="J994" s="6">
        <v>24</v>
      </c>
      <c r="K994" s="6">
        <v>5767.92</v>
      </c>
      <c r="L994" s="6"/>
      <c r="M994" s="6" t="s">
        <v>136</v>
      </c>
    </row>
    <row r="995" spans="1:13" ht="14.25" customHeight="1" x14ac:dyDescent="0.2">
      <c r="A995" s="5">
        <v>45646</v>
      </c>
      <c r="B995" s="6" t="s">
        <v>57</v>
      </c>
      <c r="C995" s="6" t="s">
        <v>67</v>
      </c>
      <c r="D995" s="6" t="s">
        <v>68</v>
      </c>
      <c r="E995" s="6" t="s">
        <v>60</v>
      </c>
      <c r="F995" s="6" t="s">
        <v>61</v>
      </c>
      <c r="G995" s="6" t="s">
        <v>40</v>
      </c>
      <c r="H995" s="6" t="s">
        <v>50</v>
      </c>
      <c r="I995" s="6">
        <v>216</v>
      </c>
      <c r="J995" s="6">
        <v>45</v>
      </c>
      <c r="K995" s="6">
        <v>4693.95</v>
      </c>
      <c r="L995" s="6"/>
      <c r="M995" s="6" t="s">
        <v>136</v>
      </c>
    </row>
    <row r="996" spans="1:13" ht="14.25" customHeight="1" x14ac:dyDescent="0.2">
      <c r="A996" s="5">
        <v>45646</v>
      </c>
      <c r="B996" s="6" t="s">
        <v>57</v>
      </c>
      <c r="C996" s="6" t="s">
        <v>67</v>
      </c>
      <c r="D996" s="6" t="s">
        <v>68</v>
      </c>
      <c r="E996" s="6" t="s">
        <v>60</v>
      </c>
      <c r="F996" s="6" t="s">
        <v>61</v>
      </c>
      <c r="G996" s="6" t="s">
        <v>55</v>
      </c>
      <c r="H996" s="6" t="s">
        <v>56</v>
      </c>
      <c r="I996" s="6">
        <v>6</v>
      </c>
      <c r="J996" s="6">
        <v>6</v>
      </c>
      <c r="K996" s="6">
        <v>4495.0200000000004</v>
      </c>
      <c r="L996" s="6"/>
      <c r="M996" s="6" t="s">
        <v>136</v>
      </c>
    </row>
    <row r="997" spans="1:13" ht="14.25" customHeight="1" x14ac:dyDescent="0.2">
      <c r="A997" s="5">
        <v>45646</v>
      </c>
      <c r="B997" s="6" t="s">
        <v>57</v>
      </c>
      <c r="C997" s="6" t="s">
        <v>67</v>
      </c>
      <c r="D997" s="6" t="s">
        <v>68</v>
      </c>
      <c r="E997" s="6" t="s">
        <v>60</v>
      </c>
      <c r="F997" s="6" t="s">
        <v>61</v>
      </c>
      <c r="G997" s="6" t="s">
        <v>55</v>
      </c>
      <c r="H997" s="6" t="s">
        <v>56</v>
      </c>
      <c r="I997" s="6">
        <v>4</v>
      </c>
      <c r="J997" s="6">
        <v>4</v>
      </c>
      <c r="K997" s="6">
        <v>3330</v>
      </c>
      <c r="L997" s="6"/>
      <c r="M997" s="6" t="s">
        <v>136</v>
      </c>
    </row>
    <row r="998" spans="1:13" ht="14.25" customHeight="1" x14ac:dyDescent="0.2">
      <c r="A998" s="5">
        <v>45646</v>
      </c>
      <c r="B998" s="6" t="s">
        <v>57</v>
      </c>
      <c r="C998" s="6" t="s">
        <v>67</v>
      </c>
      <c r="D998" s="6" t="s">
        <v>68</v>
      </c>
      <c r="E998" s="6" t="s">
        <v>60</v>
      </c>
      <c r="F998" s="6" t="s">
        <v>61</v>
      </c>
      <c r="G998" s="6" t="s">
        <v>55</v>
      </c>
      <c r="H998" s="6" t="s">
        <v>56</v>
      </c>
      <c r="I998" s="6">
        <v>4</v>
      </c>
      <c r="J998" s="6">
        <v>4</v>
      </c>
      <c r="K998" s="6">
        <v>3330</v>
      </c>
      <c r="L998" s="6"/>
      <c r="M998" s="6" t="s">
        <v>136</v>
      </c>
    </row>
    <row r="999" spans="1:13" ht="14.25" customHeight="1" x14ac:dyDescent="0.2">
      <c r="A999" s="5">
        <v>45646</v>
      </c>
      <c r="B999" s="6" t="s">
        <v>57</v>
      </c>
      <c r="C999" s="6" t="s">
        <v>67</v>
      </c>
      <c r="D999" s="6" t="s">
        <v>68</v>
      </c>
      <c r="E999" s="6" t="s">
        <v>60</v>
      </c>
      <c r="F999" s="6" t="s">
        <v>61</v>
      </c>
      <c r="G999" s="6" t="s">
        <v>55</v>
      </c>
      <c r="H999" s="6" t="s">
        <v>56</v>
      </c>
      <c r="I999" s="6">
        <v>288</v>
      </c>
      <c r="J999" s="6">
        <v>324</v>
      </c>
      <c r="K999" s="6">
        <v>3508.92</v>
      </c>
      <c r="L999" s="6"/>
      <c r="M999" s="6" t="s">
        <v>136</v>
      </c>
    </row>
    <row r="1000" spans="1:13" ht="14.25" customHeight="1" x14ac:dyDescent="0.2">
      <c r="A1000" s="5">
        <v>45646</v>
      </c>
      <c r="B1000" s="6" t="s">
        <v>57</v>
      </c>
      <c r="C1000" s="6" t="s">
        <v>67</v>
      </c>
      <c r="D1000" s="6" t="s">
        <v>68</v>
      </c>
      <c r="E1000" s="6" t="s">
        <v>60</v>
      </c>
      <c r="F1000" s="6" t="s">
        <v>61</v>
      </c>
      <c r="G1000" s="6" t="s">
        <v>55</v>
      </c>
      <c r="H1000" s="6" t="s">
        <v>56</v>
      </c>
      <c r="I1000" s="6">
        <v>288</v>
      </c>
      <c r="J1000" s="6">
        <v>216</v>
      </c>
      <c r="K1000" s="6">
        <v>1844.64</v>
      </c>
      <c r="L1000" s="6"/>
      <c r="M1000" s="6" t="s">
        <v>136</v>
      </c>
    </row>
    <row r="1001" spans="1:13" ht="14.25" customHeight="1" x14ac:dyDescent="0.2">
      <c r="A1001" s="5">
        <v>45646</v>
      </c>
      <c r="B1001" s="6" t="s">
        <v>57</v>
      </c>
      <c r="C1001" s="6" t="s">
        <v>67</v>
      </c>
      <c r="D1001" s="6" t="s">
        <v>68</v>
      </c>
      <c r="E1001" s="6" t="s">
        <v>60</v>
      </c>
      <c r="F1001" s="6" t="s">
        <v>61</v>
      </c>
      <c r="G1001" s="6" t="s">
        <v>62</v>
      </c>
      <c r="H1001" s="6" t="s">
        <v>124</v>
      </c>
      <c r="I1001" s="6">
        <v>12</v>
      </c>
      <c r="J1001" s="6">
        <v>24</v>
      </c>
      <c r="K1001" s="6">
        <v>4422.24</v>
      </c>
      <c r="L1001" s="6"/>
      <c r="M1001" s="6" t="s">
        <v>136</v>
      </c>
    </row>
    <row r="1002" spans="1:13" ht="14.25" customHeight="1" x14ac:dyDescent="0.2">
      <c r="A1002" s="5">
        <v>45646</v>
      </c>
      <c r="B1002" s="6" t="s">
        <v>57</v>
      </c>
      <c r="C1002" s="6" t="s">
        <v>67</v>
      </c>
      <c r="D1002" s="6" t="s">
        <v>68</v>
      </c>
      <c r="E1002" s="6" t="s">
        <v>60</v>
      </c>
      <c r="F1002" s="6" t="s">
        <v>61</v>
      </c>
      <c r="G1002" s="6" t="s">
        <v>62</v>
      </c>
      <c r="H1002" s="6" t="s">
        <v>124</v>
      </c>
      <c r="I1002" s="6">
        <v>12</v>
      </c>
      <c r="J1002" s="6">
        <v>60</v>
      </c>
      <c r="K1002" s="6">
        <v>9610.7999999999993</v>
      </c>
      <c r="L1002" s="6"/>
      <c r="M1002" s="6" t="s">
        <v>136</v>
      </c>
    </row>
    <row r="1003" spans="1:13" ht="14.25" customHeight="1" x14ac:dyDescent="0.2">
      <c r="A1003" s="5">
        <v>45646</v>
      </c>
      <c r="B1003" s="6" t="s">
        <v>57</v>
      </c>
      <c r="C1003" s="6" t="s">
        <v>67</v>
      </c>
      <c r="D1003" s="6" t="s">
        <v>68</v>
      </c>
      <c r="E1003" s="6" t="s">
        <v>60</v>
      </c>
      <c r="F1003" s="6" t="s">
        <v>61</v>
      </c>
      <c r="G1003" s="6" t="s">
        <v>62</v>
      </c>
      <c r="H1003" s="6" t="s">
        <v>124</v>
      </c>
      <c r="I1003" s="6">
        <v>6</v>
      </c>
      <c r="J1003" s="6">
        <v>30</v>
      </c>
      <c r="K1003" s="6">
        <v>13583.1</v>
      </c>
      <c r="L1003" s="6"/>
      <c r="M1003" s="6" t="s">
        <v>136</v>
      </c>
    </row>
    <row r="1004" spans="1:13" ht="14.25" customHeight="1" x14ac:dyDescent="0.2">
      <c r="A1004" s="5">
        <v>45646</v>
      </c>
      <c r="B1004" s="6" t="s">
        <v>57</v>
      </c>
      <c r="C1004" s="6" t="s">
        <v>67</v>
      </c>
      <c r="D1004" s="6" t="s">
        <v>68</v>
      </c>
      <c r="E1004" s="6" t="s">
        <v>60</v>
      </c>
      <c r="F1004" s="6" t="s">
        <v>61</v>
      </c>
      <c r="G1004" s="6" t="s">
        <v>62</v>
      </c>
      <c r="H1004" s="6" t="s">
        <v>124</v>
      </c>
      <c r="I1004" s="6">
        <v>6</v>
      </c>
      <c r="J1004" s="6">
        <v>30</v>
      </c>
      <c r="K1004" s="6">
        <v>11916.6</v>
      </c>
      <c r="L1004" s="6"/>
      <c r="M1004" s="6" t="s">
        <v>136</v>
      </c>
    </row>
    <row r="1005" spans="1:13" ht="14.25" customHeight="1" x14ac:dyDescent="0.2">
      <c r="A1005" s="5">
        <v>45646</v>
      </c>
      <c r="B1005" s="6" t="s">
        <v>57</v>
      </c>
      <c r="C1005" s="6" t="s">
        <v>67</v>
      </c>
      <c r="D1005" s="6" t="s">
        <v>68</v>
      </c>
      <c r="E1005" s="6" t="s">
        <v>60</v>
      </c>
      <c r="F1005" s="6" t="s">
        <v>61</v>
      </c>
      <c r="G1005" s="6" t="s">
        <v>62</v>
      </c>
      <c r="H1005" s="6" t="s">
        <v>124</v>
      </c>
      <c r="I1005" s="6">
        <v>4</v>
      </c>
      <c r="J1005" s="6">
        <v>4</v>
      </c>
      <c r="K1005" s="6">
        <v>1981.48</v>
      </c>
      <c r="L1005" s="6"/>
      <c r="M1005" s="6" t="s">
        <v>136</v>
      </c>
    </row>
    <row r="1006" spans="1:13" ht="14.25" customHeight="1" x14ac:dyDescent="0.2">
      <c r="A1006" s="5">
        <v>45646</v>
      </c>
      <c r="B1006" s="6" t="s">
        <v>57</v>
      </c>
      <c r="C1006" s="6" t="s">
        <v>67</v>
      </c>
      <c r="D1006" s="6" t="s">
        <v>68</v>
      </c>
      <c r="E1006" s="6" t="s">
        <v>60</v>
      </c>
      <c r="F1006" s="6" t="s">
        <v>61</v>
      </c>
      <c r="G1006" s="6" t="s">
        <v>62</v>
      </c>
      <c r="H1006" s="6" t="s">
        <v>124</v>
      </c>
      <c r="I1006" s="6">
        <v>4</v>
      </c>
      <c r="J1006" s="6">
        <v>4</v>
      </c>
      <c r="K1006" s="6">
        <v>1981.48</v>
      </c>
      <c r="L1006" s="6"/>
      <c r="M1006" s="6" t="s">
        <v>136</v>
      </c>
    </row>
    <row r="1007" spans="1:13" ht="14.25" customHeight="1" x14ac:dyDescent="0.2">
      <c r="A1007" s="5">
        <v>45646</v>
      </c>
      <c r="B1007" s="6" t="s">
        <v>57</v>
      </c>
      <c r="C1007" s="6" t="s">
        <v>67</v>
      </c>
      <c r="D1007" s="6" t="s">
        <v>68</v>
      </c>
      <c r="E1007" s="6" t="s">
        <v>60</v>
      </c>
      <c r="F1007" s="6" t="s">
        <v>61</v>
      </c>
      <c r="G1007" s="6" t="s">
        <v>62</v>
      </c>
      <c r="H1007" s="6" t="s">
        <v>124</v>
      </c>
      <c r="I1007" s="6">
        <v>4</v>
      </c>
      <c r="J1007" s="6">
        <v>32</v>
      </c>
      <c r="K1007" s="6">
        <v>20444.48</v>
      </c>
      <c r="L1007" s="6"/>
      <c r="M1007" s="6" t="s">
        <v>136</v>
      </c>
    </row>
    <row r="1008" spans="1:13" ht="14.25" customHeight="1" x14ac:dyDescent="0.2">
      <c r="A1008" s="5">
        <v>45646</v>
      </c>
      <c r="B1008" s="6" t="s">
        <v>57</v>
      </c>
      <c r="C1008" s="6" t="s">
        <v>67</v>
      </c>
      <c r="D1008" s="6" t="s">
        <v>68</v>
      </c>
      <c r="E1008" s="6" t="s">
        <v>60</v>
      </c>
      <c r="F1008" s="6" t="s">
        <v>61</v>
      </c>
      <c r="G1008" s="6" t="s">
        <v>62</v>
      </c>
      <c r="H1008" s="6" t="s">
        <v>124</v>
      </c>
      <c r="I1008" s="6">
        <v>4</v>
      </c>
      <c r="J1008" s="6">
        <v>32</v>
      </c>
      <c r="K1008" s="6">
        <v>18073.919999999998</v>
      </c>
      <c r="L1008" s="6"/>
      <c r="M1008" s="6" t="s">
        <v>136</v>
      </c>
    </row>
    <row r="1009" spans="1:13" ht="14.25" customHeight="1" x14ac:dyDescent="0.2">
      <c r="A1009" s="5">
        <v>45646</v>
      </c>
      <c r="B1009" s="6" t="s">
        <v>57</v>
      </c>
      <c r="C1009" s="6" t="s">
        <v>67</v>
      </c>
      <c r="D1009" s="6" t="s">
        <v>68</v>
      </c>
      <c r="E1009" s="6" t="s">
        <v>60</v>
      </c>
      <c r="F1009" s="6" t="s">
        <v>61</v>
      </c>
      <c r="G1009" s="6" t="s">
        <v>62</v>
      </c>
      <c r="H1009" s="6" t="s">
        <v>63</v>
      </c>
      <c r="I1009" s="6">
        <v>3</v>
      </c>
      <c r="J1009" s="6">
        <v>6</v>
      </c>
      <c r="K1009" s="6">
        <v>5388.84</v>
      </c>
      <c r="L1009" s="6"/>
      <c r="M1009" s="6" t="s">
        <v>136</v>
      </c>
    </row>
    <row r="1010" spans="1:13" ht="14.25" customHeight="1" x14ac:dyDescent="0.2">
      <c r="A1010" s="5">
        <v>45646</v>
      </c>
      <c r="B1010" s="6" t="s">
        <v>57</v>
      </c>
      <c r="C1010" s="6" t="s">
        <v>96</v>
      </c>
      <c r="D1010" s="6" t="s">
        <v>97</v>
      </c>
      <c r="E1010" s="6" t="s">
        <v>60</v>
      </c>
      <c r="F1010" s="6" t="s">
        <v>61</v>
      </c>
      <c r="G1010" s="6" t="s">
        <v>62</v>
      </c>
      <c r="H1010" s="6" t="s">
        <v>63</v>
      </c>
      <c r="I1010" s="6">
        <v>2</v>
      </c>
      <c r="J1010" s="6">
        <v>4</v>
      </c>
      <c r="K1010" s="6">
        <v>5648.12</v>
      </c>
      <c r="L1010" s="6"/>
      <c r="M1010" s="6" t="s">
        <v>136</v>
      </c>
    </row>
    <row r="1011" spans="1:13" ht="14.25" customHeight="1" x14ac:dyDescent="0.2">
      <c r="A1011" s="5">
        <v>45646</v>
      </c>
      <c r="B1011" s="6" t="s">
        <v>57</v>
      </c>
      <c r="C1011" s="6" t="s">
        <v>96</v>
      </c>
      <c r="D1011" s="6" t="s">
        <v>97</v>
      </c>
      <c r="E1011" s="6" t="s">
        <v>60</v>
      </c>
      <c r="F1011" s="6" t="s">
        <v>61</v>
      </c>
      <c r="G1011" s="6" t="s">
        <v>62</v>
      </c>
      <c r="H1011" s="6" t="s">
        <v>63</v>
      </c>
      <c r="I1011" s="6">
        <v>2</v>
      </c>
      <c r="J1011" s="6">
        <v>6</v>
      </c>
      <c r="K1011" s="6">
        <v>8472.18</v>
      </c>
      <c r="L1011" s="6"/>
      <c r="M1011" s="6" t="s">
        <v>136</v>
      </c>
    </row>
    <row r="1012" spans="1:13" ht="14.25" customHeight="1" x14ac:dyDescent="0.2">
      <c r="A1012" s="5">
        <v>45646</v>
      </c>
      <c r="B1012" s="6" t="s">
        <v>57</v>
      </c>
      <c r="C1012" s="6" t="s">
        <v>67</v>
      </c>
      <c r="D1012" s="6" t="s">
        <v>68</v>
      </c>
      <c r="E1012" s="6" t="s">
        <v>60</v>
      </c>
      <c r="F1012" s="6" t="s">
        <v>61</v>
      </c>
      <c r="G1012" s="6" t="s">
        <v>62</v>
      </c>
      <c r="H1012" s="6" t="s">
        <v>63</v>
      </c>
      <c r="I1012" s="6">
        <v>3</v>
      </c>
      <c r="J1012" s="6">
        <v>6</v>
      </c>
      <c r="K1012" s="6">
        <v>4750.0200000000004</v>
      </c>
      <c r="L1012" s="6"/>
      <c r="M1012" s="6" t="s">
        <v>136</v>
      </c>
    </row>
    <row r="1013" spans="1:13" ht="14.25" customHeight="1" x14ac:dyDescent="0.2">
      <c r="A1013" s="5">
        <v>45646</v>
      </c>
      <c r="B1013" s="6" t="s">
        <v>57</v>
      </c>
      <c r="C1013" s="6" t="s">
        <v>96</v>
      </c>
      <c r="D1013" s="6" t="s">
        <v>97</v>
      </c>
      <c r="E1013" s="6" t="s">
        <v>60</v>
      </c>
      <c r="F1013" s="6" t="s">
        <v>61</v>
      </c>
      <c r="G1013" s="6" t="s">
        <v>62</v>
      </c>
      <c r="H1013" s="6" t="s">
        <v>63</v>
      </c>
      <c r="I1013" s="6">
        <v>2</v>
      </c>
      <c r="J1013" s="6">
        <v>10</v>
      </c>
      <c r="K1013" s="6">
        <v>12953.7</v>
      </c>
      <c r="L1013" s="6"/>
      <c r="M1013" s="6" t="s">
        <v>136</v>
      </c>
    </row>
    <row r="1014" spans="1:13" ht="14.25" customHeight="1" x14ac:dyDescent="0.2">
      <c r="A1014" s="5">
        <v>45646</v>
      </c>
      <c r="B1014" s="6" t="s">
        <v>57</v>
      </c>
      <c r="C1014" s="6" t="s">
        <v>96</v>
      </c>
      <c r="D1014" s="6" t="s">
        <v>97</v>
      </c>
      <c r="E1014" s="6" t="s">
        <v>60</v>
      </c>
      <c r="F1014" s="6" t="s">
        <v>61</v>
      </c>
      <c r="G1014" s="6" t="s">
        <v>62</v>
      </c>
      <c r="H1014" s="6" t="s">
        <v>63</v>
      </c>
      <c r="I1014" s="6">
        <v>5</v>
      </c>
      <c r="J1014" s="6">
        <v>4</v>
      </c>
      <c r="K1014" s="6">
        <v>408.16</v>
      </c>
      <c r="L1014" s="6"/>
      <c r="M1014" s="6" t="s">
        <v>136</v>
      </c>
    </row>
    <row r="1015" spans="1:13" ht="14.25" customHeight="1" x14ac:dyDescent="0.2">
      <c r="A1015" s="5">
        <v>45646</v>
      </c>
      <c r="B1015" s="6" t="s">
        <v>57</v>
      </c>
      <c r="C1015" s="6" t="s">
        <v>99</v>
      </c>
      <c r="D1015" s="6" t="s">
        <v>100</v>
      </c>
      <c r="E1015" s="6" t="s">
        <v>81</v>
      </c>
      <c r="F1015" s="6" t="s">
        <v>82</v>
      </c>
      <c r="G1015" s="6" t="s">
        <v>62</v>
      </c>
      <c r="H1015" s="6" t="s">
        <v>63</v>
      </c>
      <c r="I1015" s="6">
        <v>5</v>
      </c>
      <c r="J1015" s="6">
        <v>150</v>
      </c>
      <c r="K1015" s="6">
        <v>15306</v>
      </c>
      <c r="L1015" s="6"/>
      <c r="M1015" s="6" t="s">
        <v>136</v>
      </c>
    </row>
    <row r="1016" spans="1:13" ht="14.25" customHeight="1" x14ac:dyDescent="0.2">
      <c r="A1016" s="5">
        <v>45646</v>
      </c>
      <c r="B1016" s="6" t="s">
        <v>57</v>
      </c>
      <c r="C1016" s="6" t="s">
        <v>96</v>
      </c>
      <c r="D1016" s="6" t="s">
        <v>97</v>
      </c>
      <c r="E1016" s="6" t="s">
        <v>60</v>
      </c>
      <c r="F1016" s="6" t="s">
        <v>61</v>
      </c>
      <c r="G1016" s="6" t="s">
        <v>62</v>
      </c>
      <c r="H1016" s="6" t="s">
        <v>63</v>
      </c>
      <c r="I1016" s="6">
        <v>5</v>
      </c>
      <c r="J1016" s="6">
        <v>146</v>
      </c>
      <c r="K1016" s="6">
        <v>14897.84</v>
      </c>
      <c r="L1016" s="6"/>
      <c r="M1016" s="6" t="s">
        <v>136</v>
      </c>
    </row>
    <row r="1017" spans="1:13" ht="14.25" customHeight="1" x14ac:dyDescent="0.2">
      <c r="A1017" s="5">
        <v>45646</v>
      </c>
      <c r="B1017" s="6" t="s">
        <v>57</v>
      </c>
      <c r="C1017" s="6" t="s">
        <v>67</v>
      </c>
      <c r="D1017" s="6" t="s">
        <v>68</v>
      </c>
      <c r="E1017" s="6" t="s">
        <v>60</v>
      </c>
      <c r="F1017" s="6" t="s">
        <v>61</v>
      </c>
      <c r="G1017" s="6" t="s">
        <v>62</v>
      </c>
      <c r="H1017" s="6" t="s">
        <v>71</v>
      </c>
      <c r="I1017" s="6">
        <v>12</v>
      </c>
      <c r="J1017" s="6">
        <v>11</v>
      </c>
      <c r="K1017" s="6">
        <v>1171.28</v>
      </c>
      <c r="L1017" s="6"/>
      <c r="M1017" s="6" t="s">
        <v>136</v>
      </c>
    </row>
    <row r="1018" spans="1:13" ht="14.25" customHeight="1" x14ac:dyDescent="0.2">
      <c r="A1018" s="5">
        <v>45646</v>
      </c>
      <c r="B1018" s="6" t="s">
        <v>57</v>
      </c>
      <c r="C1018" s="6" t="s">
        <v>67</v>
      </c>
      <c r="D1018" s="6" t="s">
        <v>68</v>
      </c>
      <c r="E1018" s="6" t="s">
        <v>60</v>
      </c>
      <c r="F1018" s="6" t="s">
        <v>61</v>
      </c>
      <c r="G1018" s="6" t="s">
        <v>62</v>
      </c>
      <c r="H1018" s="6" t="s">
        <v>71</v>
      </c>
      <c r="I1018" s="6">
        <v>12</v>
      </c>
      <c r="J1018" s="6">
        <v>37</v>
      </c>
      <c r="K1018" s="6">
        <v>3939.76</v>
      </c>
      <c r="L1018" s="6"/>
      <c r="M1018" s="6" t="s">
        <v>136</v>
      </c>
    </row>
    <row r="1019" spans="1:13" ht="14.25" customHeight="1" x14ac:dyDescent="0.2">
      <c r="A1019" s="5">
        <v>45646</v>
      </c>
      <c r="B1019" s="6" t="s">
        <v>57</v>
      </c>
      <c r="C1019" s="6" t="s">
        <v>67</v>
      </c>
      <c r="D1019" s="6" t="s">
        <v>68</v>
      </c>
      <c r="E1019" s="6" t="s">
        <v>60</v>
      </c>
      <c r="F1019" s="6" t="s">
        <v>61</v>
      </c>
      <c r="G1019" s="6" t="s">
        <v>62</v>
      </c>
      <c r="H1019" s="6" t="s">
        <v>71</v>
      </c>
      <c r="I1019" s="6">
        <v>5</v>
      </c>
      <c r="J1019" s="6">
        <v>15</v>
      </c>
      <c r="K1019" s="6">
        <v>9013.9500000000007</v>
      </c>
      <c r="L1019" s="6"/>
      <c r="M1019" s="6" t="s">
        <v>136</v>
      </c>
    </row>
    <row r="1020" spans="1:13" ht="14.25" customHeight="1" x14ac:dyDescent="0.2">
      <c r="A1020" s="5">
        <v>45646</v>
      </c>
      <c r="B1020" s="6" t="s">
        <v>57</v>
      </c>
      <c r="C1020" s="6" t="s">
        <v>67</v>
      </c>
      <c r="D1020" s="6" t="s">
        <v>68</v>
      </c>
      <c r="E1020" s="6" t="s">
        <v>60</v>
      </c>
      <c r="F1020" s="6" t="s">
        <v>61</v>
      </c>
      <c r="G1020" s="6" t="s">
        <v>62</v>
      </c>
      <c r="H1020" s="6" t="s">
        <v>71</v>
      </c>
      <c r="I1020" s="6">
        <v>3</v>
      </c>
      <c r="J1020" s="6">
        <v>18</v>
      </c>
      <c r="K1020" s="6">
        <v>17249.939999999999</v>
      </c>
      <c r="L1020" s="6"/>
      <c r="M1020" s="6" t="s">
        <v>136</v>
      </c>
    </row>
    <row r="1021" spans="1:13" ht="14.25" customHeight="1" x14ac:dyDescent="0.2">
      <c r="A1021" s="5">
        <v>45646</v>
      </c>
      <c r="B1021" s="6" t="s">
        <v>57</v>
      </c>
      <c r="C1021" s="6" t="s">
        <v>67</v>
      </c>
      <c r="D1021" s="6" t="s">
        <v>68</v>
      </c>
      <c r="E1021" s="6" t="s">
        <v>60</v>
      </c>
      <c r="F1021" s="6" t="s">
        <v>61</v>
      </c>
      <c r="G1021" s="6" t="s">
        <v>62</v>
      </c>
      <c r="H1021" s="6" t="s">
        <v>71</v>
      </c>
      <c r="I1021" s="6">
        <v>5</v>
      </c>
      <c r="J1021" s="6">
        <v>10</v>
      </c>
      <c r="K1021" s="6">
        <v>6009.3</v>
      </c>
      <c r="L1021" s="6"/>
      <c r="M1021" s="6" t="s">
        <v>136</v>
      </c>
    </row>
    <row r="1022" spans="1:13" ht="14.25" customHeight="1" x14ac:dyDescent="0.2">
      <c r="A1022" s="5">
        <v>45646</v>
      </c>
      <c r="B1022" s="6" t="s">
        <v>57</v>
      </c>
      <c r="C1022" s="6" t="s">
        <v>67</v>
      </c>
      <c r="D1022" s="6" t="s">
        <v>68</v>
      </c>
      <c r="E1022" s="6" t="s">
        <v>60</v>
      </c>
      <c r="F1022" s="6" t="s">
        <v>61</v>
      </c>
      <c r="G1022" s="6" t="s">
        <v>62</v>
      </c>
      <c r="H1022" s="6" t="s">
        <v>71</v>
      </c>
      <c r="I1022" s="6">
        <v>24</v>
      </c>
      <c r="J1022" s="6">
        <v>112</v>
      </c>
      <c r="K1022" s="6">
        <v>15140.16</v>
      </c>
      <c r="L1022" s="6"/>
      <c r="M1022" s="6" t="s">
        <v>136</v>
      </c>
    </row>
    <row r="1023" spans="1:13" ht="14.25" customHeight="1" x14ac:dyDescent="0.2">
      <c r="A1023" s="5">
        <v>45646</v>
      </c>
      <c r="B1023" s="6" t="s">
        <v>57</v>
      </c>
      <c r="C1023" s="6" t="s">
        <v>67</v>
      </c>
      <c r="D1023" s="6" t="s">
        <v>68</v>
      </c>
      <c r="E1023" s="6" t="s">
        <v>60</v>
      </c>
      <c r="F1023" s="6" t="s">
        <v>61</v>
      </c>
      <c r="G1023" s="6" t="s">
        <v>62</v>
      </c>
      <c r="H1023" s="6" t="s">
        <v>71</v>
      </c>
      <c r="I1023" s="6">
        <v>24</v>
      </c>
      <c r="J1023" s="6">
        <v>8</v>
      </c>
      <c r="K1023" s="6">
        <v>1081.44</v>
      </c>
      <c r="L1023" s="6"/>
      <c r="M1023" s="6" t="s">
        <v>136</v>
      </c>
    </row>
    <row r="1024" spans="1:13" ht="14.25" customHeight="1" x14ac:dyDescent="0.2">
      <c r="A1024" s="5">
        <v>45646</v>
      </c>
      <c r="B1024" s="6" t="s">
        <v>57</v>
      </c>
      <c r="C1024" s="6" t="s">
        <v>67</v>
      </c>
      <c r="D1024" s="6" t="s">
        <v>68</v>
      </c>
      <c r="E1024" s="6" t="s">
        <v>60</v>
      </c>
      <c r="F1024" s="6" t="s">
        <v>61</v>
      </c>
      <c r="G1024" s="6" t="s">
        <v>62</v>
      </c>
      <c r="H1024" s="6" t="s">
        <v>71</v>
      </c>
      <c r="I1024" s="6">
        <v>12</v>
      </c>
      <c r="J1024" s="6">
        <v>24</v>
      </c>
      <c r="K1024" s="6">
        <v>2888.88</v>
      </c>
      <c r="L1024" s="6"/>
      <c r="M1024" s="6" t="s">
        <v>136</v>
      </c>
    </row>
    <row r="1025" spans="1:13" ht="14.25" customHeight="1" x14ac:dyDescent="0.2">
      <c r="A1025" s="5">
        <v>45646</v>
      </c>
      <c r="B1025" s="6" t="s">
        <v>57</v>
      </c>
      <c r="C1025" s="6" t="s">
        <v>67</v>
      </c>
      <c r="D1025" s="6" t="s">
        <v>68</v>
      </c>
      <c r="E1025" s="6" t="s">
        <v>60</v>
      </c>
      <c r="F1025" s="6" t="s">
        <v>61</v>
      </c>
      <c r="G1025" s="6" t="s">
        <v>62</v>
      </c>
      <c r="H1025" s="6" t="s">
        <v>71</v>
      </c>
      <c r="I1025" s="6">
        <v>24</v>
      </c>
      <c r="J1025" s="6">
        <v>48</v>
      </c>
      <c r="K1025" s="6">
        <v>3777.6</v>
      </c>
      <c r="L1025" s="6"/>
      <c r="M1025" s="6" t="s">
        <v>136</v>
      </c>
    </row>
    <row r="1026" spans="1:13" ht="14.25" customHeight="1" x14ac:dyDescent="0.2">
      <c r="A1026" s="5">
        <v>45646</v>
      </c>
      <c r="B1026" s="6" t="s">
        <v>57</v>
      </c>
      <c r="C1026" s="6" t="s">
        <v>67</v>
      </c>
      <c r="D1026" s="6" t="s">
        <v>68</v>
      </c>
      <c r="E1026" s="6" t="s">
        <v>60</v>
      </c>
      <c r="F1026" s="6" t="s">
        <v>61</v>
      </c>
      <c r="G1026" s="6" t="s">
        <v>74</v>
      </c>
      <c r="H1026" s="6" t="s">
        <v>75</v>
      </c>
      <c r="I1026" s="6">
        <v>30</v>
      </c>
      <c r="J1026" s="6">
        <v>6</v>
      </c>
      <c r="K1026" s="6">
        <v>2809.08</v>
      </c>
      <c r="L1026" s="6"/>
      <c r="M1026" s="6" t="s">
        <v>136</v>
      </c>
    </row>
    <row r="1027" spans="1:13" ht="14.25" customHeight="1" x14ac:dyDescent="0.2">
      <c r="A1027" s="5">
        <v>45646</v>
      </c>
      <c r="B1027" s="6" t="s">
        <v>57</v>
      </c>
      <c r="C1027" s="6" t="s">
        <v>67</v>
      </c>
      <c r="D1027" s="6" t="s">
        <v>68</v>
      </c>
      <c r="E1027" s="6" t="s">
        <v>60</v>
      </c>
      <c r="F1027" s="6" t="s">
        <v>61</v>
      </c>
      <c r="G1027" s="6" t="s">
        <v>74</v>
      </c>
      <c r="H1027" s="6" t="s">
        <v>75</v>
      </c>
      <c r="I1027" s="6">
        <v>30</v>
      </c>
      <c r="J1027" s="6">
        <v>6</v>
      </c>
      <c r="K1027" s="6">
        <v>2809.08</v>
      </c>
      <c r="L1027" s="6"/>
      <c r="M1027" s="6" t="s">
        <v>136</v>
      </c>
    </row>
    <row r="1028" spans="1:13" ht="14.25" customHeight="1" x14ac:dyDescent="0.2">
      <c r="A1028" s="5">
        <v>45646</v>
      </c>
      <c r="B1028" s="6" t="s">
        <v>57</v>
      </c>
      <c r="C1028" s="6" t="s">
        <v>67</v>
      </c>
      <c r="D1028" s="6" t="s">
        <v>68</v>
      </c>
      <c r="E1028" s="6" t="s">
        <v>60</v>
      </c>
      <c r="F1028" s="6" t="s">
        <v>61</v>
      </c>
      <c r="G1028" s="6" t="s">
        <v>74</v>
      </c>
      <c r="H1028" s="6" t="s">
        <v>75</v>
      </c>
      <c r="I1028" s="6">
        <v>56</v>
      </c>
      <c r="J1028" s="6">
        <v>10</v>
      </c>
      <c r="K1028" s="6">
        <v>2409.1</v>
      </c>
      <c r="L1028" s="6"/>
      <c r="M1028" s="6" t="s">
        <v>136</v>
      </c>
    </row>
    <row r="1029" spans="1:13" ht="14.25" customHeight="1" x14ac:dyDescent="0.2">
      <c r="A1029" s="5">
        <v>45646</v>
      </c>
      <c r="B1029" s="6" t="s">
        <v>57</v>
      </c>
      <c r="C1029" s="6" t="s">
        <v>67</v>
      </c>
      <c r="D1029" s="6" t="s">
        <v>68</v>
      </c>
      <c r="E1029" s="6" t="s">
        <v>60</v>
      </c>
      <c r="F1029" s="6" t="s">
        <v>61</v>
      </c>
      <c r="G1029" s="6" t="s">
        <v>74</v>
      </c>
      <c r="H1029" s="6" t="s">
        <v>75</v>
      </c>
      <c r="I1029" s="6">
        <v>30</v>
      </c>
      <c r="J1029" s="6">
        <v>10</v>
      </c>
      <c r="K1029" s="6">
        <v>4681.8</v>
      </c>
      <c r="L1029" s="6"/>
      <c r="M1029" s="6" t="s">
        <v>136</v>
      </c>
    </row>
    <row r="1030" spans="1:13" ht="14.25" customHeight="1" x14ac:dyDescent="0.2">
      <c r="A1030" s="5">
        <v>45646</v>
      </c>
      <c r="B1030" s="6" t="s">
        <v>57</v>
      </c>
      <c r="C1030" s="6" t="s">
        <v>99</v>
      </c>
      <c r="D1030" s="6" t="s">
        <v>100</v>
      </c>
      <c r="E1030" s="6" t="s">
        <v>81</v>
      </c>
      <c r="F1030" s="6" t="s">
        <v>82</v>
      </c>
      <c r="G1030" s="6" t="s">
        <v>74</v>
      </c>
      <c r="H1030" s="6" t="s">
        <v>75</v>
      </c>
      <c r="I1030" s="6">
        <v>48</v>
      </c>
      <c r="J1030" s="6">
        <v>24</v>
      </c>
      <c r="K1030" s="6">
        <v>1832.88</v>
      </c>
      <c r="L1030" s="6"/>
      <c r="M1030" s="6" t="s">
        <v>136</v>
      </c>
    </row>
    <row r="1031" spans="1:13" ht="14.25" customHeight="1" x14ac:dyDescent="0.2">
      <c r="A1031" s="5">
        <v>45646</v>
      </c>
      <c r="B1031" s="6" t="s">
        <v>57</v>
      </c>
      <c r="C1031" s="6" t="s">
        <v>99</v>
      </c>
      <c r="D1031" s="6" t="s">
        <v>100</v>
      </c>
      <c r="E1031" s="6" t="s">
        <v>81</v>
      </c>
      <c r="F1031" s="6" t="s">
        <v>82</v>
      </c>
      <c r="G1031" s="6" t="s">
        <v>74</v>
      </c>
      <c r="H1031" s="6" t="s">
        <v>75</v>
      </c>
      <c r="I1031" s="6">
        <v>30</v>
      </c>
      <c r="J1031" s="6">
        <v>6</v>
      </c>
      <c r="K1031" s="6">
        <v>2290.86</v>
      </c>
      <c r="L1031" s="6"/>
      <c r="M1031" s="6" t="s">
        <v>136</v>
      </c>
    </row>
    <row r="1032" spans="1:13" ht="14.25" customHeight="1" x14ac:dyDescent="0.2">
      <c r="A1032" s="5">
        <v>45646</v>
      </c>
      <c r="B1032" s="6" t="s">
        <v>57</v>
      </c>
      <c r="C1032" s="6" t="s">
        <v>99</v>
      </c>
      <c r="D1032" s="6" t="s">
        <v>100</v>
      </c>
      <c r="E1032" s="6" t="s">
        <v>81</v>
      </c>
      <c r="F1032" s="6" t="s">
        <v>82</v>
      </c>
      <c r="G1032" s="6" t="s">
        <v>74</v>
      </c>
      <c r="H1032" s="6" t="s">
        <v>75</v>
      </c>
      <c r="I1032" s="6">
        <v>30</v>
      </c>
      <c r="J1032" s="6">
        <v>6</v>
      </c>
      <c r="K1032" s="6">
        <v>2290.86</v>
      </c>
      <c r="L1032" s="6"/>
      <c r="M1032" s="6" t="s">
        <v>136</v>
      </c>
    </row>
    <row r="1033" spans="1:13" ht="14.25" customHeight="1" x14ac:dyDescent="0.2">
      <c r="A1033" s="5">
        <v>45646</v>
      </c>
      <c r="B1033" s="6" t="s">
        <v>57</v>
      </c>
      <c r="C1033" s="6" t="s">
        <v>99</v>
      </c>
      <c r="D1033" s="6" t="s">
        <v>100</v>
      </c>
      <c r="E1033" s="6" t="s">
        <v>81</v>
      </c>
      <c r="F1033" s="6" t="s">
        <v>82</v>
      </c>
      <c r="G1033" s="6" t="s">
        <v>74</v>
      </c>
      <c r="H1033" s="6" t="s">
        <v>75</v>
      </c>
      <c r="I1033" s="6">
        <v>48</v>
      </c>
      <c r="J1033" s="6">
        <v>24</v>
      </c>
      <c r="K1033" s="6">
        <v>1832.88</v>
      </c>
      <c r="L1033" s="6"/>
      <c r="M1033" s="6" t="s">
        <v>136</v>
      </c>
    </row>
    <row r="1034" spans="1:13" ht="14.25" customHeight="1" x14ac:dyDescent="0.2">
      <c r="A1034" s="5">
        <v>45646</v>
      </c>
      <c r="B1034" s="6" t="s">
        <v>57</v>
      </c>
      <c r="C1034" s="6" t="s">
        <v>99</v>
      </c>
      <c r="D1034" s="6" t="s">
        <v>100</v>
      </c>
      <c r="E1034" s="6" t="s">
        <v>81</v>
      </c>
      <c r="F1034" s="6" t="s">
        <v>82</v>
      </c>
      <c r="G1034" s="6" t="s">
        <v>74</v>
      </c>
      <c r="H1034" s="6" t="s">
        <v>75</v>
      </c>
      <c r="I1034" s="6">
        <v>30</v>
      </c>
      <c r="J1034" s="6">
        <v>6</v>
      </c>
      <c r="K1034" s="6">
        <v>2236.38</v>
      </c>
      <c r="L1034" s="6"/>
      <c r="M1034" s="6" t="s">
        <v>136</v>
      </c>
    </row>
    <row r="1035" spans="1:13" ht="14.25" customHeight="1" x14ac:dyDescent="0.2">
      <c r="A1035" s="5">
        <v>45646</v>
      </c>
      <c r="B1035" s="6" t="s">
        <v>57</v>
      </c>
      <c r="C1035" s="6" t="s">
        <v>99</v>
      </c>
      <c r="D1035" s="6" t="s">
        <v>100</v>
      </c>
      <c r="E1035" s="6" t="s">
        <v>81</v>
      </c>
      <c r="F1035" s="6" t="s">
        <v>82</v>
      </c>
      <c r="G1035" s="6" t="s">
        <v>74</v>
      </c>
      <c r="H1035" s="6" t="s">
        <v>75</v>
      </c>
      <c r="I1035" s="6">
        <v>48</v>
      </c>
      <c r="J1035" s="6">
        <v>24</v>
      </c>
      <c r="K1035" s="6">
        <v>1832.88</v>
      </c>
      <c r="L1035" s="6"/>
      <c r="M1035" s="6" t="s">
        <v>136</v>
      </c>
    </row>
    <row r="1036" spans="1:13" ht="14.25" customHeight="1" x14ac:dyDescent="0.2">
      <c r="A1036" s="5">
        <v>45646</v>
      </c>
      <c r="B1036" s="6" t="s">
        <v>57</v>
      </c>
      <c r="C1036" s="6" t="s">
        <v>67</v>
      </c>
      <c r="D1036" s="6" t="s">
        <v>68</v>
      </c>
      <c r="E1036" s="6" t="s">
        <v>60</v>
      </c>
      <c r="F1036" s="6" t="s">
        <v>61</v>
      </c>
      <c r="G1036" s="6" t="s">
        <v>74</v>
      </c>
      <c r="H1036" s="6" t="s">
        <v>76</v>
      </c>
      <c r="I1036" s="6">
        <v>56</v>
      </c>
      <c r="J1036" s="6">
        <v>1</v>
      </c>
      <c r="K1036" s="6">
        <v>208.18</v>
      </c>
      <c r="L1036" s="6"/>
      <c r="M1036" s="6" t="s">
        <v>136</v>
      </c>
    </row>
    <row r="1037" spans="1:13" ht="14.25" customHeight="1" x14ac:dyDescent="0.2">
      <c r="A1037" s="5">
        <v>45646</v>
      </c>
      <c r="B1037" s="6" t="s">
        <v>57</v>
      </c>
      <c r="C1037" s="6" t="s">
        <v>67</v>
      </c>
      <c r="D1037" s="6" t="s">
        <v>68</v>
      </c>
      <c r="E1037" s="6" t="s">
        <v>60</v>
      </c>
      <c r="F1037" s="6" t="s">
        <v>61</v>
      </c>
      <c r="G1037" s="6" t="s">
        <v>74</v>
      </c>
      <c r="H1037" s="6" t="s">
        <v>76</v>
      </c>
      <c r="I1037" s="6">
        <v>56</v>
      </c>
      <c r="J1037" s="6">
        <v>5</v>
      </c>
      <c r="K1037" s="6">
        <v>1068.1500000000001</v>
      </c>
      <c r="L1037" s="6"/>
      <c r="M1037" s="6" t="s">
        <v>136</v>
      </c>
    </row>
    <row r="1038" spans="1:13" ht="14.25" customHeight="1" x14ac:dyDescent="0.2">
      <c r="A1038" s="5">
        <v>45646</v>
      </c>
      <c r="B1038" s="6" t="s">
        <v>57</v>
      </c>
      <c r="C1038" s="6" t="s">
        <v>67</v>
      </c>
      <c r="D1038" s="6" t="s">
        <v>68</v>
      </c>
      <c r="E1038" s="6" t="s">
        <v>60</v>
      </c>
      <c r="F1038" s="6" t="s">
        <v>61</v>
      </c>
      <c r="G1038" s="6" t="s">
        <v>74</v>
      </c>
      <c r="H1038" s="6" t="s">
        <v>76</v>
      </c>
      <c r="I1038" s="6">
        <v>30</v>
      </c>
      <c r="J1038" s="6">
        <v>6</v>
      </c>
      <c r="K1038" s="6">
        <v>2558.2199999999998</v>
      </c>
      <c r="L1038" s="6"/>
      <c r="M1038" s="6" t="s">
        <v>136</v>
      </c>
    </row>
    <row r="1039" spans="1:13" ht="14.25" customHeight="1" x14ac:dyDescent="0.2">
      <c r="A1039" s="5">
        <v>45646</v>
      </c>
      <c r="B1039" s="6" t="s">
        <v>57</v>
      </c>
      <c r="C1039" s="6" t="s">
        <v>67</v>
      </c>
      <c r="D1039" s="6" t="s">
        <v>68</v>
      </c>
      <c r="E1039" s="6" t="s">
        <v>60</v>
      </c>
      <c r="F1039" s="6" t="s">
        <v>61</v>
      </c>
      <c r="G1039" s="6" t="s">
        <v>74</v>
      </c>
      <c r="H1039" s="6" t="s">
        <v>76</v>
      </c>
      <c r="I1039" s="6">
        <v>56</v>
      </c>
      <c r="J1039" s="6">
        <v>24</v>
      </c>
      <c r="K1039" s="6">
        <v>4123.68</v>
      </c>
      <c r="L1039" s="6"/>
      <c r="M1039" s="6" t="s">
        <v>136</v>
      </c>
    </row>
    <row r="1040" spans="1:13" ht="14.25" customHeight="1" x14ac:dyDescent="0.2">
      <c r="A1040" s="5">
        <v>45646</v>
      </c>
      <c r="B1040" s="6" t="s">
        <v>57</v>
      </c>
      <c r="C1040" s="6" t="s">
        <v>67</v>
      </c>
      <c r="D1040" s="6" t="s">
        <v>68</v>
      </c>
      <c r="E1040" s="6" t="s">
        <v>60</v>
      </c>
      <c r="F1040" s="6" t="s">
        <v>61</v>
      </c>
      <c r="G1040" s="6" t="s">
        <v>74</v>
      </c>
      <c r="H1040" s="6" t="s">
        <v>76</v>
      </c>
      <c r="I1040" s="6">
        <v>48</v>
      </c>
      <c r="J1040" s="6">
        <v>48</v>
      </c>
      <c r="K1040" s="6">
        <v>3272.64</v>
      </c>
      <c r="L1040" s="6"/>
      <c r="M1040" s="6" t="s">
        <v>136</v>
      </c>
    </row>
    <row r="1041" spans="1:13" ht="14.25" customHeight="1" x14ac:dyDescent="0.2">
      <c r="A1041" s="5">
        <v>45628</v>
      </c>
      <c r="B1041" s="6" t="s">
        <v>83</v>
      </c>
      <c r="C1041" s="6" t="s">
        <v>148</v>
      </c>
      <c r="D1041" s="6" t="s">
        <v>149</v>
      </c>
      <c r="E1041" s="6" t="s">
        <v>24</v>
      </c>
      <c r="F1041" s="6" t="s">
        <v>25</v>
      </c>
      <c r="G1041" s="6" t="s">
        <v>94</v>
      </c>
      <c r="H1041" s="6" t="s">
        <v>98</v>
      </c>
      <c r="I1041" s="6">
        <v>72</v>
      </c>
      <c r="J1041" s="6">
        <v>-1</v>
      </c>
      <c r="K1041" s="6">
        <v>-144.72999999999999</v>
      </c>
      <c r="L1041" s="6" t="s">
        <v>86</v>
      </c>
      <c r="M1041" s="4" t="s">
        <v>21</v>
      </c>
    </row>
    <row r="1042" spans="1:13" ht="14.25" customHeight="1" x14ac:dyDescent="0.2">
      <c r="A1042" s="5">
        <v>45628</v>
      </c>
      <c r="B1042" s="6" t="s">
        <v>83</v>
      </c>
      <c r="C1042" s="6" t="s">
        <v>150</v>
      </c>
      <c r="D1042" s="6" t="s">
        <v>151</v>
      </c>
      <c r="E1042" s="6" t="s">
        <v>45</v>
      </c>
      <c r="F1042" s="6" t="s">
        <v>152</v>
      </c>
      <c r="G1042" s="6" t="s">
        <v>94</v>
      </c>
      <c r="H1042" s="6" t="s">
        <v>98</v>
      </c>
      <c r="I1042" s="6">
        <v>72</v>
      </c>
      <c r="J1042" s="6">
        <v>-3</v>
      </c>
      <c r="K1042" s="6">
        <v>-434.19</v>
      </c>
      <c r="L1042" s="6" t="s">
        <v>153</v>
      </c>
      <c r="M1042" s="4" t="s">
        <v>21</v>
      </c>
    </row>
    <row r="1043" spans="1:13" ht="14.25" customHeight="1" x14ac:dyDescent="0.2">
      <c r="A1043" s="5">
        <v>45628</v>
      </c>
      <c r="B1043" s="6" t="s">
        <v>83</v>
      </c>
      <c r="C1043" s="6" t="s">
        <v>154</v>
      </c>
      <c r="D1043" s="6" t="s">
        <v>155</v>
      </c>
      <c r="E1043" s="6" t="s">
        <v>24</v>
      </c>
      <c r="F1043" s="6" t="s">
        <v>25</v>
      </c>
      <c r="G1043" s="6" t="s">
        <v>94</v>
      </c>
      <c r="H1043" s="6" t="s">
        <v>98</v>
      </c>
      <c r="I1043" s="6">
        <v>72</v>
      </c>
      <c r="J1043" s="6">
        <v>-1</v>
      </c>
      <c r="K1043" s="6">
        <v>-144.72999999999999</v>
      </c>
      <c r="L1043" s="6" t="s">
        <v>153</v>
      </c>
      <c r="M1043" s="4" t="s">
        <v>21</v>
      </c>
    </row>
    <row r="1044" spans="1:13" ht="14.25" customHeight="1" x14ac:dyDescent="0.2">
      <c r="A1044" s="5">
        <v>45628</v>
      </c>
      <c r="B1044" s="6" t="s">
        <v>83</v>
      </c>
      <c r="C1044" s="6" t="s">
        <v>156</v>
      </c>
      <c r="D1044" s="6" t="s">
        <v>157</v>
      </c>
      <c r="E1044" s="6" t="s">
        <v>24</v>
      </c>
      <c r="F1044" s="6" t="s">
        <v>25</v>
      </c>
      <c r="G1044" s="6" t="s">
        <v>94</v>
      </c>
      <c r="H1044" s="6" t="s">
        <v>98</v>
      </c>
      <c r="I1044" s="6">
        <v>72</v>
      </c>
      <c r="J1044" s="6">
        <v>-1</v>
      </c>
      <c r="K1044" s="6">
        <v>-144.72999999999999</v>
      </c>
      <c r="L1044" s="6" t="s">
        <v>153</v>
      </c>
      <c r="M1044" s="4" t="s">
        <v>21</v>
      </c>
    </row>
    <row r="1045" spans="1:13" ht="14.25" customHeight="1" x14ac:dyDescent="0.2">
      <c r="A1045" s="5">
        <v>45628</v>
      </c>
      <c r="B1045" s="6" t="s">
        <v>83</v>
      </c>
      <c r="C1045" s="6" t="s">
        <v>158</v>
      </c>
      <c r="D1045" s="6" t="s">
        <v>159</v>
      </c>
      <c r="E1045" s="6" t="s">
        <v>16</v>
      </c>
      <c r="F1045" s="6" t="s">
        <v>17</v>
      </c>
      <c r="G1045" s="6" t="s">
        <v>94</v>
      </c>
      <c r="H1045" s="6" t="s">
        <v>98</v>
      </c>
      <c r="I1045" s="6">
        <v>72</v>
      </c>
      <c r="J1045" s="6">
        <v>-1</v>
      </c>
      <c r="K1045" s="6">
        <v>-144.72999999999999</v>
      </c>
      <c r="L1045" s="6" t="s">
        <v>153</v>
      </c>
      <c r="M1045" s="4" t="s">
        <v>21</v>
      </c>
    </row>
    <row r="1046" spans="1:13" ht="14.25" customHeight="1" x14ac:dyDescent="0.2">
      <c r="A1046" s="5">
        <v>45628</v>
      </c>
      <c r="B1046" s="6" t="s">
        <v>83</v>
      </c>
      <c r="C1046" s="6" t="s">
        <v>160</v>
      </c>
      <c r="D1046" s="6" t="s">
        <v>161</v>
      </c>
      <c r="E1046" s="6" t="s">
        <v>24</v>
      </c>
      <c r="F1046" s="6" t="s">
        <v>25</v>
      </c>
      <c r="G1046" s="6" t="s">
        <v>94</v>
      </c>
      <c r="H1046" s="6" t="s">
        <v>98</v>
      </c>
      <c r="I1046" s="6">
        <v>72</v>
      </c>
      <c r="J1046" s="6">
        <v>-1</v>
      </c>
      <c r="K1046" s="6">
        <v>-144.72999999999999</v>
      </c>
      <c r="L1046" s="6" t="s">
        <v>86</v>
      </c>
      <c r="M1046" s="4" t="s">
        <v>21</v>
      </c>
    </row>
    <row r="1047" spans="1:13" ht="14.25" customHeight="1" x14ac:dyDescent="0.2">
      <c r="A1047" s="5">
        <v>45628</v>
      </c>
      <c r="B1047" s="6" t="s">
        <v>83</v>
      </c>
      <c r="C1047" s="6" t="s">
        <v>162</v>
      </c>
      <c r="D1047" s="6" t="s">
        <v>163</v>
      </c>
      <c r="E1047" s="6" t="s">
        <v>16</v>
      </c>
      <c r="F1047" s="6" t="s">
        <v>17</v>
      </c>
      <c r="G1047" s="6" t="s">
        <v>94</v>
      </c>
      <c r="H1047" s="6" t="s">
        <v>98</v>
      </c>
      <c r="I1047" s="6">
        <v>72</v>
      </c>
      <c r="J1047" s="6">
        <v>-1</v>
      </c>
      <c r="K1047" s="6">
        <v>-144.72999999999999</v>
      </c>
      <c r="L1047" s="6" t="s">
        <v>86</v>
      </c>
      <c r="M1047" s="4" t="s">
        <v>21</v>
      </c>
    </row>
    <row r="1048" spans="1:13" ht="14.25" customHeight="1" x14ac:dyDescent="0.2">
      <c r="A1048" s="5">
        <v>45628</v>
      </c>
      <c r="B1048" s="6" t="s">
        <v>83</v>
      </c>
      <c r="C1048" s="6" t="s">
        <v>164</v>
      </c>
      <c r="D1048" s="6" t="s">
        <v>165</v>
      </c>
      <c r="E1048" s="6" t="s">
        <v>24</v>
      </c>
      <c r="F1048" s="6" t="s">
        <v>25</v>
      </c>
      <c r="G1048" s="6" t="s">
        <v>94</v>
      </c>
      <c r="H1048" s="6" t="s">
        <v>98</v>
      </c>
      <c r="I1048" s="6">
        <v>72</v>
      </c>
      <c r="J1048" s="6">
        <v>-1</v>
      </c>
      <c r="K1048" s="6">
        <v>-144.72999999999999</v>
      </c>
      <c r="L1048" s="6" t="s">
        <v>86</v>
      </c>
      <c r="M1048" s="4" t="s">
        <v>21</v>
      </c>
    </row>
    <row r="1049" spans="1:13" ht="14.25" customHeight="1" x14ac:dyDescent="0.2">
      <c r="A1049" s="5">
        <v>45628</v>
      </c>
      <c r="B1049" s="6" t="s">
        <v>83</v>
      </c>
      <c r="C1049" s="6" t="s">
        <v>166</v>
      </c>
      <c r="D1049" s="6" t="s">
        <v>167</v>
      </c>
      <c r="E1049" s="6" t="s">
        <v>16</v>
      </c>
      <c r="F1049" s="6" t="s">
        <v>17</v>
      </c>
      <c r="G1049" s="6" t="s">
        <v>94</v>
      </c>
      <c r="H1049" s="6" t="s">
        <v>98</v>
      </c>
      <c r="I1049" s="6">
        <v>72</v>
      </c>
      <c r="J1049" s="6">
        <v>-1</v>
      </c>
      <c r="K1049" s="6">
        <v>-144.72999999999999</v>
      </c>
      <c r="L1049" s="6" t="s">
        <v>86</v>
      </c>
      <c r="M1049" s="4" t="s">
        <v>21</v>
      </c>
    </row>
    <row r="1050" spans="1:13" ht="14.25" customHeight="1" x14ac:dyDescent="0.2">
      <c r="A1050" s="5">
        <v>45628</v>
      </c>
      <c r="B1050" s="6" t="s">
        <v>83</v>
      </c>
      <c r="C1050" s="6" t="s">
        <v>168</v>
      </c>
      <c r="D1050" s="6" t="s">
        <v>169</v>
      </c>
      <c r="E1050" s="6" t="s">
        <v>16</v>
      </c>
      <c r="F1050" s="6" t="s">
        <v>17</v>
      </c>
      <c r="G1050" s="6" t="s">
        <v>94</v>
      </c>
      <c r="H1050" s="6" t="s">
        <v>98</v>
      </c>
      <c r="I1050" s="6">
        <v>72</v>
      </c>
      <c r="J1050" s="6">
        <v>-1</v>
      </c>
      <c r="K1050" s="6">
        <v>-144.72999999999999</v>
      </c>
      <c r="L1050" s="6" t="s">
        <v>86</v>
      </c>
      <c r="M1050" s="4" t="s">
        <v>21</v>
      </c>
    </row>
    <row r="1051" spans="1:13" ht="14.25" customHeight="1" x14ac:dyDescent="0.2">
      <c r="A1051" s="5">
        <v>45628</v>
      </c>
      <c r="B1051" s="6" t="s">
        <v>83</v>
      </c>
      <c r="C1051" s="6" t="s">
        <v>170</v>
      </c>
      <c r="D1051" s="6" t="s">
        <v>171</v>
      </c>
      <c r="E1051" s="6" t="s">
        <v>172</v>
      </c>
      <c r="F1051" s="6" t="s">
        <v>173</v>
      </c>
      <c r="G1051" s="6" t="s">
        <v>94</v>
      </c>
      <c r="H1051" s="6" t="s">
        <v>98</v>
      </c>
      <c r="I1051" s="6">
        <v>18</v>
      </c>
      <c r="J1051" s="6">
        <v>-18</v>
      </c>
      <c r="K1051" s="6">
        <v>-5921.1</v>
      </c>
      <c r="L1051" s="6" t="s">
        <v>174</v>
      </c>
      <c r="M1051" s="4" t="s">
        <v>21</v>
      </c>
    </row>
    <row r="1052" spans="1:13" ht="14.25" customHeight="1" x14ac:dyDescent="0.2">
      <c r="A1052" s="5">
        <v>45628</v>
      </c>
      <c r="B1052" s="6" t="s">
        <v>83</v>
      </c>
      <c r="C1052" s="6" t="s">
        <v>175</v>
      </c>
      <c r="D1052" s="6" t="s">
        <v>176</v>
      </c>
      <c r="E1052" s="6" t="s">
        <v>16</v>
      </c>
      <c r="F1052" s="6" t="s">
        <v>17</v>
      </c>
      <c r="G1052" s="6" t="s">
        <v>94</v>
      </c>
      <c r="H1052" s="6" t="s">
        <v>98</v>
      </c>
      <c r="I1052" s="6">
        <v>18</v>
      </c>
      <c r="J1052" s="6">
        <v>-3</v>
      </c>
      <c r="K1052" s="6">
        <v>-986.85</v>
      </c>
      <c r="L1052" s="6" t="s">
        <v>86</v>
      </c>
      <c r="M1052" s="4" t="s">
        <v>21</v>
      </c>
    </row>
    <row r="1053" spans="1:13" ht="14.25" customHeight="1" x14ac:dyDescent="0.2">
      <c r="A1053" s="5">
        <v>45628</v>
      </c>
      <c r="B1053" s="6" t="s">
        <v>83</v>
      </c>
      <c r="C1053" s="6" t="s">
        <v>177</v>
      </c>
      <c r="D1053" s="6" t="s">
        <v>178</v>
      </c>
      <c r="E1053" s="6" t="s">
        <v>45</v>
      </c>
      <c r="F1053" s="6" t="s">
        <v>46</v>
      </c>
      <c r="G1053" s="6" t="s">
        <v>18</v>
      </c>
      <c r="H1053" s="6" t="s">
        <v>139</v>
      </c>
      <c r="I1053" s="6">
        <v>600</v>
      </c>
      <c r="J1053" s="6">
        <v>-2</v>
      </c>
      <c r="K1053" s="6">
        <v>-400</v>
      </c>
      <c r="L1053" s="6" t="s">
        <v>179</v>
      </c>
      <c r="M1053" s="4" t="s">
        <v>21</v>
      </c>
    </row>
    <row r="1054" spans="1:13" ht="14.25" customHeight="1" x14ac:dyDescent="0.2">
      <c r="A1054" s="5">
        <v>45628</v>
      </c>
      <c r="B1054" s="6" t="s">
        <v>83</v>
      </c>
      <c r="C1054" s="6" t="s">
        <v>180</v>
      </c>
      <c r="D1054" s="6" t="s">
        <v>181</v>
      </c>
      <c r="E1054" s="6" t="s">
        <v>16</v>
      </c>
      <c r="F1054" s="6" t="s">
        <v>17</v>
      </c>
      <c r="G1054" s="6" t="s">
        <v>18</v>
      </c>
      <c r="H1054" s="6" t="s">
        <v>102</v>
      </c>
      <c r="I1054" s="6">
        <v>200</v>
      </c>
      <c r="J1054" s="6">
        <v>-1</v>
      </c>
      <c r="K1054" s="6">
        <v>-558.04</v>
      </c>
      <c r="L1054" s="6" t="s">
        <v>86</v>
      </c>
      <c r="M1054" s="4" t="s">
        <v>21</v>
      </c>
    </row>
    <row r="1055" spans="1:13" ht="14.25" customHeight="1" x14ac:dyDescent="0.2">
      <c r="A1055" s="5">
        <v>45628</v>
      </c>
      <c r="B1055" s="6" t="s">
        <v>83</v>
      </c>
      <c r="C1055" s="6" t="s">
        <v>158</v>
      </c>
      <c r="D1055" s="6" t="s">
        <v>159</v>
      </c>
      <c r="E1055" s="6" t="s">
        <v>16</v>
      </c>
      <c r="F1055" s="6" t="s">
        <v>17</v>
      </c>
      <c r="G1055" s="6" t="s">
        <v>18</v>
      </c>
      <c r="H1055" s="6" t="s">
        <v>102</v>
      </c>
      <c r="I1055" s="6">
        <v>200</v>
      </c>
      <c r="J1055" s="6">
        <v>-1</v>
      </c>
      <c r="K1055" s="6">
        <v>-558.04</v>
      </c>
      <c r="L1055" s="6" t="s">
        <v>153</v>
      </c>
      <c r="M1055" s="4" t="s">
        <v>21</v>
      </c>
    </row>
    <row r="1056" spans="1:13" ht="14.25" customHeight="1" x14ac:dyDescent="0.2">
      <c r="A1056" s="5">
        <v>45628</v>
      </c>
      <c r="B1056" s="6" t="s">
        <v>83</v>
      </c>
      <c r="C1056" s="6" t="s">
        <v>150</v>
      </c>
      <c r="D1056" s="6" t="s">
        <v>151</v>
      </c>
      <c r="E1056" s="6" t="s">
        <v>45</v>
      </c>
      <c r="F1056" s="6" t="s">
        <v>152</v>
      </c>
      <c r="G1056" s="6" t="s">
        <v>18</v>
      </c>
      <c r="H1056" s="6" t="s">
        <v>102</v>
      </c>
      <c r="I1056" s="6">
        <v>200</v>
      </c>
      <c r="J1056" s="6">
        <v>-1</v>
      </c>
      <c r="K1056" s="6">
        <v>-558.04</v>
      </c>
      <c r="L1056" s="6" t="s">
        <v>153</v>
      </c>
      <c r="M1056" s="4" t="s">
        <v>21</v>
      </c>
    </row>
    <row r="1057" spans="1:13" ht="14.25" customHeight="1" x14ac:dyDescent="0.2">
      <c r="A1057" s="5">
        <v>45628</v>
      </c>
      <c r="B1057" s="6" t="s">
        <v>83</v>
      </c>
      <c r="C1057" s="6" t="s">
        <v>182</v>
      </c>
      <c r="D1057" s="6" t="s">
        <v>183</v>
      </c>
      <c r="E1057" s="6" t="s">
        <v>184</v>
      </c>
      <c r="F1057" s="6" t="s">
        <v>185</v>
      </c>
      <c r="G1057" s="6" t="s">
        <v>18</v>
      </c>
      <c r="H1057" s="6" t="s">
        <v>102</v>
      </c>
      <c r="I1057" s="6">
        <v>40</v>
      </c>
      <c r="J1057" s="6">
        <v>-1</v>
      </c>
      <c r="K1057" s="6">
        <v>-1025.9000000000001</v>
      </c>
      <c r="L1057" s="6" t="s">
        <v>86</v>
      </c>
      <c r="M1057" s="4" t="s">
        <v>21</v>
      </c>
    </row>
    <row r="1058" spans="1:13" ht="14.25" customHeight="1" x14ac:dyDescent="0.2">
      <c r="A1058" s="5">
        <v>45628</v>
      </c>
      <c r="B1058" s="6" t="s">
        <v>83</v>
      </c>
      <c r="C1058" s="6" t="s">
        <v>180</v>
      </c>
      <c r="D1058" s="6" t="s">
        <v>181</v>
      </c>
      <c r="E1058" s="6" t="s">
        <v>16</v>
      </c>
      <c r="F1058" s="6" t="s">
        <v>17</v>
      </c>
      <c r="G1058" s="6" t="s">
        <v>18</v>
      </c>
      <c r="H1058" s="6" t="s">
        <v>102</v>
      </c>
      <c r="I1058" s="6">
        <v>40</v>
      </c>
      <c r="J1058" s="6">
        <v>-1</v>
      </c>
      <c r="K1058" s="6">
        <v>-1025.9000000000001</v>
      </c>
      <c r="L1058" s="6" t="s">
        <v>86</v>
      </c>
      <c r="M1058" s="4" t="s">
        <v>21</v>
      </c>
    </row>
    <row r="1059" spans="1:13" ht="14.25" customHeight="1" x14ac:dyDescent="0.2">
      <c r="A1059" s="5">
        <v>45628</v>
      </c>
      <c r="B1059" s="6" t="s">
        <v>83</v>
      </c>
      <c r="C1059" s="6" t="s">
        <v>186</v>
      </c>
      <c r="D1059" s="6" t="s">
        <v>187</v>
      </c>
      <c r="E1059" s="6" t="s">
        <v>24</v>
      </c>
      <c r="F1059" s="6" t="s">
        <v>25</v>
      </c>
      <c r="G1059" s="6" t="s">
        <v>18</v>
      </c>
      <c r="H1059" s="6" t="s">
        <v>102</v>
      </c>
      <c r="I1059" s="6">
        <v>40</v>
      </c>
      <c r="J1059" s="6">
        <v>-1</v>
      </c>
      <c r="K1059" s="6">
        <v>-1025.9000000000001</v>
      </c>
      <c r="L1059" s="6" t="s">
        <v>86</v>
      </c>
      <c r="M1059" s="4" t="s">
        <v>21</v>
      </c>
    </row>
    <row r="1060" spans="1:13" ht="14.25" customHeight="1" x14ac:dyDescent="0.2">
      <c r="A1060" s="5">
        <v>45628</v>
      </c>
      <c r="B1060" s="6" t="s">
        <v>83</v>
      </c>
      <c r="C1060" s="6" t="s">
        <v>188</v>
      </c>
      <c r="D1060" s="6" t="s">
        <v>189</v>
      </c>
      <c r="E1060" s="6" t="s">
        <v>36</v>
      </c>
      <c r="F1060" s="6" t="s">
        <v>37</v>
      </c>
      <c r="G1060" s="6" t="s">
        <v>18</v>
      </c>
      <c r="H1060" s="6" t="s">
        <v>102</v>
      </c>
      <c r="I1060" s="6">
        <v>40</v>
      </c>
      <c r="J1060" s="6">
        <v>-1</v>
      </c>
      <c r="K1060" s="6">
        <v>-1025.9000000000001</v>
      </c>
      <c r="L1060" s="6" t="s">
        <v>86</v>
      </c>
      <c r="M1060" s="4" t="s">
        <v>21</v>
      </c>
    </row>
    <row r="1061" spans="1:13" ht="14.25" customHeight="1" x14ac:dyDescent="0.2">
      <c r="A1061" s="5">
        <v>45628</v>
      </c>
      <c r="B1061" s="6" t="s">
        <v>83</v>
      </c>
      <c r="C1061" s="6" t="s">
        <v>190</v>
      </c>
      <c r="D1061" s="6" t="s">
        <v>191</v>
      </c>
      <c r="E1061" s="6" t="s">
        <v>16</v>
      </c>
      <c r="F1061" s="6" t="s">
        <v>17</v>
      </c>
      <c r="G1061" s="6" t="s">
        <v>18</v>
      </c>
      <c r="H1061" s="6" t="s">
        <v>102</v>
      </c>
      <c r="I1061" s="6">
        <v>40</v>
      </c>
      <c r="J1061" s="6">
        <v>-1</v>
      </c>
      <c r="K1061" s="6">
        <v>-1025.9000000000001</v>
      </c>
      <c r="L1061" s="6" t="s">
        <v>192</v>
      </c>
      <c r="M1061" s="4" t="s">
        <v>21</v>
      </c>
    </row>
    <row r="1062" spans="1:13" ht="14.25" customHeight="1" x14ac:dyDescent="0.2">
      <c r="A1062" s="5">
        <v>45628</v>
      </c>
      <c r="B1062" s="6" t="s">
        <v>83</v>
      </c>
      <c r="C1062" s="6" t="s">
        <v>193</v>
      </c>
      <c r="D1062" s="6" t="s">
        <v>194</v>
      </c>
      <c r="E1062" s="6" t="s">
        <v>16</v>
      </c>
      <c r="F1062" s="6" t="s">
        <v>17</v>
      </c>
      <c r="G1062" s="6" t="s">
        <v>18</v>
      </c>
      <c r="H1062" s="6" t="s">
        <v>102</v>
      </c>
      <c r="I1062" s="6">
        <v>40</v>
      </c>
      <c r="J1062" s="6">
        <v>-1</v>
      </c>
      <c r="K1062" s="6">
        <v>-1025.9000000000001</v>
      </c>
      <c r="L1062" s="6" t="s">
        <v>86</v>
      </c>
      <c r="M1062" s="4" t="s">
        <v>21</v>
      </c>
    </row>
    <row r="1063" spans="1:13" ht="14.25" customHeight="1" x14ac:dyDescent="0.2">
      <c r="A1063" s="5">
        <v>45628</v>
      </c>
      <c r="B1063" s="6" t="s">
        <v>83</v>
      </c>
      <c r="C1063" s="6" t="s">
        <v>195</v>
      </c>
      <c r="D1063" s="6" t="s">
        <v>196</v>
      </c>
      <c r="E1063" s="6" t="s">
        <v>45</v>
      </c>
      <c r="F1063" s="6" t="s">
        <v>46</v>
      </c>
      <c r="G1063" s="6" t="s">
        <v>18</v>
      </c>
      <c r="H1063" s="6" t="s">
        <v>102</v>
      </c>
      <c r="I1063" s="6">
        <v>40</v>
      </c>
      <c r="J1063" s="6">
        <v>-4</v>
      </c>
      <c r="K1063" s="6">
        <v>-4103.6000000000004</v>
      </c>
      <c r="L1063" s="6" t="s">
        <v>86</v>
      </c>
      <c r="M1063" s="4" t="s">
        <v>21</v>
      </c>
    </row>
    <row r="1064" spans="1:13" ht="14.25" customHeight="1" x14ac:dyDescent="0.2">
      <c r="A1064" s="5">
        <v>45628</v>
      </c>
      <c r="B1064" s="6" t="s">
        <v>83</v>
      </c>
      <c r="C1064" s="6" t="s">
        <v>197</v>
      </c>
      <c r="D1064" s="6" t="s">
        <v>198</v>
      </c>
      <c r="E1064" s="6" t="s">
        <v>24</v>
      </c>
      <c r="F1064" s="6" t="s">
        <v>25</v>
      </c>
      <c r="G1064" s="6" t="s">
        <v>18</v>
      </c>
      <c r="H1064" s="6" t="s">
        <v>102</v>
      </c>
      <c r="I1064" s="6">
        <v>40</v>
      </c>
      <c r="J1064" s="6">
        <v>-1</v>
      </c>
      <c r="K1064" s="6">
        <v>-1025.9000000000001</v>
      </c>
      <c r="L1064" s="6" t="s">
        <v>86</v>
      </c>
      <c r="M1064" s="4" t="s">
        <v>21</v>
      </c>
    </row>
    <row r="1065" spans="1:13" ht="14.25" customHeight="1" x14ac:dyDescent="0.2">
      <c r="A1065" s="5">
        <v>45628</v>
      </c>
      <c r="B1065" s="6" t="s">
        <v>83</v>
      </c>
      <c r="C1065" s="6" t="s">
        <v>150</v>
      </c>
      <c r="D1065" s="6" t="s">
        <v>151</v>
      </c>
      <c r="E1065" s="6" t="s">
        <v>45</v>
      </c>
      <c r="F1065" s="6" t="s">
        <v>152</v>
      </c>
      <c r="G1065" s="6" t="s">
        <v>18</v>
      </c>
      <c r="H1065" s="6" t="s">
        <v>102</v>
      </c>
      <c r="I1065" s="6">
        <v>40</v>
      </c>
      <c r="J1065" s="6">
        <v>-1</v>
      </c>
      <c r="K1065" s="6">
        <v>-1852.67</v>
      </c>
      <c r="L1065" s="6" t="s">
        <v>153</v>
      </c>
      <c r="M1065" s="4" t="s">
        <v>21</v>
      </c>
    </row>
    <row r="1066" spans="1:13" ht="14.25" customHeight="1" x14ac:dyDescent="0.2">
      <c r="A1066" s="5">
        <v>45628</v>
      </c>
      <c r="B1066" s="6" t="s">
        <v>83</v>
      </c>
      <c r="C1066" s="6" t="s">
        <v>199</v>
      </c>
      <c r="D1066" s="6" t="s">
        <v>200</v>
      </c>
      <c r="E1066" s="6" t="s">
        <v>16</v>
      </c>
      <c r="F1066" s="6" t="s">
        <v>17</v>
      </c>
      <c r="G1066" s="6" t="s">
        <v>18</v>
      </c>
      <c r="H1066" s="6" t="s">
        <v>102</v>
      </c>
      <c r="I1066" s="6">
        <v>40</v>
      </c>
      <c r="J1066" s="6">
        <v>-1</v>
      </c>
      <c r="K1066" s="6">
        <v>-1852.67</v>
      </c>
      <c r="L1066" s="6" t="s">
        <v>153</v>
      </c>
      <c r="M1066" s="4" t="s">
        <v>21</v>
      </c>
    </row>
    <row r="1067" spans="1:13" ht="14.25" customHeight="1" x14ac:dyDescent="0.2">
      <c r="A1067" s="5">
        <v>45628</v>
      </c>
      <c r="B1067" s="6" t="s">
        <v>83</v>
      </c>
      <c r="C1067" s="6" t="s">
        <v>195</v>
      </c>
      <c r="D1067" s="6" t="s">
        <v>196</v>
      </c>
      <c r="E1067" s="6" t="s">
        <v>45</v>
      </c>
      <c r="F1067" s="6" t="s">
        <v>46</v>
      </c>
      <c r="G1067" s="6" t="s">
        <v>18</v>
      </c>
      <c r="H1067" s="6" t="s">
        <v>102</v>
      </c>
      <c r="I1067" s="6">
        <v>40</v>
      </c>
      <c r="J1067" s="6">
        <v>-2</v>
      </c>
      <c r="K1067" s="6">
        <v>-3705.34</v>
      </c>
      <c r="L1067" s="6" t="s">
        <v>86</v>
      </c>
      <c r="M1067" s="4" t="s">
        <v>21</v>
      </c>
    </row>
    <row r="1068" spans="1:13" ht="14.25" customHeight="1" x14ac:dyDescent="0.2">
      <c r="A1068" s="5">
        <v>45628</v>
      </c>
      <c r="B1068" s="6" t="s">
        <v>83</v>
      </c>
      <c r="C1068" s="6" t="s">
        <v>201</v>
      </c>
      <c r="D1068" s="6" t="s">
        <v>202</v>
      </c>
      <c r="E1068" s="6" t="s">
        <v>16</v>
      </c>
      <c r="F1068" s="6" t="s">
        <v>17</v>
      </c>
      <c r="G1068" s="6" t="s">
        <v>18</v>
      </c>
      <c r="H1068" s="6" t="s">
        <v>102</v>
      </c>
      <c r="I1068" s="6">
        <v>40</v>
      </c>
      <c r="J1068" s="6">
        <v>-1</v>
      </c>
      <c r="K1068" s="6">
        <v>-1852.67</v>
      </c>
      <c r="L1068" s="6" t="s">
        <v>86</v>
      </c>
      <c r="M1068" s="4" t="s">
        <v>21</v>
      </c>
    </row>
    <row r="1069" spans="1:13" ht="14.25" customHeight="1" x14ac:dyDescent="0.2">
      <c r="A1069" s="5">
        <v>45628</v>
      </c>
      <c r="B1069" s="6" t="s">
        <v>83</v>
      </c>
      <c r="C1069" s="6" t="s">
        <v>203</v>
      </c>
      <c r="D1069" s="6" t="s">
        <v>204</v>
      </c>
      <c r="E1069" s="6" t="s">
        <v>16</v>
      </c>
      <c r="F1069" s="6" t="s">
        <v>17</v>
      </c>
      <c r="G1069" s="6" t="s">
        <v>18</v>
      </c>
      <c r="H1069" s="6" t="s">
        <v>102</v>
      </c>
      <c r="I1069" s="6">
        <v>40</v>
      </c>
      <c r="J1069" s="6">
        <v>-1</v>
      </c>
      <c r="K1069" s="6">
        <v>-2141.96</v>
      </c>
      <c r="L1069" s="6" t="s">
        <v>86</v>
      </c>
      <c r="M1069" s="4" t="s">
        <v>21</v>
      </c>
    </row>
    <row r="1070" spans="1:13" ht="14.25" customHeight="1" x14ac:dyDescent="0.2">
      <c r="A1070" s="5">
        <v>45628</v>
      </c>
      <c r="B1070" s="6" t="s">
        <v>83</v>
      </c>
      <c r="C1070" s="6" t="s">
        <v>205</v>
      </c>
      <c r="D1070" s="6" t="s">
        <v>206</v>
      </c>
      <c r="E1070" s="6" t="s">
        <v>24</v>
      </c>
      <c r="F1070" s="6" t="s">
        <v>25</v>
      </c>
      <c r="G1070" s="6" t="s">
        <v>18</v>
      </c>
      <c r="H1070" s="6" t="s">
        <v>102</v>
      </c>
      <c r="I1070" s="6">
        <v>40</v>
      </c>
      <c r="J1070" s="6">
        <v>-2</v>
      </c>
      <c r="K1070" s="6">
        <v>-4283.92</v>
      </c>
      <c r="L1070" s="6" t="s">
        <v>153</v>
      </c>
      <c r="M1070" s="4" t="s">
        <v>21</v>
      </c>
    </row>
    <row r="1071" spans="1:13" ht="14.25" customHeight="1" x14ac:dyDescent="0.2">
      <c r="A1071" s="5">
        <v>45628</v>
      </c>
      <c r="B1071" s="6" t="s">
        <v>83</v>
      </c>
      <c r="C1071" s="6" t="s">
        <v>195</v>
      </c>
      <c r="D1071" s="6" t="s">
        <v>196</v>
      </c>
      <c r="E1071" s="6" t="s">
        <v>45</v>
      </c>
      <c r="F1071" s="6" t="s">
        <v>46</v>
      </c>
      <c r="G1071" s="6" t="s">
        <v>18</v>
      </c>
      <c r="H1071" s="6" t="s">
        <v>102</v>
      </c>
      <c r="I1071" s="6">
        <v>40</v>
      </c>
      <c r="J1071" s="6">
        <v>-1</v>
      </c>
      <c r="K1071" s="6">
        <v>-2141.96</v>
      </c>
      <c r="L1071" s="6" t="s">
        <v>86</v>
      </c>
      <c r="M1071" s="4" t="s">
        <v>21</v>
      </c>
    </row>
    <row r="1072" spans="1:13" ht="14.25" customHeight="1" x14ac:dyDescent="0.2">
      <c r="A1072" s="5">
        <v>45628</v>
      </c>
      <c r="B1072" s="6" t="s">
        <v>83</v>
      </c>
      <c r="C1072" s="6" t="s">
        <v>182</v>
      </c>
      <c r="D1072" s="6" t="s">
        <v>183</v>
      </c>
      <c r="E1072" s="6" t="s">
        <v>184</v>
      </c>
      <c r="F1072" s="6" t="s">
        <v>185</v>
      </c>
      <c r="G1072" s="6" t="s">
        <v>18</v>
      </c>
      <c r="H1072" s="6" t="s">
        <v>102</v>
      </c>
      <c r="I1072" s="6">
        <v>36</v>
      </c>
      <c r="J1072" s="6">
        <v>-1</v>
      </c>
      <c r="K1072" s="6">
        <v>-379.46</v>
      </c>
      <c r="L1072" s="6" t="s">
        <v>86</v>
      </c>
      <c r="M1072" s="4" t="s">
        <v>21</v>
      </c>
    </row>
    <row r="1073" spans="1:13" ht="14.25" customHeight="1" x14ac:dyDescent="0.2">
      <c r="A1073" s="5">
        <v>45628</v>
      </c>
      <c r="B1073" s="6" t="s">
        <v>83</v>
      </c>
      <c r="C1073" s="6" t="s">
        <v>162</v>
      </c>
      <c r="D1073" s="6" t="s">
        <v>163</v>
      </c>
      <c r="E1073" s="6" t="s">
        <v>16</v>
      </c>
      <c r="F1073" s="6" t="s">
        <v>17</v>
      </c>
      <c r="G1073" s="6" t="s">
        <v>18</v>
      </c>
      <c r="H1073" s="6" t="s">
        <v>102</v>
      </c>
      <c r="I1073" s="6">
        <v>36</v>
      </c>
      <c r="J1073" s="6">
        <v>-1</v>
      </c>
      <c r="K1073" s="6">
        <v>-379.46</v>
      </c>
      <c r="L1073" s="6" t="s">
        <v>86</v>
      </c>
      <c r="M1073" s="4" t="s">
        <v>21</v>
      </c>
    </row>
    <row r="1074" spans="1:13" ht="14.25" customHeight="1" x14ac:dyDescent="0.2">
      <c r="A1074" s="5">
        <v>45628</v>
      </c>
      <c r="B1074" s="6" t="s">
        <v>83</v>
      </c>
      <c r="C1074" s="6" t="s">
        <v>186</v>
      </c>
      <c r="D1074" s="6" t="s">
        <v>187</v>
      </c>
      <c r="E1074" s="6" t="s">
        <v>24</v>
      </c>
      <c r="F1074" s="6" t="s">
        <v>25</v>
      </c>
      <c r="G1074" s="6" t="s">
        <v>18</v>
      </c>
      <c r="H1074" s="6" t="s">
        <v>102</v>
      </c>
      <c r="I1074" s="6">
        <v>36</v>
      </c>
      <c r="J1074" s="6">
        <v>-1</v>
      </c>
      <c r="K1074" s="6">
        <v>-379.46</v>
      </c>
      <c r="L1074" s="6" t="s">
        <v>86</v>
      </c>
      <c r="M1074" s="4" t="s">
        <v>21</v>
      </c>
    </row>
    <row r="1075" spans="1:13" ht="14.25" customHeight="1" x14ac:dyDescent="0.2">
      <c r="A1075" s="5">
        <v>45628</v>
      </c>
      <c r="B1075" s="6" t="s">
        <v>83</v>
      </c>
      <c r="C1075" s="6" t="s">
        <v>158</v>
      </c>
      <c r="D1075" s="6" t="s">
        <v>159</v>
      </c>
      <c r="E1075" s="6" t="s">
        <v>16</v>
      </c>
      <c r="F1075" s="6" t="s">
        <v>17</v>
      </c>
      <c r="G1075" s="6" t="s">
        <v>18</v>
      </c>
      <c r="H1075" s="6" t="s">
        <v>102</v>
      </c>
      <c r="I1075" s="6">
        <v>36</v>
      </c>
      <c r="J1075" s="6">
        <v>-1</v>
      </c>
      <c r="K1075" s="6">
        <v>-379.46</v>
      </c>
      <c r="L1075" s="6" t="s">
        <v>153</v>
      </c>
      <c r="M1075" s="6" t="s">
        <v>207</v>
      </c>
    </row>
    <row r="1076" spans="1:13" ht="14.25" customHeight="1" x14ac:dyDescent="0.2">
      <c r="A1076" s="5">
        <v>45628</v>
      </c>
      <c r="B1076" s="6" t="s">
        <v>83</v>
      </c>
      <c r="C1076" s="6" t="s">
        <v>208</v>
      </c>
      <c r="D1076" s="6" t="s">
        <v>209</v>
      </c>
      <c r="E1076" s="6" t="s">
        <v>16</v>
      </c>
      <c r="F1076" s="6" t="s">
        <v>17</v>
      </c>
      <c r="G1076" s="6" t="s">
        <v>18</v>
      </c>
      <c r="H1076" s="6" t="s">
        <v>102</v>
      </c>
      <c r="I1076" s="6">
        <v>36</v>
      </c>
      <c r="J1076" s="6">
        <v>-1</v>
      </c>
      <c r="K1076" s="6">
        <v>-379.46</v>
      </c>
      <c r="L1076" s="6" t="s">
        <v>86</v>
      </c>
      <c r="M1076" s="6" t="s">
        <v>207</v>
      </c>
    </row>
    <row r="1077" spans="1:13" ht="14.25" customHeight="1" x14ac:dyDescent="0.2">
      <c r="A1077" s="5">
        <v>45628</v>
      </c>
      <c r="B1077" s="6" t="s">
        <v>83</v>
      </c>
      <c r="C1077" s="6" t="s">
        <v>158</v>
      </c>
      <c r="D1077" s="6" t="s">
        <v>159</v>
      </c>
      <c r="E1077" s="6" t="s">
        <v>16</v>
      </c>
      <c r="F1077" s="6" t="s">
        <v>17</v>
      </c>
      <c r="G1077" s="6" t="s">
        <v>18</v>
      </c>
      <c r="H1077" s="6" t="s">
        <v>102</v>
      </c>
      <c r="I1077" s="6">
        <v>36</v>
      </c>
      <c r="J1077" s="6">
        <v>-1</v>
      </c>
      <c r="K1077" s="6">
        <v>-379.46</v>
      </c>
      <c r="L1077" s="6" t="s">
        <v>153</v>
      </c>
      <c r="M1077" s="6" t="s">
        <v>207</v>
      </c>
    </row>
    <row r="1078" spans="1:13" ht="14.25" customHeight="1" x14ac:dyDescent="0.2">
      <c r="A1078" s="5">
        <v>45628</v>
      </c>
      <c r="B1078" s="6" t="s">
        <v>83</v>
      </c>
      <c r="C1078" s="6" t="s">
        <v>166</v>
      </c>
      <c r="D1078" s="6" t="s">
        <v>167</v>
      </c>
      <c r="E1078" s="6" t="s">
        <v>16</v>
      </c>
      <c r="F1078" s="6" t="s">
        <v>17</v>
      </c>
      <c r="G1078" s="6" t="s">
        <v>18</v>
      </c>
      <c r="H1078" s="6" t="s">
        <v>102</v>
      </c>
      <c r="I1078" s="6">
        <v>36</v>
      </c>
      <c r="J1078" s="6">
        <v>-1</v>
      </c>
      <c r="K1078" s="6">
        <v>-379.46</v>
      </c>
      <c r="L1078" s="6" t="s">
        <v>86</v>
      </c>
      <c r="M1078" s="6" t="s">
        <v>207</v>
      </c>
    </row>
    <row r="1079" spans="1:13" ht="14.25" customHeight="1" x14ac:dyDescent="0.2">
      <c r="A1079" s="5">
        <v>45628</v>
      </c>
      <c r="B1079" s="6" t="s">
        <v>83</v>
      </c>
      <c r="C1079" s="6" t="s">
        <v>210</v>
      </c>
      <c r="D1079" s="6" t="s">
        <v>211</v>
      </c>
      <c r="E1079" s="6" t="s">
        <v>212</v>
      </c>
      <c r="F1079" s="6" t="s">
        <v>213</v>
      </c>
      <c r="G1079" s="6" t="s">
        <v>18</v>
      </c>
      <c r="H1079" s="6" t="s">
        <v>103</v>
      </c>
      <c r="I1079" s="6">
        <v>100</v>
      </c>
      <c r="J1079" s="6">
        <v>-4</v>
      </c>
      <c r="K1079" s="6">
        <v>-314.44</v>
      </c>
      <c r="L1079" s="6" t="s">
        <v>174</v>
      </c>
      <c r="M1079" s="6" t="s">
        <v>207</v>
      </c>
    </row>
    <row r="1080" spans="1:13" ht="14.25" customHeight="1" x14ac:dyDescent="0.2">
      <c r="A1080" s="5">
        <v>45628</v>
      </c>
      <c r="B1080" s="6" t="s">
        <v>83</v>
      </c>
      <c r="C1080" s="6" t="s">
        <v>214</v>
      </c>
      <c r="D1080" s="6" t="s">
        <v>215</v>
      </c>
      <c r="E1080" s="6" t="s">
        <v>16</v>
      </c>
      <c r="F1080" s="6" t="s">
        <v>17</v>
      </c>
      <c r="G1080" s="6" t="s">
        <v>18</v>
      </c>
      <c r="H1080" s="6" t="s">
        <v>103</v>
      </c>
      <c r="I1080" s="6">
        <v>192</v>
      </c>
      <c r="J1080" s="6">
        <v>-18</v>
      </c>
      <c r="K1080" s="6">
        <v>-1184.04</v>
      </c>
      <c r="L1080" s="6" t="s">
        <v>153</v>
      </c>
      <c r="M1080" s="6" t="s">
        <v>207</v>
      </c>
    </row>
    <row r="1081" spans="1:13" ht="14.25" customHeight="1" x14ac:dyDescent="0.2">
      <c r="A1081" s="5">
        <v>45628</v>
      </c>
      <c r="B1081" s="6" t="s">
        <v>83</v>
      </c>
      <c r="C1081" s="6" t="s">
        <v>216</v>
      </c>
      <c r="D1081" s="6" t="s">
        <v>217</v>
      </c>
      <c r="E1081" s="6" t="s">
        <v>184</v>
      </c>
      <c r="F1081" s="6" t="s">
        <v>185</v>
      </c>
      <c r="G1081" s="6" t="s">
        <v>18</v>
      </c>
      <c r="H1081" s="6" t="s">
        <v>103</v>
      </c>
      <c r="I1081" s="6">
        <v>192</v>
      </c>
      <c r="J1081" s="6">
        <v>-6</v>
      </c>
      <c r="K1081" s="6">
        <v>-394.68</v>
      </c>
      <c r="L1081" s="6" t="s">
        <v>153</v>
      </c>
      <c r="M1081" s="6" t="s">
        <v>207</v>
      </c>
    </row>
    <row r="1082" spans="1:13" ht="14.25" customHeight="1" x14ac:dyDescent="0.2">
      <c r="A1082" s="5">
        <v>45628</v>
      </c>
      <c r="B1082" s="6" t="s">
        <v>83</v>
      </c>
      <c r="C1082" s="6" t="s">
        <v>218</v>
      </c>
      <c r="D1082" s="6" t="s">
        <v>219</v>
      </c>
      <c r="E1082" s="6" t="s">
        <v>16</v>
      </c>
      <c r="F1082" s="6" t="s">
        <v>17</v>
      </c>
      <c r="G1082" s="6" t="s">
        <v>18</v>
      </c>
      <c r="H1082" s="6" t="s">
        <v>103</v>
      </c>
      <c r="I1082" s="6">
        <v>192</v>
      </c>
      <c r="J1082" s="6">
        <v>-26</v>
      </c>
      <c r="K1082" s="6">
        <v>-1710.28</v>
      </c>
      <c r="L1082" s="6" t="s">
        <v>86</v>
      </c>
      <c r="M1082" s="6" t="s">
        <v>207</v>
      </c>
    </row>
    <row r="1083" spans="1:13" ht="14.25" customHeight="1" x14ac:dyDescent="0.2">
      <c r="A1083" s="5">
        <v>45628</v>
      </c>
      <c r="B1083" s="6" t="s">
        <v>83</v>
      </c>
      <c r="C1083" s="6" t="s">
        <v>220</v>
      </c>
      <c r="D1083" s="6" t="s">
        <v>221</v>
      </c>
      <c r="E1083" s="6" t="s">
        <v>16</v>
      </c>
      <c r="F1083" s="6" t="s">
        <v>17</v>
      </c>
      <c r="G1083" s="6" t="s">
        <v>18</v>
      </c>
      <c r="H1083" s="6" t="s">
        <v>103</v>
      </c>
      <c r="I1083" s="6">
        <v>192</v>
      </c>
      <c r="J1083" s="6">
        <v>-34</v>
      </c>
      <c r="K1083" s="6">
        <v>-2236.52</v>
      </c>
      <c r="L1083" s="6" t="s">
        <v>153</v>
      </c>
      <c r="M1083" s="6" t="s">
        <v>207</v>
      </c>
    </row>
    <row r="1084" spans="1:13" ht="14.25" customHeight="1" x14ac:dyDescent="0.2">
      <c r="A1084" s="5">
        <v>45628</v>
      </c>
      <c r="B1084" s="6" t="s">
        <v>83</v>
      </c>
      <c r="C1084" s="6" t="s">
        <v>222</v>
      </c>
      <c r="D1084" s="6" t="s">
        <v>223</v>
      </c>
      <c r="E1084" s="6" t="s">
        <v>224</v>
      </c>
      <c r="F1084" s="6" t="s">
        <v>225</v>
      </c>
      <c r="G1084" s="6" t="s">
        <v>18</v>
      </c>
      <c r="H1084" s="6" t="s">
        <v>104</v>
      </c>
      <c r="I1084" s="6">
        <v>240</v>
      </c>
      <c r="J1084" s="6">
        <v>-1</v>
      </c>
      <c r="K1084" s="6">
        <v>-112</v>
      </c>
      <c r="L1084" s="6" t="s">
        <v>153</v>
      </c>
      <c r="M1084" s="6" t="s">
        <v>207</v>
      </c>
    </row>
    <row r="1085" spans="1:13" ht="14.25" customHeight="1" x14ac:dyDescent="0.2">
      <c r="A1085" s="5">
        <v>45628</v>
      </c>
      <c r="B1085" s="6" t="s">
        <v>83</v>
      </c>
      <c r="C1085" s="6" t="s">
        <v>226</v>
      </c>
      <c r="D1085" s="6" t="s">
        <v>227</v>
      </c>
      <c r="E1085" s="6" t="s">
        <v>228</v>
      </c>
      <c r="F1085" s="6" t="s">
        <v>229</v>
      </c>
      <c r="G1085" s="6" t="s">
        <v>18</v>
      </c>
      <c r="H1085" s="6" t="s">
        <v>104</v>
      </c>
      <c r="I1085" s="6">
        <v>240</v>
      </c>
      <c r="J1085" s="6">
        <v>-1</v>
      </c>
      <c r="K1085" s="6">
        <v>-112</v>
      </c>
      <c r="L1085" s="6" t="s">
        <v>192</v>
      </c>
      <c r="M1085" s="6" t="s">
        <v>207</v>
      </c>
    </row>
    <row r="1086" spans="1:13" ht="14.25" customHeight="1" x14ac:dyDescent="0.2">
      <c r="A1086" s="5">
        <v>45628</v>
      </c>
      <c r="B1086" s="6" t="s">
        <v>83</v>
      </c>
      <c r="C1086" s="6" t="s">
        <v>190</v>
      </c>
      <c r="D1086" s="6" t="s">
        <v>191</v>
      </c>
      <c r="E1086" s="6" t="s">
        <v>16</v>
      </c>
      <c r="F1086" s="6" t="s">
        <v>17</v>
      </c>
      <c r="G1086" s="6" t="s">
        <v>18</v>
      </c>
      <c r="H1086" s="6" t="s">
        <v>104</v>
      </c>
      <c r="I1086" s="6">
        <v>480</v>
      </c>
      <c r="J1086" s="6">
        <v>-2</v>
      </c>
      <c r="K1086" s="6">
        <v>-80</v>
      </c>
      <c r="L1086" s="6" t="s">
        <v>192</v>
      </c>
      <c r="M1086" s="6" t="s">
        <v>207</v>
      </c>
    </row>
    <row r="1087" spans="1:13" ht="14.25" customHeight="1" x14ac:dyDescent="0.2">
      <c r="A1087" s="5">
        <v>45628</v>
      </c>
      <c r="B1087" s="6" t="s">
        <v>83</v>
      </c>
      <c r="C1087" s="6" t="s">
        <v>208</v>
      </c>
      <c r="D1087" s="6" t="s">
        <v>209</v>
      </c>
      <c r="E1087" s="6" t="s">
        <v>16</v>
      </c>
      <c r="F1087" s="6" t="s">
        <v>17</v>
      </c>
      <c r="G1087" s="6" t="s">
        <v>18</v>
      </c>
      <c r="H1087" s="6" t="s">
        <v>104</v>
      </c>
      <c r="I1087" s="6">
        <v>480</v>
      </c>
      <c r="J1087" s="6">
        <v>-1</v>
      </c>
      <c r="K1087" s="6">
        <v>-40</v>
      </c>
      <c r="L1087" s="6" t="s">
        <v>86</v>
      </c>
      <c r="M1087" s="6" t="s">
        <v>207</v>
      </c>
    </row>
    <row r="1088" spans="1:13" ht="14.25" customHeight="1" x14ac:dyDescent="0.2">
      <c r="A1088" s="5">
        <v>45628</v>
      </c>
      <c r="B1088" s="6" t="s">
        <v>83</v>
      </c>
      <c r="C1088" s="6" t="s">
        <v>180</v>
      </c>
      <c r="D1088" s="6" t="s">
        <v>181</v>
      </c>
      <c r="E1088" s="6" t="s">
        <v>16</v>
      </c>
      <c r="F1088" s="6" t="s">
        <v>17</v>
      </c>
      <c r="G1088" s="6" t="s">
        <v>18</v>
      </c>
      <c r="H1088" s="6" t="s">
        <v>104</v>
      </c>
      <c r="I1088" s="6">
        <v>480</v>
      </c>
      <c r="J1088" s="6">
        <v>-4</v>
      </c>
      <c r="K1088" s="6">
        <v>-160</v>
      </c>
      <c r="L1088" s="6" t="s">
        <v>86</v>
      </c>
      <c r="M1088" s="6" t="s">
        <v>207</v>
      </c>
    </row>
    <row r="1089" spans="1:13" ht="14.25" customHeight="1" x14ac:dyDescent="0.2">
      <c r="A1089" s="5">
        <v>45628</v>
      </c>
      <c r="B1089" s="6" t="s">
        <v>83</v>
      </c>
      <c r="C1089" s="6" t="s">
        <v>164</v>
      </c>
      <c r="D1089" s="6" t="s">
        <v>165</v>
      </c>
      <c r="E1089" s="6" t="s">
        <v>24</v>
      </c>
      <c r="F1089" s="6" t="s">
        <v>25</v>
      </c>
      <c r="G1089" s="6" t="s">
        <v>18</v>
      </c>
      <c r="H1089" s="6" t="s">
        <v>104</v>
      </c>
      <c r="I1089" s="6">
        <v>480</v>
      </c>
      <c r="J1089" s="6">
        <v>-5</v>
      </c>
      <c r="K1089" s="6">
        <v>-200</v>
      </c>
      <c r="L1089" s="6" t="s">
        <v>86</v>
      </c>
      <c r="M1089" s="6" t="s">
        <v>207</v>
      </c>
    </row>
    <row r="1090" spans="1:13" ht="14.25" customHeight="1" x14ac:dyDescent="0.2">
      <c r="A1090" s="5">
        <v>45628</v>
      </c>
      <c r="B1090" s="6" t="s">
        <v>83</v>
      </c>
      <c r="C1090" s="6" t="s">
        <v>168</v>
      </c>
      <c r="D1090" s="6" t="s">
        <v>169</v>
      </c>
      <c r="E1090" s="6" t="s">
        <v>16</v>
      </c>
      <c r="F1090" s="6" t="s">
        <v>17</v>
      </c>
      <c r="G1090" s="6" t="s">
        <v>18</v>
      </c>
      <c r="H1090" s="6" t="s">
        <v>104</v>
      </c>
      <c r="I1090" s="6">
        <v>480</v>
      </c>
      <c r="J1090" s="6">
        <v>-4</v>
      </c>
      <c r="K1090" s="6">
        <v>-160</v>
      </c>
      <c r="L1090" s="6" t="s">
        <v>86</v>
      </c>
      <c r="M1090" s="6" t="s">
        <v>207</v>
      </c>
    </row>
    <row r="1091" spans="1:13" ht="14.25" customHeight="1" x14ac:dyDescent="0.2">
      <c r="A1091" s="5">
        <v>45628</v>
      </c>
      <c r="B1091" s="6" t="s">
        <v>83</v>
      </c>
      <c r="C1091" s="6" t="s">
        <v>166</v>
      </c>
      <c r="D1091" s="6" t="s">
        <v>167</v>
      </c>
      <c r="E1091" s="6" t="s">
        <v>16</v>
      </c>
      <c r="F1091" s="6" t="s">
        <v>17</v>
      </c>
      <c r="G1091" s="6" t="s">
        <v>18</v>
      </c>
      <c r="H1091" s="6" t="s">
        <v>104</v>
      </c>
      <c r="I1091" s="6">
        <v>480</v>
      </c>
      <c r="J1091" s="6">
        <v>-1</v>
      </c>
      <c r="K1091" s="6">
        <v>-40</v>
      </c>
      <c r="L1091" s="6" t="s">
        <v>86</v>
      </c>
      <c r="M1091" s="6" t="s">
        <v>207</v>
      </c>
    </row>
    <row r="1092" spans="1:13" ht="14.25" customHeight="1" x14ac:dyDescent="0.2">
      <c r="A1092" s="5">
        <v>45628</v>
      </c>
      <c r="B1092" s="6" t="s">
        <v>83</v>
      </c>
      <c r="C1092" s="6" t="s">
        <v>230</v>
      </c>
      <c r="D1092" s="6" t="s">
        <v>231</v>
      </c>
      <c r="E1092" s="6" t="s">
        <v>224</v>
      </c>
      <c r="F1092" s="6" t="s">
        <v>232</v>
      </c>
      <c r="G1092" s="6" t="s">
        <v>18</v>
      </c>
      <c r="H1092" s="6" t="s">
        <v>104</v>
      </c>
      <c r="I1092" s="6">
        <v>480</v>
      </c>
      <c r="J1092" s="6">
        <v>-8</v>
      </c>
      <c r="K1092" s="6">
        <v>-320</v>
      </c>
      <c r="L1092" s="6" t="s">
        <v>153</v>
      </c>
      <c r="M1092" s="6" t="s">
        <v>207</v>
      </c>
    </row>
    <row r="1093" spans="1:13" ht="14.25" customHeight="1" x14ac:dyDescent="0.2">
      <c r="A1093" s="5">
        <v>45628</v>
      </c>
      <c r="B1093" s="6" t="s">
        <v>83</v>
      </c>
      <c r="C1093" s="6" t="s">
        <v>233</v>
      </c>
      <c r="D1093" s="6" t="s">
        <v>234</v>
      </c>
      <c r="E1093" s="6" t="s">
        <v>16</v>
      </c>
      <c r="F1093" s="6" t="s">
        <v>17</v>
      </c>
      <c r="G1093" s="6" t="s">
        <v>18</v>
      </c>
      <c r="H1093" s="6" t="s">
        <v>104</v>
      </c>
      <c r="I1093" s="6">
        <v>480</v>
      </c>
      <c r="J1093" s="6">
        <v>-4</v>
      </c>
      <c r="K1093" s="6">
        <v>-160</v>
      </c>
      <c r="L1093" s="6" t="s">
        <v>86</v>
      </c>
      <c r="M1093" s="6" t="s">
        <v>207</v>
      </c>
    </row>
    <row r="1094" spans="1:13" ht="14.25" customHeight="1" x14ac:dyDescent="0.2">
      <c r="A1094" s="5">
        <v>45628</v>
      </c>
      <c r="B1094" s="6" t="s">
        <v>83</v>
      </c>
      <c r="C1094" s="6" t="s">
        <v>156</v>
      </c>
      <c r="D1094" s="6" t="s">
        <v>157</v>
      </c>
      <c r="E1094" s="6" t="s">
        <v>24</v>
      </c>
      <c r="F1094" s="6" t="s">
        <v>25</v>
      </c>
      <c r="G1094" s="6" t="s">
        <v>18</v>
      </c>
      <c r="H1094" s="6" t="s">
        <v>104</v>
      </c>
      <c r="I1094" s="6">
        <v>480</v>
      </c>
      <c r="J1094" s="6">
        <v>-2</v>
      </c>
      <c r="K1094" s="6">
        <v>-80</v>
      </c>
      <c r="L1094" s="6" t="s">
        <v>153</v>
      </c>
      <c r="M1094" s="6" t="s">
        <v>207</v>
      </c>
    </row>
    <row r="1095" spans="1:13" ht="14.25" customHeight="1" x14ac:dyDescent="0.2">
      <c r="A1095" s="5">
        <v>45628</v>
      </c>
      <c r="B1095" s="6" t="s">
        <v>83</v>
      </c>
      <c r="C1095" s="6" t="s">
        <v>164</v>
      </c>
      <c r="D1095" s="6" t="s">
        <v>165</v>
      </c>
      <c r="E1095" s="6" t="s">
        <v>24</v>
      </c>
      <c r="F1095" s="6" t="s">
        <v>25</v>
      </c>
      <c r="G1095" s="6" t="s">
        <v>18</v>
      </c>
      <c r="H1095" s="6" t="s">
        <v>104</v>
      </c>
      <c r="I1095" s="6">
        <v>480</v>
      </c>
      <c r="J1095" s="6">
        <v>-10</v>
      </c>
      <c r="K1095" s="6">
        <v>-400</v>
      </c>
      <c r="L1095" s="6" t="s">
        <v>86</v>
      </c>
      <c r="M1095" s="6" t="s">
        <v>207</v>
      </c>
    </row>
    <row r="1096" spans="1:13" ht="14.25" customHeight="1" x14ac:dyDescent="0.2">
      <c r="A1096" s="5">
        <v>45628</v>
      </c>
      <c r="B1096" s="6" t="s">
        <v>83</v>
      </c>
      <c r="C1096" s="6" t="s">
        <v>162</v>
      </c>
      <c r="D1096" s="6" t="s">
        <v>163</v>
      </c>
      <c r="E1096" s="6" t="s">
        <v>16</v>
      </c>
      <c r="F1096" s="6" t="s">
        <v>17</v>
      </c>
      <c r="G1096" s="6" t="s">
        <v>18</v>
      </c>
      <c r="H1096" s="6" t="s">
        <v>104</v>
      </c>
      <c r="I1096" s="6">
        <v>480</v>
      </c>
      <c r="J1096" s="6">
        <v>-1</v>
      </c>
      <c r="K1096" s="6">
        <v>-40</v>
      </c>
      <c r="L1096" s="6" t="s">
        <v>86</v>
      </c>
      <c r="M1096" s="6" t="s">
        <v>207</v>
      </c>
    </row>
    <row r="1097" spans="1:13" ht="14.25" customHeight="1" x14ac:dyDescent="0.2">
      <c r="A1097" s="5">
        <v>45628</v>
      </c>
      <c r="B1097" s="6" t="s">
        <v>83</v>
      </c>
      <c r="C1097" s="6" t="s">
        <v>168</v>
      </c>
      <c r="D1097" s="6" t="s">
        <v>169</v>
      </c>
      <c r="E1097" s="6" t="s">
        <v>16</v>
      </c>
      <c r="F1097" s="6" t="s">
        <v>17</v>
      </c>
      <c r="G1097" s="6" t="s">
        <v>18</v>
      </c>
      <c r="H1097" s="6" t="s">
        <v>104</v>
      </c>
      <c r="I1097" s="6">
        <v>480</v>
      </c>
      <c r="J1097" s="6">
        <v>-4</v>
      </c>
      <c r="K1097" s="6">
        <v>-280</v>
      </c>
      <c r="L1097" s="6" t="s">
        <v>86</v>
      </c>
      <c r="M1097" s="6" t="s">
        <v>207</v>
      </c>
    </row>
    <row r="1098" spans="1:13" ht="14.25" customHeight="1" x14ac:dyDescent="0.2">
      <c r="A1098" s="5">
        <v>45628</v>
      </c>
      <c r="B1098" s="6" t="s">
        <v>83</v>
      </c>
      <c r="C1098" s="6" t="s">
        <v>164</v>
      </c>
      <c r="D1098" s="6" t="s">
        <v>165</v>
      </c>
      <c r="E1098" s="6" t="s">
        <v>24</v>
      </c>
      <c r="F1098" s="6" t="s">
        <v>25</v>
      </c>
      <c r="G1098" s="6" t="s">
        <v>18</v>
      </c>
      <c r="H1098" s="6" t="s">
        <v>104</v>
      </c>
      <c r="I1098" s="6">
        <v>480</v>
      </c>
      <c r="J1098" s="6">
        <v>-20</v>
      </c>
      <c r="K1098" s="6">
        <v>-1400</v>
      </c>
      <c r="L1098" s="6" t="s">
        <v>86</v>
      </c>
      <c r="M1098" s="6" t="s">
        <v>207</v>
      </c>
    </row>
    <row r="1099" spans="1:13" ht="14.25" customHeight="1" x14ac:dyDescent="0.2">
      <c r="A1099" s="5">
        <v>45628</v>
      </c>
      <c r="B1099" s="6" t="s">
        <v>83</v>
      </c>
      <c r="C1099" s="6" t="s">
        <v>233</v>
      </c>
      <c r="D1099" s="6" t="s">
        <v>234</v>
      </c>
      <c r="E1099" s="6" t="s">
        <v>16</v>
      </c>
      <c r="F1099" s="6" t="s">
        <v>17</v>
      </c>
      <c r="G1099" s="6" t="s">
        <v>18</v>
      </c>
      <c r="H1099" s="6" t="s">
        <v>104</v>
      </c>
      <c r="I1099" s="6">
        <v>480</v>
      </c>
      <c r="J1099" s="6">
        <v>-4</v>
      </c>
      <c r="K1099" s="6">
        <v>-280</v>
      </c>
      <c r="L1099" s="6" t="s">
        <v>86</v>
      </c>
      <c r="M1099" s="6" t="s">
        <v>207</v>
      </c>
    </row>
    <row r="1100" spans="1:13" ht="14.25" customHeight="1" x14ac:dyDescent="0.2">
      <c r="A1100" s="5">
        <v>45628</v>
      </c>
      <c r="B1100" s="6" t="s">
        <v>83</v>
      </c>
      <c r="C1100" s="6" t="s">
        <v>235</v>
      </c>
      <c r="D1100" s="6" t="s">
        <v>236</v>
      </c>
      <c r="E1100" s="6" t="s">
        <v>24</v>
      </c>
      <c r="F1100" s="6" t="s">
        <v>25</v>
      </c>
      <c r="G1100" s="6" t="s">
        <v>18</v>
      </c>
      <c r="H1100" s="6" t="s">
        <v>104</v>
      </c>
      <c r="I1100" s="6">
        <v>480</v>
      </c>
      <c r="J1100" s="6">
        <v>-1</v>
      </c>
      <c r="K1100" s="6">
        <v>-70</v>
      </c>
      <c r="L1100" s="6" t="s">
        <v>86</v>
      </c>
      <c r="M1100" s="6" t="s">
        <v>207</v>
      </c>
    </row>
    <row r="1101" spans="1:13" ht="14.25" customHeight="1" x14ac:dyDescent="0.2">
      <c r="A1101" s="5">
        <v>45628</v>
      </c>
      <c r="B1101" s="6" t="s">
        <v>83</v>
      </c>
      <c r="C1101" s="6" t="s">
        <v>199</v>
      </c>
      <c r="D1101" s="6" t="s">
        <v>200</v>
      </c>
      <c r="E1101" s="6" t="s">
        <v>16</v>
      </c>
      <c r="F1101" s="6" t="s">
        <v>17</v>
      </c>
      <c r="G1101" s="6" t="s">
        <v>18</v>
      </c>
      <c r="H1101" s="6" t="s">
        <v>104</v>
      </c>
      <c r="I1101" s="6">
        <v>480</v>
      </c>
      <c r="J1101" s="6">
        <v>-5</v>
      </c>
      <c r="K1101" s="6">
        <v>-350</v>
      </c>
      <c r="L1101" s="6" t="s">
        <v>153</v>
      </c>
      <c r="M1101" s="6" t="s">
        <v>207</v>
      </c>
    </row>
    <row r="1102" spans="1:13" ht="14.25" customHeight="1" x14ac:dyDescent="0.2">
      <c r="A1102" s="5">
        <v>45628</v>
      </c>
      <c r="B1102" s="6" t="s">
        <v>83</v>
      </c>
      <c r="C1102" s="6" t="s">
        <v>164</v>
      </c>
      <c r="D1102" s="6" t="s">
        <v>165</v>
      </c>
      <c r="E1102" s="6" t="s">
        <v>24</v>
      </c>
      <c r="F1102" s="6" t="s">
        <v>25</v>
      </c>
      <c r="G1102" s="6" t="s">
        <v>18</v>
      </c>
      <c r="H1102" s="6" t="s">
        <v>104</v>
      </c>
      <c r="I1102" s="6">
        <v>108</v>
      </c>
      <c r="J1102" s="6">
        <v>-2</v>
      </c>
      <c r="K1102" s="6">
        <v>-197.9</v>
      </c>
      <c r="L1102" s="6" t="s">
        <v>86</v>
      </c>
      <c r="M1102" s="6" t="s">
        <v>207</v>
      </c>
    </row>
    <row r="1103" spans="1:13" ht="14.25" customHeight="1" x14ac:dyDescent="0.2">
      <c r="A1103" s="5">
        <v>45628</v>
      </c>
      <c r="B1103" s="6" t="s">
        <v>83</v>
      </c>
      <c r="C1103" s="6" t="s">
        <v>237</v>
      </c>
      <c r="D1103" s="6" t="s">
        <v>238</v>
      </c>
      <c r="E1103" s="6" t="s">
        <v>224</v>
      </c>
      <c r="F1103" s="6" t="s">
        <v>232</v>
      </c>
      <c r="G1103" s="6" t="s">
        <v>18</v>
      </c>
      <c r="H1103" s="6" t="s">
        <v>104</v>
      </c>
      <c r="I1103" s="6">
        <v>108</v>
      </c>
      <c r="J1103" s="6">
        <v>-1</v>
      </c>
      <c r="K1103" s="6">
        <v>-98.95</v>
      </c>
      <c r="L1103" s="6" t="s">
        <v>192</v>
      </c>
      <c r="M1103" s="6" t="s">
        <v>207</v>
      </c>
    </row>
    <row r="1104" spans="1:13" ht="14.25" customHeight="1" x14ac:dyDescent="0.2">
      <c r="A1104" s="5">
        <v>45628</v>
      </c>
      <c r="B1104" s="6" t="s">
        <v>83</v>
      </c>
      <c r="C1104" s="6" t="s">
        <v>180</v>
      </c>
      <c r="D1104" s="6" t="s">
        <v>181</v>
      </c>
      <c r="E1104" s="6" t="s">
        <v>16</v>
      </c>
      <c r="F1104" s="6" t="s">
        <v>17</v>
      </c>
      <c r="G1104" s="6" t="s">
        <v>18</v>
      </c>
      <c r="H1104" s="6" t="s">
        <v>104</v>
      </c>
      <c r="I1104" s="6">
        <v>108</v>
      </c>
      <c r="J1104" s="6">
        <v>-1</v>
      </c>
      <c r="K1104" s="6">
        <v>-98.95</v>
      </c>
      <c r="L1104" s="6" t="s">
        <v>86</v>
      </c>
      <c r="M1104" s="6" t="s">
        <v>207</v>
      </c>
    </row>
    <row r="1105" spans="1:13" ht="14.25" customHeight="1" x14ac:dyDescent="0.2">
      <c r="A1105" s="5">
        <v>45628</v>
      </c>
      <c r="B1105" s="6" t="s">
        <v>83</v>
      </c>
      <c r="C1105" s="6" t="s">
        <v>222</v>
      </c>
      <c r="D1105" s="6" t="s">
        <v>223</v>
      </c>
      <c r="E1105" s="6" t="s">
        <v>224</v>
      </c>
      <c r="F1105" s="6" t="s">
        <v>225</v>
      </c>
      <c r="G1105" s="6" t="s">
        <v>18</v>
      </c>
      <c r="H1105" s="6" t="s">
        <v>104</v>
      </c>
      <c r="I1105" s="6">
        <v>108</v>
      </c>
      <c r="J1105" s="6">
        <v>-1</v>
      </c>
      <c r="K1105" s="6">
        <v>-98.95</v>
      </c>
      <c r="L1105" s="6" t="s">
        <v>153</v>
      </c>
      <c r="M1105" s="6" t="s">
        <v>207</v>
      </c>
    </row>
    <row r="1106" spans="1:13" ht="14.25" customHeight="1" x14ac:dyDescent="0.2">
      <c r="A1106" s="5">
        <v>45628</v>
      </c>
      <c r="B1106" s="6" t="s">
        <v>83</v>
      </c>
      <c r="C1106" s="6" t="s">
        <v>239</v>
      </c>
      <c r="D1106" s="6" t="s">
        <v>240</v>
      </c>
      <c r="E1106" s="6" t="s">
        <v>241</v>
      </c>
      <c r="F1106" s="6" t="s">
        <v>242</v>
      </c>
      <c r="G1106" s="6" t="s">
        <v>18</v>
      </c>
      <c r="H1106" s="6" t="s">
        <v>104</v>
      </c>
      <c r="I1106" s="6">
        <v>108</v>
      </c>
      <c r="J1106" s="6">
        <v>-2</v>
      </c>
      <c r="K1106" s="6">
        <v>-197.9</v>
      </c>
      <c r="L1106" s="6" t="s">
        <v>153</v>
      </c>
      <c r="M1106" s="6" t="s">
        <v>207</v>
      </c>
    </row>
    <row r="1107" spans="1:13" ht="14.25" customHeight="1" x14ac:dyDescent="0.2">
      <c r="A1107" s="5">
        <v>45628</v>
      </c>
      <c r="B1107" s="6" t="s">
        <v>83</v>
      </c>
      <c r="C1107" s="6" t="s">
        <v>235</v>
      </c>
      <c r="D1107" s="6" t="s">
        <v>236</v>
      </c>
      <c r="E1107" s="6" t="s">
        <v>24</v>
      </c>
      <c r="F1107" s="6" t="s">
        <v>25</v>
      </c>
      <c r="G1107" s="6" t="s">
        <v>18</v>
      </c>
      <c r="H1107" s="6" t="s">
        <v>104</v>
      </c>
      <c r="I1107" s="6">
        <v>108</v>
      </c>
      <c r="J1107" s="6">
        <v>-1</v>
      </c>
      <c r="K1107" s="6">
        <v>-98.95</v>
      </c>
      <c r="L1107" s="6" t="s">
        <v>86</v>
      </c>
      <c r="M1107" s="6" t="s">
        <v>207</v>
      </c>
    </row>
    <row r="1108" spans="1:13" ht="14.25" customHeight="1" x14ac:dyDescent="0.2">
      <c r="A1108" s="5">
        <v>45628</v>
      </c>
      <c r="B1108" s="6" t="s">
        <v>83</v>
      </c>
      <c r="C1108" s="6" t="s">
        <v>243</v>
      </c>
      <c r="D1108" s="6" t="s">
        <v>244</v>
      </c>
      <c r="E1108" s="6" t="s">
        <v>114</v>
      </c>
      <c r="F1108" s="6" t="s">
        <v>245</v>
      </c>
      <c r="G1108" s="6" t="s">
        <v>18</v>
      </c>
      <c r="H1108" s="6" t="s">
        <v>104</v>
      </c>
      <c r="I1108" s="6">
        <v>24</v>
      </c>
      <c r="J1108" s="6">
        <v>-9</v>
      </c>
      <c r="K1108" s="6">
        <v>-900</v>
      </c>
      <c r="L1108" s="6" t="s">
        <v>86</v>
      </c>
      <c r="M1108" s="6" t="s">
        <v>207</v>
      </c>
    </row>
    <row r="1109" spans="1:13" ht="14.25" customHeight="1" x14ac:dyDescent="0.2">
      <c r="A1109" s="5">
        <v>45628</v>
      </c>
      <c r="B1109" s="6" t="s">
        <v>83</v>
      </c>
      <c r="C1109" s="6" t="s">
        <v>154</v>
      </c>
      <c r="D1109" s="6" t="s">
        <v>155</v>
      </c>
      <c r="E1109" s="6" t="s">
        <v>24</v>
      </c>
      <c r="F1109" s="6" t="s">
        <v>25</v>
      </c>
      <c r="G1109" s="6" t="s">
        <v>18</v>
      </c>
      <c r="H1109" s="6" t="s">
        <v>19</v>
      </c>
      <c r="I1109" s="6">
        <v>48</v>
      </c>
      <c r="J1109" s="6">
        <v>-2</v>
      </c>
      <c r="K1109" s="6">
        <v>-1026.78</v>
      </c>
      <c r="L1109" s="6" t="s">
        <v>153</v>
      </c>
      <c r="M1109" s="6" t="s">
        <v>207</v>
      </c>
    </row>
    <row r="1110" spans="1:13" ht="14.25" customHeight="1" x14ac:dyDescent="0.2">
      <c r="A1110" s="5">
        <v>45628</v>
      </c>
      <c r="B1110" s="6" t="s">
        <v>83</v>
      </c>
      <c r="C1110" s="6" t="s">
        <v>177</v>
      </c>
      <c r="D1110" s="6" t="s">
        <v>178</v>
      </c>
      <c r="E1110" s="6" t="s">
        <v>45</v>
      </c>
      <c r="F1110" s="6" t="s">
        <v>46</v>
      </c>
      <c r="G1110" s="6" t="s">
        <v>18</v>
      </c>
      <c r="H1110" s="6" t="s">
        <v>139</v>
      </c>
      <c r="I1110" s="6">
        <v>144</v>
      </c>
      <c r="J1110" s="6">
        <v>-1</v>
      </c>
      <c r="K1110" s="6">
        <v>-111.61</v>
      </c>
      <c r="L1110" s="6" t="s">
        <v>179</v>
      </c>
      <c r="M1110" s="6" t="s">
        <v>207</v>
      </c>
    </row>
    <row r="1111" spans="1:13" ht="14.25" customHeight="1" x14ac:dyDescent="0.2">
      <c r="A1111" s="5">
        <v>45628</v>
      </c>
      <c r="B1111" s="6" t="s">
        <v>83</v>
      </c>
      <c r="C1111" s="6" t="s">
        <v>246</v>
      </c>
      <c r="D1111" s="6" t="s">
        <v>247</v>
      </c>
      <c r="E1111" s="6" t="s">
        <v>248</v>
      </c>
      <c r="F1111" s="6" t="s">
        <v>249</v>
      </c>
      <c r="G1111" s="6" t="s">
        <v>18</v>
      </c>
      <c r="H1111" s="6" t="s">
        <v>131</v>
      </c>
      <c r="I1111" s="6">
        <v>600</v>
      </c>
      <c r="J1111" s="6">
        <v>-2</v>
      </c>
      <c r="K1111" s="6">
        <v>-305.98</v>
      </c>
      <c r="L1111" s="6" t="s">
        <v>86</v>
      </c>
      <c r="M1111" s="6" t="s">
        <v>207</v>
      </c>
    </row>
    <row r="1112" spans="1:13" ht="14.25" customHeight="1" x14ac:dyDescent="0.2">
      <c r="A1112" s="5">
        <v>45628</v>
      </c>
      <c r="B1112" s="6" t="s">
        <v>83</v>
      </c>
      <c r="C1112" s="6" t="s">
        <v>193</v>
      </c>
      <c r="D1112" s="6" t="s">
        <v>194</v>
      </c>
      <c r="E1112" s="6" t="s">
        <v>16</v>
      </c>
      <c r="F1112" s="6" t="s">
        <v>17</v>
      </c>
      <c r="G1112" s="6" t="s">
        <v>18</v>
      </c>
      <c r="H1112" s="6" t="s">
        <v>108</v>
      </c>
      <c r="I1112" s="6">
        <v>72</v>
      </c>
      <c r="J1112" s="6">
        <v>-1</v>
      </c>
      <c r="K1112" s="6">
        <v>-222.32</v>
      </c>
      <c r="L1112" s="6" t="s">
        <v>86</v>
      </c>
      <c r="M1112" s="6" t="s">
        <v>207</v>
      </c>
    </row>
    <row r="1113" spans="1:13" ht="14.25" customHeight="1" x14ac:dyDescent="0.2">
      <c r="A1113" s="5">
        <v>45628</v>
      </c>
      <c r="B1113" s="6" t="s">
        <v>83</v>
      </c>
      <c r="C1113" s="6" t="s">
        <v>250</v>
      </c>
      <c r="D1113" s="6" t="s">
        <v>251</v>
      </c>
      <c r="E1113" s="6" t="s">
        <v>241</v>
      </c>
      <c r="F1113" s="6" t="s">
        <v>242</v>
      </c>
      <c r="G1113" s="6" t="s">
        <v>18</v>
      </c>
      <c r="H1113" s="6" t="s">
        <v>108</v>
      </c>
      <c r="I1113" s="6">
        <v>30</v>
      </c>
      <c r="J1113" s="6">
        <v>-1</v>
      </c>
      <c r="K1113" s="6">
        <v>-133.04</v>
      </c>
      <c r="L1113" s="6" t="s">
        <v>86</v>
      </c>
      <c r="M1113" s="6" t="s">
        <v>207</v>
      </c>
    </row>
    <row r="1114" spans="1:13" ht="14.25" customHeight="1" x14ac:dyDescent="0.2">
      <c r="A1114" s="5">
        <v>45628</v>
      </c>
      <c r="B1114" s="6" t="s">
        <v>83</v>
      </c>
      <c r="C1114" s="6" t="s">
        <v>252</v>
      </c>
      <c r="D1114" s="6" t="s">
        <v>253</v>
      </c>
      <c r="E1114" s="6" t="s">
        <v>45</v>
      </c>
      <c r="F1114" s="6" t="s">
        <v>46</v>
      </c>
      <c r="G1114" s="6" t="s">
        <v>18</v>
      </c>
      <c r="H1114" s="6" t="s">
        <v>109</v>
      </c>
      <c r="I1114" s="6">
        <v>160</v>
      </c>
      <c r="J1114" s="6">
        <v>-6</v>
      </c>
      <c r="K1114" s="6">
        <v>-618</v>
      </c>
      <c r="L1114" s="6" t="s">
        <v>86</v>
      </c>
      <c r="M1114" s="6" t="s">
        <v>207</v>
      </c>
    </row>
    <row r="1115" spans="1:13" ht="14.25" customHeight="1" x14ac:dyDescent="0.2">
      <c r="A1115" s="5">
        <v>45628</v>
      </c>
      <c r="B1115" s="6" t="s">
        <v>83</v>
      </c>
      <c r="C1115" s="6" t="s">
        <v>254</v>
      </c>
      <c r="D1115" s="6" t="s">
        <v>255</v>
      </c>
      <c r="E1115" s="6" t="s">
        <v>256</v>
      </c>
      <c r="F1115" s="6" t="s">
        <v>257</v>
      </c>
      <c r="G1115" s="6" t="s">
        <v>18</v>
      </c>
      <c r="H1115" s="6" t="s">
        <v>109</v>
      </c>
      <c r="I1115" s="6">
        <v>160</v>
      </c>
      <c r="J1115" s="6">
        <v>-2</v>
      </c>
      <c r="K1115" s="6">
        <v>-206</v>
      </c>
      <c r="L1115" s="6" t="s">
        <v>86</v>
      </c>
      <c r="M1115" s="6" t="s">
        <v>207</v>
      </c>
    </row>
    <row r="1116" spans="1:13" ht="14.25" customHeight="1" x14ac:dyDescent="0.2">
      <c r="A1116" s="5">
        <v>45628</v>
      </c>
      <c r="B1116" s="6" t="s">
        <v>83</v>
      </c>
      <c r="C1116" s="6" t="s">
        <v>258</v>
      </c>
      <c r="D1116" s="6" t="s">
        <v>259</v>
      </c>
      <c r="E1116" s="6" t="s">
        <v>224</v>
      </c>
      <c r="F1116" s="6" t="s">
        <v>232</v>
      </c>
      <c r="G1116" s="6" t="s">
        <v>18</v>
      </c>
      <c r="H1116" s="6" t="s">
        <v>109</v>
      </c>
      <c r="I1116" s="6">
        <v>160</v>
      </c>
      <c r="J1116" s="6">
        <v>-3</v>
      </c>
      <c r="K1116" s="6">
        <v>-309</v>
      </c>
      <c r="L1116" s="6" t="s">
        <v>174</v>
      </c>
      <c r="M1116" s="6" t="s">
        <v>207</v>
      </c>
    </row>
    <row r="1117" spans="1:13" ht="14.25" customHeight="1" x14ac:dyDescent="0.2">
      <c r="A1117" s="5">
        <v>45628</v>
      </c>
      <c r="B1117" s="6" t="s">
        <v>83</v>
      </c>
      <c r="C1117" s="6" t="s">
        <v>260</v>
      </c>
      <c r="D1117" s="6" t="s">
        <v>261</v>
      </c>
      <c r="E1117" s="6" t="s">
        <v>16</v>
      </c>
      <c r="F1117" s="6" t="s">
        <v>17</v>
      </c>
      <c r="G1117" s="6" t="s">
        <v>18</v>
      </c>
      <c r="H1117" s="6" t="s">
        <v>109</v>
      </c>
      <c r="I1117" s="6">
        <v>160</v>
      </c>
      <c r="J1117" s="6">
        <v>-1</v>
      </c>
      <c r="K1117" s="6">
        <v>-103</v>
      </c>
      <c r="L1117" s="6" t="s">
        <v>86</v>
      </c>
      <c r="M1117" s="6" t="s">
        <v>207</v>
      </c>
    </row>
    <row r="1118" spans="1:13" ht="14.25" customHeight="1" x14ac:dyDescent="0.2">
      <c r="A1118" s="5">
        <v>45628</v>
      </c>
      <c r="B1118" s="6" t="s">
        <v>83</v>
      </c>
      <c r="C1118" s="6" t="s">
        <v>262</v>
      </c>
      <c r="D1118" s="6" t="s">
        <v>263</v>
      </c>
      <c r="E1118" s="6" t="s">
        <v>264</v>
      </c>
      <c r="F1118" s="6" t="s">
        <v>265</v>
      </c>
      <c r="G1118" s="6" t="s">
        <v>18</v>
      </c>
      <c r="H1118" s="6" t="s">
        <v>109</v>
      </c>
      <c r="I1118" s="6">
        <v>160</v>
      </c>
      <c r="J1118" s="6">
        <v>-5</v>
      </c>
      <c r="K1118" s="6">
        <v>-515</v>
      </c>
      <c r="L1118" s="6" t="s">
        <v>174</v>
      </c>
      <c r="M1118" s="6" t="s">
        <v>207</v>
      </c>
    </row>
    <row r="1119" spans="1:13" ht="14.25" customHeight="1" x14ac:dyDescent="0.2">
      <c r="A1119" s="5">
        <v>45628</v>
      </c>
      <c r="B1119" s="6" t="s">
        <v>83</v>
      </c>
      <c r="C1119" s="6" t="s">
        <v>266</v>
      </c>
      <c r="D1119" s="6" t="s">
        <v>267</v>
      </c>
      <c r="E1119" s="6" t="s">
        <v>45</v>
      </c>
      <c r="F1119" s="6" t="s">
        <v>268</v>
      </c>
      <c r="G1119" s="6" t="s">
        <v>18</v>
      </c>
      <c r="H1119" s="6" t="s">
        <v>109</v>
      </c>
      <c r="I1119" s="6">
        <v>160</v>
      </c>
      <c r="J1119" s="6">
        <v>-1</v>
      </c>
      <c r="K1119" s="6">
        <v>-103</v>
      </c>
      <c r="L1119" s="6" t="s">
        <v>86</v>
      </c>
      <c r="M1119" s="6" t="s">
        <v>207</v>
      </c>
    </row>
    <row r="1120" spans="1:13" ht="14.25" customHeight="1" x14ac:dyDescent="0.2">
      <c r="A1120" s="5">
        <v>45628</v>
      </c>
      <c r="B1120" s="6" t="s">
        <v>83</v>
      </c>
      <c r="C1120" s="6" t="s">
        <v>269</v>
      </c>
      <c r="D1120" s="6" t="s">
        <v>270</v>
      </c>
      <c r="E1120" s="6" t="s">
        <v>45</v>
      </c>
      <c r="F1120" s="6" t="s">
        <v>46</v>
      </c>
      <c r="G1120" s="6" t="s">
        <v>18</v>
      </c>
      <c r="H1120" s="6" t="s">
        <v>109</v>
      </c>
      <c r="I1120" s="6">
        <v>160</v>
      </c>
      <c r="J1120" s="6">
        <v>-1</v>
      </c>
      <c r="K1120" s="6">
        <v>-103</v>
      </c>
      <c r="L1120" s="6" t="s">
        <v>86</v>
      </c>
      <c r="M1120" s="6" t="s">
        <v>207</v>
      </c>
    </row>
    <row r="1121" spans="1:13" ht="14.25" customHeight="1" x14ac:dyDescent="0.2">
      <c r="A1121" s="5">
        <v>45628</v>
      </c>
      <c r="B1121" s="6" t="s">
        <v>83</v>
      </c>
      <c r="C1121" s="6" t="s">
        <v>271</v>
      </c>
      <c r="D1121" s="6" t="s">
        <v>272</v>
      </c>
      <c r="E1121" s="6" t="s">
        <v>16</v>
      </c>
      <c r="F1121" s="6" t="s">
        <v>17</v>
      </c>
      <c r="G1121" s="6" t="s">
        <v>18</v>
      </c>
      <c r="H1121" s="6" t="s">
        <v>109</v>
      </c>
      <c r="I1121" s="6">
        <v>160</v>
      </c>
      <c r="J1121" s="6">
        <v>-1</v>
      </c>
      <c r="K1121" s="6">
        <v>-103</v>
      </c>
      <c r="L1121" s="6" t="s">
        <v>86</v>
      </c>
      <c r="M1121" s="6" t="s">
        <v>207</v>
      </c>
    </row>
    <row r="1122" spans="1:13" ht="14.25" customHeight="1" x14ac:dyDescent="0.2">
      <c r="A1122" s="5">
        <v>45628</v>
      </c>
      <c r="B1122" s="6" t="s">
        <v>83</v>
      </c>
      <c r="C1122" s="6" t="s">
        <v>273</v>
      </c>
      <c r="D1122" s="6" t="s">
        <v>274</v>
      </c>
      <c r="E1122" s="6" t="s">
        <v>45</v>
      </c>
      <c r="F1122" s="6" t="s">
        <v>46</v>
      </c>
      <c r="G1122" s="6" t="s">
        <v>18</v>
      </c>
      <c r="H1122" s="6" t="s">
        <v>109</v>
      </c>
      <c r="I1122" s="6">
        <v>160</v>
      </c>
      <c r="J1122" s="6">
        <v>-2</v>
      </c>
      <c r="K1122" s="6">
        <v>-206</v>
      </c>
      <c r="L1122" s="6" t="s">
        <v>86</v>
      </c>
      <c r="M1122" s="6" t="s">
        <v>207</v>
      </c>
    </row>
    <row r="1123" spans="1:13" ht="14.25" customHeight="1" x14ac:dyDescent="0.2">
      <c r="A1123" s="5">
        <v>45628</v>
      </c>
      <c r="B1123" s="6" t="s">
        <v>83</v>
      </c>
      <c r="C1123" s="6" t="s">
        <v>275</v>
      </c>
      <c r="D1123" s="6" t="s">
        <v>276</v>
      </c>
      <c r="E1123" s="6" t="s">
        <v>256</v>
      </c>
      <c r="F1123" s="6" t="s">
        <v>257</v>
      </c>
      <c r="G1123" s="6" t="s">
        <v>18</v>
      </c>
      <c r="H1123" s="6" t="s">
        <v>109</v>
      </c>
      <c r="I1123" s="6">
        <v>160</v>
      </c>
      <c r="J1123" s="6">
        <v>-2</v>
      </c>
      <c r="K1123" s="6">
        <v>-206</v>
      </c>
      <c r="L1123" s="6" t="s">
        <v>174</v>
      </c>
      <c r="M1123" s="6" t="s">
        <v>207</v>
      </c>
    </row>
    <row r="1124" spans="1:13" ht="14.25" customHeight="1" x14ac:dyDescent="0.2">
      <c r="A1124" s="5">
        <v>45628</v>
      </c>
      <c r="B1124" s="6" t="s">
        <v>83</v>
      </c>
      <c r="C1124" s="6" t="s">
        <v>277</v>
      </c>
      <c r="D1124" s="6" t="s">
        <v>278</v>
      </c>
      <c r="E1124" s="6" t="s">
        <v>184</v>
      </c>
      <c r="F1124" s="6" t="s">
        <v>185</v>
      </c>
      <c r="G1124" s="6" t="s">
        <v>18</v>
      </c>
      <c r="H1124" s="6" t="s">
        <v>109</v>
      </c>
      <c r="I1124" s="6">
        <v>160</v>
      </c>
      <c r="J1124" s="6">
        <v>-2</v>
      </c>
      <c r="K1124" s="6">
        <v>-206</v>
      </c>
      <c r="L1124" s="6" t="s">
        <v>86</v>
      </c>
      <c r="M1124" s="6" t="s">
        <v>207</v>
      </c>
    </row>
    <row r="1125" spans="1:13" ht="14.25" customHeight="1" x14ac:dyDescent="0.2">
      <c r="A1125" s="5">
        <v>45628</v>
      </c>
      <c r="B1125" s="6" t="s">
        <v>83</v>
      </c>
      <c r="C1125" s="6" t="s">
        <v>156</v>
      </c>
      <c r="D1125" s="6" t="s">
        <v>157</v>
      </c>
      <c r="E1125" s="6" t="s">
        <v>24</v>
      </c>
      <c r="F1125" s="6" t="s">
        <v>25</v>
      </c>
      <c r="G1125" s="6" t="s">
        <v>18</v>
      </c>
      <c r="H1125" s="6" t="s">
        <v>109</v>
      </c>
      <c r="I1125" s="6">
        <v>160</v>
      </c>
      <c r="J1125" s="6">
        <v>-2</v>
      </c>
      <c r="K1125" s="6">
        <v>-206</v>
      </c>
      <c r="L1125" s="6" t="s">
        <v>153</v>
      </c>
      <c r="M1125" s="6" t="s">
        <v>207</v>
      </c>
    </row>
    <row r="1126" spans="1:13" ht="14.25" customHeight="1" x14ac:dyDescent="0.2">
      <c r="A1126" s="5">
        <v>45628</v>
      </c>
      <c r="B1126" s="6" t="s">
        <v>83</v>
      </c>
      <c r="C1126" s="6" t="s">
        <v>193</v>
      </c>
      <c r="D1126" s="6" t="s">
        <v>194</v>
      </c>
      <c r="E1126" s="6" t="s">
        <v>16</v>
      </c>
      <c r="F1126" s="6" t="s">
        <v>17</v>
      </c>
      <c r="G1126" s="6" t="s">
        <v>18</v>
      </c>
      <c r="H1126" s="6" t="s">
        <v>109</v>
      </c>
      <c r="I1126" s="6">
        <v>160</v>
      </c>
      <c r="J1126" s="6">
        <v>-1</v>
      </c>
      <c r="K1126" s="6">
        <v>-103</v>
      </c>
      <c r="L1126" s="6" t="s">
        <v>86</v>
      </c>
      <c r="M1126" s="6" t="s">
        <v>207</v>
      </c>
    </row>
    <row r="1127" spans="1:13" ht="14.25" customHeight="1" x14ac:dyDescent="0.2">
      <c r="A1127" s="5">
        <v>45628</v>
      </c>
      <c r="B1127" s="6" t="s">
        <v>83</v>
      </c>
      <c r="C1127" s="6" t="s">
        <v>279</v>
      </c>
      <c r="D1127" s="6" t="s">
        <v>280</v>
      </c>
      <c r="E1127" s="6" t="s">
        <v>241</v>
      </c>
      <c r="F1127" s="6" t="s">
        <v>242</v>
      </c>
      <c r="G1127" s="6" t="s">
        <v>18</v>
      </c>
      <c r="H1127" s="6" t="s">
        <v>109</v>
      </c>
      <c r="I1127" s="6">
        <v>160</v>
      </c>
      <c r="J1127" s="6">
        <v>-1</v>
      </c>
      <c r="K1127" s="6">
        <v>-103</v>
      </c>
      <c r="L1127" s="6" t="s">
        <v>174</v>
      </c>
      <c r="M1127" s="6" t="s">
        <v>207</v>
      </c>
    </row>
    <row r="1128" spans="1:13" ht="14.25" customHeight="1" x14ac:dyDescent="0.2">
      <c r="A1128" s="5">
        <v>45628</v>
      </c>
      <c r="B1128" s="6" t="s">
        <v>83</v>
      </c>
      <c r="C1128" s="6" t="s">
        <v>281</v>
      </c>
      <c r="D1128" s="6" t="s">
        <v>282</v>
      </c>
      <c r="E1128" s="6" t="s">
        <v>264</v>
      </c>
      <c r="F1128" s="6" t="s">
        <v>283</v>
      </c>
      <c r="G1128" s="6" t="s">
        <v>18</v>
      </c>
      <c r="H1128" s="6" t="s">
        <v>109</v>
      </c>
      <c r="I1128" s="6">
        <v>160</v>
      </c>
      <c r="J1128" s="6">
        <v>-1</v>
      </c>
      <c r="K1128" s="6">
        <v>-103</v>
      </c>
      <c r="L1128" s="6" t="s">
        <v>174</v>
      </c>
      <c r="M1128" s="6" t="s">
        <v>207</v>
      </c>
    </row>
    <row r="1129" spans="1:13" ht="14.25" customHeight="1" x14ac:dyDescent="0.2">
      <c r="A1129" s="5">
        <v>45628</v>
      </c>
      <c r="B1129" s="6" t="s">
        <v>83</v>
      </c>
      <c r="C1129" s="6" t="s">
        <v>284</v>
      </c>
      <c r="D1129" s="6" t="s">
        <v>285</v>
      </c>
      <c r="E1129" s="6" t="s">
        <v>45</v>
      </c>
      <c r="F1129" s="6" t="s">
        <v>46</v>
      </c>
      <c r="G1129" s="6" t="s">
        <v>18</v>
      </c>
      <c r="H1129" s="6" t="s">
        <v>109</v>
      </c>
      <c r="I1129" s="6">
        <v>160</v>
      </c>
      <c r="J1129" s="6">
        <v>-2</v>
      </c>
      <c r="K1129" s="6">
        <v>-206</v>
      </c>
      <c r="L1129" s="6" t="s">
        <v>86</v>
      </c>
      <c r="M1129" s="6" t="s">
        <v>207</v>
      </c>
    </row>
    <row r="1130" spans="1:13" ht="14.25" customHeight="1" x14ac:dyDescent="0.2">
      <c r="A1130" s="5">
        <v>45628</v>
      </c>
      <c r="B1130" s="6" t="s">
        <v>83</v>
      </c>
      <c r="C1130" s="6" t="s">
        <v>286</v>
      </c>
      <c r="D1130" s="6" t="s">
        <v>287</v>
      </c>
      <c r="E1130" s="6" t="s">
        <v>16</v>
      </c>
      <c r="F1130" s="6" t="s">
        <v>17</v>
      </c>
      <c r="G1130" s="6" t="s">
        <v>18</v>
      </c>
      <c r="H1130" s="6" t="s">
        <v>109</v>
      </c>
      <c r="I1130" s="6">
        <v>160</v>
      </c>
      <c r="J1130" s="6">
        <v>-1</v>
      </c>
      <c r="K1130" s="6">
        <v>-103</v>
      </c>
      <c r="L1130" s="6" t="s">
        <v>86</v>
      </c>
      <c r="M1130" s="6" t="s">
        <v>207</v>
      </c>
    </row>
    <row r="1131" spans="1:13" ht="14.25" customHeight="1" x14ac:dyDescent="0.2">
      <c r="A1131" s="5">
        <v>45628</v>
      </c>
      <c r="B1131" s="6" t="s">
        <v>83</v>
      </c>
      <c r="C1131" s="6" t="s">
        <v>288</v>
      </c>
      <c r="D1131" s="6" t="s">
        <v>289</v>
      </c>
      <c r="E1131" s="6" t="s">
        <v>224</v>
      </c>
      <c r="F1131" s="6" t="s">
        <v>225</v>
      </c>
      <c r="G1131" s="6" t="s">
        <v>18</v>
      </c>
      <c r="H1131" s="6" t="s">
        <v>109</v>
      </c>
      <c r="I1131" s="6">
        <v>160</v>
      </c>
      <c r="J1131" s="6">
        <v>-2</v>
      </c>
      <c r="K1131" s="6">
        <v>-206</v>
      </c>
      <c r="L1131" s="6" t="s">
        <v>174</v>
      </c>
      <c r="M1131" s="6" t="s">
        <v>207</v>
      </c>
    </row>
    <row r="1132" spans="1:13" ht="14.25" customHeight="1" x14ac:dyDescent="0.2">
      <c r="A1132" s="5">
        <v>45628</v>
      </c>
      <c r="B1132" s="6" t="s">
        <v>83</v>
      </c>
      <c r="C1132" s="6" t="s">
        <v>237</v>
      </c>
      <c r="D1132" s="6" t="s">
        <v>238</v>
      </c>
      <c r="E1132" s="6" t="s">
        <v>224</v>
      </c>
      <c r="F1132" s="6" t="s">
        <v>232</v>
      </c>
      <c r="G1132" s="6" t="s">
        <v>18</v>
      </c>
      <c r="H1132" s="6" t="s">
        <v>109</v>
      </c>
      <c r="I1132" s="6">
        <v>160</v>
      </c>
      <c r="J1132" s="6">
        <v>-1</v>
      </c>
      <c r="K1132" s="6">
        <v>-103</v>
      </c>
      <c r="L1132" s="6" t="s">
        <v>192</v>
      </c>
      <c r="M1132" s="6" t="s">
        <v>207</v>
      </c>
    </row>
    <row r="1133" spans="1:13" ht="14.25" customHeight="1" x14ac:dyDescent="0.2">
      <c r="A1133" s="5">
        <v>45628</v>
      </c>
      <c r="B1133" s="6" t="s">
        <v>83</v>
      </c>
      <c r="C1133" s="6" t="s">
        <v>168</v>
      </c>
      <c r="D1133" s="6" t="s">
        <v>169</v>
      </c>
      <c r="E1133" s="6" t="s">
        <v>16</v>
      </c>
      <c r="F1133" s="6" t="s">
        <v>17</v>
      </c>
      <c r="G1133" s="6" t="s">
        <v>18</v>
      </c>
      <c r="H1133" s="6" t="s">
        <v>109</v>
      </c>
      <c r="I1133" s="6">
        <v>160</v>
      </c>
      <c r="J1133" s="6">
        <v>-3</v>
      </c>
      <c r="K1133" s="6">
        <v>-309</v>
      </c>
      <c r="L1133" s="6" t="s">
        <v>174</v>
      </c>
      <c r="M1133" s="6" t="s">
        <v>207</v>
      </c>
    </row>
    <row r="1134" spans="1:13" ht="14.25" customHeight="1" x14ac:dyDescent="0.2">
      <c r="A1134" s="5">
        <v>45628</v>
      </c>
      <c r="B1134" s="6" t="s">
        <v>83</v>
      </c>
      <c r="C1134" s="6" t="s">
        <v>290</v>
      </c>
      <c r="D1134" s="6" t="s">
        <v>291</v>
      </c>
      <c r="E1134" s="6" t="s">
        <v>36</v>
      </c>
      <c r="F1134" s="6" t="s">
        <v>37</v>
      </c>
      <c r="G1134" s="6" t="s">
        <v>18</v>
      </c>
      <c r="H1134" s="6" t="s">
        <v>109</v>
      </c>
      <c r="I1134" s="6">
        <v>160</v>
      </c>
      <c r="J1134" s="6">
        <v>-3</v>
      </c>
      <c r="K1134" s="6">
        <v>-309</v>
      </c>
      <c r="L1134" s="6" t="s">
        <v>86</v>
      </c>
      <c r="M1134" s="6" t="s">
        <v>207</v>
      </c>
    </row>
    <row r="1135" spans="1:13" ht="14.25" customHeight="1" x14ac:dyDescent="0.2">
      <c r="A1135" s="5">
        <v>45628</v>
      </c>
      <c r="B1135" s="6" t="s">
        <v>83</v>
      </c>
      <c r="C1135" s="6" t="s">
        <v>252</v>
      </c>
      <c r="D1135" s="6" t="s">
        <v>253</v>
      </c>
      <c r="E1135" s="6" t="s">
        <v>45</v>
      </c>
      <c r="F1135" s="6" t="s">
        <v>46</v>
      </c>
      <c r="G1135" s="6" t="s">
        <v>18</v>
      </c>
      <c r="H1135" s="6" t="s">
        <v>109</v>
      </c>
      <c r="I1135" s="6">
        <v>120</v>
      </c>
      <c r="J1135" s="6">
        <v>-5</v>
      </c>
      <c r="K1135" s="6">
        <v>-505.5</v>
      </c>
      <c r="L1135" s="6" t="s">
        <v>86</v>
      </c>
      <c r="M1135" s="6" t="s">
        <v>207</v>
      </c>
    </row>
    <row r="1136" spans="1:13" ht="14.25" customHeight="1" x14ac:dyDescent="0.2">
      <c r="A1136" s="5">
        <v>45628</v>
      </c>
      <c r="B1136" s="6" t="s">
        <v>83</v>
      </c>
      <c r="C1136" s="6" t="s">
        <v>292</v>
      </c>
      <c r="D1136" s="6" t="s">
        <v>293</v>
      </c>
      <c r="E1136" s="6" t="s">
        <v>294</v>
      </c>
      <c r="F1136" s="6" t="s">
        <v>295</v>
      </c>
      <c r="G1136" s="6" t="s">
        <v>110</v>
      </c>
      <c r="H1136" s="6" t="s">
        <v>111</v>
      </c>
      <c r="I1136" s="6">
        <v>24</v>
      </c>
      <c r="J1136" s="6">
        <v>-1</v>
      </c>
      <c r="K1136" s="6">
        <v>-200</v>
      </c>
      <c r="L1136" s="6" t="s">
        <v>86</v>
      </c>
      <c r="M1136" s="6" t="s">
        <v>207</v>
      </c>
    </row>
    <row r="1137" spans="1:13" ht="14.25" customHeight="1" x14ac:dyDescent="0.2">
      <c r="A1137" s="5">
        <v>45628</v>
      </c>
      <c r="B1137" s="6" t="s">
        <v>83</v>
      </c>
      <c r="C1137" s="6" t="s">
        <v>296</v>
      </c>
      <c r="D1137" s="6" t="s">
        <v>297</v>
      </c>
      <c r="E1137" s="6" t="s">
        <v>16</v>
      </c>
      <c r="F1137" s="6" t="s">
        <v>17</v>
      </c>
      <c r="G1137" s="6" t="s">
        <v>110</v>
      </c>
      <c r="H1137" s="6" t="s">
        <v>111</v>
      </c>
      <c r="I1137" s="6">
        <v>20</v>
      </c>
      <c r="J1137" s="6">
        <v>-1</v>
      </c>
      <c r="K1137" s="6">
        <v>-270.83</v>
      </c>
      <c r="L1137" s="6" t="s">
        <v>174</v>
      </c>
      <c r="M1137" s="6" t="s">
        <v>207</v>
      </c>
    </row>
    <row r="1138" spans="1:13" ht="14.25" customHeight="1" x14ac:dyDescent="0.2">
      <c r="A1138" s="5">
        <v>45628</v>
      </c>
      <c r="B1138" s="6" t="s">
        <v>83</v>
      </c>
      <c r="C1138" s="6" t="s">
        <v>298</v>
      </c>
      <c r="D1138" s="6" t="s">
        <v>299</v>
      </c>
      <c r="E1138" s="6" t="s">
        <v>248</v>
      </c>
      <c r="F1138" s="6" t="s">
        <v>249</v>
      </c>
      <c r="G1138" s="6" t="s">
        <v>110</v>
      </c>
      <c r="H1138" s="6" t="s">
        <v>111</v>
      </c>
      <c r="I1138" s="6">
        <v>20</v>
      </c>
      <c r="J1138" s="6">
        <v>-1</v>
      </c>
      <c r="K1138" s="6">
        <v>-270.83</v>
      </c>
      <c r="L1138" s="6" t="s">
        <v>86</v>
      </c>
      <c r="M1138" s="6" t="s">
        <v>207</v>
      </c>
    </row>
    <row r="1139" spans="1:13" ht="14.25" customHeight="1" x14ac:dyDescent="0.2">
      <c r="A1139" s="5">
        <v>45628</v>
      </c>
      <c r="B1139" s="6" t="s">
        <v>83</v>
      </c>
      <c r="C1139" s="6" t="s">
        <v>300</v>
      </c>
      <c r="D1139" s="6" t="s">
        <v>301</v>
      </c>
      <c r="E1139" s="6" t="s">
        <v>294</v>
      </c>
      <c r="F1139" s="6" t="s">
        <v>295</v>
      </c>
      <c r="G1139" s="6" t="s">
        <v>110</v>
      </c>
      <c r="H1139" s="6" t="s">
        <v>111</v>
      </c>
      <c r="I1139" s="6">
        <v>20</v>
      </c>
      <c r="J1139" s="6">
        <v>-1</v>
      </c>
      <c r="K1139" s="6">
        <v>-270.83</v>
      </c>
      <c r="L1139" s="6" t="s">
        <v>174</v>
      </c>
      <c r="M1139" s="6" t="s">
        <v>207</v>
      </c>
    </row>
    <row r="1140" spans="1:13" ht="14.25" customHeight="1" x14ac:dyDescent="0.2">
      <c r="A1140" s="5">
        <v>45628</v>
      </c>
      <c r="B1140" s="6" t="s">
        <v>83</v>
      </c>
      <c r="C1140" s="6" t="s">
        <v>302</v>
      </c>
      <c r="D1140" s="6" t="s">
        <v>303</v>
      </c>
      <c r="E1140" s="6" t="s">
        <v>16</v>
      </c>
      <c r="F1140" s="6" t="s">
        <v>17</v>
      </c>
      <c r="G1140" s="6" t="s">
        <v>110</v>
      </c>
      <c r="H1140" s="6" t="s">
        <v>111</v>
      </c>
      <c r="I1140" s="6">
        <v>20</v>
      </c>
      <c r="J1140" s="6">
        <v>-1</v>
      </c>
      <c r="K1140" s="6">
        <v>-270.83</v>
      </c>
      <c r="L1140" s="6" t="s">
        <v>86</v>
      </c>
      <c r="M1140" s="6" t="s">
        <v>207</v>
      </c>
    </row>
    <row r="1141" spans="1:13" ht="14.25" customHeight="1" x14ac:dyDescent="0.2">
      <c r="A1141" s="5">
        <v>45628</v>
      </c>
      <c r="B1141" s="6" t="s">
        <v>83</v>
      </c>
      <c r="C1141" s="6" t="s">
        <v>284</v>
      </c>
      <c r="D1141" s="6" t="s">
        <v>285</v>
      </c>
      <c r="E1141" s="6" t="s">
        <v>45</v>
      </c>
      <c r="F1141" s="6" t="s">
        <v>46</v>
      </c>
      <c r="G1141" s="6" t="s">
        <v>110</v>
      </c>
      <c r="H1141" s="6" t="s">
        <v>111</v>
      </c>
      <c r="I1141" s="6">
        <v>20</v>
      </c>
      <c r="J1141" s="6">
        <v>-1</v>
      </c>
      <c r="K1141" s="6">
        <v>-270.83</v>
      </c>
      <c r="L1141" s="6" t="s">
        <v>86</v>
      </c>
      <c r="M1141" s="6" t="s">
        <v>207</v>
      </c>
    </row>
    <row r="1142" spans="1:13" ht="14.25" customHeight="1" x14ac:dyDescent="0.2">
      <c r="A1142" s="5">
        <v>45628</v>
      </c>
      <c r="B1142" s="6" t="s">
        <v>83</v>
      </c>
      <c r="C1142" s="6" t="s">
        <v>304</v>
      </c>
      <c r="D1142" s="6" t="s">
        <v>305</v>
      </c>
      <c r="E1142" s="6" t="s">
        <v>241</v>
      </c>
      <c r="F1142" s="6" t="s">
        <v>242</v>
      </c>
      <c r="G1142" s="6" t="s">
        <v>110</v>
      </c>
      <c r="H1142" s="6" t="s">
        <v>111</v>
      </c>
      <c r="I1142" s="6">
        <v>72</v>
      </c>
      <c r="J1142" s="6">
        <v>-5</v>
      </c>
      <c r="K1142" s="6">
        <v>-562.5</v>
      </c>
      <c r="L1142" s="6" t="s">
        <v>86</v>
      </c>
      <c r="M1142" s="6" t="s">
        <v>207</v>
      </c>
    </row>
    <row r="1143" spans="1:13" ht="14.25" customHeight="1" x14ac:dyDescent="0.2">
      <c r="A1143" s="5">
        <v>45628</v>
      </c>
      <c r="B1143" s="6" t="s">
        <v>83</v>
      </c>
      <c r="C1143" s="6" t="s">
        <v>306</v>
      </c>
      <c r="D1143" s="6" t="s">
        <v>307</v>
      </c>
      <c r="E1143" s="6" t="s">
        <v>241</v>
      </c>
      <c r="F1143" s="6" t="s">
        <v>242</v>
      </c>
      <c r="G1143" s="6" t="s">
        <v>110</v>
      </c>
      <c r="H1143" s="6" t="s">
        <v>111</v>
      </c>
      <c r="I1143" s="6">
        <v>6</v>
      </c>
      <c r="J1143" s="6">
        <v>-1</v>
      </c>
      <c r="K1143" s="6">
        <v>-1723.27</v>
      </c>
      <c r="L1143" s="6" t="s">
        <v>174</v>
      </c>
      <c r="M1143" s="6" t="s">
        <v>207</v>
      </c>
    </row>
    <row r="1144" spans="1:13" ht="14.25" customHeight="1" x14ac:dyDescent="0.2">
      <c r="A1144" s="5">
        <v>45628</v>
      </c>
      <c r="B1144" s="6" t="s">
        <v>83</v>
      </c>
      <c r="C1144" s="6" t="s">
        <v>302</v>
      </c>
      <c r="D1144" s="6" t="s">
        <v>303</v>
      </c>
      <c r="E1144" s="6" t="s">
        <v>16</v>
      </c>
      <c r="F1144" s="6" t="s">
        <v>17</v>
      </c>
      <c r="G1144" s="6" t="s">
        <v>110</v>
      </c>
      <c r="H1144" s="6" t="s">
        <v>111</v>
      </c>
      <c r="I1144" s="6">
        <v>36</v>
      </c>
      <c r="J1144" s="6">
        <v>-1</v>
      </c>
      <c r="K1144" s="6">
        <v>-112.5</v>
      </c>
      <c r="L1144" s="6" t="s">
        <v>86</v>
      </c>
      <c r="M1144" s="6" t="s">
        <v>207</v>
      </c>
    </row>
    <row r="1145" spans="1:13" ht="14.25" customHeight="1" x14ac:dyDescent="0.2">
      <c r="A1145" s="5">
        <v>45628</v>
      </c>
      <c r="B1145" s="6" t="s">
        <v>83</v>
      </c>
      <c r="C1145" s="6" t="s">
        <v>308</v>
      </c>
      <c r="D1145" s="6" t="s">
        <v>309</v>
      </c>
      <c r="E1145" s="6" t="s">
        <v>24</v>
      </c>
      <c r="F1145" s="6" t="s">
        <v>310</v>
      </c>
      <c r="G1145" s="6" t="s">
        <v>110</v>
      </c>
      <c r="H1145" s="6" t="s">
        <v>111</v>
      </c>
      <c r="I1145" s="6">
        <v>36</v>
      </c>
      <c r="J1145" s="6">
        <v>-3</v>
      </c>
      <c r="K1145" s="6">
        <v>-337.5</v>
      </c>
      <c r="L1145" s="6" t="s">
        <v>86</v>
      </c>
      <c r="M1145" s="6" t="s">
        <v>207</v>
      </c>
    </row>
    <row r="1146" spans="1:13" ht="14.25" customHeight="1" x14ac:dyDescent="0.2">
      <c r="A1146" s="5">
        <v>45628</v>
      </c>
      <c r="B1146" s="6" t="s">
        <v>83</v>
      </c>
      <c r="C1146" s="6" t="s">
        <v>311</v>
      </c>
      <c r="D1146" s="6" t="s">
        <v>312</v>
      </c>
      <c r="E1146" s="6" t="s">
        <v>16</v>
      </c>
      <c r="F1146" s="6" t="s">
        <v>313</v>
      </c>
      <c r="G1146" s="6" t="s">
        <v>110</v>
      </c>
      <c r="H1146" s="6" t="s">
        <v>111</v>
      </c>
      <c r="I1146" s="6">
        <v>36</v>
      </c>
      <c r="J1146" s="6">
        <v>-1</v>
      </c>
      <c r="K1146" s="6">
        <v>-112.5</v>
      </c>
      <c r="L1146" s="6" t="s">
        <v>86</v>
      </c>
      <c r="M1146" s="6" t="s">
        <v>207</v>
      </c>
    </row>
    <row r="1147" spans="1:13" ht="14.25" customHeight="1" x14ac:dyDescent="0.2">
      <c r="A1147" s="5">
        <v>45628</v>
      </c>
      <c r="B1147" s="6" t="s">
        <v>83</v>
      </c>
      <c r="C1147" s="6" t="s">
        <v>284</v>
      </c>
      <c r="D1147" s="6" t="s">
        <v>285</v>
      </c>
      <c r="E1147" s="6" t="s">
        <v>45</v>
      </c>
      <c r="F1147" s="6" t="s">
        <v>46</v>
      </c>
      <c r="G1147" s="6" t="s">
        <v>110</v>
      </c>
      <c r="H1147" s="6" t="s">
        <v>111</v>
      </c>
      <c r="I1147" s="6">
        <v>36</v>
      </c>
      <c r="J1147" s="6">
        <v>-2</v>
      </c>
      <c r="K1147" s="6">
        <v>-225</v>
      </c>
      <c r="L1147" s="6" t="s">
        <v>86</v>
      </c>
      <c r="M1147" s="6" t="s">
        <v>207</v>
      </c>
    </row>
    <row r="1148" spans="1:13" ht="14.25" customHeight="1" x14ac:dyDescent="0.2">
      <c r="A1148" s="5">
        <v>45628</v>
      </c>
      <c r="B1148" s="6" t="s">
        <v>83</v>
      </c>
      <c r="C1148" s="6" t="s">
        <v>314</v>
      </c>
      <c r="D1148" s="6" t="s">
        <v>315</v>
      </c>
      <c r="E1148" s="6" t="s">
        <v>184</v>
      </c>
      <c r="F1148" s="6" t="s">
        <v>185</v>
      </c>
      <c r="G1148" s="6" t="s">
        <v>26</v>
      </c>
      <c r="H1148" s="6" t="s">
        <v>116</v>
      </c>
      <c r="I1148" s="6">
        <v>6</v>
      </c>
      <c r="J1148" s="6">
        <v>-1</v>
      </c>
      <c r="K1148" s="6">
        <v>-334.82</v>
      </c>
      <c r="L1148" s="6" t="s">
        <v>174</v>
      </c>
      <c r="M1148" s="6" t="s">
        <v>207</v>
      </c>
    </row>
    <row r="1149" spans="1:13" ht="14.25" customHeight="1" x14ac:dyDescent="0.2">
      <c r="A1149" s="5">
        <v>45628</v>
      </c>
      <c r="B1149" s="6" t="s">
        <v>83</v>
      </c>
      <c r="C1149" s="6" t="s">
        <v>210</v>
      </c>
      <c r="D1149" s="6" t="s">
        <v>211</v>
      </c>
      <c r="E1149" s="6" t="s">
        <v>212</v>
      </c>
      <c r="F1149" s="6" t="s">
        <v>213</v>
      </c>
      <c r="G1149" s="6" t="s">
        <v>26</v>
      </c>
      <c r="H1149" s="6" t="s">
        <v>27</v>
      </c>
      <c r="I1149" s="6">
        <v>12</v>
      </c>
      <c r="J1149" s="6">
        <v>-2</v>
      </c>
      <c r="K1149" s="6">
        <v>-444.64</v>
      </c>
      <c r="L1149" s="6" t="s">
        <v>174</v>
      </c>
      <c r="M1149" s="6" t="s">
        <v>207</v>
      </c>
    </row>
    <row r="1150" spans="1:13" ht="14.25" customHeight="1" x14ac:dyDescent="0.2">
      <c r="A1150" s="5">
        <v>45628</v>
      </c>
      <c r="B1150" s="6" t="s">
        <v>83</v>
      </c>
      <c r="C1150" s="6" t="s">
        <v>210</v>
      </c>
      <c r="D1150" s="6" t="s">
        <v>211</v>
      </c>
      <c r="E1150" s="6" t="s">
        <v>212</v>
      </c>
      <c r="F1150" s="6" t="s">
        <v>213</v>
      </c>
      <c r="G1150" s="6" t="s">
        <v>26</v>
      </c>
      <c r="H1150" s="6" t="s">
        <v>27</v>
      </c>
      <c r="I1150" s="6">
        <v>12</v>
      </c>
      <c r="J1150" s="6">
        <v>-4</v>
      </c>
      <c r="K1150" s="6">
        <v>-889.28</v>
      </c>
      <c r="L1150" s="6" t="s">
        <v>174</v>
      </c>
      <c r="M1150" s="6" t="s">
        <v>207</v>
      </c>
    </row>
    <row r="1151" spans="1:13" ht="14.25" customHeight="1" x14ac:dyDescent="0.2">
      <c r="A1151" s="5">
        <v>45628</v>
      </c>
      <c r="B1151" s="6" t="s">
        <v>83</v>
      </c>
      <c r="C1151" s="6" t="s">
        <v>210</v>
      </c>
      <c r="D1151" s="6" t="s">
        <v>211</v>
      </c>
      <c r="E1151" s="6" t="s">
        <v>212</v>
      </c>
      <c r="F1151" s="6" t="s">
        <v>213</v>
      </c>
      <c r="G1151" s="6" t="s">
        <v>26</v>
      </c>
      <c r="H1151" s="6" t="s">
        <v>27</v>
      </c>
      <c r="I1151" s="6">
        <v>24</v>
      </c>
      <c r="J1151" s="6">
        <v>-1</v>
      </c>
      <c r="K1151" s="6">
        <v>-489.6</v>
      </c>
      <c r="L1151" s="6" t="s">
        <v>174</v>
      </c>
      <c r="M1151" s="6" t="s">
        <v>207</v>
      </c>
    </row>
    <row r="1152" spans="1:13" ht="14.25" customHeight="1" x14ac:dyDescent="0.2">
      <c r="A1152" s="5">
        <v>45628</v>
      </c>
      <c r="B1152" s="6" t="s">
        <v>83</v>
      </c>
      <c r="C1152" s="6" t="s">
        <v>316</v>
      </c>
      <c r="D1152" s="6" t="s">
        <v>317</v>
      </c>
      <c r="E1152" s="6" t="s">
        <v>45</v>
      </c>
      <c r="F1152" s="6" t="s">
        <v>268</v>
      </c>
      <c r="G1152" s="6" t="s">
        <v>31</v>
      </c>
      <c r="H1152" s="6" t="s">
        <v>117</v>
      </c>
      <c r="I1152" s="6">
        <v>60</v>
      </c>
      <c r="J1152" s="6">
        <v>-6</v>
      </c>
      <c r="K1152" s="6">
        <v>-270.24</v>
      </c>
      <c r="L1152" s="6" t="s">
        <v>86</v>
      </c>
      <c r="M1152" s="6" t="s">
        <v>207</v>
      </c>
    </row>
    <row r="1153" spans="1:13" ht="14.25" customHeight="1" x14ac:dyDescent="0.2">
      <c r="A1153" s="5">
        <v>45628</v>
      </c>
      <c r="B1153" s="6" t="s">
        <v>83</v>
      </c>
      <c r="C1153" s="6" t="s">
        <v>177</v>
      </c>
      <c r="D1153" s="6" t="s">
        <v>178</v>
      </c>
      <c r="E1153" s="6" t="s">
        <v>45</v>
      </c>
      <c r="F1153" s="6" t="s">
        <v>46</v>
      </c>
      <c r="G1153" s="6" t="s">
        <v>31</v>
      </c>
      <c r="H1153" s="6" t="s">
        <v>117</v>
      </c>
      <c r="I1153" s="6">
        <v>60</v>
      </c>
      <c r="J1153" s="6">
        <v>-2</v>
      </c>
      <c r="K1153" s="6">
        <v>-90.08</v>
      </c>
      <c r="L1153" s="6" t="s">
        <v>179</v>
      </c>
      <c r="M1153" s="6" t="s">
        <v>207</v>
      </c>
    </row>
    <row r="1154" spans="1:13" ht="14.25" customHeight="1" x14ac:dyDescent="0.2">
      <c r="A1154" s="5">
        <v>45628</v>
      </c>
      <c r="B1154" s="6" t="s">
        <v>83</v>
      </c>
      <c r="C1154" s="6" t="s">
        <v>290</v>
      </c>
      <c r="D1154" s="6" t="s">
        <v>291</v>
      </c>
      <c r="E1154" s="6" t="s">
        <v>36</v>
      </c>
      <c r="F1154" s="6" t="s">
        <v>37</v>
      </c>
      <c r="G1154" s="6" t="s">
        <v>31</v>
      </c>
      <c r="H1154" s="6" t="s">
        <v>117</v>
      </c>
      <c r="I1154" s="6">
        <v>30</v>
      </c>
      <c r="J1154" s="6">
        <v>-1</v>
      </c>
      <c r="K1154" s="6">
        <v>-99.1</v>
      </c>
      <c r="L1154" s="6" t="s">
        <v>86</v>
      </c>
      <c r="M1154" s="6" t="s">
        <v>207</v>
      </c>
    </row>
    <row r="1155" spans="1:13" ht="14.25" customHeight="1" x14ac:dyDescent="0.2">
      <c r="A1155" s="5">
        <v>45628</v>
      </c>
      <c r="B1155" s="6" t="s">
        <v>83</v>
      </c>
      <c r="C1155" s="6" t="s">
        <v>177</v>
      </c>
      <c r="D1155" s="6" t="s">
        <v>178</v>
      </c>
      <c r="E1155" s="6" t="s">
        <v>45</v>
      </c>
      <c r="F1155" s="6" t="s">
        <v>46</v>
      </c>
      <c r="G1155" s="6" t="s">
        <v>31</v>
      </c>
      <c r="H1155" s="6" t="s">
        <v>117</v>
      </c>
      <c r="I1155" s="6">
        <v>30</v>
      </c>
      <c r="J1155" s="6">
        <v>-2</v>
      </c>
      <c r="K1155" s="6">
        <v>-198.2</v>
      </c>
      <c r="L1155" s="6" t="s">
        <v>179</v>
      </c>
      <c r="M1155" s="6" t="s">
        <v>207</v>
      </c>
    </row>
    <row r="1156" spans="1:13" ht="14.25" customHeight="1" x14ac:dyDescent="0.2">
      <c r="A1156" s="5">
        <v>45628</v>
      </c>
      <c r="B1156" s="6" t="s">
        <v>83</v>
      </c>
      <c r="C1156" s="6" t="s">
        <v>318</v>
      </c>
      <c r="D1156" s="6" t="s">
        <v>319</v>
      </c>
      <c r="E1156" s="6" t="s">
        <v>264</v>
      </c>
      <c r="F1156" s="6" t="s">
        <v>320</v>
      </c>
      <c r="G1156" s="6" t="s">
        <v>31</v>
      </c>
      <c r="H1156" s="6" t="s">
        <v>117</v>
      </c>
      <c r="I1156" s="6">
        <v>120</v>
      </c>
      <c r="J1156" s="6">
        <v>-5</v>
      </c>
      <c r="K1156" s="6">
        <v>-157.65</v>
      </c>
      <c r="L1156" s="6" t="s">
        <v>192</v>
      </c>
      <c r="M1156" s="6" t="s">
        <v>207</v>
      </c>
    </row>
    <row r="1157" spans="1:13" ht="14.25" customHeight="1" x14ac:dyDescent="0.2">
      <c r="A1157" s="5">
        <v>45628</v>
      </c>
      <c r="B1157" s="6" t="s">
        <v>83</v>
      </c>
      <c r="C1157" s="6" t="s">
        <v>286</v>
      </c>
      <c r="D1157" s="6" t="s">
        <v>287</v>
      </c>
      <c r="E1157" s="6" t="s">
        <v>16</v>
      </c>
      <c r="F1157" s="6" t="s">
        <v>17</v>
      </c>
      <c r="G1157" s="6" t="s">
        <v>31</v>
      </c>
      <c r="H1157" s="6" t="s">
        <v>117</v>
      </c>
      <c r="I1157" s="6">
        <v>120</v>
      </c>
      <c r="J1157" s="6">
        <v>-7</v>
      </c>
      <c r="K1157" s="6">
        <v>-220.71</v>
      </c>
      <c r="L1157" s="6" t="s">
        <v>86</v>
      </c>
      <c r="M1157" s="6" t="s">
        <v>207</v>
      </c>
    </row>
    <row r="1158" spans="1:13" ht="14.25" customHeight="1" x14ac:dyDescent="0.2">
      <c r="A1158" s="5">
        <v>45628</v>
      </c>
      <c r="B1158" s="6" t="s">
        <v>83</v>
      </c>
      <c r="C1158" s="6" t="s">
        <v>239</v>
      </c>
      <c r="D1158" s="6" t="s">
        <v>240</v>
      </c>
      <c r="E1158" s="6" t="s">
        <v>241</v>
      </c>
      <c r="F1158" s="6" t="s">
        <v>242</v>
      </c>
      <c r="G1158" s="6" t="s">
        <v>31</v>
      </c>
      <c r="H1158" s="6" t="s">
        <v>117</v>
      </c>
      <c r="I1158" s="6">
        <v>120</v>
      </c>
      <c r="J1158" s="6">
        <v>-6</v>
      </c>
      <c r="K1158" s="6">
        <v>-189.18</v>
      </c>
      <c r="L1158" s="6" t="s">
        <v>153</v>
      </c>
      <c r="M1158" s="6" t="s">
        <v>207</v>
      </c>
    </row>
    <row r="1159" spans="1:13" ht="14.25" customHeight="1" x14ac:dyDescent="0.2">
      <c r="A1159" s="5">
        <v>45628</v>
      </c>
      <c r="B1159" s="6" t="s">
        <v>83</v>
      </c>
      <c r="C1159" s="6" t="s">
        <v>321</v>
      </c>
      <c r="D1159" s="6" t="s">
        <v>322</v>
      </c>
      <c r="E1159" s="6" t="s">
        <v>24</v>
      </c>
      <c r="F1159" s="6" t="s">
        <v>25</v>
      </c>
      <c r="G1159" s="6" t="s">
        <v>31</v>
      </c>
      <c r="H1159" s="6" t="s">
        <v>117</v>
      </c>
      <c r="I1159" s="6">
        <v>1</v>
      </c>
      <c r="J1159" s="6">
        <v>-1</v>
      </c>
      <c r="K1159" s="6">
        <v>-466.71</v>
      </c>
      <c r="L1159" s="6" t="s">
        <v>86</v>
      </c>
      <c r="M1159" s="6" t="s">
        <v>207</v>
      </c>
    </row>
    <row r="1160" spans="1:13" ht="14.25" customHeight="1" x14ac:dyDescent="0.2">
      <c r="A1160" s="5">
        <v>45628</v>
      </c>
      <c r="B1160" s="6" t="s">
        <v>83</v>
      </c>
      <c r="C1160" s="6" t="s">
        <v>154</v>
      </c>
      <c r="D1160" s="6" t="s">
        <v>155</v>
      </c>
      <c r="E1160" s="6" t="s">
        <v>24</v>
      </c>
      <c r="F1160" s="6" t="s">
        <v>25</v>
      </c>
      <c r="G1160" s="6" t="s">
        <v>31</v>
      </c>
      <c r="H1160" s="6" t="s">
        <v>117</v>
      </c>
      <c r="I1160" s="6">
        <v>1</v>
      </c>
      <c r="J1160" s="6">
        <v>-1</v>
      </c>
      <c r="K1160" s="6">
        <v>-466.71</v>
      </c>
      <c r="L1160" s="6" t="s">
        <v>153</v>
      </c>
      <c r="M1160" s="6" t="s">
        <v>207</v>
      </c>
    </row>
    <row r="1161" spans="1:13" ht="14.25" customHeight="1" x14ac:dyDescent="0.2">
      <c r="A1161" s="5">
        <v>45628</v>
      </c>
      <c r="B1161" s="6" t="s">
        <v>83</v>
      </c>
      <c r="C1161" s="6" t="s">
        <v>164</v>
      </c>
      <c r="D1161" s="6" t="s">
        <v>165</v>
      </c>
      <c r="E1161" s="6" t="s">
        <v>24</v>
      </c>
      <c r="F1161" s="6" t="s">
        <v>25</v>
      </c>
      <c r="G1161" s="6" t="s">
        <v>31</v>
      </c>
      <c r="H1161" s="6" t="s">
        <v>117</v>
      </c>
      <c r="I1161" s="6">
        <v>1</v>
      </c>
      <c r="J1161" s="6">
        <v>-1</v>
      </c>
      <c r="K1161" s="6">
        <v>-466.71</v>
      </c>
      <c r="L1161" s="6" t="s">
        <v>86</v>
      </c>
      <c r="M1161" s="6" t="s">
        <v>207</v>
      </c>
    </row>
    <row r="1162" spans="1:13" ht="14.25" customHeight="1" x14ac:dyDescent="0.2">
      <c r="A1162" s="5">
        <v>45628</v>
      </c>
      <c r="B1162" s="6" t="s">
        <v>83</v>
      </c>
      <c r="C1162" s="6" t="s">
        <v>239</v>
      </c>
      <c r="D1162" s="6" t="s">
        <v>240</v>
      </c>
      <c r="E1162" s="6" t="s">
        <v>241</v>
      </c>
      <c r="F1162" s="6" t="s">
        <v>242</v>
      </c>
      <c r="G1162" s="6" t="s">
        <v>31</v>
      </c>
      <c r="H1162" s="6" t="s">
        <v>117</v>
      </c>
      <c r="I1162" s="6">
        <v>112</v>
      </c>
      <c r="J1162" s="6">
        <v>-11</v>
      </c>
      <c r="K1162" s="6">
        <v>-495.44</v>
      </c>
      <c r="L1162" s="6" t="s">
        <v>153</v>
      </c>
      <c r="M1162" s="6" t="s">
        <v>207</v>
      </c>
    </row>
    <row r="1163" spans="1:13" ht="14.25" customHeight="1" x14ac:dyDescent="0.2">
      <c r="A1163" s="5">
        <v>45628</v>
      </c>
      <c r="B1163" s="6" t="s">
        <v>83</v>
      </c>
      <c r="C1163" s="6" t="s">
        <v>323</v>
      </c>
      <c r="D1163" s="6" t="s">
        <v>324</v>
      </c>
      <c r="E1163" s="6" t="s">
        <v>224</v>
      </c>
      <c r="F1163" s="6" t="s">
        <v>225</v>
      </c>
      <c r="G1163" s="6" t="s">
        <v>31</v>
      </c>
      <c r="H1163" s="6" t="s">
        <v>117</v>
      </c>
      <c r="I1163" s="6">
        <v>112</v>
      </c>
      <c r="J1163" s="6">
        <v>-8</v>
      </c>
      <c r="K1163" s="6">
        <v>-360.32</v>
      </c>
      <c r="L1163" s="6" t="s">
        <v>192</v>
      </c>
      <c r="M1163" s="6" t="s">
        <v>207</v>
      </c>
    </row>
    <row r="1164" spans="1:13" ht="14.25" customHeight="1" x14ac:dyDescent="0.2">
      <c r="A1164" s="5">
        <v>45628</v>
      </c>
      <c r="B1164" s="6" t="s">
        <v>83</v>
      </c>
      <c r="C1164" s="6" t="s">
        <v>158</v>
      </c>
      <c r="D1164" s="6" t="s">
        <v>159</v>
      </c>
      <c r="E1164" s="6" t="s">
        <v>16</v>
      </c>
      <c r="F1164" s="6" t="s">
        <v>17</v>
      </c>
      <c r="G1164" s="6" t="s">
        <v>31</v>
      </c>
      <c r="H1164" s="6" t="s">
        <v>117</v>
      </c>
      <c r="I1164" s="6">
        <v>112</v>
      </c>
      <c r="J1164" s="6">
        <v>-12</v>
      </c>
      <c r="K1164" s="6">
        <v>-540.48</v>
      </c>
      <c r="L1164" s="6" t="s">
        <v>153</v>
      </c>
      <c r="M1164" s="6" t="s">
        <v>207</v>
      </c>
    </row>
    <row r="1165" spans="1:13" ht="14.25" customHeight="1" x14ac:dyDescent="0.2">
      <c r="A1165" s="5">
        <v>45628</v>
      </c>
      <c r="B1165" s="6" t="s">
        <v>83</v>
      </c>
      <c r="C1165" s="6" t="s">
        <v>177</v>
      </c>
      <c r="D1165" s="6" t="s">
        <v>178</v>
      </c>
      <c r="E1165" s="6" t="s">
        <v>45</v>
      </c>
      <c r="F1165" s="6" t="s">
        <v>46</v>
      </c>
      <c r="G1165" s="6" t="s">
        <v>31</v>
      </c>
      <c r="H1165" s="6" t="s">
        <v>117</v>
      </c>
      <c r="I1165" s="6">
        <v>112</v>
      </c>
      <c r="J1165" s="6">
        <v>-4</v>
      </c>
      <c r="K1165" s="6">
        <v>-180.16</v>
      </c>
      <c r="L1165" s="6" t="s">
        <v>179</v>
      </c>
      <c r="M1165" s="6" t="s">
        <v>207</v>
      </c>
    </row>
    <row r="1166" spans="1:13" ht="14.25" customHeight="1" x14ac:dyDescent="0.2">
      <c r="A1166" s="5">
        <v>45628</v>
      </c>
      <c r="B1166" s="6" t="s">
        <v>83</v>
      </c>
      <c r="C1166" s="6" t="s">
        <v>201</v>
      </c>
      <c r="D1166" s="6" t="s">
        <v>202</v>
      </c>
      <c r="E1166" s="6" t="s">
        <v>16</v>
      </c>
      <c r="F1166" s="6" t="s">
        <v>17</v>
      </c>
      <c r="G1166" s="6" t="s">
        <v>31</v>
      </c>
      <c r="H1166" s="6" t="s">
        <v>117</v>
      </c>
      <c r="I1166" s="6">
        <v>112</v>
      </c>
      <c r="J1166" s="6">
        <v>-6</v>
      </c>
      <c r="K1166" s="6">
        <v>-270.24</v>
      </c>
      <c r="L1166" s="6" t="s">
        <v>86</v>
      </c>
      <c r="M1166" s="6" t="s">
        <v>207</v>
      </c>
    </row>
    <row r="1167" spans="1:13" ht="14.25" customHeight="1" x14ac:dyDescent="0.2">
      <c r="A1167" s="5">
        <v>45628</v>
      </c>
      <c r="B1167" s="6" t="s">
        <v>83</v>
      </c>
      <c r="C1167" s="6" t="s">
        <v>325</v>
      </c>
      <c r="D1167" s="6" t="s">
        <v>326</v>
      </c>
      <c r="E1167" s="6" t="s">
        <v>16</v>
      </c>
      <c r="F1167" s="6" t="s">
        <v>313</v>
      </c>
      <c r="G1167" s="6" t="s">
        <v>31</v>
      </c>
      <c r="H1167" s="6" t="s">
        <v>117</v>
      </c>
      <c r="I1167" s="6">
        <v>112</v>
      </c>
      <c r="J1167" s="6">
        <v>-20</v>
      </c>
      <c r="K1167" s="6">
        <v>-900.8</v>
      </c>
      <c r="L1167" s="6" t="s">
        <v>86</v>
      </c>
      <c r="M1167" s="6" t="s">
        <v>207</v>
      </c>
    </row>
    <row r="1168" spans="1:13" ht="14.25" customHeight="1" x14ac:dyDescent="0.2">
      <c r="A1168" s="5">
        <v>45628</v>
      </c>
      <c r="B1168" s="6" t="s">
        <v>83</v>
      </c>
      <c r="C1168" s="6" t="s">
        <v>286</v>
      </c>
      <c r="D1168" s="6" t="s">
        <v>287</v>
      </c>
      <c r="E1168" s="6" t="s">
        <v>16</v>
      </c>
      <c r="F1168" s="6" t="s">
        <v>17</v>
      </c>
      <c r="G1168" s="6" t="s">
        <v>31</v>
      </c>
      <c r="H1168" s="6" t="s">
        <v>117</v>
      </c>
      <c r="I1168" s="6">
        <v>112</v>
      </c>
      <c r="J1168" s="6">
        <v>-14</v>
      </c>
      <c r="K1168" s="6">
        <v>-630.55999999999995</v>
      </c>
      <c r="L1168" s="6" t="s">
        <v>86</v>
      </c>
      <c r="M1168" s="6" t="s">
        <v>207</v>
      </c>
    </row>
    <row r="1169" spans="1:13" ht="14.25" customHeight="1" x14ac:dyDescent="0.2">
      <c r="A1169" s="5">
        <v>45628</v>
      </c>
      <c r="B1169" s="6" t="s">
        <v>83</v>
      </c>
      <c r="C1169" s="6" t="s">
        <v>239</v>
      </c>
      <c r="D1169" s="6" t="s">
        <v>240</v>
      </c>
      <c r="E1169" s="6" t="s">
        <v>241</v>
      </c>
      <c r="F1169" s="6" t="s">
        <v>242</v>
      </c>
      <c r="G1169" s="6" t="s">
        <v>31</v>
      </c>
      <c r="H1169" s="6" t="s">
        <v>117</v>
      </c>
      <c r="I1169" s="6">
        <v>112</v>
      </c>
      <c r="J1169" s="6">
        <v>-3</v>
      </c>
      <c r="K1169" s="6">
        <v>-135.12</v>
      </c>
      <c r="L1169" s="6" t="s">
        <v>153</v>
      </c>
      <c r="M1169" s="6" t="s">
        <v>207</v>
      </c>
    </row>
    <row r="1170" spans="1:13" ht="14.25" customHeight="1" x14ac:dyDescent="0.2">
      <c r="A1170" s="5">
        <v>45628</v>
      </c>
      <c r="B1170" s="6" t="s">
        <v>83</v>
      </c>
      <c r="C1170" s="6" t="s">
        <v>286</v>
      </c>
      <c r="D1170" s="6" t="s">
        <v>287</v>
      </c>
      <c r="E1170" s="6" t="s">
        <v>16</v>
      </c>
      <c r="F1170" s="6" t="s">
        <v>17</v>
      </c>
      <c r="G1170" s="6" t="s">
        <v>31</v>
      </c>
      <c r="H1170" s="6" t="s">
        <v>117</v>
      </c>
      <c r="I1170" s="6">
        <v>10</v>
      </c>
      <c r="J1170" s="6">
        <v>-1</v>
      </c>
      <c r="K1170" s="6">
        <v>-204.33</v>
      </c>
      <c r="L1170" s="6" t="s">
        <v>86</v>
      </c>
      <c r="M1170" s="6" t="s">
        <v>207</v>
      </c>
    </row>
    <row r="1171" spans="1:13" ht="14.25" customHeight="1" x14ac:dyDescent="0.2">
      <c r="A1171" s="5">
        <v>45628</v>
      </c>
      <c r="B1171" s="6" t="s">
        <v>83</v>
      </c>
      <c r="C1171" s="6" t="s">
        <v>327</v>
      </c>
      <c r="D1171" s="6" t="s">
        <v>328</v>
      </c>
      <c r="E1171" s="6" t="s">
        <v>329</v>
      </c>
      <c r="F1171" s="6" t="s">
        <v>330</v>
      </c>
      <c r="G1171" s="6" t="s">
        <v>31</v>
      </c>
      <c r="H1171" s="6" t="s">
        <v>117</v>
      </c>
      <c r="I1171" s="6">
        <v>40</v>
      </c>
      <c r="J1171" s="6">
        <v>-6</v>
      </c>
      <c r="K1171" s="6">
        <v>-648.66</v>
      </c>
      <c r="L1171" s="6" t="s">
        <v>86</v>
      </c>
      <c r="M1171" s="6" t="s">
        <v>207</v>
      </c>
    </row>
    <row r="1172" spans="1:13" ht="14.25" customHeight="1" x14ac:dyDescent="0.2">
      <c r="A1172" s="5">
        <v>45628</v>
      </c>
      <c r="B1172" s="6" t="s">
        <v>83</v>
      </c>
      <c r="C1172" s="6" t="s">
        <v>239</v>
      </c>
      <c r="D1172" s="6" t="s">
        <v>240</v>
      </c>
      <c r="E1172" s="6" t="s">
        <v>241</v>
      </c>
      <c r="F1172" s="6" t="s">
        <v>242</v>
      </c>
      <c r="G1172" s="6" t="s">
        <v>31</v>
      </c>
      <c r="H1172" s="6" t="s">
        <v>117</v>
      </c>
      <c r="I1172" s="6">
        <v>120</v>
      </c>
      <c r="J1172" s="6">
        <v>-1</v>
      </c>
      <c r="K1172" s="6">
        <v>-37.83</v>
      </c>
      <c r="L1172" s="6" t="s">
        <v>153</v>
      </c>
      <c r="M1172" s="6" t="s">
        <v>207</v>
      </c>
    </row>
    <row r="1173" spans="1:13" ht="14.25" customHeight="1" x14ac:dyDescent="0.2">
      <c r="A1173" s="5">
        <v>45628</v>
      </c>
      <c r="B1173" s="6" t="s">
        <v>83</v>
      </c>
      <c r="C1173" s="6" t="s">
        <v>201</v>
      </c>
      <c r="D1173" s="6" t="s">
        <v>202</v>
      </c>
      <c r="E1173" s="6" t="s">
        <v>16</v>
      </c>
      <c r="F1173" s="6" t="s">
        <v>17</v>
      </c>
      <c r="G1173" s="6" t="s">
        <v>31</v>
      </c>
      <c r="H1173" s="6" t="s">
        <v>117</v>
      </c>
      <c r="I1173" s="6">
        <v>120</v>
      </c>
      <c r="J1173" s="6">
        <v>-3</v>
      </c>
      <c r="K1173" s="6">
        <v>-113.49</v>
      </c>
      <c r="L1173" s="6" t="s">
        <v>86</v>
      </c>
      <c r="M1173" s="6" t="s">
        <v>207</v>
      </c>
    </row>
    <row r="1174" spans="1:13" ht="14.25" customHeight="1" x14ac:dyDescent="0.2">
      <c r="A1174" s="5">
        <v>45628</v>
      </c>
      <c r="B1174" s="6" t="s">
        <v>83</v>
      </c>
      <c r="C1174" s="6" t="s">
        <v>239</v>
      </c>
      <c r="D1174" s="6" t="s">
        <v>240</v>
      </c>
      <c r="E1174" s="6" t="s">
        <v>241</v>
      </c>
      <c r="F1174" s="6" t="s">
        <v>242</v>
      </c>
      <c r="G1174" s="6" t="s">
        <v>31</v>
      </c>
      <c r="H1174" s="6" t="s">
        <v>117</v>
      </c>
      <c r="I1174" s="6">
        <v>120</v>
      </c>
      <c r="J1174" s="6">
        <v>-7</v>
      </c>
      <c r="K1174" s="6">
        <v>-264.81</v>
      </c>
      <c r="L1174" s="6" t="s">
        <v>153</v>
      </c>
      <c r="M1174" s="6" t="s">
        <v>207</v>
      </c>
    </row>
    <row r="1175" spans="1:13" ht="14.25" customHeight="1" x14ac:dyDescent="0.2">
      <c r="A1175" s="5">
        <v>45628</v>
      </c>
      <c r="B1175" s="6" t="s">
        <v>83</v>
      </c>
      <c r="C1175" s="6" t="s">
        <v>177</v>
      </c>
      <c r="D1175" s="6" t="s">
        <v>178</v>
      </c>
      <c r="E1175" s="6" t="s">
        <v>45</v>
      </c>
      <c r="F1175" s="6" t="s">
        <v>46</v>
      </c>
      <c r="G1175" s="6" t="s">
        <v>31</v>
      </c>
      <c r="H1175" s="6" t="s">
        <v>32</v>
      </c>
      <c r="I1175" s="6">
        <v>12</v>
      </c>
      <c r="J1175" s="6">
        <v>-1</v>
      </c>
      <c r="K1175" s="6">
        <v>-330.23</v>
      </c>
      <c r="L1175" s="6" t="s">
        <v>179</v>
      </c>
      <c r="M1175" s="6" t="s">
        <v>207</v>
      </c>
    </row>
    <row r="1176" spans="1:13" ht="14.25" customHeight="1" x14ac:dyDescent="0.2">
      <c r="A1176" s="5">
        <v>45628</v>
      </c>
      <c r="B1176" s="6" t="s">
        <v>83</v>
      </c>
      <c r="C1176" s="6" t="s">
        <v>331</v>
      </c>
      <c r="D1176" s="6" t="s">
        <v>332</v>
      </c>
      <c r="E1176" s="6" t="s">
        <v>241</v>
      </c>
      <c r="F1176" s="6" t="s">
        <v>242</v>
      </c>
      <c r="G1176" s="6" t="s">
        <v>31</v>
      </c>
      <c r="H1176" s="6" t="s">
        <v>32</v>
      </c>
      <c r="I1176" s="6">
        <v>12</v>
      </c>
      <c r="J1176" s="6">
        <v>-1</v>
      </c>
      <c r="K1176" s="6">
        <v>-540.29</v>
      </c>
      <c r="L1176" s="6" t="s">
        <v>86</v>
      </c>
      <c r="M1176" s="6" t="s">
        <v>207</v>
      </c>
    </row>
    <row r="1177" spans="1:13" ht="14.25" customHeight="1" x14ac:dyDescent="0.2">
      <c r="A1177" s="5">
        <v>45628</v>
      </c>
      <c r="B1177" s="6" t="s">
        <v>83</v>
      </c>
      <c r="C1177" s="6" t="s">
        <v>177</v>
      </c>
      <c r="D1177" s="6" t="s">
        <v>178</v>
      </c>
      <c r="E1177" s="6" t="s">
        <v>45</v>
      </c>
      <c r="F1177" s="6" t="s">
        <v>46</v>
      </c>
      <c r="G1177" s="6" t="s">
        <v>31</v>
      </c>
      <c r="H1177" s="6" t="s">
        <v>32</v>
      </c>
      <c r="I1177" s="6">
        <v>48</v>
      </c>
      <c r="J1177" s="6">
        <v>-2</v>
      </c>
      <c r="K1177" s="6">
        <v>-245.62</v>
      </c>
      <c r="L1177" s="6" t="s">
        <v>179</v>
      </c>
      <c r="M1177" s="6" t="s">
        <v>207</v>
      </c>
    </row>
    <row r="1178" spans="1:13" ht="14.25" customHeight="1" x14ac:dyDescent="0.2">
      <c r="A1178" s="5">
        <v>45628</v>
      </c>
      <c r="B1178" s="6" t="s">
        <v>83</v>
      </c>
      <c r="C1178" s="6" t="s">
        <v>210</v>
      </c>
      <c r="D1178" s="6" t="s">
        <v>211</v>
      </c>
      <c r="E1178" s="6" t="s">
        <v>212</v>
      </c>
      <c r="F1178" s="6" t="s">
        <v>213</v>
      </c>
      <c r="G1178" s="6" t="s">
        <v>31</v>
      </c>
      <c r="H1178" s="6" t="s">
        <v>32</v>
      </c>
      <c r="I1178" s="6">
        <v>48</v>
      </c>
      <c r="J1178" s="6">
        <v>-1</v>
      </c>
      <c r="K1178" s="6">
        <v>-122.81</v>
      </c>
      <c r="L1178" s="6" t="s">
        <v>174</v>
      </c>
      <c r="M1178" s="6" t="s">
        <v>207</v>
      </c>
    </row>
    <row r="1179" spans="1:13" ht="14.25" customHeight="1" x14ac:dyDescent="0.2">
      <c r="A1179" s="5">
        <v>45628</v>
      </c>
      <c r="B1179" s="6" t="s">
        <v>83</v>
      </c>
      <c r="C1179" s="6" t="s">
        <v>286</v>
      </c>
      <c r="D1179" s="6" t="s">
        <v>287</v>
      </c>
      <c r="E1179" s="6" t="s">
        <v>16</v>
      </c>
      <c r="F1179" s="6" t="s">
        <v>17</v>
      </c>
      <c r="G1179" s="6" t="s">
        <v>31</v>
      </c>
      <c r="H1179" s="6" t="s">
        <v>32</v>
      </c>
      <c r="I1179" s="6">
        <v>12</v>
      </c>
      <c r="J1179" s="6">
        <v>-2</v>
      </c>
      <c r="K1179" s="6">
        <v>-614.04</v>
      </c>
      <c r="L1179" s="6" t="s">
        <v>86</v>
      </c>
      <c r="M1179" s="6" t="s">
        <v>207</v>
      </c>
    </row>
    <row r="1180" spans="1:13" ht="14.25" customHeight="1" x14ac:dyDescent="0.2">
      <c r="A1180" s="5">
        <v>45628</v>
      </c>
      <c r="B1180" s="6" t="s">
        <v>83</v>
      </c>
      <c r="C1180" s="6" t="s">
        <v>201</v>
      </c>
      <c r="D1180" s="6" t="s">
        <v>202</v>
      </c>
      <c r="E1180" s="6" t="s">
        <v>16</v>
      </c>
      <c r="F1180" s="6" t="s">
        <v>17</v>
      </c>
      <c r="G1180" s="6" t="s">
        <v>31</v>
      </c>
      <c r="H1180" s="6" t="s">
        <v>32</v>
      </c>
      <c r="I1180" s="6">
        <v>12</v>
      </c>
      <c r="J1180" s="6">
        <v>-2</v>
      </c>
      <c r="K1180" s="6">
        <v>-614.04</v>
      </c>
      <c r="L1180" s="6" t="s">
        <v>86</v>
      </c>
      <c r="M1180" s="6" t="s">
        <v>207</v>
      </c>
    </row>
    <row r="1181" spans="1:13" ht="14.25" customHeight="1" x14ac:dyDescent="0.2">
      <c r="A1181" s="5">
        <v>45628</v>
      </c>
      <c r="B1181" s="6" t="s">
        <v>83</v>
      </c>
      <c r="C1181" s="6" t="s">
        <v>208</v>
      </c>
      <c r="D1181" s="6" t="s">
        <v>209</v>
      </c>
      <c r="E1181" s="6" t="s">
        <v>16</v>
      </c>
      <c r="F1181" s="6" t="s">
        <v>17</v>
      </c>
      <c r="G1181" s="6" t="s">
        <v>31</v>
      </c>
      <c r="H1181" s="6" t="s">
        <v>32</v>
      </c>
      <c r="I1181" s="6">
        <v>8</v>
      </c>
      <c r="J1181" s="6">
        <v>-2</v>
      </c>
      <c r="K1181" s="6">
        <v>-614.04</v>
      </c>
      <c r="L1181" s="6" t="s">
        <v>86</v>
      </c>
      <c r="M1181" s="6" t="s">
        <v>207</v>
      </c>
    </row>
    <row r="1182" spans="1:13" ht="14.25" customHeight="1" x14ac:dyDescent="0.2">
      <c r="A1182" s="5">
        <v>45628</v>
      </c>
      <c r="B1182" s="6" t="s">
        <v>83</v>
      </c>
      <c r="C1182" s="6" t="s">
        <v>43</v>
      </c>
      <c r="D1182" s="6" t="s">
        <v>44</v>
      </c>
      <c r="E1182" s="6" t="s">
        <v>45</v>
      </c>
      <c r="F1182" s="6" t="s">
        <v>46</v>
      </c>
      <c r="G1182" s="6" t="s">
        <v>31</v>
      </c>
      <c r="H1182" s="6" t="s">
        <v>32</v>
      </c>
      <c r="I1182" s="6">
        <v>54</v>
      </c>
      <c r="J1182" s="6">
        <v>-2</v>
      </c>
      <c r="K1182" s="6">
        <v>-245.62</v>
      </c>
      <c r="L1182" s="6" t="s">
        <v>86</v>
      </c>
      <c r="M1182" s="6" t="s">
        <v>207</v>
      </c>
    </row>
    <row r="1183" spans="1:13" ht="14.25" customHeight="1" x14ac:dyDescent="0.2">
      <c r="A1183" s="5">
        <v>45628</v>
      </c>
      <c r="B1183" s="6" t="s">
        <v>83</v>
      </c>
      <c r="C1183" s="6" t="s">
        <v>208</v>
      </c>
      <c r="D1183" s="6" t="s">
        <v>209</v>
      </c>
      <c r="E1183" s="6" t="s">
        <v>16</v>
      </c>
      <c r="F1183" s="6" t="s">
        <v>17</v>
      </c>
      <c r="G1183" s="6" t="s">
        <v>31</v>
      </c>
      <c r="H1183" s="6" t="s">
        <v>32</v>
      </c>
      <c r="I1183" s="6">
        <v>54</v>
      </c>
      <c r="J1183" s="6">
        <v>-1</v>
      </c>
      <c r="K1183" s="6">
        <v>-122.81</v>
      </c>
      <c r="L1183" s="6" t="s">
        <v>86</v>
      </c>
      <c r="M1183" s="6" t="s">
        <v>207</v>
      </c>
    </row>
    <row r="1184" spans="1:13" ht="14.25" customHeight="1" x14ac:dyDescent="0.2">
      <c r="A1184" s="5">
        <v>45628</v>
      </c>
      <c r="B1184" s="6" t="s">
        <v>83</v>
      </c>
      <c r="C1184" s="6" t="s">
        <v>177</v>
      </c>
      <c r="D1184" s="6" t="s">
        <v>178</v>
      </c>
      <c r="E1184" s="6" t="s">
        <v>45</v>
      </c>
      <c r="F1184" s="6" t="s">
        <v>46</v>
      </c>
      <c r="G1184" s="6" t="s">
        <v>31</v>
      </c>
      <c r="H1184" s="6" t="s">
        <v>32</v>
      </c>
      <c r="I1184" s="6">
        <v>12</v>
      </c>
      <c r="J1184" s="6">
        <v>-2</v>
      </c>
      <c r="K1184" s="6">
        <v>-1088.06</v>
      </c>
      <c r="L1184" s="6" t="s">
        <v>179</v>
      </c>
      <c r="M1184" s="6" t="s">
        <v>207</v>
      </c>
    </row>
    <row r="1185" spans="1:13" ht="14.25" customHeight="1" x14ac:dyDescent="0.2">
      <c r="A1185" s="5">
        <v>45628</v>
      </c>
      <c r="B1185" s="6" t="s">
        <v>83</v>
      </c>
      <c r="C1185" s="6" t="s">
        <v>201</v>
      </c>
      <c r="D1185" s="6" t="s">
        <v>202</v>
      </c>
      <c r="E1185" s="6" t="s">
        <v>16</v>
      </c>
      <c r="F1185" s="6" t="s">
        <v>17</v>
      </c>
      <c r="G1185" s="6" t="s">
        <v>31</v>
      </c>
      <c r="H1185" s="6" t="s">
        <v>32</v>
      </c>
      <c r="I1185" s="6">
        <v>12</v>
      </c>
      <c r="J1185" s="6">
        <v>-1</v>
      </c>
      <c r="K1185" s="6">
        <v>-544.03</v>
      </c>
      <c r="L1185" s="6" t="s">
        <v>86</v>
      </c>
      <c r="M1185" s="6" t="s">
        <v>207</v>
      </c>
    </row>
    <row r="1186" spans="1:13" ht="14.25" customHeight="1" x14ac:dyDescent="0.2">
      <c r="A1186" s="5">
        <v>45628</v>
      </c>
      <c r="B1186" s="6" t="s">
        <v>83</v>
      </c>
      <c r="C1186" s="6" t="s">
        <v>177</v>
      </c>
      <c r="D1186" s="6" t="s">
        <v>178</v>
      </c>
      <c r="E1186" s="6" t="s">
        <v>45</v>
      </c>
      <c r="F1186" s="6" t="s">
        <v>46</v>
      </c>
      <c r="G1186" s="6" t="s">
        <v>31</v>
      </c>
      <c r="H1186" s="6" t="s">
        <v>33</v>
      </c>
      <c r="I1186" s="6">
        <v>45</v>
      </c>
      <c r="J1186" s="6">
        <v>-1</v>
      </c>
      <c r="K1186" s="6">
        <v>-162.28</v>
      </c>
      <c r="L1186" s="6" t="s">
        <v>179</v>
      </c>
      <c r="M1186" s="6" t="s">
        <v>207</v>
      </c>
    </row>
    <row r="1187" spans="1:13" ht="14.25" customHeight="1" x14ac:dyDescent="0.2">
      <c r="A1187" s="5">
        <v>45628</v>
      </c>
      <c r="B1187" s="6" t="s">
        <v>83</v>
      </c>
      <c r="C1187" s="6" t="s">
        <v>177</v>
      </c>
      <c r="D1187" s="6" t="s">
        <v>178</v>
      </c>
      <c r="E1187" s="6" t="s">
        <v>45</v>
      </c>
      <c r="F1187" s="6" t="s">
        <v>46</v>
      </c>
      <c r="G1187" s="6" t="s">
        <v>31</v>
      </c>
      <c r="H1187" s="6" t="s">
        <v>33</v>
      </c>
      <c r="I1187" s="6">
        <v>75</v>
      </c>
      <c r="J1187" s="6">
        <v>-2</v>
      </c>
      <c r="K1187" s="6">
        <v>-198.2</v>
      </c>
      <c r="L1187" s="6" t="s">
        <v>179</v>
      </c>
      <c r="M1187" s="6" t="s">
        <v>207</v>
      </c>
    </row>
    <row r="1188" spans="1:13" ht="14.25" customHeight="1" x14ac:dyDescent="0.2">
      <c r="A1188" s="5">
        <v>45628</v>
      </c>
      <c r="B1188" s="6" t="s">
        <v>83</v>
      </c>
      <c r="C1188" s="6" t="s">
        <v>177</v>
      </c>
      <c r="D1188" s="6" t="s">
        <v>178</v>
      </c>
      <c r="E1188" s="6" t="s">
        <v>45</v>
      </c>
      <c r="F1188" s="6" t="s">
        <v>46</v>
      </c>
      <c r="G1188" s="6" t="s">
        <v>31</v>
      </c>
      <c r="H1188" s="6" t="s">
        <v>32</v>
      </c>
      <c r="I1188" s="6">
        <v>18</v>
      </c>
      <c r="J1188" s="6">
        <v>-1</v>
      </c>
      <c r="K1188" s="6">
        <v>-307.02</v>
      </c>
      <c r="L1188" s="6" t="s">
        <v>179</v>
      </c>
      <c r="M1188" s="6" t="s">
        <v>207</v>
      </c>
    </row>
    <row r="1189" spans="1:13" ht="14.25" customHeight="1" x14ac:dyDescent="0.2">
      <c r="A1189" s="5">
        <v>45628</v>
      </c>
      <c r="B1189" s="6" t="s">
        <v>83</v>
      </c>
      <c r="C1189" s="6" t="s">
        <v>292</v>
      </c>
      <c r="D1189" s="6" t="s">
        <v>293</v>
      </c>
      <c r="E1189" s="6" t="s">
        <v>294</v>
      </c>
      <c r="F1189" s="6" t="s">
        <v>295</v>
      </c>
      <c r="G1189" s="6" t="s">
        <v>31</v>
      </c>
      <c r="H1189" s="6" t="s">
        <v>32</v>
      </c>
      <c r="I1189" s="6">
        <v>48</v>
      </c>
      <c r="J1189" s="6">
        <v>-2</v>
      </c>
      <c r="K1189" s="6">
        <v>-342.34</v>
      </c>
      <c r="L1189" s="6" t="s">
        <v>86</v>
      </c>
      <c r="M1189" s="6" t="s">
        <v>207</v>
      </c>
    </row>
    <row r="1190" spans="1:13" ht="14.25" customHeight="1" x14ac:dyDescent="0.2">
      <c r="A1190" s="5">
        <v>45628</v>
      </c>
      <c r="B1190" s="6" t="s">
        <v>83</v>
      </c>
      <c r="C1190" s="6" t="s">
        <v>286</v>
      </c>
      <c r="D1190" s="6" t="s">
        <v>287</v>
      </c>
      <c r="E1190" s="6" t="s">
        <v>16</v>
      </c>
      <c r="F1190" s="6" t="s">
        <v>17</v>
      </c>
      <c r="G1190" s="6" t="s">
        <v>31</v>
      </c>
      <c r="H1190" s="6" t="s">
        <v>32</v>
      </c>
      <c r="I1190" s="6">
        <v>48</v>
      </c>
      <c r="J1190" s="6">
        <v>-2</v>
      </c>
      <c r="K1190" s="6">
        <v>-342.34</v>
      </c>
      <c r="L1190" s="6" t="s">
        <v>86</v>
      </c>
      <c r="M1190" s="6" t="s">
        <v>207</v>
      </c>
    </row>
    <row r="1191" spans="1:13" ht="14.25" customHeight="1" x14ac:dyDescent="0.2">
      <c r="A1191" s="5">
        <v>45628</v>
      </c>
      <c r="B1191" s="6" t="s">
        <v>83</v>
      </c>
      <c r="C1191" s="6" t="s">
        <v>333</v>
      </c>
      <c r="D1191" s="6" t="s">
        <v>334</v>
      </c>
      <c r="E1191" s="6" t="s">
        <v>16</v>
      </c>
      <c r="F1191" s="6" t="s">
        <v>17</v>
      </c>
      <c r="G1191" s="6" t="s">
        <v>31</v>
      </c>
      <c r="H1191" s="6" t="s">
        <v>32</v>
      </c>
      <c r="I1191" s="6">
        <v>48</v>
      </c>
      <c r="J1191" s="6">
        <v>-3</v>
      </c>
      <c r="K1191" s="6">
        <v>-513.51</v>
      </c>
      <c r="L1191" s="6" t="s">
        <v>86</v>
      </c>
      <c r="M1191" s="6" t="s">
        <v>207</v>
      </c>
    </row>
    <row r="1192" spans="1:13" ht="14.25" customHeight="1" x14ac:dyDescent="0.2">
      <c r="A1192" s="5">
        <v>45628</v>
      </c>
      <c r="B1192" s="6" t="s">
        <v>83</v>
      </c>
      <c r="C1192" s="6" t="s">
        <v>335</v>
      </c>
      <c r="D1192" s="6" t="s">
        <v>336</v>
      </c>
      <c r="E1192" s="6" t="s">
        <v>24</v>
      </c>
      <c r="F1192" s="6" t="s">
        <v>25</v>
      </c>
      <c r="G1192" s="6" t="s">
        <v>31</v>
      </c>
      <c r="H1192" s="6" t="s">
        <v>32</v>
      </c>
      <c r="I1192" s="6">
        <v>18</v>
      </c>
      <c r="J1192" s="6">
        <v>-3</v>
      </c>
      <c r="K1192" s="6">
        <v>-986.85</v>
      </c>
      <c r="L1192" s="6" t="s">
        <v>86</v>
      </c>
      <c r="M1192" s="6" t="s">
        <v>207</v>
      </c>
    </row>
    <row r="1193" spans="1:13" ht="14.25" customHeight="1" x14ac:dyDescent="0.2">
      <c r="A1193" s="5">
        <v>45628</v>
      </c>
      <c r="B1193" s="6" t="s">
        <v>83</v>
      </c>
      <c r="C1193" s="6" t="s">
        <v>177</v>
      </c>
      <c r="D1193" s="6" t="s">
        <v>178</v>
      </c>
      <c r="E1193" s="6" t="s">
        <v>45</v>
      </c>
      <c r="F1193" s="6" t="s">
        <v>46</v>
      </c>
      <c r="G1193" s="6" t="s">
        <v>31</v>
      </c>
      <c r="H1193" s="6" t="s">
        <v>32</v>
      </c>
      <c r="I1193" s="6">
        <v>18</v>
      </c>
      <c r="J1193" s="6">
        <v>-3</v>
      </c>
      <c r="K1193" s="6">
        <v>-986.85</v>
      </c>
      <c r="L1193" s="6" t="s">
        <v>179</v>
      </c>
      <c r="M1193" s="6" t="s">
        <v>207</v>
      </c>
    </row>
    <row r="1194" spans="1:13" ht="14.25" customHeight="1" x14ac:dyDescent="0.2">
      <c r="A1194" s="5">
        <v>45628</v>
      </c>
      <c r="B1194" s="6" t="s">
        <v>83</v>
      </c>
      <c r="C1194" s="6" t="s">
        <v>158</v>
      </c>
      <c r="D1194" s="6" t="s">
        <v>159</v>
      </c>
      <c r="E1194" s="6" t="s">
        <v>16</v>
      </c>
      <c r="F1194" s="6" t="s">
        <v>17</v>
      </c>
      <c r="G1194" s="6" t="s">
        <v>31</v>
      </c>
      <c r="H1194" s="6" t="s">
        <v>32</v>
      </c>
      <c r="I1194" s="6">
        <v>20</v>
      </c>
      <c r="J1194" s="6">
        <v>-1</v>
      </c>
      <c r="K1194" s="6">
        <v>-511.72</v>
      </c>
      <c r="L1194" s="6" t="s">
        <v>153</v>
      </c>
      <c r="M1194" s="6" t="s">
        <v>207</v>
      </c>
    </row>
    <row r="1195" spans="1:13" ht="14.25" customHeight="1" x14ac:dyDescent="0.2">
      <c r="A1195" s="5">
        <v>45628</v>
      </c>
      <c r="B1195" s="6" t="s">
        <v>83</v>
      </c>
      <c r="C1195" s="6" t="s">
        <v>286</v>
      </c>
      <c r="D1195" s="6" t="s">
        <v>287</v>
      </c>
      <c r="E1195" s="6" t="s">
        <v>16</v>
      </c>
      <c r="F1195" s="6" t="s">
        <v>17</v>
      </c>
      <c r="G1195" s="6" t="s">
        <v>31</v>
      </c>
      <c r="H1195" s="6" t="s">
        <v>32</v>
      </c>
      <c r="I1195" s="6">
        <v>60</v>
      </c>
      <c r="J1195" s="6">
        <v>-2</v>
      </c>
      <c r="K1195" s="6">
        <v>-162.18</v>
      </c>
      <c r="L1195" s="6" t="s">
        <v>86</v>
      </c>
      <c r="M1195" s="6" t="s">
        <v>207</v>
      </c>
    </row>
    <row r="1196" spans="1:13" ht="14.25" customHeight="1" x14ac:dyDescent="0.2">
      <c r="A1196" s="5">
        <v>45628</v>
      </c>
      <c r="B1196" s="6" t="s">
        <v>83</v>
      </c>
      <c r="C1196" s="6" t="s">
        <v>177</v>
      </c>
      <c r="D1196" s="6" t="s">
        <v>178</v>
      </c>
      <c r="E1196" s="6" t="s">
        <v>45</v>
      </c>
      <c r="F1196" s="6" t="s">
        <v>46</v>
      </c>
      <c r="G1196" s="6" t="s">
        <v>31</v>
      </c>
      <c r="H1196" s="6" t="s">
        <v>32</v>
      </c>
      <c r="I1196" s="6">
        <v>60</v>
      </c>
      <c r="J1196" s="6">
        <v>-3</v>
      </c>
      <c r="K1196" s="6">
        <v>-243.27</v>
      </c>
      <c r="L1196" s="6" t="s">
        <v>179</v>
      </c>
      <c r="M1196" s="6" t="s">
        <v>207</v>
      </c>
    </row>
    <row r="1197" spans="1:13" ht="14.25" customHeight="1" x14ac:dyDescent="0.2">
      <c r="A1197" s="5">
        <v>45628</v>
      </c>
      <c r="B1197" s="6" t="s">
        <v>83</v>
      </c>
      <c r="C1197" s="6" t="s">
        <v>177</v>
      </c>
      <c r="D1197" s="6" t="s">
        <v>178</v>
      </c>
      <c r="E1197" s="6" t="s">
        <v>45</v>
      </c>
      <c r="F1197" s="6" t="s">
        <v>46</v>
      </c>
      <c r="G1197" s="6" t="s">
        <v>31</v>
      </c>
      <c r="H1197" s="6" t="s">
        <v>32</v>
      </c>
      <c r="I1197" s="6">
        <v>36</v>
      </c>
      <c r="J1197" s="6">
        <v>-1</v>
      </c>
      <c r="K1197" s="6">
        <v>-157.66</v>
      </c>
      <c r="L1197" s="6" t="s">
        <v>179</v>
      </c>
      <c r="M1197" s="6" t="s">
        <v>207</v>
      </c>
    </row>
    <row r="1198" spans="1:13" ht="14.25" customHeight="1" x14ac:dyDescent="0.2">
      <c r="A1198" s="5">
        <v>45628</v>
      </c>
      <c r="B1198" s="6" t="s">
        <v>83</v>
      </c>
      <c r="C1198" s="6" t="s">
        <v>316</v>
      </c>
      <c r="D1198" s="6" t="s">
        <v>317</v>
      </c>
      <c r="E1198" s="6" t="s">
        <v>45</v>
      </c>
      <c r="F1198" s="6" t="s">
        <v>268</v>
      </c>
      <c r="G1198" s="6" t="s">
        <v>31</v>
      </c>
      <c r="H1198" s="6" t="s">
        <v>32</v>
      </c>
      <c r="I1198" s="6">
        <v>18</v>
      </c>
      <c r="J1198" s="6">
        <v>-1</v>
      </c>
      <c r="K1198" s="6">
        <v>-280.70999999999998</v>
      </c>
      <c r="L1198" s="6" t="s">
        <v>86</v>
      </c>
      <c r="M1198" s="6" t="s">
        <v>207</v>
      </c>
    </row>
    <row r="1199" spans="1:13" ht="14.25" customHeight="1" x14ac:dyDescent="0.2">
      <c r="A1199" s="5">
        <v>45628</v>
      </c>
      <c r="B1199" s="6" t="s">
        <v>83</v>
      </c>
      <c r="C1199" s="6" t="s">
        <v>177</v>
      </c>
      <c r="D1199" s="6" t="s">
        <v>178</v>
      </c>
      <c r="E1199" s="6" t="s">
        <v>45</v>
      </c>
      <c r="F1199" s="6" t="s">
        <v>46</v>
      </c>
      <c r="G1199" s="6" t="s">
        <v>31</v>
      </c>
      <c r="H1199" s="6" t="s">
        <v>32</v>
      </c>
      <c r="I1199" s="6">
        <v>18</v>
      </c>
      <c r="J1199" s="6">
        <v>-2</v>
      </c>
      <c r="K1199" s="6">
        <v>-666.66</v>
      </c>
      <c r="L1199" s="6" t="s">
        <v>179</v>
      </c>
      <c r="M1199" s="6" t="s">
        <v>207</v>
      </c>
    </row>
    <row r="1200" spans="1:13" ht="14.25" customHeight="1" x14ac:dyDescent="0.2">
      <c r="A1200" s="5">
        <v>45628</v>
      </c>
      <c r="B1200" s="6" t="s">
        <v>83</v>
      </c>
      <c r="C1200" s="6" t="s">
        <v>177</v>
      </c>
      <c r="D1200" s="6" t="s">
        <v>178</v>
      </c>
      <c r="E1200" s="6" t="s">
        <v>45</v>
      </c>
      <c r="F1200" s="6" t="s">
        <v>46</v>
      </c>
      <c r="G1200" s="6" t="s">
        <v>31</v>
      </c>
      <c r="H1200" s="6" t="s">
        <v>32</v>
      </c>
      <c r="I1200" s="6">
        <v>72</v>
      </c>
      <c r="J1200" s="6">
        <v>-3</v>
      </c>
      <c r="K1200" s="6">
        <v>-243.27</v>
      </c>
      <c r="L1200" s="6" t="s">
        <v>179</v>
      </c>
      <c r="M1200" s="6" t="s">
        <v>207</v>
      </c>
    </row>
    <row r="1201" spans="1:13" ht="14.25" customHeight="1" x14ac:dyDescent="0.2">
      <c r="A1201" s="5">
        <v>45628</v>
      </c>
      <c r="B1201" s="6" t="s">
        <v>83</v>
      </c>
      <c r="C1201" s="6" t="s">
        <v>208</v>
      </c>
      <c r="D1201" s="6" t="s">
        <v>209</v>
      </c>
      <c r="E1201" s="6" t="s">
        <v>16</v>
      </c>
      <c r="F1201" s="6" t="s">
        <v>17</v>
      </c>
      <c r="G1201" s="6" t="s">
        <v>31</v>
      </c>
      <c r="H1201" s="6" t="s">
        <v>32</v>
      </c>
      <c r="I1201" s="6">
        <v>72</v>
      </c>
      <c r="J1201" s="6">
        <v>-3</v>
      </c>
      <c r="K1201" s="6">
        <v>-243.27</v>
      </c>
      <c r="L1201" s="6" t="s">
        <v>86</v>
      </c>
      <c r="M1201" s="6" t="s">
        <v>207</v>
      </c>
    </row>
    <row r="1202" spans="1:13" ht="14.25" customHeight="1" x14ac:dyDescent="0.2">
      <c r="A1202" s="5">
        <v>45628</v>
      </c>
      <c r="B1202" s="6" t="s">
        <v>83</v>
      </c>
      <c r="C1202" s="6" t="s">
        <v>337</v>
      </c>
      <c r="D1202" s="6" t="s">
        <v>338</v>
      </c>
      <c r="E1202" s="6" t="s">
        <v>241</v>
      </c>
      <c r="F1202" s="6" t="s">
        <v>242</v>
      </c>
      <c r="G1202" s="6" t="s">
        <v>40</v>
      </c>
      <c r="H1202" s="6" t="s">
        <v>121</v>
      </c>
      <c r="I1202" s="6">
        <v>90</v>
      </c>
      <c r="J1202" s="6">
        <v>-1</v>
      </c>
      <c r="K1202" s="6">
        <v>-515.75</v>
      </c>
      <c r="L1202" s="6" t="s">
        <v>86</v>
      </c>
      <c r="M1202" s="6" t="s">
        <v>207</v>
      </c>
    </row>
    <row r="1203" spans="1:13" ht="14.25" customHeight="1" x14ac:dyDescent="0.2">
      <c r="A1203" s="5">
        <v>45628</v>
      </c>
      <c r="B1203" s="6" t="s">
        <v>83</v>
      </c>
      <c r="C1203" s="6" t="s">
        <v>296</v>
      </c>
      <c r="D1203" s="6" t="s">
        <v>297</v>
      </c>
      <c r="E1203" s="6" t="s">
        <v>16</v>
      </c>
      <c r="F1203" s="6" t="s">
        <v>17</v>
      </c>
      <c r="G1203" s="6" t="s">
        <v>40</v>
      </c>
      <c r="H1203" s="6" t="s">
        <v>121</v>
      </c>
      <c r="I1203" s="6">
        <v>960</v>
      </c>
      <c r="J1203" s="6">
        <v>-1</v>
      </c>
      <c r="K1203" s="6">
        <v>-46.69</v>
      </c>
      <c r="L1203" s="6" t="s">
        <v>86</v>
      </c>
      <c r="M1203" s="6" t="s">
        <v>207</v>
      </c>
    </row>
    <row r="1204" spans="1:13" ht="14.25" customHeight="1" x14ac:dyDescent="0.2">
      <c r="A1204" s="5">
        <v>45628</v>
      </c>
      <c r="B1204" s="6" t="s">
        <v>83</v>
      </c>
      <c r="C1204" s="6" t="s">
        <v>339</v>
      </c>
      <c r="D1204" s="6" t="s">
        <v>340</v>
      </c>
      <c r="E1204" s="6" t="s">
        <v>16</v>
      </c>
      <c r="F1204" s="6" t="s">
        <v>17</v>
      </c>
      <c r="G1204" s="6" t="s">
        <v>40</v>
      </c>
      <c r="H1204" s="6" t="s">
        <v>121</v>
      </c>
      <c r="I1204" s="6">
        <v>960</v>
      </c>
      <c r="J1204" s="6">
        <v>-1</v>
      </c>
      <c r="K1204" s="6">
        <v>-46.69</v>
      </c>
      <c r="L1204" s="6" t="s">
        <v>86</v>
      </c>
      <c r="M1204" s="6" t="s">
        <v>207</v>
      </c>
    </row>
    <row r="1205" spans="1:13" ht="14.25" customHeight="1" x14ac:dyDescent="0.2">
      <c r="A1205" s="5">
        <v>45628</v>
      </c>
      <c r="B1205" s="6" t="s">
        <v>83</v>
      </c>
      <c r="C1205" s="6" t="s">
        <v>341</v>
      </c>
      <c r="D1205" s="6" t="s">
        <v>342</v>
      </c>
      <c r="E1205" s="6" t="s">
        <v>45</v>
      </c>
      <c r="F1205" s="6" t="s">
        <v>46</v>
      </c>
      <c r="G1205" s="6" t="s">
        <v>40</v>
      </c>
      <c r="H1205" s="6" t="s">
        <v>121</v>
      </c>
      <c r="I1205" s="6">
        <v>960</v>
      </c>
      <c r="J1205" s="6">
        <v>-2</v>
      </c>
      <c r="K1205" s="6">
        <v>-93.38</v>
      </c>
      <c r="L1205" s="6" t="s">
        <v>86</v>
      </c>
      <c r="M1205" s="6" t="s">
        <v>207</v>
      </c>
    </row>
    <row r="1206" spans="1:13" ht="14.25" customHeight="1" x14ac:dyDescent="0.2">
      <c r="A1206" s="5">
        <v>45628</v>
      </c>
      <c r="B1206" s="6" t="s">
        <v>83</v>
      </c>
      <c r="C1206" s="6" t="s">
        <v>343</v>
      </c>
      <c r="D1206" s="6" t="s">
        <v>344</v>
      </c>
      <c r="E1206" s="6" t="s">
        <v>241</v>
      </c>
      <c r="F1206" s="6" t="s">
        <v>242</v>
      </c>
      <c r="G1206" s="6" t="s">
        <v>40</v>
      </c>
      <c r="H1206" s="6" t="s">
        <v>121</v>
      </c>
      <c r="I1206" s="6">
        <v>960</v>
      </c>
      <c r="J1206" s="6">
        <v>-1</v>
      </c>
      <c r="K1206" s="6">
        <v>-46.69</v>
      </c>
      <c r="L1206" s="6" t="s">
        <v>86</v>
      </c>
      <c r="M1206" s="6" t="s">
        <v>207</v>
      </c>
    </row>
    <row r="1207" spans="1:13" ht="14.25" customHeight="1" x14ac:dyDescent="0.2">
      <c r="A1207" s="5">
        <v>45628</v>
      </c>
      <c r="B1207" s="6" t="s">
        <v>83</v>
      </c>
      <c r="C1207" s="6" t="s">
        <v>345</v>
      </c>
      <c r="D1207" s="6" t="s">
        <v>346</v>
      </c>
      <c r="E1207" s="6" t="s">
        <v>36</v>
      </c>
      <c r="F1207" s="6" t="s">
        <v>37</v>
      </c>
      <c r="G1207" s="6" t="s">
        <v>40</v>
      </c>
      <c r="H1207" s="6" t="s">
        <v>121</v>
      </c>
      <c r="I1207" s="6">
        <v>960</v>
      </c>
      <c r="J1207" s="6">
        <v>-1</v>
      </c>
      <c r="K1207" s="6">
        <v>-46.69</v>
      </c>
      <c r="L1207" s="6" t="s">
        <v>86</v>
      </c>
      <c r="M1207" s="6" t="s">
        <v>207</v>
      </c>
    </row>
    <row r="1208" spans="1:13" ht="14.25" customHeight="1" x14ac:dyDescent="0.2">
      <c r="A1208" s="5">
        <v>45628</v>
      </c>
      <c r="B1208" s="6" t="s">
        <v>83</v>
      </c>
      <c r="C1208" s="6" t="s">
        <v>177</v>
      </c>
      <c r="D1208" s="6" t="s">
        <v>178</v>
      </c>
      <c r="E1208" s="6" t="s">
        <v>45</v>
      </c>
      <c r="F1208" s="6" t="s">
        <v>46</v>
      </c>
      <c r="G1208" s="6" t="s">
        <v>40</v>
      </c>
      <c r="H1208" s="6" t="s">
        <v>41</v>
      </c>
      <c r="I1208" s="6">
        <v>144</v>
      </c>
      <c r="J1208" s="6">
        <v>-2</v>
      </c>
      <c r="K1208" s="6">
        <v>-347.14</v>
      </c>
      <c r="L1208" s="6" t="s">
        <v>179</v>
      </c>
      <c r="M1208" s="6" t="s">
        <v>207</v>
      </c>
    </row>
    <row r="1209" spans="1:13" ht="14.25" customHeight="1" x14ac:dyDescent="0.2">
      <c r="A1209" s="5">
        <v>45628</v>
      </c>
      <c r="B1209" s="6" t="s">
        <v>83</v>
      </c>
      <c r="C1209" s="6" t="s">
        <v>347</v>
      </c>
      <c r="D1209" s="6" t="s">
        <v>348</v>
      </c>
      <c r="E1209" s="6" t="s">
        <v>241</v>
      </c>
      <c r="F1209" s="6" t="s">
        <v>242</v>
      </c>
      <c r="G1209" s="6" t="s">
        <v>40</v>
      </c>
      <c r="H1209" s="6" t="s">
        <v>41</v>
      </c>
      <c r="I1209" s="6">
        <v>144</v>
      </c>
      <c r="J1209" s="6">
        <v>-5</v>
      </c>
      <c r="K1209" s="6">
        <v>-867.85</v>
      </c>
      <c r="L1209" s="6" t="s">
        <v>192</v>
      </c>
      <c r="M1209" s="6" t="s">
        <v>207</v>
      </c>
    </row>
    <row r="1210" spans="1:13" ht="14.25" customHeight="1" x14ac:dyDescent="0.2">
      <c r="A1210" s="5">
        <v>45628</v>
      </c>
      <c r="B1210" s="6" t="s">
        <v>83</v>
      </c>
      <c r="C1210" s="6" t="s">
        <v>177</v>
      </c>
      <c r="D1210" s="6" t="s">
        <v>178</v>
      </c>
      <c r="E1210" s="6" t="s">
        <v>45</v>
      </c>
      <c r="F1210" s="6" t="s">
        <v>46</v>
      </c>
      <c r="G1210" s="6" t="s">
        <v>40</v>
      </c>
      <c r="H1210" s="6" t="s">
        <v>41</v>
      </c>
      <c r="I1210" s="6">
        <v>216</v>
      </c>
      <c r="J1210" s="6">
        <v>-4</v>
      </c>
      <c r="K1210" s="6">
        <v>-417.24</v>
      </c>
      <c r="L1210" s="6" t="s">
        <v>179</v>
      </c>
      <c r="M1210" s="6" t="s">
        <v>207</v>
      </c>
    </row>
    <row r="1211" spans="1:13" ht="14.25" customHeight="1" x14ac:dyDescent="0.2">
      <c r="A1211" s="5">
        <v>45628</v>
      </c>
      <c r="B1211" s="6" t="s">
        <v>83</v>
      </c>
      <c r="C1211" s="6" t="s">
        <v>349</v>
      </c>
      <c r="D1211" s="6" t="s">
        <v>350</v>
      </c>
      <c r="E1211" s="6" t="s">
        <v>16</v>
      </c>
      <c r="F1211" s="6" t="s">
        <v>17</v>
      </c>
      <c r="G1211" s="6" t="s">
        <v>40</v>
      </c>
      <c r="H1211" s="6" t="s">
        <v>41</v>
      </c>
      <c r="I1211" s="6">
        <v>216</v>
      </c>
      <c r="J1211" s="6">
        <v>-2</v>
      </c>
      <c r="K1211" s="6">
        <v>-208.62</v>
      </c>
      <c r="L1211" s="6" t="s">
        <v>86</v>
      </c>
      <c r="M1211" s="6" t="s">
        <v>207</v>
      </c>
    </row>
    <row r="1212" spans="1:13" ht="14.25" customHeight="1" x14ac:dyDescent="0.2">
      <c r="A1212" s="5">
        <v>45628</v>
      </c>
      <c r="B1212" s="6" t="s">
        <v>83</v>
      </c>
      <c r="C1212" s="6" t="s">
        <v>351</v>
      </c>
      <c r="D1212" s="6" t="s">
        <v>352</v>
      </c>
      <c r="E1212" s="6" t="s">
        <v>45</v>
      </c>
      <c r="F1212" s="6" t="s">
        <v>46</v>
      </c>
      <c r="G1212" s="6" t="s">
        <v>40</v>
      </c>
      <c r="H1212" s="6" t="s">
        <v>42</v>
      </c>
      <c r="I1212" s="6">
        <v>32</v>
      </c>
      <c r="J1212" s="6">
        <v>-6</v>
      </c>
      <c r="K1212" s="6">
        <v>-1727.28</v>
      </c>
      <c r="L1212" s="6" t="s">
        <v>86</v>
      </c>
      <c r="M1212" s="6" t="s">
        <v>207</v>
      </c>
    </row>
    <row r="1213" spans="1:13" ht="14.25" customHeight="1" x14ac:dyDescent="0.2">
      <c r="A1213" s="5">
        <v>45628</v>
      </c>
      <c r="B1213" s="6" t="s">
        <v>83</v>
      </c>
      <c r="C1213" s="6" t="s">
        <v>353</v>
      </c>
      <c r="D1213" s="6" t="s">
        <v>354</v>
      </c>
      <c r="E1213" s="6" t="s">
        <v>264</v>
      </c>
      <c r="F1213" s="6" t="s">
        <v>355</v>
      </c>
      <c r="G1213" s="6" t="s">
        <v>40</v>
      </c>
      <c r="H1213" s="6" t="s">
        <v>134</v>
      </c>
      <c r="I1213" s="6">
        <v>48</v>
      </c>
      <c r="J1213" s="6">
        <v>-1</v>
      </c>
      <c r="K1213" s="6">
        <v>-374.17</v>
      </c>
      <c r="L1213" s="6" t="s">
        <v>86</v>
      </c>
      <c r="M1213" s="6" t="s">
        <v>207</v>
      </c>
    </row>
    <row r="1214" spans="1:13" ht="14.25" customHeight="1" x14ac:dyDescent="0.2">
      <c r="A1214" s="5">
        <v>45628</v>
      </c>
      <c r="B1214" s="6" t="s">
        <v>83</v>
      </c>
      <c r="C1214" s="6" t="s">
        <v>356</v>
      </c>
      <c r="D1214" s="6" t="s">
        <v>357</v>
      </c>
      <c r="E1214" s="6" t="s">
        <v>224</v>
      </c>
      <c r="F1214" s="6" t="s">
        <v>225</v>
      </c>
      <c r="G1214" s="6" t="s">
        <v>40</v>
      </c>
      <c r="H1214" s="6" t="s">
        <v>93</v>
      </c>
      <c r="I1214" s="6">
        <v>32</v>
      </c>
      <c r="J1214" s="6">
        <v>-1</v>
      </c>
      <c r="K1214" s="6">
        <v>-175.22</v>
      </c>
      <c r="L1214" s="6" t="s">
        <v>86</v>
      </c>
      <c r="M1214" s="6" t="s">
        <v>207</v>
      </c>
    </row>
    <row r="1215" spans="1:13" ht="14.25" customHeight="1" x14ac:dyDescent="0.2">
      <c r="A1215" s="5">
        <v>45628</v>
      </c>
      <c r="B1215" s="6" t="s">
        <v>83</v>
      </c>
      <c r="C1215" s="6" t="s">
        <v>358</v>
      </c>
      <c r="D1215" s="6" t="s">
        <v>359</v>
      </c>
      <c r="E1215" s="6" t="s">
        <v>264</v>
      </c>
      <c r="F1215" s="6" t="s">
        <v>265</v>
      </c>
      <c r="G1215" s="6" t="s">
        <v>40</v>
      </c>
      <c r="H1215" s="6" t="s">
        <v>93</v>
      </c>
      <c r="I1215" s="6">
        <v>32</v>
      </c>
      <c r="J1215" s="6">
        <v>-1</v>
      </c>
      <c r="K1215" s="6">
        <v>-175.22</v>
      </c>
      <c r="L1215" s="6" t="s">
        <v>86</v>
      </c>
      <c r="M1215" s="6" t="s">
        <v>207</v>
      </c>
    </row>
    <row r="1216" spans="1:13" ht="14.25" customHeight="1" x14ac:dyDescent="0.2">
      <c r="A1216" s="5">
        <v>45628</v>
      </c>
      <c r="B1216" s="6" t="s">
        <v>83</v>
      </c>
      <c r="C1216" s="6" t="s">
        <v>237</v>
      </c>
      <c r="D1216" s="6" t="s">
        <v>238</v>
      </c>
      <c r="E1216" s="6" t="s">
        <v>224</v>
      </c>
      <c r="F1216" s="6" t="s">
        <v>232</v>
      </c>
      <c r="G1216" s="6" t="s">
        <v>40</v>
      </c>
      <c r="H1216" s="6" t="s">
        <v>93</v>
      </c>
      <c r="I1216" s="6">
        <v>32</v>
      </c>
      <c r="J1216" s="6">
        <v>-1</v>
      </c>
      <c r="K1216" s="6">
        <v>-175.22</v>
      </c>
      <c r="L1216" s="6" t="s">
        <v>192</v>
      </c>
      <c r="M1216" s="6" t="s">
        <v>207</v>
      </c>
    </row>
    <row r="1217" spans="1:13" ht="14.25" customHeight="1" x14ac:dyDescent="0.2">
      <c r="A1217" s="5">
        <v>45628</v>
      </c>
      <c r="B1217" s="6" t="s">
        <v>83</v>
      </c>
      <c r="C1217" s="6" t="s">
        <v>360</v>
      </c>
      <c r="D1217" s="6" t="s">
        <v>361</v>
      </c>
      <c r="E1217" s="6" t="s">
        <v>264</v>
      </c>
      <c r="F1217" s="6" t="s">
        <v>320</v>
      </c>
      <c r="G1217" s="6" t="s">
        <v>40</v>
      </c>
      <c r="H1217" s="6" t="s">
        <v>93</v>
      </c>
      <c r="I1217" s="6">
        <v>16</v>
      </c>
      <c r="J1217" s="6">
        <v>-1</v>
      </c>
      <c r="K1217" s="6">
        <v>-308.74</v>
      </c>
      <c r="L1217" s="6" t="s">
        <v>86</v>
      </c>
      <c r="M1217" s="6" t="s">
        <v>207</v>
      </c>
    </row>
    <row r="1218" spans="1:13" ht="14.25" customHeight="1" x14ac:dyDescent="0.2">
      <c r="A1218" s="5">
        <v>45628</v>
      </c>
      <c r="B1218" s="6" t="s">
        <v>83</v>
      </c>
      <c r="C1218" s="6" t="s">
        <v>362</v>
      </c>
      <c r="D1218" s="6" t="s">
        <v>363</v>
      </c>
      <c r="E1218" s="6" t="s">
        <v>16</v>
      </c>
      <c r="F1218" s="6" t="s">
        <v>17</v>
      </c>
      <c r="G1218" s="6" t="s">
        <v>40</v>
      </c>
      <c r="H1218" s="6" t="s">
        <v>93</v>
      </c>
      <c r="I1218" s="6">
        <v>16</v>
      </c>
      <c r="J1218" s="6">
        <v>-2</v>
      </c>
      <c r="K1218" s="6">
        <v>-617.48</v>
      </c>
      <c r="L1218" s="6" t="s">
        <v>153</v>
      </c>
      <c r="M1218" s="6" t="s">
        <v>207</v>
      </c>
    </row>
    <row r="1219" spans="1:13" ht="14.25" customHeight="1" x14ac:dyDescent="0.2">
      <c r="A1219" s="5">
        <v>45628</v>
      </c>
      <c r="B1219" s="6" t="s">
        <v>83</v>
      </c>
      <c r="C1219" s="6" t="s">
        <v>190</v>
      </c>
      <c r="D1219" s="6" t="s">
        <v>191</v>
      </c>
      <c r="E1219" s="6" t="s">
        <v>16</v>
      </c>
      <c r="F1219" s="6" t="s">
        <v>17</v>
      </c>
      <c r="G1219" s="6" t="s">
        <v>40</v>
      </c>
      <c r="H1219" s="6" t="s">
        <v>47</v>
      </c>
      <c r="I1219" s="6">
        <v>72</v>
      </c>
      <c r="J1219" s="6">
        <v>-2</v>
      </c>
      <c r="K1219" s="6">
        <v>-921.24</v>
      </c>
      <c r="L1219" s="6" t="s">
        <v>192</v>
      </c>
      <c r="M1219" s="6" t="s">
        <v>207</v>
      </c>
    </row>
    <row r="1220" spans="1:13" ht="14.25" customHeight="1" x14ac:dyDescent="0.2">
      <c r="A1220" s="5">
        <v>45628</v>
      </c>
      <c r="B1220" s="6" t="s">
        <v>83</v>
      </c>
      <c r="C1220" s="6" t="s">
        <v>351</v>
      </c>
      <c r="D1220" s="6" t="s">
        <v>352</v>
      </c>
      <c r="E1220" s="6" t="s">
        <v>45</v>
      </c>
      <c r="F1220" s="6" t="s">
        <v>46</v>
      </c>
      <c r="G1220" s="6" t="s">
        <v>40</v>
      </c>
      <c r="H1220" s="6" t="s">
        <v>47</v>
      </c>
      <c r="I1220" s="6">
        <v>72</v>
      </c>
      <c r="J1220" s="6">
        <v>-2</v>
      </c>
      <c r="K1220" s="6">
        <v>-921.24</v>
      </c>
      <c r="L1220" s="6" t="s">
        <v>86</v>
      </c>
      <c r="M1220" s="6" t="s">
        <v>207</v>
      </c>
    </row>
    <row r="1221" spans="1:13" ht="14.25" customHeight="1" x14ac:dyDescent="0.2">
      <c r="A1221" s="5">
        <v>45628</v>
      </c>
      <c r="B1221" s="6" t="s">
        <v>83</v>
      </c>
      <c r="C1221" s="6" t="s">
        <v>364</v>
      </c>
      <c r="D1221" s="6" t="s">
        <v>365</v>
      </c>
      <c r="E1221" s="6" t="s">
        <v>16</v>
      </c>
      <c r="F1221" s="6" t="s">
        <v>17</v>
      </c>
      <c r="G1221" s="6" t="s">
        <v>40</v>
      </c>
      <c r="H1221" s="6" t="s">
        <v>47</v>
      </c>
      <c r="I1221" s="6">
        <v>72</v>
      </c>
      <c r="J1221" s="6">
        <v>-2</v>
      </c>
      <c r="K1221" s="6">
        <v>-921.24</v>
      </c>
      <c r="L1221" s="6" t="s">
        <v>86</v>
      </c>
      <c r="M1221" s="6" t="s">
        <v>207</v>
      </c>
    </row>
    <row r="1222" spans="1:13" ht="14.25" customHeight="1" x14ac:dyDescent="0.2">
      <c r="A1222" s="5">
        <v>45628</v>
      </c>
      <c r="B1222" s="6" t="s">
        <v>83</v>
      </c>
      <c r="C1222" s="6" t="s">
        <v>341</v>
      </c>
      <c r="D1222" s="6" t="s">
        <v>342</v>
      </c>
      <c r="E1222" s="6" t="s">
        <v>45</v>
      </c>
      <c r="F1222" s="6" t="s">
        <v>46</v>
      </c>
      <c r="G1222" s="6" t="s">
        <v>40</v>
      </c>
      <c r="H1222" s="6" t="s">
        <v>47</v>
      </c>
      <c r="I1222" s="6">
        <v>72</v>
      </c>
      <c r="J1222" s="6">
        <v>-2</v>
      </c>
      <c r="K1222" s="6">
        <v>-921.24</v>
      </c>
      <c r="L1222" s="6" t="s">
        <v>86</v>
      </c>
      <c r="M1222" s="6" t="s">
        <v>207</v>
      </c>
    </row>
    <row r="1223" spans="1:13" ht="14.25" customHeight="1" x14ac:dyDescent="0.2">
      <c r="A1223" s="5">
        <v>45628</v>
      </c>
      <c r="B1223" s="6" t="s">
        <v>83</v>
      </c>
      <c r="C1223" s="6" t="s">
        <v>366</v>
      </c>
      <c r="D1223" s="6" t="s">
        <v>367</v>
      </c>
      <c r="E1223" s="6" t="s">
        <v>16</v>
      </c>
      <c r="F1223" s="6" t="s">
        <v>17</v>
      </c>
      <c r="G1223" s="6" t="s">
        <v>40</v>
      </c>
      <c r="H1223" s="6" t="s">
        <v>47</v>
      </c>
      <c r="I1223" s="6">
        <v>72</v>
      </c>
      <c r="J1223" s="6">
        <v>-1</v>
      </c>
      <c r="K1223" s="6">
        <v>-460.62</v>
      </c>
      <c r="L1223" s="6" t="s">
        <v>153</v>
      </c>
      <c r="M1223" s="6" t="s">
        <v>207</v>
      </c>
    </row>
    <row r="1224" spans="1:13" ht="14.25" customHeight="1" x14ac:dyDescent="0.2">
      <c r="A1224" s="5">
        <v>45628</v>
      </c>
      <c r="B1224" s="6" t="s">
        <v>83</v>
      </c>
      <c r="C1224" s="6" t="s">
        <v>362</v>
      </c>
      <c r="D1224" s="6" t="s">
        <v>363</v>
      </c>
      <c r="E1224" s="6" t="s">
        <v>16</v>
      </c>
      <c r="F1224" s="6" t="s">
        <v>17</v>
      </c>
      <c r="G1224" s="6" t="s">
        <v>40</v>
      </c>
      <c r="H1224" s="6" t="s">
        <v>47</v>
      </c>
      <c r="I1224" s="6">
        <v>72</v>
      </c>
      <c r="J1224" s="6">
        <v>-2</v>
      </c>
      <c r="K1224" s="6">
        <v>-921.24</v>
      </c>
      <c r="L1224" s="6" t="s">
        <v>153</v>
      </c>
      <c r="M1224" s="6" t="s">
        <v>207</v>
      </c>
    </row>
    <row r="1225" spans="1:13" ht="14.25" customHeight="1" x14ac:dyDescent="0.2">
      <c r="A1225" s="5">
        <v>45628</v>
      </c>
      <c r="B1225" s="6" t="s">
        <v>83</v>
      </c>
      <c r="C1225" s="6" t="s">
        <v>368</v>
      </c>
      <c r="D1225" s="6" t="s">
        <v>369</v>
      </c>
      <c r="E1225" s="6" t="s">
        <v>16</v>
      </c>
      <c r="F1225" s="6" t="s">
        <v>17</v>
      </c>
      <c r="G1225" s="6" t="s">
        <v>40</v>
      </c>
      <c r="H1225" s="6" t="s">
        <v>47</v>
      </c>
      <c r="I1225" s="6">
        <v>72</v>
      </c>
      <c r="J1225" s="6">
        <v>-1</v>
      </c>
      <c r="K1225" s="6">
        <v>-460.62</v>
      </c>
      <c r="L1225" s="6" t="s">
        <v>86</v>
      </c>
      <c r="M1225" s="6" t="s">
        <v>207</v>
      </c>
    </row>
    <row r="1226" spans="1:13" ht="14.25" customHeight="1" x14ac:dyDescent="0.2">
      <c r="A1226" s="5">
        <v>45628</v>
      </c>
      <c r="B1226" s="6" t="s">
        <v>83</v>
      </c>
      <c r="C1226" s="6" t="s">
        <v>177</v>
      </c>
      <c r="D1226" s="6" t="s">
        <v>178</v>
      </c>
      <c r="E1226" s="6" t="s">
        <v>45</v>
      </c>
      <c r="F1226" s="6" t="s">
        <v>46</v>
      </c>
      <c r="G1226" s="6" t="s">
        <v>40</v>
      </c>
      <c r="H1226" s="6" t="s">
        <v>47</v>
      </c>
      <c r="I1226" s="6">
        <v>16</v>
      </c>
      <c r="J1226" s="6">
        <v>-1</v>
      </c>
      <c r="K1226" s="6">
        <v>-1728.1</v>
      </c>
      <c r="L1226" s="6" t="s">
        <v>179</v>
      </c>
      <c r="M1226" s="6" t="s">
        <v>207</v>
      </c>
    </row>
    <row r="1227" spans="1:13" ht="14.25" customHeight="1" x14ac:dyDescent="0.2">
      <c r="A1227" s="5">
        <v>45628</v>
      </c>
      <c r="B1227" s="6" t="s">
        <v>83</v>
      </c>
      <c r="C1227" s="6" t="s">
        <v>222</v>
      </c>
      <c r="D1227" s="6" t="s">
        <v>223</v>
      </c>
      <c r="E1227" s="6" t="s">
        <v>224</v>
      </c>
      <c r="F1227" s="6" t="s">
        <v>225</v>
      </c>
      <c r="G1227" s="6" t="s">
        <v>40</v>
      </c>
      <c r="H1227" s="6" t="s">
        <v>47</v>
      </c>
      <c r="I1227" s="6">
        <v>1200</v>
      </c>
      <c r="J1227" s="6">
        <v>-12</v>
      </c>
      <c r="K1227" s="6">
        <v>-250.44</v>
      </c>
      <c r="L1227" s="6" t="s">
        <v>153</v>
      </c>
      <c r="M1227" s="6" t="s">
        <v>207</v>
      </c>
    </row>
    <row r="1228" spans="1:13" ht="14.25" customHeight="1" x14ac:dyDescent="0.2">
      <c r="A1228" s="5">
        <v>45628</v>
      </c>
      <c r="B1228" s="6" t="s">
        <v>83</v>
      </c>
      <c r="C1228" s="6" t="s">
        <v>226</v>
      </c>
      <c r="D1228" s="6" t="s">
        <v>227</v>
      </c>
      <c r="E1228" s="6" t="s">
        <v>228</v>
      </c>
      <c r="F1228" s="6" t="s">
        <v>229</v>
      </c>
      <c r="G1228" s="6" t="s">
        <v>40</v>
      </c>
      <c r="H1228" s="6" t="s">
        <v>47</v>
      </c>
      <c r="I1228" s="6">
        <v>72</v>
      </c>
      <c r="J1228" s="6">
        <v>-1</v>
      </c>
      <c r="K1228" s="6">
        <v>-240.33</v>
      </c>
      <c r="L1228" s="6" t="s">
        <v>192</v>
      </c>
      <c r="M1228" s="6" t="s">
        <v>207</v>
      </c>
    </row>
    <row r="1229" spans="1:13" ht="14.25" customHeight="1" x14ac:dyDescent="0.2">
      <c r="A1229" s="5">
        <v>45628</v>
      </c>
      <c r="B1229" s="6" t="s">
        <v>83</v>
      </c>
      <c r="C1229" s="6" t="s">
        <v>356</v>
      </c>
      <c r="D1229" s="6" t="s">
        <v>357</v>
      </c>
      <c r="E1229" s="6" t="s">
        <v>224</v>
      </c>
      <c r="F1229" s="6" t="s">
        <v>225</v>
      </c>
      <c r="G1229" s="6" t="s">
        <v>40</v>
      </c>
      <c r="H1229" s="6" t="s">
        <v>47</v>
      </c>
      <c r="I1229" s="6">
        <v>72</v>
      </c>
      <c r="J1229" s="6">
        <v>-1</v>
      </c>
      <c r="K1229" s="6">
        <v>-240.33</v>
      </c>
      <c r="L1229" s="6" t="s">
        <v>86</v>
      </c>
      <c r="M1229" s="6" t="s">
        <v>207</v>
      </c>
    </row>
    <row r="1230" spans="1:13" ht="14.25" customHeight="1" x14ac:dyDescent="0.2">
      <c r="A1230" s="5">
        <v>45628</v>
      </c>
      <c r="B1230" s="6" t="s">
        <v>83</v>
      </c>
      <c r="C1230" s="6" t="s">
        <v>190</v>
      </c>
      <c r="D1230" s="6" t="s">
        <v>191</v>
      </c>
      <c r="E1230" s="6" t="s">
        <v>16</v>
      </c>
      <c r="F1230" s="6" t="s">
        <v>17</v>
      </c>
      <c r="G1230" s="6" t="s">
        <v>40</v>
      </c>
      <c r="H1230" s="6" t="s">
        <v>47</v>
      </c>
      <c r="I1230" s="6">
        <v>72</v>
      </c>
      <c r="J1230" s="6">
        <v>-1</v>
      </c>
      <c r="K1230" s="6">
        <v>-240.33</v>
      </c>
      <c r="L1230" s="6" t="s">
        <v>192</v>
      </c>
      <c r="M1230" s="6" t="s">
        <v>207</v>
      </c>
    </row>
    <row r="1231" spans="1:13" ht="14.25" customHeight="1" x14ac:dyDescent="0.2">
      <c r="A1231" s="5">
        <v>45628</v>
      </c>
      <c r="B1231" s="6" t="s">
        <v>83</v>
      </c>
      <c r="C1231" s="6" t="s">
        <v>366</v>
      </c>
      <c r="D1231" s="6" t="s">
        <v>367</v>
      </c>
      <c r="E1231" s="6" t="s">
        <v>16</v>
      </c>
      <c r="F1231" s="6" t="s">
        <v>17</v>
      </c>
      <c r="G1231" s="6" t="s">
        <v>40</v>
      </c>
      <c r="H1231" s="6" t="s">
        <v>47</v>
      </c>
      <c r="I1231" s="6">
        <v>72</v>
      </c>
      <c r="J1231" s="6">
        <v>-1</v>
      </c>
      <c r="K1231" s="6">
        <v>-240.33</v>
      </c>
      <c r="L1231" s="6" t="s">
        <v>153</v>
      </c>
      <c r="M1231" s="6" t="s">
        <v>207</v>
      </c>
    </row>
    <row r="1232" spans="1:13" ht="14.25" customHeight="1" x14ac:dyDescent="0.2">
      <c r="A1232" s="5">
        <v>45628</v>
      </c>
      <c r="B1232" s="6" t="s">
        <v>83</v>
      </c>
      <c r="C1232" s="6" t="s">
        <v>166</v>
      </c>
      <c r="D1232" s="6" t="s">
        <v>167</v>
      </c>
      <c r="E1232" s="6" t="s">
        <v>16</v>
      </c>
      <c r="F1232" s="6" t="s">
        <v>17</v>
      </c>
      <c r="G1232" s="6" t="s">
        <v>122</v>
      </c>
      <c r="H1232" s="6" t="s">
        <v>123</v>
      </c>
      <c r="I1232" s="6">
        <v>6</v>
      </c>
      <c r="J1232" s="6">
        <v>-1</v>
      </c>
      <c r="K1232" s="6">
        <v>-249.16</v>
      </c>
      <c r="L1232" s="6" t="s">
        <v>86</v>
      </c>
      <c r="M1232" s="6" t="s">
        <v>207</v>
      </c>
    </row>
    <row r="1233" spans="1:13" ht="14.25" customHeight="1" x14ac:dyDescent="0.2">
      <c r="A1233" s="5">
        <v>45628</v>
      </c>
      <c r="B1233" s="6" t="s">
        <v>83</v>
      </c>
      <c r="C1233" s="6" t="s">
        <v>208</v>
      </c>
      <c r="D1233" s="6" t="s">
        <v>209</v>
      </c>
      <c r="E1233" s="6" t="s">
        <v>16</v>
      </c>
      <c r="F1233" s="6" t="s">
        <v>17</v>
      </c>
      <c r="G1233" s="6" t="s">
        <v>122</v>
      </c>
      <c r="H1233" s="6" t="s">
        <v>123</v>
      </c>
      <c r="I1233" s="6">
        <v>6</v>
      </c>
      <c r="J1233" s="6">
        <v>-1</v>
      </c>
      <c r="K1233" s="6">
        <v>-249.16</v>
      </c>
      <c r="L1233" s="6" t="s">
        <v>86</v>
      </c>
      <c r="M1233" s="6" t="s">
        <v>207</v>
      </c>
    </row>
    <row r="1234" spans="1:13" ht="14.25" customHeight="1" x14ac:dyDescent="0.2">
      <c r="A1234" s="5">
        <v>45628</v>
      </c>
      <c r="B1234" s="6" t="s">
        <v>83</v>
      </c>
      <c r="C1234" s="6" t="s">
        <v>233</v>
      </c>
      <c r="D1234" s="6" t="s">
        <v>234</v>
      </c>
      <c r="E1234" s="6" t="s">
        <v>16</v>
      </c>
      <c r="F1234" s="6" t="s">
        <v>17</v>
      </c>
      <c r="G1234" s="6" t="s">
        <v>122</v>
      </c>
      <c r="H1234" s="6" t="s">
        <v>123</v>
      </c>
      <c r="I1234" s="6">
        <v>6</v>
      </c>
      <c r="J1234" s="6">
        <v>-1</v>
      </c>
      <c r="K1234" s="6">
        <v>-249.16</v>
      </c>
      <c r="L1234" s="6" t="s">
        <v>86</v>
      </c>
      <c r="M1234" s="6" t="s">
        <v>207</v>
      </c>
    </row>
    <row r="1235" spans="1:13" ht="14.25" customHeight="1" x14ac:dyDescent="0.2">
      <c r="A1235" s="5">
        <v>45628</v>
      </c>
      <c r="B1235" s="6" t="s">
        <v>83</v>
      </c>
      <c r="C1235" s="6" t="s">
        <v>158</v>
      </c>
      <c r="D1235" s="6" t="s">
        <v>159</v>
      </c>
      <c r="E1235" s="6" t="s">
        <v>16</v>
      </c>
      <c r="F1235" s="6" t="s">
        <v>17</v>
      </c>
      <c r="G1235" s="6" t="s">
        <v>122</v>
      </c>
      <c r="H1235" s="6" t="s">
        <v>123</v>
      </c>
      <c r="I1235" s="6">
        <v>6</v>
      </c>
      <c r="J1235" s="6">
        <v>-1</v>
      </c>
      <c r="K1235" s="6">
        <v>-249.16</v>
      </c>
      <c r="L1235" s="6" t="s">
        <v>153</v>
      </c>
      <c r="M1235" s="6" t="s">
        <v>207</v>
      </c>
    </row>
    <row r="1236" spans="1:13" ht="14.25" customHeight="1" x14ac:dyDescent="0.2">
      <c r="A1236" s="5">
        <v>45628</v>
      </c>
      <c r="B1236" s="6" t="s">
        <v>83</v>
      </c>
      <c r="C1236" s="6" t="s">
        <v>162</v>
      </c>
      <c r="D1236" s="6" t="s">
        <v>163</v>
      </c>
      <c r="E1236" s="6" t="s">
        <v>16</v>
      </c>
      <c r="F1236" s="6" t="s">
        <v>17</v>
      </c>
      <c r="G1236" s="6" t="s">
        <v>122</v>
      </c>
      <c r="H1236" s="6" t="s">
        <v>123</v>
      </c>
      <c r="I1236" s="6">
        <v>6</v>
      </c>
      <c r="J1236" s="6">
        <v>-1</v>
      </c>
      <c r="K1236" s="6">
        <v>-249.16</v>
      </c>
      <c r="L1236" s="6" t="s">
        <v>86</v>
      </c>
      <c r="M1236" s="6" t="s">
        <v>207</v>
      </c>
    </row>
    <row r="1237" spans="1:13" ht="14.25" customHeight="1" x14ac:dyDescent="0.2">
      <c r="A1237" s="5">
        <v>45628</v>
      </c>
      <c r="B1237" s="6" t="s">
        <v>83</v>
      </c>
      <c r="C1237" s="6" t="s">
        <v>168</v>
      </c>
      <c r="D1237" s="6" t="s">
        <v>169</v>
      </c>
      <c r="E1237" s="6" t="s">
        <v>16</v>
      </c>
      <c r="F1237" s="6" t="s">
        <v>17</v>
      </c>
      <c r="G1237" s="6" t="s">
        <v>122</v>
      </c>
      <c r="H1237" s="6" t="s">
        <v>123</v>
      </c>
      <c r="I1237" s="6">
        <v>6</v>
      </c>
      <c r="J1237" s="6">
        <v>-1</v>
      </c>
      <c r="K1237" s="6">
        <v>-249.16</v>
      </c>
      <c r="L1237" s="6" t="s">
        <v>86</v>
      </c>
      <c r="M1237" s="6" t="s">
        <v>207</v>
      </c>
    </row>
    <row r="1238" spans="1:13" ht="14.25" customHeight="1" x14ac:dyDescent="0.2">
      <c r="A1238" s="5">
        <v>45628</v>
      </c>
      <c r="B1238" s="6" t="s">
        <v>83</v>
      </c>
      <c r="C1238" s="6" t="s">
        <v>370</v>
      </c>
      <c r="D1238" s="6" t="s">
        <v>371</v>
      </c>
      <c r="E1238" s="6" t="s">
        <v>45</v>
      </c>
      <c r="F1238" s="6" t="s">
        <v>46</v>
      </c>
      <c r="G1238" s="6" t="s">
        <v>55</v>
      </c>
      <c r="H1238" s="6" t="s">
        <v>56</v>
      </c>
      <c r="I1238" s="6">
        <v>6</v>
      </c>
      <c r="J1238" s="6">
        <v>-1</v>
      </c>
      <c r="K1238" s="6">
        <v>-1086.0899999999999</v>
      </c>
      <c r="L1238" s="6" t="s">
        <v>86</v>
      </c>
      <c r="M1238" s="6" t="s">
        <v>207</v>
      </c>
    </row>
    <row r="1239" spans="1:13" ht="14.25" customHeight="1" x14ac:dyDescent="0.2">
      <c r="A1239" s="5">
        <v>45628</v>
      </c>
      <c r="B1239" s="6" t="s">
        <v>83</v>
      </c>
      <c r="C1239" s="6" t="s">
        <v>239</v>
      </c>
      <c r="D1239" s="6" t="s">
        <v>240</v>
      </c>
      <c r="E1239" s="6" t="s">
        <v>241</v>
      </c>
      <c r="F1239" s="6" t="s">
        <v>242</v>
      </c>
      <c r="G1239" s="6" t="s">
        <v>55</v>
      </c>
      <c r="H1239" s="6" t="s">
        <v>56</v>
      </c>
      <c r="I1239" s="6">
        <v>288</v>
      </c>
      <c r="J1239" s="6">
        <v>-26</v>
      </c>
      <c r="K1239" s="6">
        <v>-333.32</v>
      </c>
      <c r="L1239" s="6" t="s">
        <v>153</v>
      </c>
      <c r="M1239" s="6" t="s">
        <v>207</v>
      </c>
    </row>
    <row r="1240" spans="1:13" ht="14.25" customHeight="1" x14ac:dyDescent="0.2">
      <c r="A1240" s="5">
        <v>45628</v>
      </c>
      <c r="B1240" s="6" t="s">
        <v>83</v>
      </c>
      <c r="C1240" s="6" t="s">
        <v>372</v>
      </c>
      <c r="D1240" s="6" t="s">
        <v>373</v>
      </c>
      <c r="E1240" s="6" t="s">
        <v>264</v>
      </c>
      <c r="F1240" s="6" t="s">
        <v>283</v>
      </c>
      <c r="G1240" s="6" t="s">
        <v>55</v>
      </c>
      <c r="H1240" s="6" t="s">
        <v>56</v>
      </c>
      <c r="I1240" s="6">
        <v>288</v>
      </c>
      <c r="J1240" s="6">
        <v>-24</v>
      </c>
      <c r="K1240" s="6">
        <v>-266.64</v>
      </c>
      <c r="L1240" s="6" t="s">
        <v>86</v>
      </c>
      <c r="M1240" s="6" t="s">
        <v>207</v>
      </c>
    </row>
    <row r="1241" spans="1:13" ht="14.25" customHeight="1" x14ac:dyDescent="0.2">
      <c r="A1241" s="5">
        <v>45628</v>
      </c>
      <c r="B1241" s="6" t="s">
        <v>83</v>
      </c>
      <c r="C1241" s="6" t="s">
        <v>239</v>
      </c>
      <c r="D1241" s="6" t="s">
        <v>240</v>
      </c>
      <c r="E1241" s="6" t="s">
        <v>241</v>
      </c>
      <c r="F1241" s="6" t="s">
        <v>242</v>
      </c>
      <c r="G1241" s="6" t="s">
        <v>55</v>
      </c>
      <c r="H1241" s="6" t="s">
        <v>56</v>
      </c>
      <c r="I1241" s="6">
        <v>288</v>
      </c>
      <c r="J1241" s="6">
        <v>-26</v>
      </c>
      <c r="K1241" s="6">
        <v>-288.86</v>
      </c>
      <c r="L1241" s="6" t="s">
        <v>153</v>
      </c>
      <c r="M1241" s="6" t="s">
        <v>207</v>
      </c>
    </row>
    <row r="1242" spans="1:13" ht="14.25" customHeight="1" x14ac:dyDescent="0.2">
      <c r="A1242" s="5">
        <v>45628</v>
      </c>
      <c r="B1242" s="6" t="s">
        <v>83</v>
      </c>
      <c r="C1242" s="6" t="s">
        <v>356</v>
      </c>
      <c r="D1242" s="6" t="s">
        <v>357</v>
      </c>
      <c r="E1242" s="6" t="s">
        <v>224</v>
      </c>
      <c r="F1242" s="6" t="s">
        <v>225</v>
      </c>
      <c r="G1242" s="6" t="s">
        <v>55</v>
      </c>
      <c r="H1242" s="6" t="s">
        <v>56</v>
      </c>
      <c r="I1242" s="6">
        <v>288</v>
      </c>
      <c r="J1242" s="6">
        <v>-3</v>
      </c>
      <c r="K1242" s="6">
        <v>-25.62</v>
      </c>
      <c r="L1242" s="6" t="s">
        <v>86</v>
      </c>
      <c r="M1242" s="6" t="s">
        <v>207</v>
      </c>
    </row>
    <row r="1243" spans="1:13" ht="14.25" customHeight="1" x14ac:dyDescent="0.2">
      <c r="A1243" s="5">
        <v>45628</v>
      </c>
      <c r="B1243" s="6" t="s">
        <v>83</v>
      </c>
      <c r="C1243" s="6" t="s">
        <v>239</v>
      </c>
      <c r="D1243" s="6" t="s">
        <v>240</v>
      </c>
      <c r="E1243" s="6" t="s">
        <v>241</v>
      </c>
      <c r="F1243" s="6" t="s">
        <v>242</v>
      </c>
      <c r="G1243" s="6" t="s">
        <v>55</v>
      </c>
      <c r="H1243" s="6" t="s">
        <v>56</v>
      </c>
      <c r="I1243" s="6">
        <v>168</v>
      </c>
      <c r="J1243" s="6">
        <v>-10</v>
      </c>
      <c r="K1243" s="6">
        <v>-166.7</v>
      </c>
      <c r="L1243" s="6" t="s">
        <v>153</v>
      </c>
      <c r="M1243" s="6" t="s">
        <v>207</v>
      </c>
    </row>
    <row r="1244" spans="1:13" ht="14.25" customHeight="1" x14ac:dyDescent="0.2">
      <c r="A1244" s="5">
        <v>45628</v>
      </c>
      <c r="B1244" s="6" t="s">
        <v>83</v>
      </c>
      <c r="C1244" s="6" t="s">
        <v>356</v>
      </c>
      <c r="D1244" s="6" t="s">
        <v>357</v>
      </c>
      <c r="E1244" s="6" t="s">
        <v>224</v>
      </c>
      <c r="F1244" s="6" t="s">
        <v>225</v>
      </c>
      <c r="G1244" s="6" t="s">
        <v>55</v>
      </c>
      <c r="H1244" s="6" t="s">
        <v>56</v>
      </c>
      <c r="I1244" s="6">
        <v>168</v>
      </c>
      <c r="J1244" s="6">
        <v>-4</v>
      </c>
      <c r="K1244" s="6">
        <v>-68.36</v>
      </c>
      <c r="L1244" s="6" t="s">
        <v>86</v>
      </c>
      <c r="M1244" s="6" t="s">
        <v>207</v>
      </c>
    </row>
    <row r="1245" spans="1:13" ht="14.25" customHeight="1" x14ac:dyDescent="0.2">
      <c r="A1245" s="5">
        <v>45628</v>
      </c>
      <c r="B1245" s="6" t="s">
        <v>83</v>
      </c>
      <c r="C1245" s="6" t="s">
        <v>374</v>
      </c>
      <c r="D1245" s="6" t="s">
        <v>375</v>
      </c>
      <c r="E1245" s="6" t="s">
        <v>45</v>
      </c>
      <c r="F1245" s="6" t="s">
        <v>46</v>
      </c>
      <c r="G1245" s="6" t="s">
        <v>55</v>
      </c>
      <c r="H1245" s="6" t="s">
        <v>56</v>
      </c>
      <c r="I1245" s="6">
        <v>24</v>
      </c>
      <c r="J1245" s="6">
        <v>-1</v>
      </c>
      <c r="K1245" s="6">
        <v>-249.16</v>
      </c>
      <c r="L1245" s="6" t="s">
        <v>86</v>
      </c>
      <c r="M1245" s="6" t="s">
        <v>207</v>
      </c>
    </row>
    <row r="1246" spans="1:13" ht="14.25" customHeight="1" x14ac:dyDescent="0.2">
      <c r="A1246" s="5">
        <v>45628</v>
      </c>
      <c r="B1246" s="6" t="s">
        <v>83</v>
      </c>
      <c r="C1246" s="6" t="s">
        <v>376</v>
      </c>
      <c r="D1246" s="6" t="s">
        <v>377</v>
      </c>
      <c r="E1246" s="6" t="s">
        <v>16</v>
      </c>
      <c r="F1246" s="6" t="s">
        <v>17</v>
      </c>
      <c r="G1246" s="6" t="s">
        <v>55</v>
      </c>
      <c r="H1246" s="6" t="s">
        <v>56</v>
      </c>
      <c r="I1246" s="6">
        <v>40</v>
      </c>
      <c r="J1246" s="6">
        <v>-2</v>
      </c>
      <c r="K1246" s="6">
        <v>-165</v>
      </c>
      <c r="L1246" s="6" t="s">
        <v>174</v>
      </c>
      <c r="M1246" s="6" t="s">
        <v>207</v>
      </c>
    </row>
    <row r="1247" spans="1:13" ht="14.25" customHeight="1" x14ac:dyDescent="0.2">
      <c r="A1247" s="5">
        <v>45628</v>
      </c>
      <c r="B1247" s="6" t="s">
        <v>83</v>
      </c>
      <c r="C1247" s="6" t="s">
        <v>378</v>
      </c>
      <c r="D1247" s="6" t="s">
        <v>379</v>
      </c>
      <c r="E1247" s="6" t="s">
        <v>24</v>
      </c>
      <c r="F1247" s="6" t="s">
        <v>25</v>
      </c>
      <c r="G1247" s="6" t="s">
        <v>55</v>
      </c>
      <c r="H1247" s="6" t="s">
        <v>56</v>
      </c>
      <c r="I1247" s="6">
        <v>40</v>
      </c>
      <c r="J1247" s="6">
        <v>-1</v>
      </c>
      <c r="K1247" s="6">
        <v>-82.5</v>
      </c>
      <c r="L1247" s="6" t="s">
        <v>86</v>
      </c>
      <c r="M1247" s="6" t="s">
        <v>207</v>
      </c>
    </row>
    <row r="1248" spans="1:13" ht="14.25" customHeight="1" x14ac:dyDescent="0.2">
      <c r="A1248" s="5">
        <v>45628</v>
      </c>
      <c r="B1248" s="6" t="s">
        <v>83</v>
      </c>
      <c r="C1248" s="6" t="s">
        <v>380</v>
      </c>
      <c r="D1248" s="6" t="s">
        <v>381</v>
      </c>
      <c r="E1248" s="6" t="s">
        <v>16</v>
      </c>
      <c r="F1248" s="6" t="s">
        <v>382</v>
      </c>
      <c r="G1248" s="6" t="s">
        <v>55</v>
      </c>
      <c r="H1248" s="6" t="s">
        <v>56</v>
      </c>
      <c r="I1248" s="6">
        <v>40</v>
      </c>
      <c r="J1248" s="6">
        <v>-1</v>
      </c>
      <c r="K1248" s="6">
        <v>-82.5</v>
      </c>
      <c r="L1248" s="6" t="s">
        <v>86</v>
      </c>
      <c r="M1248" s="6" t="s">
        <v>207</v>
      </c>
    </row>
    <row r="1249" spans="1:13" ht="14.25" customHeight="1" x14ac:dyDescent="0.2">
      <c r="A1249" s="5">
        <v>45628</v>
      </c>
      <c r="B1249" s="6" t="s">
        <v>83</v>
      </c>
      <c r="C1249" s="6" t="s">
        <v>383</v>
      </c>
      <c r="D1249" s="6" t="s">
        <v>384</v>
      </c>
      <c r="E1249" s="6" t="s">
        <v>16</v>
      </c>
      <c r="F1249" s="6" t="s">
        <v>17</v>
      </c>
      <c r="G1249" s="6" t="s">
        <v>55</v>
      </c>
      <c r="H1249" s="6" t="s">
        <v>56</v>
      </c>
      <c r="I1249" s="6">
        <v>40</v>
      </c>
      <c r="J1249" s="6">
        <v>-2</v>
      </c>
      <c r="K1249" s="6">
        <v>-165</v>
      </c>
      <c r="L1249" s="6" t="s">
        <v>86</v>
      </c>
      <c r="M1249" s="6" t="s">
        <v>207</v>
      </c>
    </row>
    <row r="1250" spans="1:13" ht="14.25" customHeight="1" x14ac:dyDescent="0.2">
      <c r="A1250" s="5">
        <v>45628</v>
      </c>
      <c r="B1250" s="6" t="s">
        <v>83</v>
      </c>
      <c r="C1250" s="6" t="s">
        <v>385</v>
      </c>
      <c r="D1250" s="6" t="s">
        <v>386</v>
      </c>
      <c r="E1250" s="6" t="s">
        <v>24</v>
      </c>
      <c r="F1250" s="6" t="s">
        <v>25</v>
      </c>
      <c r="G1250" s="6" t="s">
        <v>55</v>
      </c>
      <c r="H1250" s="6" t="s">
        <v>56</v>
      </c>
      <c r="I1250" s="6">
        <v>40</v>
      </c>
      <c r="J1250" s="6">
        <v>-1</v>
      </c>
      <c r="K1250" s="6">
        <v>-132.5</v>
      </c>
      <c r="L1250" s="6" t="s">
        <v>86</v>
      </c>
      <c r="M1250" s="6" t="s">
        <v>207</v>
      </c>
    </row>
    <row r="1251" spans="1:13" ht="14.25" customHeight="1" x14ac:dyDescent="0.2">
      <c r="A1251" s="5">
        <v>45628</v>
      </c>
      <c r="B1251" s="6" t="s">
        <v>83</v>
      </c>
      <c r="C1251" s="6" t="s">
        <v>376</v>
      </c>
      <c r="D1251" s="6" t="s">
        <v>377</v>
      </c>
      <c r="E1251" s="6" t="s">
        <v>16</v>
      </c>
      <c r="F1251" s="6" t="s">
        <v>17</v>
      </c>
      <c r="G1251" s="6" t="s">
        <v>55</v>
      </c>
      <c r="H1251" s="6" t="s">
        <v>56</v>
      </c>
      <c r="I1251" s="6">
        <v>12</v>
      </c>
      <c r="J1251" s="6">
        <v>-1</v>
      </c>
      <c r="K1251" s="6">
        <v>-332.5</v>
      </c>
      <c r="L1251" s="6" t="s">
        <v>174</v>
      </c>
      <c r="M1251" s="6" t="s">
        <v>207</v>
      </c>
    </row>
    <row r="1252" spans="1:13" ht="14.25" customHeight="1" x14ac:dyDescent="0.2">
      <c r="A1252" s="5">
        <v>45628</v>
      </c>
      <c r="B1252" s="6" t="s">
        <v>83</v>
      </c>
      <c r="C1252" s="6" t="s">
        <v>387</v>
      </c>
      <c r="D1252" s="6" t="s">
        <v>388</v>
      </c>
      <c r="E1252" s="6" t="s">
        <v>36</v>
      </c>
      <c r="F1252" s="6" t="s">
        <v>37</v>
      </c>
      <c r="G1252" s="6" t="s">
        <v>55</v>
      </c>
      <c r="H1252" s="6" t="s">
        <v>56</v>
      </c>
      <c r="I1252" s="6">
        <v>12</v>
      </c>
      <c r="J1252" s="6">
        <v>-1</v>
      </c>
      <c r="K1252" s="6">
        <v>-332.5</v>
      </c>
      <c r="L1252" s="6" t="s">
        <v>174</v>
      </c>
      <c r="M1252" s="6" t="s">
        <v>207</v>
      </c>
    </row>
    <row r="1253" spans="1:13" ht="14.25" customHeight="1" x14ac:dyDescent="0.2">
      <c r="A1253" s="5">
        <v>45628</v>
      </c>
      <c r="B1253" s="6" t="s">
        <v>83</v>
      </c>
      <c r="C1253" s="6" t="s">
        <v>383</v>
      </c>
      <c r="D1253" s="6" t="s">
        <v>384</v>
      </c>
      <c r="E1253" s="6" t="s">
        <v>16</v>
      </c>
      <c r="F1253" s="6" t="s">
        <v>17</v>
      </c>
      <c r="G1253" s="6" t="s">
        <v>55</v>
      </c>
      <c r="H1253" s="6" t="s">
        <v>56</v>
      </c>
      <c r="I1253" s="6">
        <v>12</v>
      </c>
      <c r="J1253" s="6">
        <v>-3</v>
      </c>
      <c r="K1253" s="6">
        <v>-997.5</v>
      </c>
      <c r="L1253" s="6" t="s">
        <v>86</v>
      </c>
      <c r="M1253" s="6" t="s">
        <v>207</v>
      </c>
    </row>
    <row r="1254" spans="1:13" ht="14.25" customHeight="1" x14ac:dyDescent="0.2">
      <c r="A1254" s="5">
        <v>45628</v>
      </c>
      <c r="B1254" s="6" t="s">
        <v>83</v>
      </c>
      <c r="C1254" s="6" t="s">
        <v>53</v>
      </c>
      <c r="D1254" s="6" t="s">
        <v>54</v>
      </c>
      <c r="E1254" s="6" t="s">
        <v>36</v>
      </c>
      <c r="F1254" s="6" t="s">
        <v>37</v>
      </c>
      <c r="G1254" s="6" t="s">
        <v>55</v>
      </c>
      <c r="H1254" s="6" t="s">
        <v>56</v>
      </c>
      <c r="I1254" s="6">
        <v>12</v>
      </c>
      <c r="J1254" s="6">
        <v>-2</v>
      </c>
      <c r="K1254" s="6">
        <v>-665</v>
      </c>
      <c r="L1254" s="6" t="s">
        <v>86</v>
      </c>
      <c r="M1254" s="6" t="s">
        <v>207</v>
      </c>
    </row>
    <row r="1255" spans="1:13" ht="14.25" customHeight="1" x14ac:dyDescent="0.2">
      <c r="A1255" s="5">
        <v>45628</v>
      </c>
      <c r="B1255" s="6" t="s">
        <v>83</v>
      </c>
      <c r="C1255" s="6" t="s">
        <v>385</v>
      </c>
      <c r="D1255" s="6" t="s">
        <v>386</v>
      </c>
      <c r="E1255" s="6" t="s">
        <v>24</v>
      </c>
      <c r="F1255" s="6" t="s">
        <v>25</v>
      </c>
      <c r="G1255" s="6" t="s">
        <v>55</v>
      </c>
      <c r="H1255" s="6" t="s">
        <v>56</v>
      </c>
      <c r="I1255" s="6">
        <v>12</v>
      </c>
      <c r="J1255" s="6">
        <v>-1</v>
      </c>
      <c r="K1255" s="6">
        <v>-332.5</v>
      </c>
      <c r="L1255" s="6" t="s">
        <v>86</v>
      </c>
      <c r="M1255" s="6" t="s">
        <v>207</v>
      </c>
    </row>
    <row r="1256" spans="1:13" ht="14.25" customHeight="1" x14ac:dyDescent="0.2">
      <c r="A1256" s="5">
        <v>45628</v>
      </c>
      <c r="B1256" s="6" t="s">
        <v>83</v>
      </c>
      <c r="C1256" s="6" t="s">
        <v>292</v>
      </c>
      <c r="D1256" s="6" t="s">
        <v>293</v>
      </c>
      <c r="E1256" s="6" t="s">
        <v>294</v>
      </c>
      <c r="F1256" s="6" t="s">
        <v>295</v>
      </c>
      <c r="G1256" s="6" t="s">
        <v>55</v>
      </c>
      <c r="H1256" s="6" t="s">
        <v>56</v>
      </c>
      <c r="I1256" s="6">
        <v>32</v>
      </c>
      <c r="J1256" s="6">
        <v>-1</v>
      </c>
      <c r="K1256" s="6">
        <v>-82.5</v>
      </c>
      <c r="L1256" s="6" t="s">
        <v>86</v>
      </c>
      <c r="M1256" s="6" t="s">
        <v>207</v>
      </c>
    </row>
    <row r="1257" spans="1:13" ht="14.25" customHeight="1" x14ac:dyDescent="0.2">
      <c r="A1257" s="5">
        <v>45628</v>
      </c>
      <c r="B1257" s="6" t="s">
        <v>83</v>
      </c>
      <c r="C1257" s="6" t="s">
        <v>389</v>
      </c>
      <c r="D1257" s="6" t="s">
        <v>390</v>
      </c>
      <c r="E1257" s="6" t="s">
        <v>248</v>
      </c>
      <c r="F1257" s="6" t="s">
        <v>249</v>
      </c>
      <c r="G1257" s="6" t="s">
        <v>55</v>
      </c>
      <c r="H1257" s="6" t="s">
        <v>56</v>
      </c>
      <c r="I1257" s="6">
        <v>12</v>
      </c>
      <c r="J1257" s="6">
        <v>-2</v>
      </c>
      <c r="K1257" s="6">
        <v>-665</v>
      </c>
      <c r="L1257" s="6" t="s">
        <v>153</v>
      </c>
      <c r="M1257" s="6" t="s">
        <v>207</v>
      </c>
    </row>
    <row r="1258" spans="1:13" ht="14.25" customHeight="1" x14ac:dyDescent="0.2">
      <c r="A1258" s="5">
        <v>45628</v>
      </c>
      <c r="B1258" s="6" t="s">
        <v>83</v>
      </c>
      <c r="C1258" s="6" t="s">
        <v>391</v>
      </c>
      <c r="D1258" s="6" t="s">
        <v>392</v>
      </c>
      <c r="E1258" s="6" t="s">
        <v>24</v>
      </c>
      <c r="F1258" s="6" t="s">
        <v>25</v>
      </c>
      <c r="G1258" s="6" t="s">
        <v>55</v>
      </c>
      <c r="H1258" s="6" t="s">
        <v>56</v>
      </c>
      <c r="I1258" s="6">
        <v>12</v>
      </c>
      <c r="J1258" s="6">
        <v>-2</v>
      </c>
      <c r="K1258" s="6">
        <v>-665</v>
      </c>
      <c r="L1258" s="6" t="s">
        <v>86</v>
      </c>
      <c r="M1258" s="6" t="s">
        <v>207</v>
      </c>
    </row>
    <row r="1259" spans="1:13" ht="14.25" customHeight="1" x14ac:dyDescent="0.2">
      <c r="A1259" s="5">
        <v>45628</v>
      </c>
      <c r="B1259" s="6" t="s">
        <v>83</v>
      </c>
      <c r="C1259" s="6" t="s">
        <v>389</v>
      </c>
      <c r="D1259" s="6" t="s">
        <v>390</v>
      </c>
      <c r="E1259" s="6" t="s">
        <v>248</v>
      </c>
      <c r="F1259" s="6" t="s">
        <v>249</v>
      </c>
      <c r="G1259" s="6" t="s">
        <v>55</v>
      </c>
      <c r="H1259" s="6" t="s">
        <v>56</v>
      </c>
      <c r="I1259" s="6">
        <v>12</v>
      </c>
      <c r="J1259" s="6">
        <v>-5</v>
      </c>
      <c r="K1259" s="6">
        <v>-1662.5</v>
      </c>
      <c r="L1259" s="6" t="s">
        <v>153</v>
      </c>
      <c r="M1259" s="6" t="s">
        <v>207</v>
      </c>
    </row>
    <row r="1260" spans="1:13" ht="14.25" customHeight="1" x14ac:dyDescent="0.2">
      <c r="A1260" s="5">
        <v>45628</v>
      </c>
      <c r="B1260" s="6" t="s">
        <v>83</v>
      </c>
      <c r="C1260" s="6" t="s">
        <v>292</v>
      </c>
      <c r="D1260" s="6" t="s">
        <v>293</v>
      </c>
      <c r="E1260" s="6" t="s">
        <v>294</v>
      </c>
      <c r="F1260" s="6" t="s">
        <v>295</v>
      </c>
      <c r="G1260" s="6" t="s">
        <v>55</v>
      </c>
      <c r="H1260" s="6" t="s">
        <v>56</v>
      </c>
      <c r="I1260" s="6">
        <v>12</v>
      </c>
      <c r="J1260" s="6">
        <v>-1</v>
      </c>
      <c r="K1260" s="6">
        <v>-332.5</v>
      </c>
      <c r="L1260" s="6" t="s">
        <v>86</v>
      </c>
      <c r="M1260" s="6" t="s">
        <v>207</v>
      </c>
    </row>
    <row r="1261" spans="1:13" ht="14.25" customHeight="1" x14ac:dyDescent="0.2">
      <c r="A1261" s="5">
        <v>45628</v>
      </c>
      <c r="B1261" s="6" t="s">
        <v>83</v>
      </c>
      <c r="C1261" s="6" t="s">
        <v>389</v>
      </c>
      <c r="D1261" s="6" t="s">
        <v>390</v>
      </c>
      <c r="E1261" s="6" t="s">
        <v>248</v>
      </c>
      <c r="F1261" s="6" t="s">
        <v>249</v>
      </c>
      <c r="G1261" s="6" t="s">
        <v>55</v>
      </c>
      <c r="H1261" s="6" t="s">
        <v>56</v>
      </c>
      <c r="I1261" s="6">
        <v>12</v>
      </c>
      <c r="J1261" s="6">
        <v>-2</v>
      </c>
      <c r="K1261" s="6">
        <v>-665</v>
      </c>
      <c r="L1261" s="6" t="s">
        <v>153</v>
      </c>
      <c r="M1261" s="6" t="s">
        <v>207</v>
      </c>
    </row>
    <row r="1262" spans="1:13" ht="14.25" customHeight="1" x14ac:dyDescent="0.2">
      <c r="A1262" s="5">
        <v>45628</v>
      </c>
      <c r="B1262" s="6" t="s">
        <v>83</v>
      </c>
      <c r="C1262" s="6" t="s">
        <v>389</v>
      </c>
      <c r="D1262" s="6" t="s">
        <v>390</v>
      </c>
      <c r="E1262" s="6" t="s">
        <v>248</v>
      </c>
      <c r="F1262" s="6" t="s">
        <v>249</v>
      </c>
      <c r="G1262" s="6" t="s">
        <v>55</v>
      </c>
      <c r="H1262" s="6" t="s">
        <v>56</v>
      </c>
      <c r="I1262" s="6">
        <v>12</v>
      </c>
      <c r="J1262" s="6">
        <v>-2</v>
      </c>
      <c r="K1262" s="6">
        <v>-681.66</v>
      </c>
      <c r="L1262" s="6" t="s">
        <v>153</v>
      </c>
      <c r="M1262" s="6" t="s">
        <v>207</v>
      </c>
    </row>
    <row r="1263" spans="1:13" ht="14.25" customHeight="1" x14ac:dyDescent="0.2">
      <c r="A1263" s="5">
        <v>45628</v>
      </c>
      <c r="B1263" s="6" t="s">
        <v>83</v>
      </c>
      <c r="C1263" s="6" t="s">
        <v>316</v>
      </c>
      <c r="D1263" s="6" t="s">
        <v>317</v>
      </c>
      <c r="E1263" s="6" t="s">
        <v>45</v>
      </c>
      <c r="F1263" s="6" t="s">
        <v>268</v>
      </c>
      <c r="G1263" s="6" t="s">
        <v>55</v>
      </c>
      <c r="H1263" s="6" t="s">
        <v>56</v>
      </c>
      <c r="I1263" s="6">
        <v>6</v>
      </c>
      <c r="J1263" s="6">
        <v>-1</v>
      </c>
      <c r="K1263" s="6">
        <v>-749.17</v>
      </c>
      <c r="L1263" s="6" t="s">
        <v>86</v>
      </c>
      <c r="M1263" s="6" t="s">
        <v>207</v>
      </c>
    </row>
    <row r="1264" spans="1:13" ht="14.25" customHeight="1" x14ac:dyDescent="0.2">
      <c r="A1264" s="5">
        <v>45628</v>
      </c>
      <c r="B1264" s="6" t="s">
        <v>83</v>
      </c>
      <c r="C1264" s="6" t="s">
        <v>316</v>
      </c>
      <c r="D1264" s="6" t="s">
        <v>317</v>
      </c>
      <c r="E1264" s="6" t="s">
        <v>45</v>
      </c>
      <c r="F1264" s="6" t="s">
        <v>268</v>
      </c>
      <c r="G1264" s="6" t="s">
        <v>55</v>
      </c>
      <c r="H1264" s="6" t="s">
        <v>56</v>
      </c>
      <c r="I1264" s="6">
        <v>4</v>
      </c>
      <c r="J1264" s="6">
        <v>-1</v>
      </c>
      <c r="K1264" s="6">
        <v>-1249.1600000000001</v>
      </c>
      <c r="L1264" s="6" t="s">
        <v>86</v>
      </c>
      <c r="M1264" s="6" t="s">
        <v>207</v>
      </c>
    </row>
    <row r="1265" spans="1:13" ht="14.25" customHeight="1" x14ac:dyDescent="0.2">
      <c r="A1265" s="5">
        <v>45628</v>
      </c>
      <c r="B1265" s="6" t="s">
        <v>83</v>
      </c>
      <c r="C1265" s="6" t="s">
        <v>393</v>
      </c>
      <c r="D1265" s="6" t="s">
        <v>394</v>
      </c>
      <c r="E1265" s="6" t="s">
        <v>329</v>
      </c>
      <c r="F1265" s="6" t="s">
        <v>330</v>
      </c>
      <c r="G1265" s="6" t="s">
        <v>55</v>
      </c>
      <c r="H1265" s="6" t="s">
        <v>56</v>
      </c>
      <c r="I1265" s="6">
        <v>12</v>
      </c>
      <c r="J1265" s="6">
        <v>-3</v>
      </c>
      <c r="K1265" s="6">
        <v>-780</v>
      </c>
      <c r="L1265" s="6" t="s">
        <v>86</v>
      </c>
      <c r="M1265" s="6" t="s">
        <v>207</v>
      </c>
    </row>
    <row r="1266" spans="1:13" ht="14.25" customHeight="1" x14ac:dyDescent="0.2">
      <c r="A1266" s="5">
        <v>45628</v>
      </c>
      <c r="B1266" s="6" t="s">
        <v>83</v>
      </c>
      <c r="C1266" s="6" t="s">
        <v>318</v>
      </c>
      <c r="D1266" s="6" t="s">
        <v>319</v>
      </c>
      <c r="E1266" s="6" t="s">
        <v>264</v>
      </c>
      <c r="F1266" s="6" t="s">
        <v>320</v>
      </c>
      <c r="G1266" s="6" t="s">
        <v>62</v>
      </c>
      <c r="H1266" s="6" t="s">
        <v>63</v>
      </c>
      <c r="I1266" s="6">
        <v>6</v>
      </c>
      <c r="J1266" s="6">
        <v>-1</v>
      </c>
      <c r="K1266" s="6">
        <v>-695.65</v>
      </c>
      <c r="L1266" s="6" t="s">
        <v>192</v>
      </c>
      <c r="M1266" s="6" t="s">
        <v>207</v>
      </c>
    </row>
    <row r="1267" spans="1:13" ht="14.25" customHeight="1" x14ac:dyDescent="0.2">
      <c r="A1267" s="5">
        <v>45628</v>
      </c>
      <c r="B1267" s="6" t="s">
        <v>83</v>
      </c>
      <c r="C1267" s="6" t="s">
        <v>395</v>
      </c>
      <c r="D1267" s="6" t="s">
        <v>396</v>
      </c>
      <c r="E1267" s="6" t="s">
        <v>24</v>
      </c>
      <c r="F1267" s="6" t="s">
        <v>25</v>
      </c>
      <c r="G1267" s="6" t="s">
        <v>62</v>
      </c>
      <c r="H1267" s="6" t="s">
        <v>63</v>
      </c>
      <c r="I1267" s="6">
        <v>34</v>
      </c>
      <c r="J1267" s="6">
        <v>-4</v>
      </c>
      <c r="K1267" s="6">
        <v>-592.6</v>
      </c>
      <c r="L1267" s="6" t="s">
        <v>174</v>
      </c>
      <c r="M1267" s="6" t="s">
        <v>207</v>
      </c>
    </row>
    <row r="1268" spans="1:13" ht="14.25" customHeight="1" x14ac:dyDescent="0.2">
      <c r="A1268" s="5">
        <v>45628</v>
      </c>
      <c r="B1268" s="6" t="s">
        <v>83</v>
      </c>
      <c r="C1268" s="6" t="s">
        <v>397</v>
      </c>
      <c r="D1268" s="6" t="s">
        <v>398</v>
      </c>
      <c r="E1268" s="6" t="s">
        <v>224</v>
      </c>
      <c r="F1268" s="6" t="s">
        <v>225</v>
      </c>
      <c r="G1268" s="6" t="s">
        <v>62</v>
      </c>
      <c r="H1268" s="6" t="s">
        <v>124</v>
      </c>
      <c r="I1268" s="6">
        <v>24</v>
      </c>
      <c r="J1268" s="6">
        <v>-2</v>
      </c>
      <c r="K1268" s="6">
        <v>-106</v>
      </c>
      <c r="L1268" s="6" t="s">
        <v>86</v>
      </c>
      <c r="M1268" s="6" t="s">
        <v>207</v>
      </c>
    </row>
    <row r="1269" spans="1:13" ht="14.25" customHeight="1" x14ac:dyDescent="0.2">
      <c r="A1269" s="5">
        <v>45628</v>
      </c>
      <c r="B1269" s="6" t="s">
        <v>83</v>
      </c>
      <c r="C1269" s="6" t="s">
        <v>397</v>
      </c>
      <c r="D1269" s="6" t="s">
        <v>398</v>
      </c>
      <c r="E1269" s="6" t="s">
        <v>224</v>
      </c>
      <c r="F1269" s="6" t="s">
        <v>225</v>
      </c>
      <c r="G1269" s="6" t="s">
        <v>62</v>
      </c>
      <c r="H1269" s="6" t="s">
        <v>124</v>
      </c>
      <c r="I1269" s="6">
        <v>24</v>
      </c>
      <c r="J1269" s="6">
        <v>-2</v>
      </c>
      <c r="K1269" s="6">
        <v>-106</v>
      </c>
      <c r="L1269" s="6" t="s">
        <v>86</v>
      </c>
      <c r="M1269" s="6" t="s">
        <v>207</v>
      </c>
    </row>
    <row r="1270" spans="1:13" ht="14.25" customHeight="1" x14ac:dyDescent="0.2">
      <c r="A1270" s="5">
        <v>45628</v>
      </c>
      <c r="B1270" s="6" t="s">
        <v>83</v>
      </c>
      <c r="C1270" s="6" t="s">
        <v>399</v>
      </c>
      <c r="D1270" s="6" t="s">
        <v>400</v>
      </c>
      <c r="E1270" s="6" t="s">
        <v>114</v>
      </c>
      <c r="F1270" s="6" t="s">
        <v>245</v>
      </c>
      <c r="G1270" s="6" t="s">
        <v>62</v>
      </c>
      <c r="H1270" s="6" t="s">
        <v>124</v>
      </c>
      <c r="I1270" s="6">
        <v>12</v>
      </c>
      <c r="J1270" s="6">
        <v>-6</v>
      </c>
      <c r="K1270" s="6">
        <v>-1105.56</v>
      </c>
      <c r="L1270" s="6" t="s">
        <v>86</v>
      </c>
      <c r="M1270" s="6" t="s">
        <v>207</v>
      </c>
    </row>
    <row r="1271" spans="1:13" ht="14.25" customHeight="1" x14ac:dyDescent="0.2">
      <c r="A1271" s="5">
        <v>45628</v>
      </c>
      <c r="B1271" s="6" t="s">
        <v>83</v>
      </c>
      <c r="C1271" s="6" t="s">
        <v>210</v>
      </c>
      <c r="D1271" s="6" t="s">
        <v>211</v>
      </c>
      <c r="E1271" s="6" t="s">
        <v>212</v>
      </c>
      <c r="F1271" s="6" t="s">
        <v>213</v>
      </c>
      <c r="G1271" s="6" t="s">
        <v>62</v>
      </c>
      <c r="H1271" s="6" t="s">
        <v>124</v>
      </c>
      <c r="I1271" s="6">
        <v>12</v>
      </c>
      <c r="J1271" s="6">
        <v>-12</v>
      </c>
      <c r="K1271" s="6">
        <v>-2211.12</v>
      </c>
      <c r="L1271" s="6" t="s">
        <v>174</v>
      </c>
      <c r="M1271" s="6" t="s">
        <v>207</v>
      </c>
    </row>
    <row r="1272" spans="1:13" ht="14.25" customHeight="1" x14ac:dyDescent="0.2">
      <c r="A1272" s="5">
        <v>45628</v>
      </c>
      <c r="B1272" s="6" t="s">
        <v>83</v>
      </c>
      <c r="C1272" s="6" t="s">
        <v>401</v>
      </c>
      <c r="D1272" s="6" t="s">
        <v>402</v>
      </c>
      <c r="E1272" s="6" t="s">
        <v>114</v>
      </c>
      <c r="F1272" s="6" t="s">
        <v>245</v>
      </c>
      <c r="G1272" s="6" t="s">
        <v>62</v>
      </c>
      <c r="H1272" s="6" t="s">
        <v>124</v>
      </c>
      <c r="I1272" s="6">
        <v>12</v>
      </c>
      <c r="J1272" s="6">
        <v>-3</v>
      </c>
      <c r="K1272" s="6">
        <v>-552.78</v>
      </c>
      <c r="L1272" s="6" t="s">
        <v>174</v>
      </c>
      <c r="M1272" s="6" t="s">
        <v>207</v>
      </c>
    </row>
    <row r="1273" spans="1:13" ht="14.25" customHeight="1" x14ac:dyDescent="0.2">
      <c r="A1273" s="5">
        <v>45628</v>
      </c>
      <c r="B1273" s="6" t="s">
        <v>83</v>
      </c>
      <c r="C1273" s="6" t="s">
        <v>397</v>
      </c>
      <c r="D1273" s="6" t="s">
        <v>398</v>
      </c>
      <c r="E1273" s="6" t="s">
        <v>224</v>
      </c>
      <c r="F1273" s="6" t="s">
        <v>225</v>
      </c>
      <c r="G1273" s="6" t="s">
        <v>62</v>
      </c>
      <c r="H1273" s="6" t="s">
        <v>124</v>
      </c>
      <c r="I1273" s="6">
        <v>12</v>
      </c>
      <c r="J1273" s="6">
        <v>-2</v>
      </c>
      <c r="K1273" s="6">
        <v>-320.36</v>
      </c>
      <c r="L1273" s="6" t="s">
        <v>86</v>
      </c>
      <c r="M1273" s="6" t="s">
        <v>207</v>
      </c>
    </row>
    <row r="1274" spans="1:13" ht="14.25" customHeight="1" x14ac:dyDescent="0.2">
      <c r="A1274" s="5">
        <v>45628</v>
      </c>
      <c r="B1274" s="6" t="s">
        <v>83</v>
      </c>
      <c r="C1274" s="6" t="s">
        <v>378</v>
      </c>
      <c r="D1274" s="6" t="s">
        <v>379</v>
      </c>
      <c r="E1274" s="6" t="s">
        <v>24</v>
      </c>
      <c r="F1274" s="6" t="s">
        <v>25</v>
      </c>
      <c r="G1274" s="6" t="s">
        <v>62</v>
      </c>
      <c r="H1274" s="6" t="s">
        <v>124</v>
      </c>
      <c r="I1274" s="6">
        <v>12</v>
      </c>
      <c r="J1274" s="6">
        <v>-2</v>
      </c>
      <c r="K1274" s="6">
        <v>-320.36</v>
      </c>
      <c r="L1274" s="6" t="s">
        <v>86</v>
      </c>
      <c r="M1274" s="6" t="s">
        <v>207</v>
      </c>
    </row>
    <row r="1275" spans="1:13" ht="14.25" customHeight="1" x14ac:dyDescent="0.2">
      <c r="A1275" s="5">
        <v>45628</v>
      </c>
      <c r="B1275" s="6" t="s">
        <v>83</v>
      </c>
      <c r="C1275" s="6" t="s">
        <v>250</v>
      </c>
      <c r="D1275" s="6" t="s">
        <v>251</v>
      </c>
      <c r="E1275" s="6" t="s">
        <v>241</v>
      </c>
      <c r="F1275" s="6" t="s">
        <v>242</v>
      </c>
      <c r="G1275" s="6" t="s">
        <v>62</v>
      </c>
      <c r="H1275" s="6" t="s">
        <v>124</v>
      </c>
      <c r="I1275" s="6">
        <v>4</v>
      </c>
      <c r="J1275" s="6">
        <v>-2</v>
      </c>
      <c r="K1275" s="6">
        <v>-1277.78</v>
      </c>
      <c r="L1275" s="6" t="s">
        <v>86</v>
      </c>
      <c r="M1275" s="6" t="s">
        <v>207</v>
      </c>
    </row>
    <row r="1276" spans="1:13" ht="14.25" customHeight="1" x14ac:dyDescent="0.2">
      <c r="A1276" s="5">
        <v>45628</v>
      </c>
      <c r="B1276" s="6" t="s">
        <v>83</v>
      </c>
      <c r="C1276" s="6" t="s">
        <v>403</v>
      </c>
      <c r="D1276" s="6" t="s">
        <v>404</v>
      </c>
      <c r="E1276" s="6" t="s">
        <v>184</v>
      </c>
      <c r="F1276" s="6" t="s">
        <v>185</v>
      </c>
      <c r="G1276" s="6" t="s">
        <v>62</v>
      </c>
      <c r="H1276" s="6" t="s">
        <v>124</v>
      </c>
      <c r="I1276" s="6">
        <v>4</v>
      </c>
      <c r="J1276" s="6">
        <v>-4</v>
      </c>
      <c r="K1276" s="6">
        <v>-2555.56</v>
      </c>
      <c r="L1276" s="6" t="s">
        <v>86</v>
      </c>
      <c r="M1276" s="6" t="s">
        <v>207</v>
      </c>
    </row>
    <row r="1277" spans="1:13" ht="14.25" customHeight="1" x14ac:dyDescent="0.2">
      <c r="A1277" s="5">
        <v>45628</v>
      </c>
      <c r="B1277" s="6" t="s">
        <v>83</v>
      </c>
      <c r="C1277" s="6" t="s">
        <v>405</v>
      </c>
      <c r="D1277" s="6" t="s">
        <v>406</v>
      </c>
      <c r="E1277" s="6" t="s">
        <v>407</v>
      </c>
      <c r="F1277" s="6" t="s">
        <v>408</v>
      </c>
      <c r="G1277" s="6" t="s">
        <v>62</v>
      </c>
      <c r="H1277" s="6" t="s">
        <v>63</v>
      </c>
      <c r="I1277" s="6">
        <v>12</v>
      </c>
      <c r="J1277" s="6">
        <v>-5</v>
      </c>
      <c r="K1277" s="6">
        <v>-2275.85</v>
      </c>
      <c r="L1277" s="6" t="s">
        <v>174</v>
      </c>
      <c r="M1277" s="6" t="s">
        <v>207</v>
      </c>
    </row>
    <row r="1278" spans="1:13" ht="14.25" customHeight="1" x14ac:dyDescent="0.2">
      <c r="A1278" s="5">
        <v>45628</v>
      </c>
      <c r="B1278" s="6" t="s">
        <v>83</v>
      </c>
      <c r="C1278" s="6" t="s">
        <v>405</v>
      </c>
      <c r="D1278" s="6" t="s">
        <v>406</v>
      </c>
      <c r="E1278" s="6" t="s">
        <v>407</v>
      </c>
      <c r="F1278" s="6" t="s">
        <v>408</v>
      </c>
      <c r="G1278" s="6" t="s">
        <v>62</v>
      </c>
      <c r="H1278" s="6" t="s">
        <v>63</v>
      </c>
      <c r="I1278" s="6">
        <v>12</v>
      </c>
      <c r="J1278" s="6">
        <v>-1</v>
      </c>
      <c r="K1278" s="6">
        <v>-455.17</v>
      </c>
      <c r="L1278" s="6" t="s">
        <v>174</v>
      </c>
      <c r="M1278" s="6" t="s">
        <v>207</v>
      </c>
    </row>
    <row r="1279" spans="1:13" ht="14.25" customHeight="1" x14ac:dyDescent="0.2">
      <c r="A1279" s="5">
        <v>45628</v>
      </c>
      <c r="B1279" s="6" t="s">
        <v>83</v>
      </c>
      <c r="C1279" s="6" t="s">
        <v>409</v>
      </c>
      <c r="D1279" s="6" t="s">
        <v>410</v>
      </c>
      <c r="E1279" s="6" t="s">
        <v>24</v>
      </c>
      <c r="F1279" s="6" t="s">
        <v>25</v>
      </c>
      <c r="G1279" s="6" t="s">
        <v>62</v>
      </c>
      <c r="H1279" s="6" t="s">
        <v>63</v>
      </c>
      <c r="I1279" s="6">
        <v>12</v>
      </c>
      <c r="J1279" s="6">
        <v>-2</v>
      </c>
      <c r="K1279" s="6">
        <v>-820.7</v>
      </c>
      <c r="L1279" s="6" t="s">
        <v>86</v>
      </c>
      <c r="M1279" s="6" t="s">
        <v>207</v>
      </c>
    </row>
    <row r="1280" spans="1:13" ht="14.25" customHeight="1" x14ac:dyDescent="0.2">
      <c r="A1280" s="5">
        <v>45628</v>
      </c>
      <c r="B1280" s="6" t="s">
        <v>83</v>
      </c>
      <c r="C1280" s="6" t="s">
        <v>391</v>
      </c>
      <c r="D1280" s="6" t="s">
        <v>392</v>
      </c>
      <c r="E1280" s="6" t="s">
        <v>24</v>
      </c>
      <c r="F1280" s="6" t="s">
        <v>25</v>
      </c>
      <c r="G1280" s="6" t="s">
        <v>62</v>
      </c>
      <c r="H1280" s="6" t="s">
        <v>63</v>
      </c>
      <c r="I1280" s="6">
        <v>24</v>
      </c>
      <c r="J1280" s="6">
        <v>-6</v>
      </c>
      <c r="K1280" s="6">
        <v>-994.44</v>
      </c>
      <c r="L1280" s="6" t="s">
        <v>86</v>
      </c>
      <c r="M1280" s="6" t="s">
        <v>207</v>
      </c>
    </row>
    <row r="1281" spans="1:13" ht="14.25" customHeight="1" x14ac:dyDescent="0.2">
      <c r="A1281" s="5">
        <v>45628</v>
      </c>
      <c r="B1281" s="6" t="s">
        <v>83</v>
      </c>
      <c r="C1281" s="6" t="s">
        <v>230</v>
      </c>
      <c r="D1281" s="6" t="s">
        <v>231</v>
      </c>
      <c r="E1281" s="6" t="s">
        <v>224</v>
      </c>
      <c r="F1281" s="6" t="s">
        <v>232</v>
      </c>
      <c r="G1281" s="6" t="s">
        <v>62</v>
      </c>
      <c r="H1281" s="6" t="s">
        <v>63</v>
      </c>
      <c r="I1281" s="6">
        <v>24</v>
      </c>
      <c r="J1281" s="6">
        <v>-24</v>
      </c>
      <c r="K1281" s="6">
        <v>-3977.76</v>
      </c>
      <c r="L1281" s="6" t="s">
        <v>153</v>
      </c>
      <c r="M1281" s="6" t="s">
        <v>207</v>
      </c>
    </row>
    <row r="1282" spans="1:13" ht="14.25" customHeight="1" x14ac:dyDescent="0.2">
      <c r="A1282" s="5">
        <v>45628</v>
      </c>
      <c r="B1282" s="6" t="s">
        <v>83</v>
      </c>
      <c r="C1282" s="6" t="s">
        <v>391</v>
      </c>
      <c r="D1282" s="6" t="s">
        <v>392</v>
      </c>
      <c r="E1282" s="6" t="s">
        <v>24</v>
      </c>
      <c r="F1282" s="6" t="s">
        <v>25</v>
      </c>
      <c r="G1282" s="6" t="s">
        <v>62</v>
      </c>
      <c r="H1282" s="6" t="s">
        <v>63</v>
      </c>
      <c r="I1282" s="6">
        <v>48</v>
      </c>
      <c r="J1282" s="6">
        <v>-10</v>
      </c>
      <c r="K1282" s="6">
        <v>-833.4</v>
      </c>
      <c r="L1282" s="6" t="s">
        <v>86</v>
      </c>
      <c r="M1282" s="6" t="s">
        <v>207</v>
      </c>
    </row>
    <row r="1283" spans="1:13" ht="14.25" customHeight="1" x14ac:dyDescent="0.2">
      <c r="A1283" s="5">
        <v>45628</v>
      </c>
      <c r="B1283" s="6" t="s">
        <v>83</v>
      </c>
      <c r="C1283" s="6" t="s">
        <v>230</v>
      </c>
      <c r="D1283" s="6" t="s">
        <v>231</v>
      </c>
      <c r="E1283" s="6" t="s">
        <v>224</v>
      </c>
      <c r="F1283" s="6" t="s">
        <v>232</v>
      </c>
      <c r="G1283" s="6" t="s">
        <v>62</v>
      </c>
      <c r="H1283" s="6" t="s">
        <v>63</v>
      </c>
      <c r="I1283" s="6">
        <v>48</v>
      </c>
      <c r="J1283" s="6">
        <v>-2</v>
      </c>
      <c r="K1283" s="6">
        <v>-166.68</v>
      </c>
      <c r="L1283" s="6" t="s">
        <v>153</v>
      </c>
      <c r="M1283" s="6" t="s">
        <v>207</v>
      </c>
    </row>
    <row r="1284" spans="1:13" ht="14.25" customHeight="1" x14ac:dyDescent="0.2">
      <c r="A1284" s="5">
        <v>45628</v>
      </c>
      <c r="B1284" s="6" t="s">
        <v>83</v>
      </c>
      <c r="C1284" s="6" t="s">
        <v>254</v>
      </c>
      <c r="D1284" s="6" t="s">
        <v>255</v>
      </c>
      <c r="E1284" s="6" t="s">
        <v>256</v>
      </c>
      <c r="F1284" s="6" t="s">
        <v>257</v>
      </c>
      <c r="G1284" s="6" t="s">
        <v>62</v>
      </c>
      <c r="H1284" s="6" t="s">
        <v>63</v>
      </c>
      <c r="I1284" s="6">
        <v>48</v>
      </c>
      <c r="J1284" s="6">
        <v>-4</v>
      </c>
      <c r="K1284" s="6">
        <v>-333.36</v>
      </c>
      <c r="L1284" s="6" t="s">
        <v>86</v>
      </c>
      <c r="M1284" s="6" t="s">
        <v>207</v>
      </c>
    </row>
    <row r="1285" spans="1:13" ht="14.25" customHeight="1" x14ac:dyDescent="0.2">
      <c r="A1285" s="5">
        <v>45628</v>
      </c>
      <c r="B1285" s="6" t="s">
        <v>83</v>
      </c>
      <c r="C1285" s="6" t="s">
        <v>397</v>
      </c>
      <c r="D1285" s="6" t="s">
        <v>398</v>
      </c>
      <c r="E1285" s="6" t="s">
        <v>224</v>
      </c>
      <c r="F1285" s="6" t="s">
        <v>225</v>
      </c>
      <c r="G1285" s="6" t="s">
        <v>62</v>
      </c>
      <c r="H1285" s="6" t="s">
        <v>63</v>
      </c>
      <c r="I1285" s="6">
        <v>48</v>
      </c>
      <c r="J1285" s="6">
        <v>-6</v>
      </c>
      <c r="K1285" s="6">
        <v>-500.04</v>
      </c>
      <c r="L1285" s="6" t="s">
        <v>86</v>
      </c>
      <c r="M1285" s="6" t="s">
        <v>207</v>
      </c>
    </row>
    <row r="1286" spans="1:13" ht="14.25" customHeight="1" x14ac:dyDescent="0.2">
      <c r="A1286" s="5">
        <v>45628</v>
      </c>
      <c r="B1286" s="6" t="s">
        <v>83</v>
      </c>
      <c r="C1286" s="6" t="s">
        <v>411</v>
      </c>
      <c r="D1286" s="6" t="s">
        <v>412</v>
      </c>
      <c r="E1286" s="6" t="s">
        <v>264</v>
      </c>
      <c r="F1286" s="6" t="s">
        <v>283</v>
      </c>
      <c r="G1286" s="6" t="s">
        <v>62</v>
      </c>
      <c r="H1286" s="6" t="s">
        <v>63</v>
      </c>
      <c r="I1286" s="6">
        <v>5</v>
      </c>
      <c r="J1286" s="6">
        <v>-2</v>
      </c>
      <c r="K1286" s="6">
        <v>-204.08</v>
      </c>
      <c r="L1286" s="6" t="s">
        <v>86</v>
      </c>
      <c r="M1286" s="6" t="s">
        <v>207</v>
      </c>
    </row>
    <row r="1287" spans="1:13" ht="14.25" customHeight="1" x14ac:dyDescent="0.2">
      <c r="A1287" s="5">
        <v>45628</v>
      </c>
      <c r="B1287" s="6" t="s">
        <v>83</v>
      </c>
      <c r="C1287" s="6" t="s">
        <v>397</v>
      </c>
      <c r="D1287" s="6" t="s">
        <v>398</v>
      </c>
      <c r="E1287" s="6" t="s">
        <v>224</v>
      </c>
      <c r="F1287" s="6" t="s">
        <v>225</v>
      </c>
      <c r="G1287" s="6" t="s">
        <v>62</v>
      </c>
      <c r="H1287" s="6" t="s">
        <v>63</v>
      </c>
      <c r="I1287" s="6">
        <v>5</v>
      </c>
      <c r="J1287" s="6">
        <v>-2</v>
      </c>
      <c r="K1287" s="6">
        <v>-204.08</v>
      </c>
      <c r="L1287" s="6" t="s">
        <v>86</v>
      </c>
      <c r="M1287" s="6" t="s">
        <v>207</v>
      </c>
    </row>
    <row r="1288" spans="1:13" ht="14.25" customHeight="1" x14ac:dyDescent="0.2">
      <c r="A1288" s="5">
        <v>45628</v>
      </c>
      <c r="B1288" s="6" t="s">
        <v>83</v>
      </c>
      <c r="C1288" s="6" t="s">
        <v>413</v>
      </c>
      <c r="D1288" s="6" t="s">
        <v>414</v>
      </c>
      <c r="E1288" s="6" t="s">
        <v>264</v>
      </c>
      <c r="F1288" s="6" t="s">
        <v>283</v>
      </c>
      <c r="G1288" s="6" t="s">
        <v>62</v>
      </c>
      <c r="H1288" s="6" t="s">
        <v>63</v>
      </c>
      <c r="I1288" s="6">
        <v>5</v>
      </c>
      <c r="J1288" s="6">
        <v>-5</v>
      </c>
      <c r="K1288" s="6">
        <v>-510.2</v>
      </c>
      <c r="L1288" s="6" t="s">
        <v>153</v>
      </c>
      <c r="M1288" s="6" t="s">
        <v>207</v>
      </c>
    </row>
    <row r="1289" spans="1:13" ht="14.25" customHeight="1" x14ac:dyDescent="0.2">
      <c r="A1289" s="5">
        <v>45628</v>
      </c>
      <c r="B1289" s="6" t="s">
        <v>83</v>
      </c>
      <c r="C1289" s="6" t="s">
        <v>222</v>
      </c>
      <c r="D1289" s="6" t="s">
        <v>223</v>
      </c>
      <c r="E1289" s="6" t="s">
        <v>224</v>
      </c>
      <c r="F1289" s="6" t="s">
        <v>225</v>
      </c>
      <c r="G1289" s="6" t="s">
        <v>62</v>
      </c>
      <c r="H1289" s="6" t="s">
        <v>63</v>
      </c>
      <c r="I1289" s="6">
        <v>5</v>
      </c>
      <c r="J1289" s="6">
        <v>-1</v>
      </c>
      <c r="K1289" s="6">
        <v>-102.04</v>
      </c>
      <c r="L1289" s="6" t="s">
        <v>153</v>
      </c>
      <c r="M1289" s="6" t="s">
        <v>207</v>
      </c>
    </row>
    <row r="1290" spans="1:13" ht="14.25" customHeight="1" x14ac:dyDescent="0.2">
      <c r="A1290" s="5">
        <v>45628</v>
      </c>
      <c r="B1290" s="6" t="s">
        <v>83</v>
      </c>
      <c r="C1290" s="6" t="s">
        <v>318</v>
      </c>
      <c r="D1290" s="6" t="s">
        <v>319</v>
      </c>
      <c r="E1290" s="6" t="s">
        <v>264</v>
      </c>
      <c r="F1290" s="6" t="s">
        <v>320</v>
      </c>
      <c r="G1290" s="6" t="s">
        <v>62</v>
      </c>
      <c r="H1290" s="6" t="s">
        <v>63</v>
      </c>
      <c r="I1290" s="6">
        <v>5</v>
      </c>
      <c r="J1290" s="6">
        <v>-5</v>
      </c>
      <c r="K1290" s="6">
        <v>-510.2</v>
      </c>
      <c r="L1290" s="6" t="s">
        <v>192</v>
      </c>
      <c r="M1290" s="6" t="s">
        <v>207</v>
      </c>
    </row>
    <row r="1291" spans="1:13" ht="14.25" customHeight="1" x14ac:dyDescent="0.2">
      <c r="A1291" s="5">
        <v>45628</v>
      </c>
      <c r="B1291" s="6" t="s">
        <v>83</v>
      </c>
      <c r="C1291" s="6" t="s">
        <v>415</v>
      </c>
      <c r="D1291" s="6" t="s">
        <v>416</v>
      </c>
      <c r="E1291" s="6" t="s">
        <v>224</v>
      </c>
      <c r="F1291" s="6" t="s">
        <v>232</v>
      </c>
      <c r="G1291" s="6" t="s">
        <v>62</v>
      </c>
      <c r="H1291" s="6" t="s">
        <v>63</v>
      </c>
      <c r="I1291" s="6">
        <v>5</v>
      </c>
      <c r="J1291" s="6">
        <v>-2</v>
      </c>
      <c r="K1291" s="6">
        <v>-204.08</v>
      </c>
      <c r="L1291" s="6" t="s">
        <v>86</v>
      </c>
      <c r="M1291" s="6" t="s">
        <v>207</v>
      </c>
    </row>
    <row r="1292" spans="1:13" ht="14.25" customHeight="1" x14ac:dyDescent="0.2">
      <c r="A1292" s="5">
        <v>45628</v>
      </c>
      <c r="B1292" s="6" t="s">
        <v>83</v>
      </c>
      <c r="C1292" s="6" t="s">
        <v>417</v>
      </c>
      <c r="D1292" s="6" t="s">
        <v>418</v>
      </c>
      <c r="E1292" s="6" t="s">
        <v>224</v>
      </c>
      <c r="F1292" s="6" t="s">
        <v>225</v>
      </c>
      <c r="G1292" s="6" t="s">
        <v>62</v>
      </c>
      <c r="H1292" s="6" t="s">
        <v>63</v>
      </c>
      <c r="I1292" s="6">
        <v>5</v>
      </c>
      <c r="J1292" s="6">
        <v>-3</v>
      </c>
      <c r="K1292" s="6">
        <v>-306.12</v>
      </c>
      <c r="L1292" s="6" t="s">
        <v>86</v>
      </c>
      <c r="M1292" s="6" t="s">
        <v>207</v>
      </c>
    </row>
    <row r="1293" spans="1:13" ht="14.25" customHeight="1" x14ac:dyDescent="0.2">
      <c r="A1293" s="5">
        <v>45628</v>
      </c>
      <c r="B1293" s="6" t="s">
        <v>83</v>
      </c>
      <c r="C1293" s="6" t="s">
        <v>415</v>
      </c>
      <c r="D1293" s="6" t="s">
        <v>416</v>
      </c>
      <c r="E1293" s="6" t="s">
        <v>224</v>
      </c>
      <c r="F1293" s="6" t="s">
        <v>232</v>
      </c>
      <c r="G1293" s="6" t="s">
        <v>62</v>
      </c>
      <c r="H1293" s="6" t="s">
        <v>71</v>
      </c>
      <c r="I1293" s="6">
        <v>72</v>
      </c>
      <c r="J1293" s="6">
        <v>-12</v>
      </c>
      <c r="K1293" s="6">
        <v>-111.12</v>
      </c>
      <c r="L1293" s="6" t="s">
        <v>86</v>
      </c>
      <c r="M1293" s="6" t="s">
        <v>207</v>
      </c>
    </row>
    <row r="1294" spans="1:13" ht="14.25" customHeight="1" x14ac:dyDescent="0.2">
      <c r="A1294" s="5">
        <v>45628</v>
      </c>
      <c r="B1294" s="6" t="s">
        <v>83</v>
      </c>
      <c r="C1294" s="6" t="s">
        <v>419</v>
      </c>
      <c r="D1294" s="6" t="s">
        <v>420</v>
      </c>
      <c r="E1294" s="6" t="s">
        <v>264</v>
      </c>
      <c r="F1294" s="6" t="s">
        <v>320</v>
      </c>
      <c r="G1294" s="6" t="s">
        <v>62</v>
      </c>
      <c r="H1294" s="6" t="s">
        <v>71</v>
      </c>
      <c r="I1294" s="6">
        <v>5</v>
      </c>
      <c r="J1294" s="6">
        <v>-1</v>
      </c>
      <c r="K1294" s="6">
        <v>-102.04</v>
      </c>
      <c r="L1294" s="6" t="s">
        <v>86</v>
      </c>
      <c r="M1294" s="6" t="s">
        <v>207</v>
      </c>
    </row>
    <row r="1295" spans="1:13" ht="14.25" customHeight="1" x14ac:dyDescent="0.2">
      <c r="A1295" s="5">
        <v>45628</v>
      </c>
      <c r="B1295" s="6" t="s">
        <v>83</v>
      </c>
      <c r="C1295" s="6" t="s">
        <v>421</v>
      </c>
      <c r="D1295" s="6" t="s">
        <v>422</v>
      </c>
      <c r="E1295" s="6" t="s">
        <v>224</v>
      </c>
      <c r="F1295" s="6" t="s">
        <v>232</v>
      </c>
      <c r="G1295" s="6" t="s">
        <v>62</v>
      </c>
      <c r="H1295" s="6" t="s">
        <v>71</v>
      </c>
      <c r="I1295" s="6">
        <v>5</v>
      </c>
      <c r="J1295" s="6">
        <v>-2</v>
      </c>
      <c r="K1295" s="6">
        <v>-204.08</v>
      </c>
      <c r="L1295" s="6" t="s">
        <v>86</v>
      </c>
      <c r="M1295" s="6" t="s">
        <v>207</v>
      </c>
    </row>
    <row r="1296" spans="1:13" ht="14.25" customHeight="1" x14ac:dyDescent="0.2">
      <c r="A1296" s="5">
        <v>45628</v>
      </c>
      <c r="B1296" s="6" t="s">
        <v>83</v>
      </c>
      <c r="C1296" s="6" t="s">
        <v>415</v>
      </c>
      <c r="D1296" s="6" t="s">
        <v>416</v>
      </c>
      <c r="E1296" s="6" t="s">
        <v>224</v>
      </c>
      <c r="F1296" s="6" t="s">
        <v>232</v>
      </c>
      <c r="G1296" s="6" t="s">
        <v>62</v>
      </c>
      <c r="H1296" s="6" t="s">
        <v>71</v>
      </c>
      <c r="I1296" s="6">
        <v>5</v>
      </c>
      <c r="J1296" s="6">
        <v>-1</v>
      </c>
      <c r="K1296" s="6">
        <v>-102.04</v>
      </c>
      <c r="L1296" s="6" t="s">
        <v>86</v>
      </c>
      <c r="M1296" s="6" t="s">
        <v>207</v>
      </c>
    </row>
    <row r="1297" spans="1:13" ht="14.25" customHeight="1" x14ac:dyDescent="0.2">
      <c r="A1297" s="5">
        <v>45628</v>
      </c>
      <c r="B1297" s="6" t="s">
        <v>83</v>
      </c>
      <c r="C1297" s="6" t="s">
        <v>415</v>
      </c>
      <c r="D1297" s="6" t="s">
        <v>416</v>
      </c>
      <c r="E1297" s="6" t="s">
        <v>224</v>
      </c>
      <c r="F1297" s="6" t="s">
        <v>232</v>
      </c>
      <c r="G1297" s="6" t="s">
        <v>62</v>
      </c>
      <c r="H1297" s="6" t="s">
        <v>71</v>
      </c>
      <c r="I1297" s="6">
        <v>5</v>
      </c>
      <c r="J1297" s="6">
        <v>-1</v>
      </c>
      <c r="K1297" s="6">
        <v>-102.04</v>
      </c>
      <c r="L1297" s="6" t="s">
        <v>86</v>
      </c>
      <c r="M1297" s="6" t="s">
        <v>207</v>
      </c>
    </row>
    <row r="1298" spans="1:13" ht="14.25" customHeight="1" x14ac:dyDescent="0.2">
      <c r="A1298" s="5">
        <v>45628</v>
      </c>
      <c r="B1298" s="6" t="s">
        <v>83</v>
      </c>
      <c r="C1298" s="6" t="s">
        <v>316</v>
      </c>
      <c r="D1298" s="6" t="s">
        <v>317</v>
      </c>
      <c r="E1298" s="6" t="s">
        <v>45</v>
      </c>
      <c r="F1298" s="6" t="s">
        <v>268</v>
      </c>
      <c r="G1298" s="6" t="s">
        <v>62</v>
      </c>
      <c r="H1298" s="6" t="s">
        <v>71</v>
      </c>
      <c r="I1298" s="6">
        <v>5</v>
      </c>
      <c r="J1298" s="6">
        <v>-30</v>
      </c>
      <c r="K1298" s="6">
        <v>-3061.2</v>
      </c>
      <c r="L1298" s="6" t="s">
        <v>86</v>
      </c>
      <c r="M1298" s="6" t="s">
        <v>207</v>
      </c>
    </row>
    <row r="1299" spans="1:13" ht="14.25" customHeight="1" x14ac:dyDescent="0.2">
      <c r="A1299" s="5">
        <v>45628</v>
      </c>
      <c r="B1299" s="6" t="s">
        <v>83</v>
      </c>
      <c r="C1299" s="6" t="s">
        <v>397</v>
      </c>
      <c r="D1299" s="6" t="s">
        <v>398</v>
      </c>
      <c r="E1299" s="6" t="s">
        <v>224</v>
      </c>
      <c r="F1299" s="6" t="s">
        <v>225</v>
      </c>
      <c r="G1299" s="6" t="s">
        <v>62</v>
      </c>
      <c r="H1299" s="6" t="s">
        <v>71</v>
      </c>
      <c r="I1299" s="6">
        <v>5</v>
      </c>
      <c r="J1299" s="6">
        <v>-1</v>
      </c>
      <c r="K1299" s="6">
        <v>-102.04</v>
      </c>
      <c r="L1299" s="6" t="s">
        <v>86</v>
      </c>
      <c r="M1299" s="6" t="s">
        <v>207</v>
      </c>
    </row>
    <row r="1300" spans="1:13" ht="14.25" customHeight="1" x14ac:dyDescent="0.2">
      <c r="A1300" s="5">
        <v>45628</v>
      </c>
      <c r="B1300" s="6" t="s">
        <v>83</v>
      </c>
      <c r="C1300" s="6" t="s">
        <v>356</v>
      </c>
      <c r="D1300" s="6" t="s">
        <v>357</v>
      </c>
      <c r="E1300" s="6" t="s">
        <v>224</v>
      </c>
      <c r="F1300" s="6" t="s">
        <v>225</v>
      </c>
      <c r="G1300" s="6" t="s">
        <v>62</v>
      </c>
      <c r="H1300" s="6" t="s">
        <v>71</v>
      </c>
      <c r="I1300" s="6">
        <v>5</v>
      </c>
      <c r="J1300" s="6">
        <v>-2</v>
      </c>
      <c r="K1300" s="6">
        <v>-204.08</v>
      </c>
      <c r="L1300" s="6" t="s">
        <v>86</v>
      </c>
      <c r="M1300" s="6" t="s">
        <v>207</v>
      </c>
    </row>
    <row r="1301" spans="1:13" ht="14.25" customHeight="1" x14ac:dyDescent="0.2">
      <c r="A1301" s="5">
        <v>45628</v>
      </c>
      <c r="B1301" s="6" t="s">
        <v>83</v>
      </c>
      <c r="C1301" s="6" t="s">
        <v>318</v>
      </c>
      <c r="D1301" s="6" t="s">
        <v>319</v>
      </c>
      <c r="E1301" s="6" t="s">
        <v>264</v>
      </c>
      <c r="F1301" s="6" t="s">
        <v>320</v>
      </c>
      <c r="G1301" s="6" t="s">
        <v>62</v>
      </c>
      <c r="H1301" s="6" t="s">
        <v>71</v>
      </c>
      <c r="I1301" s="6">
        <v>5</v>
      </c>
      <c r="J1301" s="6">
        <v>-1</v>
      </c>
      <c r="K1301" s="6">
        <v>-102.04</v>
      </c>
      <c r="L1301" s="6" t="s">
        <v>192</v>
      </c>
      <c r="M1301" s="6" t="s">
        <v>207</v>
      </c>
    </row>
    <row r="1302" spans="1:13" ht="14.25" customHeight="1" x14ac:dyDescent="0.2">
      <c r="A1302" s="5">
        <v>45628</v>
      </c>
      <c r="B1302" s="6" t="s">
        <v>83</v>
      </c>
      <c r="C1302" s="6" t="s">
        <v>405</v>
      </c>
      <c r="D1302" s="6" t="s">
        <v>406</v>
      </c>
      <c r="E1302" s="6" t="s">
        <v>407</v>
      </c>
      <c r="F1302" s="6" t="s">
        <v>408</v>
      </c>
      <c r="G1302" s="6" t="s">
        <v>62</v>
      </c>
      <c r="H1302" s="6" t="s">
        <v>71</v>
      </c>
      <c r="I1302" s="6">
        <v>5</v>
      </c>
      <c r="J1302" s="6">
        <v>-5</v>
      </c>
      <c r="K1302" s="6">
        <v>-3004.65</v>
      </c>
      <c r="L1302" s="6" t="s">
        <v>174</v>
      </c>
      <c r="M1302" s="6" t="s">
        <v>207</v>
      </c>
    </row>
    <row r="1303" spans="1:13" ht="14.25" customHeight="1" x14ac:dyDescent="0.2">
      <c r="A1303" s="5">
        <v>45628</v>
      </c>
      <c r="B1303" s="6" t="s">
        <v>83</v>
      </c>
      <c r="C1303" s="6" t="s">
        <v>423</v>
      </c>
      <c r="D1303" s="6" t="s">
        <v>424</v>
      </c>
      <c r="E1303" s="6" t="s">
        <v>228</v>
      </c>
      <c r="F1303" s="6" t="s">
        <v>425</v>
      </c>
      <c r="G1303" s="6" t="s">
        <v>62</v>
      </c>
      <c r="H1303" s="6" t="s">
        <v>71</v>
      </c>
      <c r="I1303" s="6">
        <v>24</v>
      </c>
      <c r="J1303" s="6">
        <v>-2</v>
      </c>
      <c r="K1303" s="6">
        <v>-270.36</v>
      </c>
      <c r="L1303" s="6" t="s">
        <v>192</v>
      </c>
      <c r="M1303" s="6" t="s">
        <v>207</v>
      </c>
    </row>
    <row r="1304" spans="1:13" ht="14.25" customHeight="1" x14ac:dyDescent="0.2">
      <c r="A1304" s="5">
        <v>45628</v>
      </c>
      <c r="B1304" s="6" t="s">
        <v>83</v>
      </c>
      <c r="C1304" s="6" t="s">
        <v>397</v>
      </c>
      <c r="D1304" s="6" t="s">
        <v>398</v>
      </c>
      <c r="E1304" s="6" t="s">
        <v>224</v>
      </c>
      <c r="F1304" s="6" t="s">
        <v>225</v>
      </c>
      <c r="G1304" s="6" t="s">
        <v>62</v>
      </c>
      <c r="H1304" s="6" t="s">
        <v>71</v>
      </c>
      <c r="I1304" s="6">
        <v>24</v>
      </c>
      <c r="J1304" s="6">
        <v>-6</v>
      </c>
      <c r="K1304" s="6">
        <v>-811.08</v>
      </c>
      <c r="L1304" s="6" t="s">
        <v>86</v>
      </c>
      <c r="M1304" s="6" t="s">
        <v>207</v>
      </c>
    </row>
    <row r="1305" spans="1:13" ht="14.25" customHeight="1" x14ac:dyDescent="0.2">
      <c r="A1305" s="5">
        <v>45628</v>
      </c>
      <c r="B1305" s="6" t="s">
        <v>83</v>
      </c>
      <c r="C1305" s="6" t="s">
        <v>426</v>
      </c>
      <c r="D1305" s="6" t="s">
        <v>427</v>
      </c>
      <c r="E1305" s="6" t="s">
        <v>428</v>
      </c>
      <c r="F1305" s="6" t="s">
        <v>429</v>
      </c>
      <c r="G1305" s="6" t="s">
        <v>62</v>
      </c>
      <c r="H1305" s="6" t="s">
        <v>71</v>
      </c>
      <c r="I1305" s="6">
        <v>24</v>
      </c>
      <c r="J1305" s="6">
        <v>-21</v>
      </c>
      <c r="K1305" s="6">
        <v>-2838.78</v>
      </c>
      <c r="L1305" s="6" t="s">
        <v>86</v>
      </c>
      <c r="M1305" s="6" t="s">
        <v>207</v>
      </c>
    </row>
    <row r="1306" spans="1:13" ht="14.25" customHeight="1" x14ac:dyDescent="0.2">
      <c r="A1306" s="5">
        <v>45628</v>
      </c>
      <c r="B1306" s="6" t="s">
        <v>83</v>
      </c>
      <c r="C1306" s="6" t="s">
        <v>430</v>
      </c>
      <c r="D1306" s="6" t="s">
        <v>431</v>
      </c>
      <c r="E1306" s="6" t="s">
        <v>428</v>
      </c>
      <c r="F1306" s="6" t="s">
        <v>429</v>
      </c>
      <c r="G1306" s="6" t="s">
        <v>62</v>
      </c>
      <c r="H1306" s="6" t="s">
        <v>71</v>
      </c>
      <c r="I1306" s="6">
        <v>48</v>
      </c>
      <c r="J1306" s="6">
        <v>-8</v>
      </c>
      <c r="K1306" s="6">
        <v>-540.79999999999995</v>
      </c>
      <c r="L1306" s="6" t="s">
        <v>86</v>
      </c>
      <c r="M1306" s="6" t="s">
        <v>207</v>
      </c>
    </row>
    <row r="1307" spans="1:13" ht="14.25" customHeight="1" x14ac:dyDescent="0.2">
      <c r="A1307" s="5">
        <v>45628</v>
      </c>
      <c r="B1307" s="6" t="s">
        <v>83</v>
      </c>
      <c r="C1307" s="6" t="s">
        <v>397</v>
      </c>
      <c r="D1307" s="6" t="s">
        <v>398</v>
      </c>
      <c r="E1307" s="6" t="s">
        <v>224</v>
      </c>
      <c r="F1307" s="6" t="s">
        <v>225</v>
      </c>
      <c r="G1307" s="6" t="s">
        <v>62</v>
      </c>
      <c r="H1307" s="6" t="s">
        <v>71</v>
      </c>
      <c r="I1307" s="6">
        <v>48</v>
      </c>
      <c r="J1307" s="6">
        <v>-6</v>
      </c>
      <c r="K1307" s="6">
        <v>-405.6</v>
      </c>
      <c r="L1307" s="6" t="s">
        <v>86</v>
      </c>
      <c r="M1307" s="6" t="s">
        <v>207</v>
      </c>
    </row>
    <row r="1308" spans="1:13" ht="14.25" customHeight="1" x14ac:dyDescent="0.2">
      <c r="A1308" s="5">
        <v>45628</v>
      </c>
      <c r="B1308" s="6" t="s">
        <v>83</v>
      </c>
      <c r="C1308" s="6" t="s">
        <v>353</v>
      </c>
      <c r="D1308" s="6" t="s">
        <v>354</v>
      </c>
      <c r="E1308" s="6" t="s">
        <v>264</v>
      </c>
      <c r="F1308" s="6" t="s">
        <v>355</v>
      </c>
      <c r="G1308" s="6" t="s">
        <v>62</v>
      </c>
      <c r="H1308" s="6" t="s">
        <v>71</v>
      </c>
      <c r="I1308" s="6">
        <v>48</v>
      </c>
      <c r="J1308" s="6">
        <v>-1</v>
      </c>
      <c r="K1308" s="6">
        <v>-67.599999999999994</v>
      </c>
      <c r="L1308" s="6" t="s">
        <v>86</v>
      </c>
      <c r="M1308" s="6" t="s">
        <v>207</v>
      </c>
    </row>
    <row r="1309" spans="1:13" ht="14.25" customHeight="1" x14ac:dyDescent="0.2">
      <c r="A1309" s="5">
        <v>45628</v>
      </c>
      <c r="B1309" s="6" t="s">
        <v>83</v>
      </c>
      <c r="C1309" s="6" t="s">
        <v>210</v>
      </c>
      <c r="D1309" s="6" t="s">
        <v>211</v>
      </c>
      <c r="E1309" s="6" t="s">
        <v>212</v>
      </c>
      <c r="F1309" s="6" t="s">
        <v>213</v>
      </c>
      <c r="G1309" s="6" t="s">
        <v>62</v>
      </c>
      <c r="H1309" s="6" t="s">
        <v>71</v>
      </c>
      <c r="I1309" s="6">
        <v>12</v>
      </c>
      <c r="J1309" s="6">
        <v>-12</v>
      </c>
      <c r="K1309" s="6">
        <v>-3111.12</v>
      </c>
      <c r="L1309" s="6" t="s">
        <v>174</v>
      </c>
      <c r="M1309" s="6" t="s">
        <v>207</v>
      </c>
    </row>
    <row r="1310" spans="1:13" ht="14.25" customHeight="1" x14ac:dyDescent="0.2">
      <c r="A1310" s="5">
        <v>45628</v>
      </c>
      <c r="B1310" s="6" t="s">
        <v>83</v>
      </c>
      <c r="C1310" s="6" t="s">
        <v>432</v>
      </c>
      <c r="D1310" s="6" t="s">
        <v>433</v>
      </c>
      <c r="E1310" s="6" t="s">
        <v>16</v>
      </c>
      <c r="F1310" s="6" t="s">
        <v>17</v>
      </c>
      <c r="G1310" s="6" t="s">
        <v>74</v>
      </c>
      <c r="H1310" s="6" t="s">
        <v>75</v>
      </c>
      <c r="I1310" s="6">
        <v>56</v>
      </c>
      <c r="J1310" s="6">
        <v>-1</v>
      </c>
      <c r="K1310" s="6">
        <v>-186.36</v>
      </c>
      <c r="L1310" s="6" t="s">
        <v>86</v>
      </c>
      <c r="M1310" s="6" t="s">
        <v>207</v>
      </c>
    </row>
    <row r="1311" spans="1:13" ht="14.25" customHeight="1" x14ac:dyDescent="0.2">
      <c r="A1311" s="5">
        <v>45628</v>
      </c>
      <c r="B1311" s="6" t="s">
        <v>83</v>
      </c>
      <c r="C1311" s="6" t="s">
        <v>218</v>
      </c>
      <c r="D1311" s="6" t="s">
        <v>219</v>
      </c>
      <c r="E1311" s="6" t="s">
        <v>16</v>
      </c>
      <c r="F1311" s="6" t="s">
        <v>17</v>
      </c>
      <c r="G1311" s="6" t="s">
        <v>74</v>
      </c>
      <c r="H1311" s="6" t="s">
        <v>75</v>
      </c>
      <c r="I1311" s="6">
        <v>56</v>
      </c>
      <c r="J1311" s="6">
        <v>-1</v>
      </c>
      <c r="K1311" s="6">
        <v>-186.36</v>
      </c>
      <c r="L1311" s="6" t="s">
        <v>86</v>
      </c>
      <c r="M1311" s="6" t="s">
        <v>207</v>
      </c>
    </row>
    <row r="1312" spans="1:13" ht="14.25" customHeight="1" x14ac:dyDescent="0.2">
      <c r="A1312" s="5">
        <v>45628</v>
      </c>
      <c r="B1312" s="6" t="s">
        <v>83</v>
      </c>
      <c r="C1312" s="6" t="s">
        <v>434</v>
      </c>
      <c r="D1312" s="6" t="s">
        <v>435</v>
      </c>
      <c r="E1312" s="6" t="s">
        <v>16</v>
      </c>
      <c r="F1312" s="6" t="s">
        <v>17</v>
      </c>
      <c r="G1312" s="6" t="s">
        <v>74</v>
      </c>
      <c r="H1312" s="6" t="s">
        <v>75</v>
      </c>
      <c r="I1312" s="6">
        <v>56</v>
      </c>
      <c r="J1312" s="6">
        <v>-1</v>
      </c>
      <c r="K1312" s="6">
        <v>-186.36</v>
      </c>
      <c r="L1312" s="6" t="s">
        <v>153</v>
      </c>
      <c r="M1312" s="6" t="s">
        <v>207</v>
      </c>
    </row>
    <row r="1313" spans="1:13" ht="14.25" customHeight="1" x14ac:dyDescent="0.2">
      <c r="A1313" s="5">
        <v>45628</v>
      </c>
      <c r="B1313" s="6" t="s">
        <v>83</v>
      </c>
      <c r="C1313" s="6" t="s">
        <v>230</v>
      </c>
      <c r="D1313" s="6" t="s">
        <v>231</v>
      </c>
      <c r="E1313" s="6" t="s">
        <v>224</v>
      </c>
      <c r="F1313" s="6" t="s">
        <v>232</v>
      </c>
      <c r="G1313" s="6" t="s">
        <v>74</v>
      </c>
      <c r="H1313" s="6" t="s">
        <v>75</v>
      </c>
      <c r="I1313" s="6">
        <v>48</v>
      </c>
      <c r="J1313" s="6">
        <v>-1</v>
      </c>
      <c r="K1313" s="6">
        <v>-76.37</v>
      </c>
      <c r="L1313" s="6" t="s">
        <v>153</v>
      </c>
      <c r="M1313" s="6" t="s">
        <v>207</v>
      </c>
    </row>
    <row r="1314" spans="1:13" ht="14.25" customHeight="1" x14ac:dyDescent="0.2">
      <c r="A1314" s="5">
        <v>45628</v>
      </c>
      <c r="B1314" s="6" t="s">
        <v>83</v>
      </c>
      <c r="C1314" s="6" t="s">
        <v>218</v>
      </c>
      <c r="D1314" s="6" t="s">
        <v>219</v>
      </c>
      <c r="E1314" s="6" t="s">
        <v>16</v>
      </c>
      <c r="F1314" s="6" t="s">
        <v>17</v>
      </c>
      <c r="G1314" s="6" t="s">
        <v>74</v>
      </c>
      <c r="H1314" s="6" t="s">
        <v>75</v>
      </c>
      <c r="I1314" s="6">
        <v>56</v>
      </c>
      <c r="J1314" s="6">
        <v>-2</v>
      </c>
      <c r="K1314" s="6">
        <v>-372.72</v>
      </c>
      <c r="L1314" s="6" t="s">
        <v>86</v>
      </c>
      <c r="M1314" s="6" t="s">
        <v>207</v>
      </c>
    </row>
    <row r="1315" spans="1:13" ht="14.25" customHeight="1" x14ac:dyDescent="0.2">
      <c r="A1315" s="5">
        <v>45628</v>
      </c>
      <c r="B1315" s="6" t="s">
        <v>83</v>
      </c>
      <c r="C1315" s="6" t="s">
        <v>434</v>
      </c>
      <c r="D1315" s="6" t="s">
        <v>435</v>
      </c>
      <c r="E1315" s="6" t="s">
        <v>16</v>
      </c>
      <c r="F1315" s="6" t="s">
        <v>17</v>
      </c>
      <c r="G1315" s="6" t="s">
        <v>74</v>
      </c>
      <c r="H1315" s="6" t="s">
        <v>75</v>
      </c>
      <c r="I1315" s="6">
        <v>56</v>
      </c>
      <c r="J1315" s="6">
        <v>-2</v>
      </c>
      <c r="K1315" s="6">
        <v>-372.72</v>
      </c>
      <c r="L1315" s="6" t="s">
        <v>153</v>
      </c>
      <c r="M1315" s="6" t="s">
        <v>207</v>
      </c>
    </row>
    <row r="1316" spans="1:13" ht="14.25" customHeight="1" x14ac:dyDescent="0.2">
      <c r="A1316" s="5">
        <v>45628</v>
      </c>
      <c r="B1316" s="6" t="s">
        <v>83</v>
      </c>
      <c r="C1316" s="6" t="s">
        <v>230</v>
      </c>
      <c r="D1316" s="6" t="s">
        <v>231</v>
      </c>
      <c r="E1316" s="6" t="s">
        <v>224</v>
      </c>
      <c r="F1316" s="6" t="s">
        <v>232</v>
      </c>
      <c r="G1316" s="6" t="s">
        <v>74</v>
      </c>
      <c r="H1316" s="6" t="s">
        <v>75</v>
      </c>
      <c r="I1316" s="6">
        <v>48</v>
      </c>
      <c r="J1316" s="6">
        <v>-1</v>
      </c>
      <c r="K1316" s="6">
        <v>-76.37</v>
      </c>
      <c r="L1316" s="6" t="s">
        <v>153</v>
      </c>
      <c r="M1316" s="6" t="s">
        <v>207</v>
      </c>
    </row>
    <row r="1317" spans="1:13" ht="14.25" customHeight="1" x14ac:dyDescent="0.2">
      <c r="A1317" s="5">
        <v>45628</v>
      </c>
      <c r="B1317" s="6" t="s">
        <v>83</v>
      </c>
      <c r="C1317" s="6" t="s">
        <v>436</v>
      </c>
      <c r="D1317" s="6" t="s">
        <v>437</v>
      </c>
      <c r="E1317" s="6" t="s">
        <v>264</v>
      </c>
      <c r="F1317" s="6" t="s">
        <v>283</v>
      </c>
      <c r="G1317" s="6" t="s">
        <v>74</v>
      </c>
      <c r="H1317" s="6" t="s">
        <v>75</v>
      </c>
      <c r="I1317" s="6">
        <v>60</v>
      </c>
      <c r="J1317" s="6">
        <v>-4</v>
      </c>
      <c r="K1317" s="6">
        <v>-98</v>
      </c>
      <c r="L1317" s="6" t="s">
        <v>438</v>
      </c>
      <c r="M1317" s="6" t="s">
        <v>207</v>
      </c>
    </row>
    <row r="1318" spans="1:13" ht="14.25" customHeight="1" x14ac:dyDescent="0.2">
      <c r="A1318" s="5">
        <v>45628</v>
      </c>
      <c r="B1318" s="6" t="s">
        <v>83</v>
      </c>
      <c r="C1318" s="6" t="s">
        <v>439</v>
      </c>
      <c r="D1318" s="6" t="s">
        <v>440</v>
      </c>
      <c r="E1318" s="6" t="s">
        <v>264</v>
      </c>
      <c r="F1318" s="6" t="s">
        <v>283</v>
      </c>
      <c r="G1318" s="6" t="s">
        <v>74</v>
      </c>
      <c r="H1318" s="6" t="s">
        <v>75</v>
      </c>
      <c r="I1318" s="6">
        <v>60</v>
      </c>
      <c r="J1318" s="6">
        <v>-4</v>
      </c>
      <c r="K1318" s="6">
        <v>-98</v>
      </c>
      <c r="L1318" s="6" t="s">
        <v>438</v>
      </c>
      <c r="M1318" s="6" t="s">
        <v>207</v>
      </c>
    </row>
    <row r="1319" spans="1:13" ht="14.25" customHeight="1" x14ac:dyDescent="0.2">
      <c r="A1319" s="5">
        <v>45628</v>
      </c>
      <c r="B1319" s="6" t="s">
        <v>83</v>
      </c>
      <c r="C1319" s="6" t="s">
        <v>441</v>
      </c>
      <c r="D1319" s="6" t="s">
        <v>442</v>
      </c>
      <c r="E1319" s="6" t="s">
        <v>264</v>
      </c>
      <c r="F1319" s="6" t="s">
        <v>283</v>
      </c>
      <c r="G1319" s="6" t="s">
        <v>74</v>
      </c>
      <c r="H1319" s="6" t="s">
        <v>75</v>
      </c>
      <c r="I1319" s="6">
        <v>60</v>
      </c>
      <c r="J1319" s="6">
        <v>-4</v>
      </c>
      <c r="K1319" s="6">
        <v>-98</v>
      </c>
      <c r="L1319" s="6" t="s">
        <v>438</v>
      </c>
      <c r="M1319" s="6" t="s">
        <v>207</v>
      </c>
    </row>
    <row r="1320" spans="1:13" ht="14.25" customHeight="1" x14ac:dyDescent="0.2">
      <c r="A1320" s="5">
        <v>45628</v>
      </c>
      <c r="B1320" s="6" t="s">
        <v>83</v>
      </c>
      <c r="C1320" s="6" t="s">
        <v>443</v>
      </c>
      <c r="D1320" s="6" t="s">
        <v>444</v>
      </c>
      <c r="E1320" s="6" t="s">
        <v>264</v>
      </c>
      <c r="F1320" s="6" t="s">
        <v>283</v>
      </c>
      <c r="G1320" s="6" t="s">
        <v>74</v>
      </c>
      <c r="H1320" s="6" t="s">
        <v>75</v>
      </c>
      <c r="I1320" s="6">
        <v>60</v>
      </c>
      <c r="J1320" s="6">
        <v>-4</v>
      </c>
      <c r="K1320" s="6">
        <v>-98</v>
      </c>
      <c r="L1320" s="6" t="s">
        <v>438</v>
      </c>
      <c r="M1320" s="6" t="s">
        <v>207</v>
      </c>
    </row>
    <row r="1321" spans="1:13" ht="14.25" customHeight="1" x14ac:dyDescent="0.2">
      <c r="A1321" s="5">
        <v>45628</v>
      </c>
      <c r="B1321" s="6" t="s">
        <v>83</v>
      </c>
      <c r="C1321" s="6" t="s">
        <v>445</v>
      </c>
      <c r="D1321" s="6" t="s">
        <v>446</v>
      </c>
      <c r="E1321" s="6" t="s">
        <v>264</v>
      </c>
      <c r="F1321" s="6" t="s">
        <v>283</v>
      </c>
      <c r="G1321" s="6" t="s">
        <v>74</v>
      </c>
      <c r="H1321" s="6" t="s">
        <v>75</v>
      </c>
      <c r="I1321" s="6">
        <v>60</v>
      </c>
      <c r="J1321" s="6">
        <v>-4</v>
      </c>
      <c r="K1321" s="6">
        <v>-98</v>
      </c>
      <c r="L1321" s="6" t="s">
        <v>438</v>
      </c>
      <c r="M1321" s="6" t="s">
        <v>207</v>
      </c>
    </row>
    <row r="1322" spans="1:13" ht="14.25" customHeight="1" x14ac:dyDescent="0.2">
      <c r="A1322" s="5">
        <v>45628</v>
      </c>
      <c r="B1322" s="6" t="s">
        <v>83</v>
      </c>
      <c r="C1322" s="6" t="s">
        <v>447</v>
      </c>
      <c r="D1322" s="6" t="s">
        <v>448</v>
      </c>
      <c r="E1322" s="6" t="s">
        <v>449</v>
      </c>
      <c r="F1322" s="6" t="s">
        <v>450</v>
      </c>
      <c r="G1322" s="6" t="s">
        <v>74</v>
      </c>
      <c r="H1322" s="6" t="s">
        <v>75</v>
      </c>
      <c r="I1322" s="6">
        <v>60</v>
      </c>
      <c r="J1322" s="6">
        <v>-4</v>
      </c>
      <c r="K1322" s="6">
        <v>-98</v>
      </c>
      <c r="L1322" s="6" t="s">
        <v>438</v>
      </c>
      <c r="M1322" s="6" t="s">
        <v>207</v>
      </c>
    </row>
    <row r="1323" spans="1:13" ht="14.25" customHeight="1" x14ac:dyDescent="0.2">
      <c r="A1323" s="5">
        <v>45628</v>
      </c>
      <c r="B1323" s="6" t="s">
        <v>83</v>
      </c>
      <c r="C1323" s="6" t="s">
        <v>451</v>
      </c>
      <c r="D1323" s="6" t="s">
        <v>452</v>
      </c>
      <c r="E1323" s="6" t="s">
        <v>264</v>
      </c>
      <c r="F1323" s="6" t="s">
        <v>283</v>
      </c>
      <c r="G1323" s="6" t="s">
        <v>74</v>
      </c>
      <c r="H1323" s="6" t="s">
        <v>75</v>
      </c>
      <c r="I1323" s="6">
        <v>60</v>
      </c>
      <c r="J1323" s="6">
        <v>-4</v>
      </c>
      <c r="K1323" s="6">
        <v>-98</v>
      </c>
      <c r="L1323" s="6" t="s">
        <v>438</v>
      </c>
      <c r="M1323" s="6" t="s">
        <v>207</v>
      </c>
    </row>
    <row r="1324" spans="1:13" ht="14.25" customHeight="1" x14ac:dyDescent="0.2">
      <c r="A1324" s="5">
        <v>45628</v>
      </c>
      <c r="B1324" s="6" t="s">
        <v>83</v>
      </c>
      <c r="C1324" s="6" t="s">
        <v>453</v>
      </c>
      <c r="D1324" s="6" t="s">
        <v>454</v>
      </c>
      <c r="E1324" s="6" t="s">
        <v>264</v>
      </c>
      <c r="F1324" s="6" t="s">
        <v>283</v>
      </c>
      <c r="G1324" s="6" t="s">
        <v>74</v>
      </c>
      <c r="H1324" s="6" t="s">
        <v>75</v>
      </c>
      <c r="I1324" s="6">
        <v>60</v>
      </c>
      <c r="J1324" s="6">
        <v>-4</v>
      </c>
      <c r="K1324" s="6">
        <v>-98</v>
      </c>
      <c r="L1324" s="6" t="s">
        <v>438</v>
      </c>
      <c r="M1324" s="6" t="s">
        <v>207</v>
      </c>
    </row>
    <row r="1325" spans="1:13" ht="14.25" customHeight="1" x14ac:dyDescent="0.2">
      <c r="A1325" s="5">
        <v>45628</v>
      </c>
      <c r="B1325" s="6" t="s">
        <v>83</v>
      </c>
      <c r="C1325" s="6" t="s">
        <v>455</v>
      </c>
      <c r="D1325" s="6" t="s">
        <v>456</v>
      </c>
      <c r="E1325" s="6" t="s">
        <v>264</v>
      </c>
      <c r="F1325" s="6" t="s">
        <v>283</v>
      </c>
      <c r="G1325" s="6" t="s">
        <v>74</v>
      </c>
      <c r="H1325" s="6" t="s">
        <v>75</v>
      </c>
      <c r="I1325" s="6">
        <v>60</v>
      </c>
      <c r="J1325" s="6">
        <v>-4</v>
      </c>
      <c r="K1325" s="6">
        <v>-98</v>
      </c>
      <c r="L1325" s="6" t="s">
        <v>438</v>
      </c>
      <c r="M1325" s="6" t="s">
        <v>207</v>
      </c>
    </row>
    <row r="1326" spans="1:13" ht="14.25" customHeight="1" x14ac:dyDescent="0.2">
      <c r="A1326" s="5">
        <v>45628</v>
      </c>
      <c r="B1326" s="6" t="s">
        <v>83</v>
      </c>
      <c r="C1326" s="6" t="s">
        <v>457</v>
      </c>
      <c r="D1326" s="6" t="s">
        <v>458</v>
      </c>
      <c r="E1326" s="6" t="s">
        <v>449</v>
      </c>
      <c r="F1326" s="6" t="s">
        <v>450</v>
      </c>
      <c r="G1326" s="6" t="s">
        <v>74</v>
      </c>
      <c r="H1326" s="6" t="s">
        <v>75</v>
      </c>
      <c r="I1326" s="6">
        <v>60</v>
      </c>
      <c r="J1326" s="6">
        <v>-4</v>
      </c>
      <c r="K1326" s="6">
        <v>-98</v>
      </c>
      <c r="L1326" s="6" t="s">
        <v>438</v>
      </c>
      <c r="M1326" s="6" t="s">
        <v>207</v>
      </c>
    </row>
    <row r="1327" spans="1:13" ht="14.25" customHeight="1" x14ac:dyDescent="0.2">
      <c r="A1327" s="5">
        <v>45628</v>
      </c>
      <c r="B1327" s="6" t="s">
        <v>83</v>
      </c>
      <c r="C1327" s="6" t="s">
        <v>459</v>
      </c>
      <c r="D1327" s="6" t="s">
        <v>460</v>
      </c>
      <c r="E1327" s="6" t="s">
        <v>264</v>
      </c>
      <c r="F1327" s="6" t="s">
        <v>283</v>
      </c>
      <c r="G1327" s="6" t="s">
        <v>74</v>
      </c>
      <c r="H1327" s="6" t="s">
        <v>75</v>
      </c>
      <c r="I1327" s="6">
        <v>60</v>
      </c>
      <c r="J1327" s="6">
        <v>-4</v>
      </c>
      <c r="K1327" s="6">
        <v>-98</v>
      </c>
      <c r="L1327" s="6" t="s">
        <v>438</v>
      </c>
      <c r="M1327" s="6" t="s">
        <v>207</v>
      </c>
    </row>
    <row r="1328" spans="1:13" ht="14.25" customHeight="1" x14ac:dyDescent="0.2">
      <c r="A1328" s="5">
        <v>45628</v>
      </c>
      <c r="B1328" s="6" t="s">
        <v>83</v>
      </c>
      <c r="C1328" s="6" t="s">
        <v>461</v>
      </c>
      <c r="D1328" s="6" t="s">
        <v>462</v>
      </c>
      <c r="E1328" s="6" t="s">
        <v>264</v>
      </c>
      <c r="F1328" s="6" t="s">
        <v>283</v>
      </c>
      <c r="G1328" s="6" t="s">
        <v>74</v>
      </c>
      <c r="H1328" s="6" t="s">
        <v>75</v>
      </c>
      <c r="I1328" s="6">
        <v>60</v>
      </c>
      <c r="J1328" s="6">
        <v>-4</v>
      </c>
      <c r="K1328" s="6">
        <v>-98</v>
      </c>
      <c r="L1328" s="6" t="s">
        <v>438</v>
      </c>
      <c r="M1328" s="6" t="s">
        <v>207</v>
      </c>
    </row>
    <row r="1329" spans="1:13" ht="14.25" customHeight="1" x14ac:dyDescent="0.2">
      <c r="A1329" s="5">
        <v>45628</v>
      </c>
      <c r="B1329" s="6" t="s">
        <v>83</v>
      </c>
      <c r="C1329" s="6" t="s">
        <v>463</v>
      </c>
      <c r="D1329" s="6" t="s">
        <v>464</v>
      </c>
      <c r="E1329" s="6" t="s">
        <v>264</v>
      </c>
      <c r="F1329" s="6" t="s">
        <v>283</v>
      </c>
      <c r="G1329" s="6" t="s">
        <v>74</v>
      </c>
      <c r="H1329" s="6" t="s">
        <v>75</v>
      </c>
      <c r="I1329" s="6">
        <v>60</v>
      </c>
      <c r="J1329" s="6">
        <v>-4</v>
      </c>
      <c r="K1329" s="6">
        <v>-98</v>
      </c>
      <c r="L1329" s="6" t="s">
        <v>438</v>
      </c>
      <c r="M1329" s="6" t="s">
        <v>207</v>
      </c>
    </row>
    <row r="1330" spans="1:13" ht="14.25" customHeight="1" x14ac:dyDescent="0.2">
      <c r="A1330" s="5">
        <v>45628</v>
      </c>
      <c r="B1330" s="6" t="s">
        <v>83</v>
      </c>
      <c r="C1330" s="6" t="s">
        <v>465</v>
      </c>
      <c r="D1330" s="6" t="s">
        <v>466</v>
      </c>
      <c r="E1330" s="6" t="s">
        <v>264</v>
      </c>
      <c r="F1330" s="6" t="s">
        <v>283</v>
      </c>
      <c r="G1330" s="6" t="s">
        <v>74</v>
      </c>
      <c r="H1330" s="6" t="s">
        <v>75</v>
      </c>
      <c r="I1330" s="6">
        <v>60</v>
      </c>
      <c r="J1330" s="6">
        <v>-4</v>
      </c>
      <c r="K1330" s="6">
        <v>-98</v>
      </c>
      <c r="L1330" s="6" t="s">
        <v>438</v>
      </c>
      <c r="M1330" s="6" t="s">
        <v>207</v>
      </c>
    </row>
    <row r="1331" spans="1:13" ht="14.25" customHeight="1" x14ac:dyDescent="0.2">
      <c r="A1331" s="5">
        <v>45628</v>
      </c>
      <c r="B1331" s="6" t="s">
        <v>83</v>
      </c>
      <c r="C1331" s="6" t="s">
        <v>467</v>
      </c>
      <c r="D1331" s="6" t="s">
        <v>468</v>
      </c>
      <c r="E1331" s="6" t="s">
        <v>264</v>
      </c>
      <c r="F1331" s="6" t="s">
        <v>283</v>
      </c>
      <c r="G1331" s="6" t="s">
        <v>74</v>
      </c>
      <c r="H1331" s="6" t="s">
        <v>75</v>
      </c>
      <c r="I1331" s="6">
        <v>60</v>
      </c>
      <c r="J1331" s="6">
        <v>-4</v>
      </c>
      <c r="K1331" s="6">
        <v>-98</v>
      </c>
      <c r="L1331" s="6" t="s">
        <v>438</v>
      </c>
      <c r="M1331" s="6" t="s">
        <v>207</v>
      </c>
    </row>
    <row r="1332" spans="1:13" ht="14.25" customHeight="1" x14ac:dyDescent="0.2">
      <c r="A1332" s="5">
        <v>45628</v>
      </c>
      <c r="B1332" s="6" t="s">
        <v>83</v>
      </c>
      <c r="C1332" s="6" t="s">
        <v>469</v>
      </c>
      <c r="D1332" s="6" t="s">
        <v>470</v>
      </c>
      <c r="E1332" s="6" t="s">
        <v>264</v>
      </c>
      <c r="F1332" s="6" t="s">
        <v>283</v>
      </c>
      <c r="G1332" s="6" t="s">
        <v>74</v>
      </c>
      <c r="H1332" s="6" t="s">
        <v>75</v>
      </c>
      <c r="I1332" s="6">
        <v>60</v>
      </c>
      <c r="J1332" s="6">
        <v>-4</v>
      </c>
      <c r="K1332" s="6">
        <v>-98</v>
      </c>
      <c r="L1332" s="6" t="s">
        <v>438</v>
      </c>
      <c r="M1332" s="6" t="s">
        <v>207</v>
      </c>
    </row>
    <row r="1333" spans="1:13" ht="14.25" customHeight="1" x14ac:dyDescent="0.2">
      <c r="A1333" s="5">
        <v>45628</v>
      </c>
      <c r="B1333" s="6" t="s">
        <v>83</v>
      </c>
      <c r="C1333" s="6" t="s">
        <v>471</v>
      </c>
      <c r="D1333" s="6" t="s">
        <v>472</v>
      </c>
      <c r="E1333" s="6" t="s">
        <v>264</v>
      </c>
      <c r="F1333" s="6" t="s">
        <v>283</v>
      </c>
      <c r="G1333" s="6" t="s">
        <v>74</v>
      </c>
      <c r="H1333" s="6" t="s">
        <v>75</v>
      </c>
      <c r="I1333" s="6">
        <v>60</v>
      </c>
      <c r="J1333" s="6">
        <v>-4</v>
      </c>
      <c r="K1333" s="6">
        <v>-98</v>
      </c>
      <c r="L1333" s="6" t="s">
        <v>438</v>
      </c>
      <c r="M1333" s="6" t="s">
        <v>207</v>
      </c>
    </row>
    <row r="1334" spans="1:13" ht="14.25" customHeight="1" x14ac:dyDescent="0.2">
      <c r="A1334" s="5">
        <v>45628</v>
      </c>
      <c r="B1334" s="6" t="s">
        <v>83</v>
      </c>
      <c r="C1334" s="6" t="s">
        <v>473</v>
      </c>
      <c r="D1334" s="6" t="s">
        <v>474</v>
      </c>
      <c r="E1334" s="6" t="s">
        <v>264</v>
      </c>
      <c r="F1334" s="6" t="s">
        <v>283</v>
      </c>
      <c r="G1334" s="6" t="s">
        <v>74</v>
      </c>
      <c r="H1334" s="6" t="s">
        <v>75</v>
      </c>
      <c r="I1334" s="6">
        <v>60</v>
      </c>
      <c r="J1334" s="6">
        <v>-4</v>
      </c>
      <c r="K1334" s="6">
        <v>-98</v>
      </c>
      <c r="L1334" s="6" t="s">
        <v>438</v>
      </c>
      <c r="M1334" s="6" t="s">
        <v>207</v>
      </c>
    </row>
    <row r="1335" spans="1:13" ht="14.25" customHeight="1" x14ac:dyDescent="0.2">
      <c r="A1335" s="5">
        <v>45628</v>
      </c>
      <c r="B1335" s="6" t="s">
        <v>83</v>
      </c>
      <c r="C1335" s="6" t="s">
        <v>475</v>
      </c>
      <c r="D1335" s="6" t="s">
        <v>476</v>
      </c>
      <c r="E1335" s="6" t="s">
        <v>294</v>
      </c>
      <c r="F1335" s="6" t="s">
        <v>477</v>
      </c>
      <c r="G1335" s="6" t="s">
        <v>74</v>
      </c>
      <c r="H1335" s="6" t="s">
        <v>75</v>
      </c>
      <c r="I1335" s="6">
        <v>60</v>
      </c>
      <c r="J1335" s="6">
        <v>-4</v>
      </c>
      <c r="K1335" s="6">
        <v>-98</v>
      </c>
      <c r="L1335" s="6" t="s">
        <v>438</v>
      </c>
      <c r="M1335" s="6" t="s">
        <v>207</v>
      </c>
    </row>
    <row r="1336" spans="1:13" ht="14.25" customHeight="1" x14ac:dyDescent="0.2">
      <c r="A1336" s="5">
        <v>45628</v>
      </c>
      <c r="B1336" s="6" t="s">
        <v>83</v>
      </c>
      <c r="C1336" s="6" t="s">
        <v>478</v>
      </c>
      <c r="D1336" s="6" t="s">
        <v>479</v>
      </c>
      <c r="E1336" s="6" t="s">
        <v>264</v>
      </c>
      <c r="F1336" s="6" t="s">
        <v>283</v>
      </c>
      <c r="G1336" s="6" t="s">
        <v>74</v>
      </c>
      <c r="H1336" s="6" t="s">
        <v>75</v>
      </c>
      <c r="I1336" s="6">
        <v>60</v>
      </c>
      <c r="J1336" s="6">
        <v>-4</v>
      </c>
      <c r="K1336" s="6">
        <v>-98</v>
      </c>
      <c r="L1336" s="6" t="s">
        <v>438</v>
      </c>
      <c r="M1336" s="6" t="s">
        <v>207</v>
      </c>
    </row>
    <row r="1337" spans="1:13" ht="14.25" customHeight="1" x14ac:dyDescent="0.2">
      <c r="A1337" s="5">
        <v>45628</v>
      </c>
      <c r="B1337" s="6" t="s">
        <v>83</v>
      </c>
      <c r="C1337" s="6" t="s">
        <v>480</v>
      </c>
      <c r="D1337" s="6" t="s">
        <v>481</v>
      </c>
      <c r="E1337" s="6" t="s">
        <v>449</v>
      </c>
      <c r="F1337" s="6" t="s">
        <v>450</v>
      </c>
      <c r="G1337" s="6" t="s">
        <v>74</v>
      </c>
      <c r="H1337" s="6" t="s">
        <v>75</v>
      </c>
      <c r="I1337" s="6">
        <v>60</v>
      </c>
      <c r="J1337" s="6">
        <v>-4</v>
      </c>
      <c r="K1337" s="6">
        <v>-98</v>
      </c>
      <c r="L1337" s="6" t="s">
        <v>438</v>
      </c>
      <c r="M1337" s="6" t="s">
        <v>207</v>
      </c>
    </row>
    <row r="1338" spans="1:13" ht="14.25" customHeight="1" x14ac:dyDescent="0.2">
      <c r="A1338" s="5">
        <v>45628</v>
      </c>
      <c r="B1338" s="6" t="s">
        <v>83</v>
      </c>
      <c r="C1338" s="6" t="s">
        <v>482</v>
      </c>
      <c r="D1338" s="6" t="s">
        <v>483</v>
      </c>
      <c r="E1338" s="6" t="s">
        <v>264</v>
      </c>
      <c r="F1338" s="6" t="s">
        <v>283</v>
      </c>
      <c r="G1338" s="6" t="s">
        <v>74</v>
      </c>
      <c r="H1338" s="6" t="s">
        <v>75</v>
      </c>
      <c r="I1338" s="6">
        <v>60</v>
      </c>
      <c r="J1338" s="6">
        <v>-4</v>
      </c>
      <c r="K1338" s="6">
        <v>-98</v>
      </c>
      <c r="L1338" s="6" t="s">
        <v>438</v>
      </c>
      <c r="M1338" s="6" t="s">
        <v>207</v>
      </c>
    </row>
    <row r="1339" spans="1:13" ht="14.25" customHeight="1" x14ac:dyDescent="0.2">
      <c r="A1339" s="5">
        <v>45628</v>
      </c>
      <c r="B1339" s="6" t="s">
        <v>83</v>
      </c>
      <c r="C1339" s="6" t="s">
        <v>484</v>
      </c>
      <c r="D1339" s="6" t="s">
        <v>485</v>
      </c>
      <c r="E1339" s="6" t="s">
        <v>264</v>
      </c>
      <c r="F1339" s="6" t="s">
        <v>283</v>
      </c>
      <c r="G1339" s="6" t="s">
        <v>74</v>
      </c>
      <c r="H1339" s="6" t="s">
        <v>75</v>
      </c>
      <c r="I1339" s="6">
        <v>60</v>
      </c>
      <c r="J1339" s="6">
        <v>-4</v>
      </c>
      <c r="K1339" s="6">
        <v>-98</v>
      </c>
      <c r="L1339" s="6" t="s">
        <v>438</v>
      </c>
      <c r="M1339" s="6" t="s">
        <v>207</v>
      </c>
    </row>
    <row r="1340" spans="1:13" ht="14.25" customHeight="1" x14ac:dyDescent="0.2">
      <c r="A1340" s="5">
        <v>45628</v>
      </c>
      <c r="B1340" s="6" t="s">
        <v>83</v>
      </c>
      <c r="C1340" s="6" t="s">
        <v>486</v>
      </c>
      <c r="D1340" s="6" t="s">
        <v>487</v>
      </c>
      <c r="E1340" s="6" t="s">
        <v>294</v>
      </c>
      <c r="F1340" s="6" t="s">
        <v>477</v>
      </c>
      <c r="G1340" s="6" t="s">
        <v>74</v>
      </c>
      <c r="H1340" s="6" t="s">
        <v>75</v>
      </c>
      <c r="I1340" s="6">
        <v>60</v>
      </c>
      <c r="J1340" s="6">
        <v>-4</v>
      </c>
      <c r="K1340" s="6">
        <v>-98</v>
      </c>
      <c r="L1340" s="6" t="s">
        <v>438</v>
      </c>
      <c r="M1340" s="6" t="s">
        <v>207</v>
      </c>
    </row>
    <row r="1341" spans="1:13" ht="14.25" customHeight="1" x14ac:dyDescent="0.2">
      <c r="A1341" s="5">
        <v>45628</v>
      </c>
      <c r="B1341" s="6" t="s">
        <v>83</v>
      </c>
      <c r="C1341" s="6" t="s">
        <v>488</v>
      </c>
      <c r="D1341" s="6" t="s">
        <v>489</v>
      </c>
      <c r="E1341" s="6" t="s">
        <v>264</v>
      </c>
      <c r="F1341" s="6" t="s">
        <v>283</v>
      </c>
      <c r="G1341" s="6" t="s">
        <v>74</v>
      </c>
      <c r="H1341" s="6" t="s">
        <v>75</v>
      </c>
      <c r="I1341" s="6">
        <v>60</v>
      </c>
      <c r="J1341" s="6">
        <v>-4</v>
      </c>
      <c r="K1341" s="6">
        <v>-98</v>
      </c>
      <c r="L1341" s="6" t="s">
        <v>438</v>
      </c>
      <c r="M1341" s="6" t="s">
        <v>207</v>
      </c>
    </row>
    <row r="1342" spans="1:13" ht="14.25" customHeight="1" x14ac:dyDescent="0.2">
      <c r="A1342" s="5">
        <v>45628</v>
      </c>
      <c r="B1342" s="6" t="s">
        <v>83</v>
      </c>
      <c r="C1342" s="6" t="s">
        <v>490</v>
      </c>
      <c r="D1342" s="6" t="s">
        <v>491</v>
      </c>
      <c r="E1342" s="6" t="s">
        <v>264</v>
      </c>
      <c r="F1342" s="6" t="s">
        <v>283</v>
      </c>
      <c r="G1342" s="6" t="s">
        <v>74</v>
      </c>
      <c r="H1342" s="6" t="s">
        <v>75</v>
      </c>
      <c r="I1342" s="6">
        <v>60</v>
      </c>
      <c r="J1342" s="6">
        <v>-4</v>
      </c>
      <c r="K1342" s="6">
        <v>-98</v>
      </c>
      <c r="L1342" s="6" t="s">
        <v>438</v>
      </c>
      <c r="M1342" s="6" t="s">
        <v>207</v>
      </c>
    </row>
    <row r="1343" spans="1:13" ht="14.25" customHeight="1" x14ac:dyDescent="0.2">
      <c r="A1343" s="5">
        <v>45628</v>
      </c>
      <c r="B1343" s="6" t="s">
        <v>83</v>
      </c>
      <c r="C1343" s="6" t="s">
        <v>237</v>
      </c>
      <c r="D1343" s="6" t="s">
        <v>238</v>
      </c>
      <c r="E1343" s="6" t="s">
        <v>224</v>
      </c>
      <c r="F1343" s="6" t="s">
        <v>232</v>
      </c>
      <c r="G1343" s="6" t="s">
        <v>74</v>
      </c>
      <c r="H1343" s="6" t="s">
        <v>75</v>
      </c>
      <c r="I1343" s="6">
        <v>60</v>
      </c>
      <c r="J1343" s="6">
        <v>-4</v>
      </c>
      <c r="K1343" s="6">
        <v>-98</v>
      </c>
      <c r="L1343" s="6" t="s">
        <v>192</v>
      </c>
      <c r="M1343" s="6" t="s">
        <v>207</v>
      </c>
    </row>
    <row r="1344" spans="1:13" ht="14.25" customHeight="1" x14ac:dyDescent="0.2">
      <c r="A1344" s="5">
        <v>45628</v>
      </c>
      <c r="B1344" s="6" t="s">
        <v>83</v>
      </c>
      <c r="C1344" s="6" t="s">
        <v>492</v>
      </c>
      <c r="D1344" s="6" t="s">
        <v>493</v>
      </c>
      <c r="E1344" s="6" t="s">
        <v>264</v>
      </c>
      <c r="F1344" s="6" t="s">
        <v>283</v>
      </c>
      <c r="G1344" s="6" t="s">
        <v>74</v>
      </c>
      <c r="H1344" s="6" t="s">
        <v>75</v>
      </c>
      <c r="I1344" s="6">
        <v>60</v>
      </c>
      <c r="J1344" s="6">
        <v>-4</v>
      </c>
      <c r="K1344" s="6">
        <v>-98</v>
      </c>
      <c r="L1344" s="6" t="s">
        <v>438</v>
      </c>
      <c r="M1344" s="6" t="s">
        <v>207</v>
      </c>
    </row>
    <row r="1345" spans="1:13" ht="14.25" customHeight="1" x14ac:dyDescent="0.2">
      <c r="A1345" s="5">
        <v>45628</v>
      </c>
      <c r="B1345" s="6" t="s">
        <v>83</v>
      </c>
      <c r="C1345" s="6" t="s">
        <v>494</v>
      </c>
      <c r="D1345" s="6" t="s">
        <v>495</v>
      </c>
      <c r="E1345" s="6" t="s">
        <v>264</v>
      </c>
      <c r="F1345" s="6" t="s">
        <v>283</v>
      </c>
      <c r="G1345" s="6" t="s">
        <v>74</v>
      </c>
      <c r="H1345" s="6" t="s">
        <v>75</v>
      </c>
      <c r="I1345" s="6">
        <v>60</v>
      </c>
      <c r="J1345" s="6">
        <v>-4</v>
      </c>
      <c r="K1345" s="6">
        <v>-98</v>
      </c>
      <c r="L1345" s="6" t="s">
        <v>438</v>
      </c>
      <c r="M1345" s="6" t="s">
        <v>207</v>
      </c>
    </row>
    <row r="1346" spans="1:13" ht="14.25" customHeight="1" x14ac:dyDescent="0.2">
      <c r="A1346" s="5">
        <v>45628</v>
      </c>
      <c r="B1346" s="6" t="s">
        <v>83</v>
      </c>
      <c r="C1346" s="6" t="s">
        <v>496</v>
      </c>
      <c r="D1346" s="6" t="s">
        <v>497</v>
      </c>
      <c r="E1346" s="6" t="s">
        <v>264</v>
      </c>
      <c r="F1346" s="6" t="s">
        <v>283</v>
      </c>
      <c r="G1346" s="6" t="s">
        <v>74</v>
      </c>
      <c r="H1346" s="6" t="s">
        <v>75</v>
      </c>
      <c r="I1346" s="6">
        <v>60</v>
      </c>
      <c r="J1346" s="6">
        <v>-4</v>
      </c>
      <c r="K1346" s="6">
        <v>-98</v>
      </c>
      <c r="L1346" s="6" t="s">
        <v>438</v>
      </c>
      <c r="M1346" s="6" t="s">
        <v>207</v>
      </c>
    </row>
    <row r="1347" spans="1:13" ht="14.25" customHeight="1" x14ac:dyDescent="0.2">
      <c r="A1347" s="5">
        <v>45628</v>
      </c>
      <c r="B1347" s="6" t="s">
        <v>83</v>
      </c>
      <c r="C1347" s="6" t="s">
        <v>498</v>
      </c>
      <c r="D1347" s="6" t="s">
        <v>499</v>
      </c>
      <c r="E1347" s="6" t="s">
        <v>264</v>
      </c>
      <c r="F1347" s="6" t="s">
        <v>283</v>
      </c>
      <c r="G1347" s="6" t="s">
        <v>74</v>
      </c>
      <c r="H1347" s="6" t="s">
        <v>75</v>
      </c>
      <c r="I1347" s="6">
        <v>60</v>
      </c>
      <c r="J1347" s="6">
        <v>-4</v>
      </c>
      <c r="K1347" s="6">
        <v>-98</v>
      </c>
      <c r="L1347" s="6" t="s">
        <v>438</v>
      </c>
      <c r="M1347" s="6" t="s">
        <v>207</v>
      </c>
    </row>
    <row r="1348" spans="1:13" ht="14.25" customHeight="1" x14ac:dyDescent="0.2">
      <c r="A1348" s="5">
        <v>45628</v>
      </c>
      <c r="B1348" s="6" t="s">
        <v>83</v>
      </c>
      <c r="C1348" s="6" t="s">
        <v>500</v>
      </c>
      <c r="D1348" s="6" t="s">
        <v>501</v>
      </c>
      <c r="E1348" s="6" t="s">
        <v>264</v>
      </c>
      <c r="F1348" s="6" t="s">
        <v>283</v>
      </c>
      <c r="G1348" s="6" t="s">
        <v>74</v>
      </c>
      <c r="H1348" s="6" t="s">
        <v>75</v>
      </c>
      <c r="I1348" s="6">
        <v>60</v>
      </c>
      <c r="J1348" s="6">
        <v>-4</v>
      </c>
      <c r="K1348" s="6">
        <v>-98</v>
      </c>
      <c r="L1348" s="6" t="s">
        <v>438</v>
      </c>
      <c r="M1348" s="6" t="s">
        <v>207</v>
      </c>
    </row>
    <row r="1349" spans="1:13" ht="14.25" customHeight="1" x14ac:dyDescent="0.2">
      <c r="A1349" s="5">
        <v>45628</v>
      </c>
      <c r="B1349" s="6" t="s">
        <v>83</v>
      </c>
      <c r="C1349" s="6" t="s">
        <v>502</v>
      </c>
      <c r="D1349" s="6" t="s">
        <v>503</v>
      </c>
      <c r="E1349" s="6" t="s">
        <v>294</v>
      </c>
      <c r="F1349" s="6" t="s">
        <v>295</v>
      </c>
      <c r="G1349" s="6" t="s">
        <v>74</v>
      </c>
      <c r="H1349" s="6" t="s">
        <v>75</v>
      </c>
      <c r="I1349" s="6">
        <v>60</v>
      </c>
      <c r="J1349" s="6">
        <v>-4</v>
      </c>
      <c r="K1349" s="6">
        <v>-98</v>
      </c>
      <c r="L1349" s="6" t="s">
        <v>438</v>
      </c>
      <c r="M1349" s="6" t="s">
        <v>207</v>
      </c>
    </row>
    <row r="1350" spans="1:13" ht="14.25" customHeight="1" x14ac:dyDescent="0.2">
      <c r="A1350" s="5">
        <v>45628</v>
      </c>
      <c r="B1350" s="6" t="s">
        <v>83</v>
      </c>
      <c r="C1350" s="6" t="s">
        <v>504</v>
      </c>
      <c r="D1350" s="6" t="s">
        <v>505</v>
      </c>
      <c r="E1350" s="6" t="s">
        <v>264</v>
      </c>
      <c r="F1350" s="6" t="s">
        <v>283</v>
      </c>
      <c r="G1350" s="6" t="s">
        <v>74</v>
      </c>
      <c r="H1350" s="6" t="s">
        <v>75</v>
      </c>
      <c r="I1350" s="6">
        <v>60</v>
      </c>
      <c r="J1350" s="6">
        <v>-4</v>
      </c>
      <c r="K1350" s="6">
        <v>-98</v>
      </c>
      <c r="L1350" s="6" t="s">
        <v>438</v>
      </c>
      <c r="M1350" s="6" t="s">
        <v>207</v>
      </c>
    </row>
    <row r="1351" spans="1:13" ht="14.25" customHeight="1" x14ac:dyDescent="0.2">
      <c r="A1351" s="5">
        <v>45628</v>
      </c>
      <c r="B1351" s="6" t="s">
        <v>83</v>
      </c>
      <c r="C1351" s="6" t="s">
        <v>506</v>
      </c>
      <c r="D1351" s="6" t="s">
        <v>507</v>
      </c>
      <c r="E1351" s="6" t="s">
        <v>264</v>
      </c>
      <c r="F1351" s="6" t="s">
        <v>283</v>
      </c>
      <c r="G1351" s="6" t="s">
        <v>74</v>
      </c>
      <c r="H1351" s="6" t="s">
        <v>75</v>
      </c>
      <c r="I1351" s="6">
        <v>60</v>
      </c>
      <c r="J1351" s="6">
        <v>-4</v>
      </c>
      <c r="K1351" s="6">
        <v>-98</v>
      </c>
      <c r="L1351" s="6" t="s">
        <v>438</v>
      </c>
      <c r="M1351" s="6" t="s">
        <v>207</v>
      </c>
    </row>
    <row r="1352" spans="1:13" ht="14.25" customHeight="1" x14ac:dyDescent="0.2">
      <c r="A1352" s="5">
        <v>45628</v>
      </c>
      <c r="B1352" s="6" t="s">
        <v>83</v>
      </c>
      <c r="C1352" s="6" t="s">
        <v>508</v>
      </c>
      <c r="D1352" s="6" t="s">
        <v>509</v>
      </c>
      <c r="E1352" s="6" t="s">
        <v>264</v>
      </c>
      <c r="F1352" s="6" t="s">
        <v>283</v>
      </c>
      <c r="G1352" s="6" t="s">
        <v>74</v>
      </c>
      <c r="H1352" s="6" t="s">
        <v>75</v>
      </c>
      <c r="I1352" s="6">
        <v>60</v>
      </c>
      <c r="J1352" s="6">
        <v>-4</v>
      </c>
      <c r="K1352" s="6">
        <v>-98</v>
      </c>
      <c r="L1352" s="6" t="s">
        <v>438</v>
      </c>
      <c r="M1352" s="6" t="s">
        <v>207</v>
      </c>
    </row>
    <row r="1353" spans="1:13" ht="14.25" customHeight="1" x14ac:dyDescent="0.2">
      <c r="A1353" s="5">
        <v>45628</v>
      </c>
      <c r="B1353" s="6" t="s">
        <v>83</v>
      </c>
      <c r="C1353" s="6" t="s">
        <v>510</v>
      </c>
      <c r="D1353" s="6" t="s">
        <v>511</v>
      </c>
      <c r="E1353" s="6" t="s">
        <v>264</v>
      </c>
      <c r="F1353" s="6" t="s">
        <v>283</v>
      </c>
      <c r="G1353" s="6" t="s">
        <v>74</v>
      </c>
      <c r="H1353" s="6" t="s">
        <v>75</v>
      </c>
      <c r="I1353" s="6">
        <v>60</v>
      </c>
      <c r="J1353" s="6">
        <v>-4</v>
      </c>
      <c r="K1353" s="6">
        <v>-98</v>
      </c>
      <c r="L1353" s="6" t="s">
        <v>438</v>
      </c>
      <c r="M1353" s="6" t="s">
        <v>207</v>
      </c>
    </row>
    <row r="1354" spans="1:13" ht="14.25" customHeight="1" x14ac:dyDescent="0.2">
      <c r="A1354" s="5">
        <v>45628</v>
      </c>
      <c r="B1354" s="6" t="s">
        <v>83</v>
      </c>
      <c r="C1354" s="6" t="s">
        <v>512</v>
      </c>
      <c r="D1354" s="6" t="s">
        <v>513</v>
      </c>
      <c r="E1354" s="6" t="s">
        <v>264</v>
      </c>
      <c r="F1354" s="6" t="s">
        <v>283</v>
      </c>
      <c r="G1354" s="6" t="s">
        <v>74</v>
      </c>
      <c r="H1354" s="6" t="s">
        <v>75</v>
      </c>
      <c r="I1354" s="6">
        <v>60</v>
      </c>
      <c r="J1354" s="6">
        <v>-4</v>
      </c>
      <c r="K1354" s="6">
        <v>-98</v>
      </c>
      <c r="L1354" s="6" t="s">
        <v>438</v>
      </c>
      <c r="M1354" s="6" t="s">
        <v>207</v>
      </c>
    </row>
    <row r="1355" spans="1:13" ht="14.25" customHeight="1" x14ac:dyDescent="0.2">
      <c r="A1355" s="5">
        <v>45628</v>
      </c>
      <c r="B1355" s="6" t="s">
        <v>83</v>
      </c>
      <c r="C1355" s="6" t="s">
        <v>514</v>
      </c>
      <c r="D1355" s="6" t="s">
        <v>515</v>
      </c>
      <c r="E1355" s="6" t="s">
        <v>264</v>
      </c>
      <c r="F1355" s="6" t="s">
        <v>283</v>
      </c>
      <c r="G1355" s="6" t="s">
        <v>74</v>
      </c>
      <c r="H1355" s="6" t="s">
        <v>75</v>
      </c>
      <c r="I1355" s="6">
        <v>60</v>
      </c>
      <c r="J1355" s="6">
        <v>-4</v>
      </c>
      <c r="K1355" s="6">
        <v>-98</v>
      </c>
      <c r="L1355" s="6" t="s">
        <v>438</v>
      </c>
      <c r="M1355" s="6" t="s">
        <v>207</v>
      </c>
    </row>
    <row r="1356" spans="1:13" ht="14.25" customHeight="1" x14ac:dyDescent="0.2">
      <c r="A1356" s="5">
        <v>45628</v>
      </c>
      <c r="B1356" s="6" t="s">
        <v>83</v>
      </c>
      <c r="C1356" s="6" t="s">
        <v>516</v>
      </c>
      <c r="D1356" s="6" t="s">
        <v>517</v>
      </c>
      <c r="E1356" s="6" t="s">
        <v>264</v>
      </c>
      <c r="F1356" s="6" t="s">
        <v>283</v>
      </c>
      <c r="G1356" s="6" t="s">
        <v>74</v>
      </c>
      <c r="H1356" s="6" t="s">
        <v>75</v>
      </c>
      <c r="I1356" s="6">
        <v>60</v>
      </c>
      <c r="J1356" s="6">
        <v>-4</v>
      </c>
      <c r="K1356" s="6">
        <v>-98</v>
      </c>
      <c r="L1356" s="6" t="s">
        <v>438</v>
      </c>
      <c r="M1356" s="6" t="s">
        <v>207</v>
      </c>
    </row>
    <row r="1357" spans="1:13" ht="14.25" customHeight="1" x14ac:dyDescent="0.2">
      <c r="A1357" s="5">
        <v>45628</v>
      </c>
      <c r="B1357" s="6" t="s">
        <v>83</v>
      </c>
      <c r="C1357" s="6" t="s">
        <v>518</v>
      </c>
      <c r="D1357" s="6" t="s">
        <v>519</v>
      </c>
      <c r="E1357" s="6" t="s">
        <v>264</v>
      </c>
      <c r="F1357" s="6" t="s">
        <v>283</v>
      </c>
      <c r="G1357" s="6" t="s">
        <v>74</v>
      </c>
      <c r="H1357" s="6" t="s">
        <v>75</v>
      </c>
      <c r="I1357" s="6">
        <v>60</v>
      </c>
      <c r="J1357" s="6">
        <v>-4</v>
      </c>
      <c r="K1357" s="6">
        <v>-98</v>
      </c>
      <c r="L1357" s="6" t="s">
        <v>438</v>
      </c>
      <c r="M1357" s="6" t="s">
        <v>207</v>
      </c>
    </row>
    <row r="1358" spans="1:13" ht="14.25" customHeight="1" x14ac:dyDescent="0.2">
      <c r="A1358" s="5">
        <v>45628</v>
      </c>
      <c r="B1358" s="6" t="s">
        <v>83</v>
      </c>
      <c r="C1358" s="6" t="s">
        <v>520</v>
      </c>
      <c r="D1358" s="6" t="s">
        <v>521</v>
      </c>
      <c r="E1358" s="6" t="s">
        <v>264</v>
      </c>
      <c r="F1358" s="6" t="s">
        <v>283</v>
      </c>
      <c r="G1358" s="6" t="s">
        <v>74</v>
      </c>
      <c r="H1358" s="6" t="s">
        <v>75</v>
      </c>
      <c r="I1358" s="6">
        <v>60</v>
      </c>
      <c r="J1358" s="6">
        <v>-4</v>
      </c>
      <c r="K1358" s="6">
        <v>-98</v>
      </c>
      <c r="L1358" s="6" t="s">
        <v>438</v>
      </c>
      <c r="M1358" s="6" t="s">
        <v>207</v>
      </c>
    </row>
    <row r="1359" spans="1:13" ht="14.25" customHeight="1" x14ac:dyDescent="0.2">
      <c r="A1359" s="5">
        <v>45628</v>
      </c>
      <c r="B1359" s="6" t="s">
        <v>83</v>
      </c>
      <c r="C1359" s="6" t="s">
        <v>522</v>
      </c>
      <c r="D1359" s="6" t="s">
        <v>523</v>
      </c>
      <c r="E1359" s="6" t="s">
        <v>264</v>
      </c>
      <c r="F1359" s="6" t="s">
        <v>283</v>
      </c>
      <c r="G1359" s="6" t="s">
        <v>74</v>
      </c>
      <c r="H1359" s="6" t="s">
        <v>75</v>
      </c>
      <c r="I1359" s="6">
        <v>60</v>
      </c>
      <c r="J1359" s="6">
        <v>-4</v>
      </c>
      <c r="K1359" s="6">
        <v>-98</v>
      </c>
      <c r="L1359" s="6" t="s">
        <v>438</v>
      </c>
      <c r="M1359" s="6" t="s">
        <v>207</v>
      </c>
    </row>
    <row r="1360" spans="1:13" ht="14.25" customHeight="1" x14ac:dyDescent="0.2">
      <c r="A1360" s="5">
        <v>45628</v>
      </c>
      <c r="B1360" s="6" t="s">
        <v>83</v>
      </c>
      <c r="C1360" s="6" t="s">
        <v>524</v>
      </c>
      <c r="D1360" s="6" t="s">
        <v>525</v>
      </c>
      <c r="E1360" s="6" t="s">
        <v>264</v>
      </c>
      <c r="F1360" s="6" t="s">
        <v>283</v>
      </c>
      <c r="G1360" s="6" t="s">
        <v>74</v>
      </c>
      <c r="H1360" s="6" t="s">
        <v>75</v>
      </c>
      <c r="I1360" s="6">
        <v>60</v>
      </c>
      <c r="J1360" s="6">
        <v>-4</v>
      </c>
      <c r="K1360" s="6">
        <v>-98</v>
      </c>
      <c r="L1360" s="6" t="s">
        <v>438</v>
      </c>
      <c r="M1360" s="6" t="s">
        <v>207</v>
      </c>
    </row>
    <row r="1361" spans="1:13" ht="14.25" customHeight="1" x14ac:dyDescent="0.2">
      <c r="A1361" s="5">
        <v>45628</v>
      </c>
      <c r="B1361" s="6" t="s">
        <v>83</v>
      </c>
      <c r="C1361" s="6" t="s">
        <v>526</v>
      </c>
      <c r="D1361" s="6" t="s">
        <v>527</v>
      </c>
      <c r="E1361" s="6" t="s">
        <v>264</v>
      </c>
      <c r="F1361" s="6" t="s">
        <v>283</v>
      </c>
      <c r="G1361" s="6" t="s">
        <v>74</v>
      </c>
      <c r="H1361" s="6" t="s">
        <v>75</v>
      </c>
      <c r="I1361" s="6">
        <v>60</v>
      </c>
      <c r="J1361" s="6">
        <v>-4</v>
      </c>
      <c r="K1361" s="6">
        <v>-98</v>
      </c>
      <c r="L1361" s="6" t="s">
        <v>438</v>
      </c>
      <c r="M1361" s="6" t="s">
        <v>207</v>
      </c>
    </row>
    <row r="1362" spans="1:13" ht="14.25" customHeight="1" x14ac:dyDescent="0.2">
      <c r="A1362" s="5">
        <v>45628</v>
      </c>
      <c r="B1362" s="6" t="s">
        <v>83</v>
      </c>
      <c r="C1362" s="6" t="s">
        <v>528</v>
      </c>
      <c r="D1362" s="6" t="s">
        <v>529</v>
      </c>
      <c r="E1362" s="6" t="s">
        <v>264</v>
      </c>
      <c r="F1362" s="6" t="s">
        <v>283</v>
      </c>
      <c r="G1362" s="6" t="s">
        <v>74</v>
      </c>
      <c r="H1362" s="6" t="s">
        <v>75</v>
      </c>
      <c r="I1362" s="6">
        <v>60</v>
      </c>
      <c r="J1362" s="6">
        <v>-4</v>
      </c>
      <c r="K1362" s="6">
        <v>-98</v>
      </c>
      <c r="L1362" s="6" t="s">
        <v>438</v>
      </c>
      <c r="M1362" s="6" t="s">
        <v>207</v>
      </c>
    </row>
    <row r="1363" spans="1:13" ht="14.25" customHeight="1" x14ac:dyDescent="0.2">
      <c r="A1363" s="5">
        <v>45628</v>
      </c>
      <c r="B1363" s="6" t="s">
        <v>83</v>
      </c>
      <c r="C1363" s="6" t="s">
        <v>530</v>
      </c>
      <c r="D1363" s="6" t="s">
        <v>531</v>
      </c>
      <c r="E1363" s="6" t="s">
        <v>264</v>
      </c>
      <c r="F1363" s="6" t="s">
        <v>283</v>
      </c>
      <c r="G1363" s="6" t="s">
        <v>74</v>
      </c>
      <c r="H1363" s="6" t="s">
        <v>75</v>
      </c>
      <c r="I1363" s="6">
        <v>60</v>
      </c>
      <c r="J1363" s="6">
        <v>-4</v>
      </c>
      <c r="K1363" s="6">
        <v>-98</v>
      </c>
      <c r="L1363" s="6" t="s">
        <v>438</v>
      </c>
      <c r="M1363" s="6" t="s">
        <v>207</v>
      </c>
    </row>
    <row r="1364" spans="1:13" ht="14.25" customHeight="1" x14ac:dyDescent="0.2">
      <c r="A1364" s="5">
        <v>45628</v>
      </c>
      <c r="B1364" s="6" t="s">
        <v>83</v>
      </c>
      <c r="C1364" s="6" t="s">
        <v>532</v>
      </c>
      <c r="D1364" s="6" t="s">
        <v>533</v>
      </c>
      <c r="E1364" s="6" t="s">
        <v>264</v>
      </c>
      <c r="F1364" s="6" t="s">
        <v>283</v>
      </c>
      <c r="G1364" s="6" t="s">
        <v>74</v>
      </c>
      <c r="H1364" s="6" t="s">
        <v>75</v>
      </c>
      <c r="I1364" s="6">
        <v>60</v>
      </c>
      <c r="J1364" s="6">
        <v>-4</v>
      </c>
      <c r="K1364" s="6">
        <v>-98</v>
      </c>
      <c r="L1364" s="6" t="s">
        <v>438</v>
      </c>
      <c r="M1364" s="6" t="s">
        <v>207</v>
      </c>
    </row>
    <row r="1365" spans="1:13" ht="14.25" customHeight="1" x14ac:dyDescent="0.2">
      <c r="A1365" s="5">
        <v>45628</v>
      </c>
      <c r="B1365" s="6" t="s">
        <v>83</v>
      </c>
      <c r="C1365" s="6" t="s">
        <v>534</v>
      </c>
      <c r="D1365" s="6" t="s">
        <v>535</v>
      </c>
      <c r="E1365" s="6" t="s">
        <v>264</v>
      </c>
      <c r="F1365" s="6" t="s">
        <v>283</v>
      </c>
      <c r="G1365" s="6" t="s">
        <v>74</v>
      </c>
      <c r="H1365" s="6" t="s">
        <v>75</v>
      </c>
      <c r="I1365" s="6">
        <v>60</v>
      </c>
      <c r="J1365" s="6">
        <v>-4</v>
      </c>
      <c r="K1365" s="6">
        <v>-98</v>
      </c>
      <c r="L1365" s="6" t="s">
        <v>438</v>
      </c>
      <c r="M1365" s="6" t="s">
        <v>207</v>
      </c>
    </row>
    <row r="1366" spans="1:13" ht="14.25" customHeight="1" x14ac:dyDescent="0.2">
      <c r="A1366" s="5">
        <v>45628</v>
      </c>
      <c r="B1366" s="6" t="s">
        <v>83</v>
      </c>
      <c r="C1366" s="6" t="s">
        <v>536</v>
      </c>
      <c r="D1366" s="6" t="s">
        <v>537</v>
      </c>
      <c r="E1366" s="6" t="s">
        <v>264</v>
      </c>
      <c r="F1366" s="6" t="s">
        <v>283</v>
      </c>
      <c r="G1366" s="6" t="s">
        <v>74</v>
      </c>
      <c r="H1366" s="6" t="s">
        <v>75</v>
      </c>
      <c r="I1366" s="6">
        <v>60</v>
      </c>
      <c r="J1366" s="6">
        <v>-4</v>
      </c>
      <c r="K1366" s="6">
        <v>-98</v>
      </c>
      <c r="L1366" s="6" t="s">
        <v>438</v>
      </c>
      <c r="M1366" s="6" t="s">
        <v>207</v>
      </c>
    </row>
    <row r="1367" spans="1:13" ht="14.25" customHeight="1" x14ac:dyDescent="0.2">
      <c r="A1367" s="5">
        <v>45628</v>
      </c>
      <c r="B1367" s="6" t="s">
        <v>83</v>
      </c>
      <c r="C1367" s="6" t="s">
        <v>538</v>
      </c>
      <c r="D1367" s="6" t="s">
        <v>539</v>
      </c>
      <c r="E1367" s="6" t="s">
        <v>264</v>
      </c>
      <c r="F1367" s="6" t="s">
        <v>283</v>
      </c>
      <c r="G1367" s="6" t="s">
        <v>74</v>
      </c>
      <c r="H1367" s="6" t="s">
        <v>75</v>
      </c>
      <c r="I1367" s="6">
        <v>60</v>
      </c>
      <c r="J1367" s="6">
        <v>-4</v>
      </c>
      <c r="K1367" s="6">
        <v>-98</v>
      </c>
      <c r="L1367" s="6" t="s">
        <v>438</v>
      </c>
      <c r="M1367" s="6" t="s">
        <v>207</v>
      </c>
    </row>
    <row r="1368" spans="1:13" ht="14.25" customHeight="1" x14ac:dyDescent="0.2">
      <c r="A1368" s="5">
        <v>45628</v>
      </c>
      <c r="B1368" s="6" t="s">
        <v>83</v>
      </c>
      <c r="C1368" s="6" t="s">
        <v>540</v>
      </c>
      <c r="D1368" s="6" t="s">
        <v>541</v>
      </c>
      <c r="E1368" s="6" t="s">
        <v>264</v>
      </c>
      <c r="F1368" s="6" t="s">
        <v>283</v>
      </c>
      <c r="G1368" s="6" t="s">
        <v>74</v>
      </c>
      <c r="H1368" s="6" t="s">
        <v>75</v>
      </c>
      <c r="I1368" s="6">
        <v>60</v>
      </c>
      <c r="J1368" s="6">
        <v>-4</v>
      </c>
      <c r="K1368" s="6">
        <v>-98</v>
      </c>
      <c r="L1368" s="6" t="s">
        <v>438</v>
      </c>
      <c r="M1368" s="6" t="s">
        <v>207</v>
      </c>
    </row>
    <row r="1369" spans="1:13" ht="14.25" customHeight="1" x14ac:dyDescent="0.2">
      <c r="A1369" s="5">
        <v>45628</v>
      </c>
      <c r="B1369" s="6" t="s">
        <v>83</v>
      </c>
      <c r="C1369" s="6" t="s">
        <v>542</v>
      </c>
      <c r="D1369" s="6" t="s">
        <v>543</v>
      </c>
      <c r="E1369" s="6" t="s">
        <v>264</v>
      </c>
      <c r="F1369" s="6" t="s">
        <v>283</v>
      </c>
      <c r="G1369" s="6" t="s">
        <v>74</v>
      </c>
      <c r="H1369" s="6" t="s">
        <v>75</v>
      </c>
      <c r="I1369" s="6">
        <v>60</v>
      </c>
      <c r="J1369" s="6">
        <v>-4</v>
      </c>
      <c r="K1369" s="6">
        <v>-98</v>
      </c>
      <c r="L1369" s="6" t="s">
        <v>438</v>
      </c>
      <c r="M1369" s="6" t="s">
        <v>207</v>
      </c>
    </row>
    <row r="1370" spans="1:13" ht="14.25" customHeight="1" x14ac:dyDescent="0.2">
      <c r="A1370" s="5">
        <v>45628</v>
      </c>
      <c r="B1370" s="6" t="s">
        <v>83</v>
      </c>
      <c r="C1370" s="6" t="s">
        <v>544</v>
      </c>
      <c r="D1370" s="6" t="s">
        <v>545</v>
      </c>
      <c r="E1370" s="6" t="s">
        <v>449</v>
      </c>
      <c r="F1370" s="6" t="s">
        <v>450</v>
      </c>
      <c r="G1370" s="6" t="s">
        <v>74</v>
      </c>
      <c r="H1370" s="6" t="s">
        <v>75</v>
      </c>
      <c r="I1370" s="6">
        <v>60</v>
      </c>
      <c r="J1370" s="6">
        <v>-4</v>
      </c>
      <c r="K1370" s="6">
        <v>-98</v>
      </c>
      <c r="L1370" s="6" t="s">
        <v>438</v>
      </c>
      <c r="M1370" s="6" t="s">
        <v>207</v>
      </c>
    </row>
    <row r="1371" spans="1:13" ht="14.25" customHeight="1" x14ac:dyDescent="0.2">
      <c r="A1371" s="5">
        <v>45628</v>
      </c>
      <c r="B1371" s="6" t="s">
        <v>83</v>
      </c>
      <c r="C1371" s="6" t="s">
        <v>546</v>
      </c>
      <c r="D1371" s="6" t="s">
        <v>547</v>
      </c>
      <c r="E1371" s="6" t="s">
        <v>264</v>
      </c>
      <c r="F1371" s="6" t="s">
        <v>283</v>
      </c>
      <c r="G1371" s="6" t="s">
        <v>74</v>
      </c>
      <c r="H1371" s="6" t="s">
        <v>75</v>
      </c>
      <c r="I1371" s="6">
        <v>60</v>
      </c>
      <c r="J1371" s="6">
        <v>-4</v>
      </c>
      <c r="K1371" s="6">
        <v>-98</v>
      </c>
      <c r="L1371" s="6" t="s">
        <v>438</v>
      </c>
      <c r="M1371" s="6" t="s">
        <v>207</v>
      </c>
    </row>
    <row r="1372" spans="1:13" ht="14.25" customHeight="1" x14ac:dyDescent="0.2">
      <c r="A1372" s="5">
        <v>45628</v>
      </c>
      <c r="B1372" s="6" t="s">
        <v>83</v>
      </c>
      <c r="C1372" s="6" t="s">
        <v>548</v>
      </c>
      <c r="D1372" s="6" t="s">
        <v>549</v>
      </c>
      <c r="E1372" s="6" t="s">
        <v>264</v>
      </c>
      <c r="F1372" s="6" t="s">
        <v>283</v>
      </c>
      <c r="G1372" s="6" t="s">
        <v>74</v>
      </c>
      <c r="H1372" s="6" t="s">
        <v>75</v>
      </c>
      <c r="I1372" s="6">
        <v>60</v>
      </c>
      <c r="J1372" s="6">
        <v>-4</v>
      </c>
      <c r="K1372" s="6">
        <v>-98</v>
      </c>
      <c r="L1372" s="6" t="s">
        <v>438</v>
      </c>
      <c r="M1372" s="6" t="s">
        <v>207</v>
      </c>
    </row>
    <row r="1373" spans="1:13" ht="14.25" customHeight="1" x14ac:dyDescent="0.2">
      <c r="A1373" s="5">
        <v>45628</v>
      </c>
      <c r="B1373" s="6" t="s">
        <v>83</v>
      </c>
      <c r="C1373" s="6" t="s">
        <v>550</v>
      </c>
      <c r="D1373" s="6" t="s">
        <v>551</v>
      </c>
      <c r="E1373" s="6" t="s">
        <v>264</v>
      </c>
      <c r="F1373" s="6" t="s">
        <v>283</v>
      </c>
      <c r="G1373" s="6" t="s">
        <v>74</v>
      </c>
      <c r="H1373" s="6" t="s">
        <v>75</v>
      </c>
      <c r="I1373" s="6">
        <v>60</v>
      </c>
      <c r="J1373" s="6">
        <v>-4</v>
      </c>
      <c r="K1373" s="6">
        <v>-98</v>
      </c>
      <c r="L1373" s="6" t="s">
        <v>438</v>
      </c>
      <c r="M1373" s="6" t="s">
        <v>207</v>
      </c>
    </row>
    <row r="1374" spans="1:13" ht="14.25" customHeight="1" x14ac:dyDescent="0.2">
      <c r="A1374" s="5">
        <v>45628</v>
      </c>
      <c r="B1374" s="6" t="s">
        <v>83</v>
      </c>
      <c r="C1374" s="6" t="s">
        <v>552</v>
      </c>
      <c r="D1374" s="6" t="s">
        <v>553</v>
      </c>
      <c r="E1374" s="6" t="s">
        <v>264</v>
      </c>
      <c r="F1374" s="6" t="s">
        <v>283</v>
      </c>
      <c r="G1374" s="6" t="s">
        <v>74</v>
      </c>
      <c r="H1374" s="6" t="s">
        <v>75</v>
      </c>
      <c r="I1374" s="6">
        <v>60</v>
      </c>
      <c r="J1374" s="6">
        <v>-4</v>
      </c>
      <c r="K1374" s="6">
        <v>-98</v>
      </c>
      <c r="L1374" s="6" t="s">
        <v>438</v>
      </c>
      <c r="M1374" s="6" t="s">
        <v>207</v>
      </c>
    </row>
    <row r="1375" spans="1:13" ht="14.25" customHeight="1" x14ac:dyDescent="0.2">
      <c r="A1375" s="5">
        <v>45628</v>
      </c>
      <c r="B1375" s="6" t="s">
        <v>83</v>
      </c>
      <c r="C1375" s="6" t="s">
        <v>554</v>
      </c>
      <c r="D1375" s="6" t="s">
        <v>555</v>
      </c>
      <c r="E1375" s="6" t="s">
        <v>264</v>
      </c>
      <c r="F1375" s="6" t="s">
        <v>283</v>
      </c>
      <c r="G1375" s="6" t="s">
        <v>74</v>
      </c>
      <c r="H1375" s="6" t="s">
        <v>75</v>
      </c>
      <c r="I1375" s="6">
        <v>60</v>
      </c>
      <c r="J1375" s="6">
        <v>-4</v>
      </c>
      <c r="K1375" s="6">
        <v>-98</v>
      </c>
      <c r="L1375" s="6" t="s">
        <v>438</v>
      </c>
      <c r="M1375" s="6" t="s">
        <v>207</v>
      </c>
    </row>
    <row r="1376" spans="1:13" ht="14.25" customHeight="1" x14ac:dyDescent="0.2">
      <c r="A1376" s="5">
        <v>45628</v>
      </c>
      <c r="B1376" s="6" t="s">
        <v>83</v>
      </c>
      <c r="C1376" s="6" t="s">
        <v>556</v>
      </c>
      <c r="D1376" s="6" t="s">
        <v>557</v>
      </c>
      <c r="E1376" s="6" t="s">
        <v>264</v>
      </c>
      <c r="F1376" s="6" t="s">
        <v>283</v>
      </c>
      <c r="G1376" s="6" t="s">
        <v>74</v>
      </c>
      <c r="H1376" s="6" t="s">
        <v>75</v>
      </c>
      <c r="I1376" s="6">
        <v>60</v>
      </c>
      <c r="J1376" s="6">
        <v>-4</v>
      </c>
      <c r="K1376" s="6">
        <v>-98</v>
      </c>
      <c r="L1376" s="6" t="s">
        <v>438</v>
      </c>
      <c r="M1376" s="6" t="s">
        <v>207</v>
      </c>
    </row>
    <row r="1377" spans="1:13" ht="14.25" customHeight="1" x14ac:dyDescent="0.2">
      <c r="A1377" s="5">
        <v>45628</v>
      </c>
      <c r="B1377" s="6" t="s">
        <v>83</v>
      </c>
      <c r="C1377" s="6" t="s">
        <v>558</v>
      </c>
      <c r="D1377" s="6" t="s">
        <v>559</v>
      </c>
      <c r="E1377" s="6" t="s">
        <v>264</v>
      </c>
      <c r="F1377" s="6" t="s">
        <v>283</v>
      </c>
      <c r="G1377" s="6" t="s">
        <v>74</v>
      </c>
      <c r="H1377" s="6" t="s">
        <v>75</v>
      </c>
      <c r="I1377" s="6">
        <v>60</v>
      </c>
      <c r="J1377" s="6">
        <v>-4</v>
      </c>
      <c r="K1377" s="6">
        <v>-98</v>
      </c>
      <c r="L1377" s="6" t="s">
        <v>438</v>
      </c>
      <c r="M1377" s="6" t="s">
        <v>207</v>
      </c>
    </row>
    <row r="1378" spans="1:13" ht="14.25" customHeight="1" x14ac:dyDescent="0.2">
      <c r="A1378" s="5">
        <v>45628</v>
      </c>
      <c r="B1378" s="6" t="s">
        <v>83</v>
      </c>
      <c r="C1378" s="6" t="s">
        <v>560</v>
      </c>
      <c r="D1378" s="6" t="s">
        <v>561</v>
      </c>
      <c r="E1378" s="6" t="s">
        <v>264</v>
      </c>
      <c r="F1378" s="6" t="s">
        <v>283</v>
      </c>
      <c r="G1378" s="6" t="s">
        <v>74</v>
      </c>
      <c r="H1378" s="6" t="s">
        <v>75</v>
      </c>
      <c r="I1378" s="6">
        <v>60</v>
      </c>
      <c r="J1378" s="6">
        <v>-4</v>
      </c>
      <c r="K1378" s="6">
        <v>-98</v>
      </c>
      <c r="L1378" s="6" t="s">
        <v>438</v>
      </c>
      <c r="M1378" s="6" t="s">
        <v>207</v>
      </c>
    </row>
    <row r="1379" spans="1:13" ht="14.25" customHeight="1" x14ac:dyDescent="0.2">
      <c r="A1379" s="5">
        <v>45628</v>
      </c>
      <c r="B1379" s="6" t="s">
        <v>83</v>
      </c>
      <c r="C1379" s="6" t="s">
        <v>562</v>
      </c>
      <c r="D1379" s="6" t="s">
        <v>563</v>
      </c>
      <c r="E1379" s="6" t="s">
        <v>264</v>
      </c>
      <c r="F1379" s="6" t="s">
        <v>283</v>
      </c>
      <c r="G1379" s="6" t="s">
        <v>74</v>
      </c>
      <c r="H1379" s="6" t="s">
        <v>75</v>
      </c>
      <c r="I1379" s="6">
        <v>60</v>
      </c>
      <c r="J1379" s="6">
        <v>-4</v>
      </c>
      <c r="K1379" s="6">
        <v>-98</v>
      </c>
      <c r="L1379" s="6" t="s">
        <v>438</v>
      </c>
      <c r="M1379" s="6" t="s">
        <v>207</v>
      </c>
    </row>
    <row r="1380" spans="1:13" ht="14.25" customHeight="1" x14ac:dyDescent="0.2">
      <c r="A1380" s="5">
        <v>45628</v>
      </c>
      <c r="B1380" s="6" t="s">
        <v>83</v>
      </c>
      <c r="C1380" s="6" t="s">
        <v>564</v>
      </c>
      <c r="D1380" s="6" t="s">
        <v>565</v>
      </c>
      <c r="E1380" s="6" t="s">
        <v>264</v>
      </c>
      <c r="F1380" s="6" t="s">
        <v>283</v>
      </c>
      <c r="G1380" s="6" t="s">
        <v>74</v>
      </c>
      <c r="H1380" s="6" t="s">
        <v>75</v>
      </c>
      <c r="I1380" s="6">
        <v>60</v>
      </c>
      <c r="J1380" s="6">
        <v>-4</v>
      </c>
      <c r="K1380" s="6">
        <v>-98</v>
      </c>
      <c r="L1380" s="6" t="s">
        <v>438</v>
      </c>
      <c r="M1380" s="6" t="s">
        <v>207</v>
      </c>
    </row>
    <row r="1381" spans="1:13" ht="14.25" customHeight="1" x14ac:dyDescent="0.2">
      <c r="A1381" s="5">
        <v>45628</v>
      </c>
      <c r="B1381" s="6" t="s">
        <v>83</v>
      </c>
      <c r="C1381" s="6" t="s">
        <v>566</v>
      </c>
      <c r="D1381" s="6" t="s">
        <v>567</v>
      </c>
      <c r="E1381" s="6" t="s">
        <v>294</v>
      </c>
      <c r="F1381" s="6" t="s">
        <v>477</v>
      </c>
      <c r="G1381" s="6" t="s">
        <v>74</v>
      </c>
      <c r="H1381" s="6" t="s">
        <v>75</v>
      </c>
      <c r="I1381" s="6">
        <v>60</v>
      </c>
      <c r="J1381" s="6">
        <v>-4</v>
      </c>
      <c r="K1381" s="6">
        <v>-98</v>
      </c>
      <c r="L1381" s="6" t="s">
        <v>438</v>
      </c>
      <c r="M1381" s="6" t="s">
        <v>207</v>
      </c>
    </row>
    <row r="1382" spans="1:13" ht="14.25" customHeight="1" x14ac:dyDescent="0.2">
      <c r="A1382" s="5">
        <v>45628</v>
      </c>
      <c r="B1382" s="6" t="s">
        <v>83</v>
      </c>
      <c r="C1382" s="6" t="s">
        <v>568</v>
      </c>
      <c r="D1382" s="6" t="s">
        <v>569</v>
      </c>
      <c r="E1382" s="6" t="s">
        <v>264</v>
      </c>
      <c r="F1382" s="6" t="s">
        <v>283</v>
      </c>
      <c r="G1382" s="6" t="s">
        <v>74</v>
      </c>
      <c r="H1382" s="6" t="s">
        <v>75</v>
      </c>
      <c r="I1382" s="6">
        <v>60</v>
      </c>
      <c r="J1382" s="6">
        <v>-4</v>
      </c>
      <c r="K1382" s="6">
        <v>-98</v>
      </c>
      <c r="L1382" s="6" t="s">
        <v>438</v>
      </c>
      <c r="M1382" s="6" t="s">
        <v>207</v>
      </c>
    </row>
    <row r="1383" spans="1:13" ht="14.25" customHeight="1" x14ac:dyDescent="0.2">
      <c r="A1383" s="5">
        <v>45628</v>
      </c>
      <c r="B1383" s="6" t="s">
        <v>83</v>
      </c>
      <c r="C1383" s="6" t="s">
        <v>570</v>
      </c>
      <c r="D1383" s="6" t="s">
        <v>571</v>
      </c>
      <c r="E1383" s="6" t="s">
        <v>294</v>
      </c>
      <c r="F1383" s="6" t="s">
        <v>477</v>
      </c>
      <c r="G1383" s="6" t="s">
        <v>74</v>
      </c>
      <c r="H1383" s="6" t="s">
        <v>75</v>
      </c>
      <c r="I1383" s="6">
        <v>60</v>
      </c>
      <c r="J1383" s="6">
        <v>-4</v>
      </c>
      <c r="K1383" s="6">
        <v>-98</v>
      </c>
      <c r="L1383" s="6" t="s">
        <v>438</v>
      </c>
      <c r="M1383" s="6" t="s">
        <v>207</v>
      </c>
    </row>
    <row r="1384" spans="1:13" ht="14.25" customHeight="1" x14ac:dyDescent="0.2">
      <c r="A1384" s="5">
        <v>45628</v>
      </c>
      <c r="B1384" s="6" t="s">
        <v>83</v>
      </c>
      <c r="C1384" s="6" t="s">
        <v>572</v>
      </c>
      <c r="D1384" s="6" t="s">
        <v>573</v>
      </c>
      <c r="E1384" s="6" t="s">
        <v>264</v>
      </c>
      <c r="F1384" s="6" t="s">
        <v>283</v>
      </c>
      <c r="G1384" s="6" t="s">
        <v>74</v>
      </c>
      <c r="H1384" s="6" t="s">
        <v>75</v>
      </c>
      <c r="I1384" s="6">
        <v>60</v>
      </c>
      <c r="J1384" s="6">
        <v>-4</v>
      </c>
      <c r="K1384" s="6">
        <v>-98</v>
      </c>
      <c r="L1384" s="6" t="s">
        <v>438</v>
      </c>
      <c r="M1384" s="6" t="s">
        <v>207</v>
      </c>
    </row>
    <row r="1385" spans="1:13" ht="14.25" customHeight="1" x14ac:dyDescent="0.2">
      <c r="A1385" s="5">
        <v>45628</v>
      </c>
      <c r="B1385" s="6" t="s">
        <v>83</v>
      </c>
      <c r="C1385" s="6" t="s">
        <v>574</v>
      </c>
      <c r="D1385" s="6" t="s">
        <v>575</v>
      </c>
      <c r="E1385" s="6" t="s">
        <v>264</v>
      </c>
      <c r="F1385" s="6" t="s">
        <v>283</v>
      </c>
      <c r="G1385" s="6" t="s">
        <v>74</v>
      </c>
      <c r="H1385" s="6" t="s">
        <v>75</v>
      </c>
      <c r="I1385" s="6">
        <v>60</v>
      </c>
      <c r="J1385" s="6">
        <v>-4</v>
      </c>
      <c r="K1385" s="6">
        <v>-98</v>
      </c>
      <c r="L1385" s="6" t="s">
        <v>438</v>
      </c>
      <c r="M1385" s="6" t="s">
        <v>207</v>
      </c>
    </row>
    <row r="1386" spans="1:13" ht="14.25" customHeight="1" x14ac:dyDescent="0.2">
      <c r="A1386" s="5">
        <v>45628</v>
      </c>
      <c r="B1386" s="6" t="s">
        <v>83</v>
      </c>
      <c r="C1386" s="6" t="s">
        <v>576</v>
      </c>
      <c r="D1386" s="6" t="s">
        <v>577</v>
      </c>
      <c r="E1386" s="6" t="s">
        <v>264</v>
      </c>
      <c r="F1386" s="6" t="s">
        <v>283</v>
      </c>
      <c r="G1386" s="6" t="s">
        <v>74</v>
      </c>
      <c r="H1386" s="6" t="s">
        <v>75</v>
      </c>
      <c r="I1386" s="6">
        <v>60</v>
      </c>
      <c r="J1386" s="6">
        <v>-4</v>
      </c>
      <c r="K1386" s="6">
        <v>-98</v>
      </c>
      <c r="L1386" s="6" t="s">
        <v>438</v>
      </c>
      <c r="M1386" s="6" t="s">
        <v>207</v>
      </c>
    </row>
    <row r="1387" spans="1:13" ht="14.25" customHeight="1" x14ac:dyDescent="0.2">
      <c r="A1387" s="5">
        <v>45628</v>
      </c>
      <c r="B1387" s="6" t="s">
        <v>83</v>
      </c>
      <c r="C1387" s="6" t="s">
        <v>578</v>
      </c>
      <c r="D1387" s="6" t="s">
        <v>579</v>
      </c>
      <c r="E1387" s="6" t="s">
        <v>264</v>
      </c>
      <c r="F1387" s="6" t="s">
        <v>283</v>
      </c>
      <c r="G1387" s="6" t="s">
        <v>74</v>
      </c>
      <c r="H1387" s="6" t="s">
        <v>75</v>
      </c>
      <c r="I1387" s="6">
        <v>60</v>
      </c>
      <c r="J1387" s="6">
        <v>-4</v>
      </c>
      <c r="K1387" s="6">
        <v>-98</v>
      </c>
      <c r="L1387" s="6" t="s">
        <v>438</v>
      </c>
      <c r="M1387" s="6" t="s">
        <v>207</v>
      </c>
    </row>
    <row r="1388" spans="1:13" ht="14.25" customHeight="1" x14ac:dyDescent="0.2">
      <c r="A1388" s="5">
        <v>45628</v>
      </c>
      <c r="B1388" s="6" t="s">
        <v>83</v>
      </c>
      <c r="C1388" s="6" t="s">
        <v>580</v>
      </c>
      <c r="D1388" s="6" t="s">
        <v>581</v>
      </c>
      <c r="E1388" s="6" t="s">
        <v>264</v>
      </c>
      <c r="F1388" s="6" t="s">
        <v>283</v>
      </c>
      <c r="G1388" s="6" t="s">
        <v>74</v>
      </c>
      <c r="H1388" s="6" t="s">
        <v>75</v>
      </c>
      <c r="I1388" s="6">
        <v>60</v>
      </c>
      <c r="J1388" s="6">
        <v>-4</v>
      </c>
      <c r="K1388" s="6">
        <v>-98</v>
      </c>
      <c r="L1388" s="6" t="s">
        <v>438</v>
      </c>
      <c r="M1388" s="6" t="s">
        <v>207</v>
      </c>
    </row>
    <row r="1389" spans="1:13" ht="14.25" customHeight="1" x14ac:dyDescent="0.2">
      <c r="A1389" s="5">
        <v>45628</v>
      </c>
      <c r="B1389" s="6" t="s">
        <v>83</v>
      </c>
      <c r="C1389" s="6" t="s">
        <v>582</v>
      </c>
      <c r="D1389" s="6" t="s">
        <v>583</v>
      </c>
      <c r="E1389" s="6" t="s">
        <v>264</v>
      </c>
      <c r="F1389" s="6" t="s">
        <v>283</v>
      </c>
      <c r="G1389" s="6" t="s">
        <v>74</v>
      </c>
      <c r="H1389" s="6" t="s">
        <v>75</v>
      </c>
      <c r="I1389" s="6">
        <v>60</v>
      </c>
      <c r="J1389" s="6">
        <v>-4</v>
      </c>
      <c r="K1389" s="6">
        <v>-98</v>
      </c>
      <c r="L1389" s="6" t="s">
        <v>438</v>
      </c>
      <c r="M1389" s="6" t="s">
        <v>207</v>
      </c>
    </row>
    <row r="1390" spans="1:13" ht="14.25" customHeight="1" x14ac:dyDescent="0.2">
      <c r="A1390" s="5">
        <v>45628</v>
      </c>
      <c r="B1390" s="6" t="s">
        <v>83</v>
      </c>
      <c r="C1390" s="6" t="s">
        <v>584</v>
      </c>
      <c r="D1390" s="6" t="s">
        <v>585</v>
      </c>
      <c r="E1390" s="6" t="s">
        <v>264</v>
      </c>
      <c r="F1390" s="6" t="s">
        <v>283</v>
      </c>
      <c r="G1390" s="6" t="s">
        <v>74</v>
      </c>
      <c r="H1390" s="6" t="s">
        <v>75</v>
      </c>
      <c r="I1390" s="6">
        <v>60</v>
      </c>
      <c r="J1390" s="6">
        <v>-4</v>
      </c>
      <c r="K1390" s="6">
        <v>-98</v>
      </c>
      <c r="L1390" s="6" t="s">
        <v>438</v>
      </c>
      <c r="M1390" s="6" t="s">
        <v>207</v>
      </c>
    </row>
    <row r="1391" spans="1:13" ht="14.25" customHeight="1" x14ac:dyDescent="0.2">
      <c r="A1391" s="5">
        <v>45628</v>
      </c>
      <c r="B1391" s="6" t="s">
        <v>83</v>
      </c>
      <c r="C1391" s="6" t="s">
        <v>586</v>
      </c>
      <c r="D1391" s="6" t="s">
        <v>587</v>
      </c>
      <c r="E1391" s="6" t="s">
        <v>264</v>
      </c>
      <c r="F1391" s="6" t="s">
        <v>283</v>
      </c>
      <c r="G1391" s="6" t="s">
        <v>74</v>
      </c>
      <c r="H1391" s="6" t="s">
        <v>75</v>
      </c>
      <c r="I1391" s="6">
        <v>60</v>
      </c>
      <c r="J1391" s="6">
        <v>-4</v>
      </c>
      <c r="K1391" s="6">
        <v>-98</v>
      </c>
      <c r="L1391" s="6" t="s">
        <v>438</v>
      </c>
      <c r="M1391" s="6" t="s">
        <v>207</v>
      </c>
    </row>
    <row r="1392" spans="1:13" ht="14.25" customHeight="1" x14ac:dyDescent="0.2">
      <c r="A1392" s="5">
        <v>45628</v>
      </c>
      <c r="B1392" s="6" t="s">
        <v>83</v>
      </c>
      <c r="C1392" s="6" t="s">
        <v>588</v>
      </c>
      <c r="D1392" s="6" t="s">
        <v>589</v>
      </c>
      <c r="E1392" s="6" t="s">
        <v>264</v>
      </c>
      <c r="F1392" s="6" t="s">
        <v>283</v>
      </c>
      <c r="G1392" s="6" t="s">
        <v>74</v>
      </c>
      <c r="H1392" s="6" t="s">
        <v>75</v>
      </c>
      <c r="I1392" s="6">
        <v>60</v>
      </c>
      <c r="J1392" s="6">
        <v>-4</v>
      </c>
      <c r="K1392" s="6">
        <v>-98</v>
      </c>
      <c r="L1392" s="6" t="s">
        <v>438</v>
      </c>
      <c r="M1392" s="6" t="s">
        <v>207</v>
      </c>
    </row>
    <row r="1393" spans="1:13" ht="14.25" customHeight="1" x14ac:dyDescent="0.2">
      <c r="A1393" s="5">
        <v>45628</v>
      </c>
      <c r="B1393" s="6" t="s">
        <v>83</v>
      </c>
      <c r="C1393" s="6" t="s">
        <v>590</v>
      </c>
      <c r="D1393" s="6" t="s">
        <v>591</v>
      </c>
      <c r="E1393" s="6" t="s">
        <v>449</v>
      </c>
      <c r="F1393" s="6" t="s">
        <v>450</v>
      </c>
      <c r="G1393" s="6" t="s">
        <v>74</v>
      </c>
      <c r="H1393" s="6" t="s">
        <v>75</v>
      </c>
      <c r="I1393" s="6">
        <v>60</v>
      </c>
      <c r="J1393" s="6">
        <v>-4</v>
      </c>
      <c r="K1393" s="6">
        <v>-98</v>
      </c>
      <c r="L1393" s="6" t="s">
        <v>438</v>
      </c>
      <c r="M1393" s="6" t="s">
        <v>207</v>
      </c>
    </row>
    <row r="1394" spans="1:13" ht="14.25" customHeight="1" x14ac:dyDescent="0.2">
      <c r="A1394" s="5">
        <v>45628</v>
      </c>
      <c r="B1394" s="6" t="s">
        <v>83</v>
      </c>
      <c r="C1394" s="6" t="s">
        <v>592</v>
      </c>
      <c r="D1394" s="6" t="s">
        <v>593</v>
      </c>
      <c r="E1394" s="6" t="s">
        <v>264</v>
      </c>
      <c r="F1394" s="6" t="s">
        <v>283</v>
      </c>
      <c r="G1394" s="6" t="s">
        <v>74</v>
      </c>
      <c r="H1394" s="6" t="s">
        <v>75</v>
      </c>
      <c r="I1394" s="6">
        <v>60</v>
      </c>
      <c r="J1394" s="6">
        <v>-4</v>
      </c>
      <c r="K1394" s="6">
        <v>-98</v>
      </c>
      <c r="L1394" s="6" t="s">
        <v>438</v>
      </c>
      <c r="M1394" s="6" t="s">
        <v>207</v>
      </c>
    </row>
    <row r="1395" spans="1:13" ht="14.25" customHeight="1" x14ac:dyDescent="0.2">
      <c r="A1395" s="5">
        <v>45628</v>
      </c>
      <c r="B1395" s="6" t="s">
        <v>83</v>
      </c>
      <c r="C1395" s="6" t="s">
        <v>594</v>
      </c>
      <c r="D1395" s="6" t="s">
        <v>595</v>
      </c>
      <c r="E1395" s="6" t="s">
        <v>264</v>
      </c>
      <c r="F1395" s="6" t="s">
        <v>283</v>
      </c>
      <c r="G1395" s="6" t="s">
        <v>74</v>
      </c>
      <c r="H1395" s="6" t="s">
        <v>75</v>
      </c>
      <c r="I1395" s="6">
        <v>60</v>
      </c>
      <c r="J1395" s="6">
        <v>-4</v>
      </c>
      <c r="K1395" s="6">
        <v>-98</v>
      </c>
      <c r="L1395" s="6" t="s">
        <v>438</v>
      </c>
      <c r="M1395" s="6" t="s">
        <v>207</v>
      </c>
    </row>
    <row r="1396" spans="1:13" ht="14.25" customHeight="1" x14ac:dyDescent="0.2">
      <c r="A1396" s="5">
        <v>45628</v>
      </c>
      <c r="B1396" s="6" t="s">
        <v>83</v>
      </c>
      <c r="C1396" s="6" t="s">
        <v>596</v>
      </c>
      <c r="D1396" s="6" t="s">
        <v>597</v>
      </c>
      <c r="E1396" s="6" t="s">
        <v>294</v>
      </c>
      <c r="F1396" s="6" t="s">
        <v>477</v>
      </c>
      <c r="G1396" s="6" t="s">
        <v>74</v>
      </c>
      <c r="H1396" s="6" t="s">
        <v>75</v>
      </c>
      <c r="I1396" s="6">
        <v>60</v>
      </c>
      <c r="J1396" s="6">
        <v>-4</v>
      </c>
      <c r="K1396" s="6">
        <v>-98</v>
      </c>
      <c r="L1396" s="6" t="s">
        <v>438</v>
      </c>
      <c r="M1396" s="6" t="s">
        <v>207</v>
      </c>
    </row>
    <row r="1397" spans="1:13" ht="14.25" customHeight="1" x14ac:dyDescent="0.2">
      <c r="A1397" s="5">
        <v>45628</v>
      </c>
      <c r="B1397" s="6" t="s">
        <v>83</v>
      </c>
      <c r="C1397" s="6" t="s">
        <v>598</v>
      </c>
      <c r="D1397" s="6" t="s">
        <v>599</v>
      </c>
      <c r="E1397" s="6" t="s">
        <v>264</v>
      </c>
      <c r="F1397" s="6" t="s">
        <v>283</v>
      </c>
      <c r="G1397" s="6" t="s">
        <v>74</v>
      </c>
      <c r="H1397" s="6" t="s">
        <v>75</v>
      </c>
      <c r="I1397" s="6">
        <v>60</v>
      </c>
      <c r="J1397" s="6">
        <v>-4</v>
      </c>
      <c r="K1397" s="6">
        <v>-98</v>
      </c>
      <c r="L1397" s="6" t="s">
        <v>438</v>
      </c>
      <c r="M1397" s="6" t="s">
        <v>207</v>
      </c>
    </row>
    <row r="1398" spans="1:13" ht="14.25" customHeight="1" x14ac:dyDescent="0.2">
      <c r="A1398" s="5">
        <v>45628</v>
      </c>
      <c r="B1398" s="6" t="s">
        <v>83</v>
      </c>
      <c r="C1398" s="6" t="s">
        <v>600</v>
      </c>
      <c r="D1398" s="6" t="s">
        <v>601</v>
      </c>
      <c r="E1398" s="6" t="s">
        <v>264</v>
      </c>
      <c r="F1398" s="6" t="s">
        <v>283</v>
      </c>
      <c r="G1398" s="6" t="s">
        <v>74</v>
      </c>
      <c r="H1398" s="6" t="s">
        <v>75</v>
      </c>
      <c r="I1398" s="6">
        <v>60</v>
      </c>
      <c r="J1398" s="6">
        <v>-4</v>
      </c>
      <c r="K1398" s="6">
        <v>-98</v>
      </c>
      <c r="L1398" s="6" t="s">
        <v>438</v>
      </c>
      <c r="M1398" s="6" t="s">
        <v>207</v>
      </c>
    </row>
    <row r="1399" spans="1:13" ht="14.25" customHeight="1" x14ac:dyDescent="0.2">
      <c r="A1399" s="5">
        <v>45628</v>
      </c>
      <c r="B1399" s="6" t="s">
        <v>83</v>
      </c>
      <c r="C1399" s="6" t="s">
        <v>602</v>
      </c>
      <c r="D1399" s="6" t="s">
        <v>603</v>
      </c>
      <c r="E1399" s="6" t="s">
        <v>264</v>
      </c>
      <c r="F1399" s="6" t="s">
        <v>283</v>
      </c>
      <c r="G1399" s="6" t="s">
        <v>74</v>
      </c>
      <c r="H1399" s="6" t="s">
        <v>75</v>
      </c>
      <c r="I1399" s="6">
        <v>60</v>
      </c>
      <c r="J1399" s="6">
        <v>-4</v>
      </c>
      <c r="K1399" s="6">
        <v>-98</v>
      </c>
      <c r="L1399" s="6" t="s">
        <v>438</v>
      </c>
      <c r="M1399" s="6" t="s">
        <v>207</v>
      </c>
    </row>
    <row r="1400" spans="1:13" ht="14.25" customHeight="1" x14ac:dyDescent="0.2">
      <c r="A1400" s="5">
        <v>45628</v>
      </c>
      <c r="B1400" s="6" t="s">
        <v>83</v>
      </c>
      <c r="C1400" s="6" t="s">
        <v>604</v>
      </c>
      <c r="D1400" s="6" t="s">
        <v>605</v>
      </c>
      <c r="E1400" s="6" t="s">
        <v>264</v>
      </c>
      <c r="F1400" s="6" t="s">
        <v>283</v>
      </c>
      <c r="G1400" s="6" t="s">
        <v>74</v>
      </c>
      <c r="H1400" s="6" t="s">
        <v>75</v>
      </c>
      <c r="I1400" s="6">
        <v>60</v>
      </c>
      <c r="J1400" s="6">
        <v>-4</v>
      </c>
      <c r="K1400" s="6">
        <v>-98</v>
      </c>
      <c r="L1400" s="6" t="s">
        <v>438</v>
      </c>
      <c r="M1400" s="6" t="s">
        <v>207</v>
      </c>
    </row>
    <row r="1401" spans="1:13" ht="14.25" customHeight="1" x14ac:dyDescent="0.2">
      <c r="A1401" s="5">
        <v>45628</v>
      </c>
      <c r="B1401" s="6" t="s">
        <v>83</v>
      </c>
      <c r="C1401" s="6" t="s">
        <v>606</v>
      </c>
      <c r="D1401" s="6" t="s">
        <v>607</v>
      </c>
      <c r="E1401" s="6" t="s">
        <v>264</v>
      </c>
      <c r="F1401" s="6" t="s">
        <v>283</v>
      </c>
      <c r="G1401" s="6" t="s">
        <v>74</v>
      </c>
      <c r="H1401" s="6" t="s">
        <v>75</v>
      </c>
      <c r="I1401" s="6">
        <v>60</v>
      </c>
      <c r="J1401" s="6">
        <v>-4</v>
      </c>
      <c r="K1401" s="6">
        <v>-98</v>
      </c>
      <c r="L1401" s="6" t="s">
        <v>438</v>
      </c>
      <c r="M1401" s="6" t="s">
        <v>207</v>
      </c>
    </row>
    <row r="1402" spans="1:13" ht="14.25" customHeight="1" x14ac:dyDescent="0.2">
      <c r="A1402" s="5">
        <v>45628</v>
      </c>
      <c r="B1402" s="6" t="s">
        <v>83</v>
      </c>
      <c r="C1402" s="6" t="s">
        <v>608</v>
      </c>
      <c r="D1402" s="6" t="s">
        <v>609</v>
      </c>
      <c r="E1402" s="6" t="s">
        <v>264</v>
      </c>
      <c r="F1402" s="6" t="s">
        <v>283</v>
      </c>
      <c r="G1402" s="6" t="s">
        <v>74</v>
      </c>
      <c r="H1402" s="6" t="s">
        <v>75</v>
      </c>
      <c r="I1402" s="6">
        <v>60</v>
      </c>
      <c r="J1402" s="6">
        <v>-4</v>
      </c>
      <c r="K1402" s="6">
        <v>-98</v>
      </c>
      <c r="L1402" s="6" t="s">
        <v>438</v>
      </c>
      <c r="M1402" s="6" t="s">
        <v>207</v>
      </c>
    </row>
    <row r="1403" spans="1:13" ht="14.25" customHeight="1" x14ac:dyDescent="0.2">
      <c r="A1403" s="5">
        <v>45628</v>
      </c>
      <c r="B1403" s="6" t="s">
        <v>83</v>
      </c>
      <c r="C1403" s="6" t="s">
        <v>292</v>
      </c>
      <c r="D1403" s="6" t="s">
        <v>293</v>
      </c>
      <c r="E1403" s="6" t="s">
        <v>294</v>
      </c>
      <c r="F1403" s="6" t="s">
        <v>295</v>
      </c>
      <c r="G1403" s="6" t="s">
        <v>74</v>
      </c>
      <c r="H1403" s="6" t="s">
        <v>75</v>
      </c>
      <c r="I1403" s="6">
        <v>60</v>
      </c>
      <c r="J1403" s="6">
        <v>-2</v>
      </c>
      <c r="K1403" s="6">
        <v>-49</v>
      </c>
      <c r="L1403" s="6" t="s">
        <v>86</v>
      </c>
      <c r="M1403" s="6" t="s">
        <v>207</v>
      </c>
    </row>
    <row r="1404" spans="1:13" ht="14.25" customHeight="1" x14ac:dyDescent="0.2">
      <c r="A1404" s="5">
        <v>45628</v>
      </c>
      <c r="B1404" s="6" t="s">
        <v>83</v>
      </c>
      <c r="C1404" s="6" t="s">
        <v>610</v>
      </c>
      <c r="D1404" s="6" t="s">
        <v>611</v>
      </c>
      <c r="E1404" s="6" t="s">
        <v>264</v>
      </c>
      <c r="F1404" s="6" t="s">
        <v>283</v>
      </c>
      <c r="G1404" s="6" t="s">
        <v>74</v>
      </c>
      <c r="H1404" s="6" t="s">
        <v>75</v>
      </c>
      <c r="I1404" s="6">
        <v>60</v>
      </c>
      <c r="J1404" s="6">
        <v>-4</v>
      </c>
      <c r="K1404" s="6">
        <v>-98</v>
      </c>
      <c r="L1404" s="6" t="s">
        <v>438</v>
      </c>
      <c r="M1404" s="6" t="s">
        <v>207</v>
      </c>
    </row>
    <row r="1405" spans="1:13" ht="14.25" customHeight="1" x14ac:dyDescent="0.2">
      <c r="A1405" s="5">
        <v>45628</v>
      </c>
      <c r="B1405" s="6" t="s">
        <v>83</v>
      </c>
      <c r="C1405" s="6" t="s">
        <v>612</v>
      </c>
      <c r="D1405" s="6" t="s">
        <v>613</v>
      </c>
      <c r="E1405" s="6" t="s">
        <v>264</v>
      </c>
      <c r="F1405" s="6" t="s">
        <v>283</v>
      </c>
      <c r="G1405" s="6" t="s">
        <v>74</v>
      </c>
      <c r="H1405" s="6" t="s">
        <v>75</v>
      </c>
      <c r="I1405" s="6">
        <v>60</v>
      </c>
      <c r="J1405" s="6">
        <v>-4</v>
      </c>
      <c r="K1405" s="6">
        <v>-98</v>
      </c>
      <c r="L1405" s="6" t="s">
        <v>438</v>
      </c>
      <c r="M1405" s="6" t="s">
        <v>207</v>
      </c>
    </row>
    <row r="1406" spans="1:13" ht="14.25" customHeight="1" x14ac:dyDescent="0.2">
      <c r="A1406" s="5">
        <v>45628</v>
      </c>
      <c r="B1406" s="6" t="s">
        <v>83</v>
      </c>
      <c r="C1406" s="6" t="s">
        <v>614</v>
      </c>
      <c r="D1406" s="6" t="s">
        <v>615</v>
      </c>
      <c r="E1406" s="6" t="s">
        <v>264</v>
      </c>
      <c r="F1406" s="6" t="s">
        <v>283</v>
      </c>
      <c r="G1406" s="6" t="s">
        <v>74</v>
      </c>
      <c r="H1406" s="6" t="s">
        <v>75</v>
      </c>
      <c r="I1406" s="6">
        <v>60</v>
      </c>
      <c r="J1406" s="6">
        <v>-4</v>
      </c>
      <c r="K1406" s="6">
        <v>-98</v>
      </c>
      <c r="L1406" s="6" t="s">
        <v>438</v>
      </c>
      <c r="M1406" s="6" t="s">
        <v>207</v>
      </c>
    </row>
    <row r="1407" spans="1:13" ht="14.25" customHeight="1" x14ac:dyDescent="0.2">
      <c r="A1407" s="5">
        <v>45628</v>
      </c>
      <c r="B1407" s="6" t="s">
        <v>83</v>
      </c>
      <c r="C1407" s="6" t="s">
        <v>616</v>
      </c>
      <c r="D1407" s="6" t="s">
        <v>617</v>
      </c>
      <c r="E1407" s="6" t="s">
        <v>264</v>
      </c>
      <c r="F1407" s="6" t="s">
        <v>283</v>
      </c>
      <c r="G1407" s="6" t="s">
        <v>74</v>
      </c>
      <c r="H1407" s="6" t="s">
        <v>75</v>
      </c>
      <c r="I1407" s="6">
        <v>60</v>
      </c>
      <c r="J1407" s="6">
        <v>-4</v>
      </c>
      <c r="K1407" s="6">
        <v>-98</v>
      </c>
      <c r="L1407" s="6" t="s">
        <v>438</v>
      </c>
      <c r="M1407" s="6" t="s">
        <v>207</v>
      </c>
    </row>
    <row r="1408" spans="1:13" ht="14.25" customHeight="1" x14ac:dyDescent="0.2">
      <c r="A1408" s="5">
        <v>45628</v>
      </c>
      <c r="B1408" s="6" t="s">
        <v>83</v>
      </c>
      <c r="C1408" s="6" t="s">
        <v>618</v>
      </c>
      <c r="D1408" s="6" t="s">
        <v>619</v>
      </c>
      <c r="E1408" s="6" t="s">
        <v>294</v>
      </c>
      <c r="F1408" s="6" t="s">
        <v>477</v>
      </c>
      <c r="G1408" s="6" t="s">
        <v>74</v>
      </c>
      <c r="H1408" s="6" t="s">
        <v>75</v>
      </c>
      <c r="I1408" s="6">
        <v>60</v>
      </c>
      <c r="J1408" s="6">
        <v>-4</v>
      </c>
      <c r="K1408" s="6">
        <v>-98</v>
      </c>
      <c r="L1408" s="6" t="s">
        <v>438</v>
      </c>
      <c r="M1408" s="6" t="s">
        <v>207</v>
      </c>
    </row>
    <row r="1409" spans="1:13" ht="14.25" customHeight="1" x14ac:dyDescent="0.2">
      <c r="A1409" s="5">
        <v>45628</v>
      </c>
      <c r="B1409" s="6" t="s">
        <v>83</v>
      </c>
      <c r="C1409" s="6" t="s">
        <v>620</v>
      </c>
      <c r="D1409" s="6" t="s">
        <v>621</v>
      </c>
      <c r="E1409" s="6" t="s">
        <v>264</v>
      </c>
      <c r="F1409" s="6" t="s">
        <v>283</v>
      </c>
      <c r="G1409" s="6" t="s">
        <v>74</v>
      </c>
      <c r="H1409" s="6" t="s">
        <v>75</v>
      </c>
      <c r="I1409" s="6">
        <v>60</v>
      </c>
      <c r="J1409" s="6">
        <v>-4</v>
      </c>
      <c r="K1409" s="6">
        <v>-98</v>
      </c>
      <c r="L1409" s="6" t="s">
        <v>438</v>
      </c>
      <c r="M1409" s="6" t="s">
        <v>207</v>
      </c>
    </row>
    <row r="1410" spans="1:13" ht="14.25" customHeight="1" x14ac:dyDescent="0.2">
      <c r="A1410" s="5">
        <v>45628</v>
      </c>
      <c r="B1410" s="6" t="s">
        <v>83</v>
      </c>
      <c r="C1410" s="6" t="s">
        <v>230</v>
      </c>
      <c r="D1410" s="6" t="s">
        <v>231</v>
      </c>
      <c r="E1410" s="6" t="s">
        <v>224</v>
      </c>
      <c r="F1410" s="6" t="s">
        <v>232</v>
      </c>
      <c r="G1410" s="6" t="s">
        <v>74</v>
      </c>
      <c r="H1410" s="6" t="s">
        <v>75</v>
      </c>
      <c r="I1410" s="6">
        <v>60</v>
      </c>
      <c r="J1410" s="6">
        <v>-6</v>
      </c>
      <c r="K1410" s="6">
        <v>-147</v>
      </c>
      <c r="L1410" s="6" t="s">
        <v>153</v>
      </c>
      <c r="M1410" s="6" t="s">
        <v>207</v>
      </c>
    </row>
    <row r="1411" spans="1:13" ht="14.25" customHeight="1" x14ac:dyDescent="0.2">
      <c r="A1411" s="5">
        <v>45628</v>
      </c>
      <c r="B1411" s="6" t="s">
        <v>83</v>
      </c>
      <c r="C1411" s="6" t="s">
        <v>622</v>
      </c>
      <c r="D1411" s="6" t="s">
        <v>623</v>
      </c>
      <c r="E1411" s="6" t="s">
        <v>264</v>
      </c>
      <c r="F1411" s="6" t="s">
        <v>283</v>
      </c>
      <c r="G1411" s="6" t="s">
        <v>74</v>
      </c>
      <c r="H1411" s="6" t="s">
        <v>75</v>
      </c>
      <c r="I1411" s="6">
        <v>60</v>
      </c>
      <c r="J1411" s="6">
        <v>-4</v>
      </c>
      <c r="K1411" s="6">
        <v>-98</v>
      </c>
      <c r="L1411" s="6" t="s">
        <v>438</v>
      </c>
      <c r="M1411" s="6" t="s">
        <v>207</v>
      </c>
    </row>
    <row r="1412" spans="1:13" ht="14.25" customHeight="1" x14ac:dyDescent="0.2">
      <c r="A1412" s="5">
        <v>45628</v>
      </c>
      <c r="B1412" s="6" t="s">
        <v>83</v>
      </c>
      <c r="C1412" s="6" t="s">
        <v>624</v>
      </c>
      <c r="D1412" s="6" t="s">
        <v>625</v>
      </c>
      <c r="E1412" s="6" t="s">
        <v>264</v>
      </c>
      <c r="F1412" s="6" t="s">
        <v>283</v>
      </c>
      <c r="G1412" s="6" t="s">
        <v>74</v>
      </c>
      <c r="H1412" s="6" t="s">
        <v>75</v>
      </c>
      <c r="I1412" s="6">
        <v>60</v>
      </c>
      <c r="J1412" s="6">
        <v>-4</v>
      </c>
      <c r="K1412" s="6">
        <v>-98</v>
      </c>
      <c r="L1412" s="6" t="s">
        <v>438</v>
      </c>
      <c r="M1412" s="6" t="s">
        <v>207</v>
      </c>
    </row>
    <row r="1413" spans="1:13" ht="14.25" customHeight="1" x14ac:dyDescent="0.2">
      <c r="A1413" s="5">
        <v>45628</v>
      </c>
      <c r="B1413" s="6" t="s">
        <v>83</v>
      </c>
      <c r="C1413" s="6" t="s">
        <v>626</v>
      </c>
      <c r="D1413" s="6" t="s">
        <v>627</v>
      </c>
      <c r="E1413" s="6" t="s">
        <v>264</v>
      </c>
      <c r="F1413" s="6" t="s">
        <v>283</v>
      </c>
      <c r="G1413" s="6" t="s">
        <v>74</v>
      </c>
      <c r="H1413" s="6" t="s">
        <v>75</v>
      </c>
      <c r="I1413" s="6">
        <v>60</v>
      </c>
      <c r="J1413" s="6">
        <v>-4</v>
      </c>
      <c r="K1413" s="6">
        <v>-98</v>
      </c>
      <c r="L1413" s="6" t="s">
        <v>438</v>
      </c>
      <c r="M1413" s="6" t="s">
        <v>207</v>
      </c>
    </row>
    <row r="1414" spans="1:13" ht="14.25" customHeight="1" x14ac:dyDescent="0.2">
      <c r="A1414" s="5">
        <v>45628</v>
      </c>
      <c r="B1414" s="6" t="s">
        <v>83</v>
      </c>
      <c r="C1414" s="6" t="s">
        <v>628</v>
      </c>
      <c r="D1414" s="6" t="s">
        <v>629</v>
      </c>
      <c r="E1414" s="6" t="s">
        <v>264</v>
      </c>
      <c r="F1414" s="6" t="s">
        <v>283</v>
      </c>
      <c r="G1414" s="6" t="s">
        <v>74</v>
      </c>
      <c r="H1414" s="6" t="s">
        <v>75</v>
      </c>
      <c r="I1414" s="6">
        <v>60</v>
      </c>
      <c r="J1414" s="6">
        <v>-4</v>
      </c>
      <c r="K1414" s="6">
        <v>-98</v>
      </c>
      <c r="L1414" s="6" t="s">
        <v>438</v>
      </c>
      <c r="M1414" s="6" t="s">
        <v>207</v>
      </c>
    </row>
    <row r="1415" spans="1:13" ht="14.25" customHeight="1" x14ac:dyDescent="0.2">
      <c r="A1415" s="5">
        <v>45628</v>
      </c>
      <c r="B1415" s="6" t="s">
        <v>83</v>
      </c>
      <c r="C1415" s="6" t="s">
        <v>630</v>
      </c>
      <c r="D1415" s="6" t="s">
        <v>631</v>
      </c>
      <c r="E1415" s="6" t="s">
        <v>264</v>
      </c>
      <c r="F1415" s="6" t="s">
        <v>283</v>
      </c>
      <c r="G1415" s="6" t="s">
        <v>74</v>
      </c>
      <c r="H1415" s="6" t="s">
        <v>75</v>
      </c>
      <c r="I1415" s="6">
        <v>60</v>
      </c>
      <c r="J1415" s="6">
        <v>-4</v>
      </c>
      <c r="K1415" s="6">
        <v>-98</v>
      </c>
      <c r="L1415" s="6" t="s">
        <v>438</v>
      </c>
      <c r="M1415" s="6" t="s">
        <v>207</v>
      </c>
    </row>
    <row r="1416" spans="1:13" ht="14.25" customHeight="1" x14ac:dyDescent="0.2">
      <c r="A1416" s="5">
        <v>45628</v>
      </c>
      <c r="B1416" s="6" t="s">
        <v>83</v>
      </c>
      <c r="C1416" s="6" t="s">
        <v>632</v>
      </c>
      <c r="D1416" s="6" t="s">
        <v>633</v>
      </c>
      <c r="E1416" s="6" t="s">
        <v>264</v>
      </c>
      <c r="F1416" s="6" t="s">
        <v>283</v>
      </c>
      <c r="G1416" s="6" t="s">
        <v>74</v>
      </c>
      <c r="H1416" s="6" t="s">
        <v>75</v>
      </c>
      <c r="I1416" s="6">
        <v>60</v>
      </c>
      <c r="J1416" s="6">
        <v>-4</v>
      </c>
      <c r="K1416" s="6">
        <v>-98</v>
      </c>
      <c r="L1416" s="6" t="s">
        <v>438</v>
      </c>
      <c r="M1416" s="6" t="s">
        <v>207</v>
      </c>
    </row>
    <row r="1417" spans="1:13" ht="14.25" customHeight="1" x14ac:dyDescent="0.2">
      <c r="A1417" s="5">
        <v>45628</v>
      </c>
      <c r="B1417" s="6" t="s">
        <v>83</v>
      </c>
      <c r="C1417" s="6" t="s">
        <v>634</v>
      </c>
      <c r="D1417" s="6" t="s">
        <v>635</v>
      </c>
      <c r="E1417" s="6" t="s">
        <v>294</v>
      </c>
      <c r="F1417" s="6" t="s">
        <v>477</v>
      </c>
      <c r="G1417" s="6" t="s">
        <v>74</v>
      </c>
      <c r="H1417" s="6" t="s">
        <v>75</v>
      </c>
      <c r="I1417" s="6">
        <v>60</v>
      </c>
      <c r="J1417" s="6">
        <v>-4</v>
      </c>
      <c r="K1417" s="6">
        <v>-98</v>
      </c>
      <c r="L1417" s="6" t="s">
        <v>438</v>
      </c>
      <c r="M1417" s="6" t="s">
        <v>207</v>
      </c>
    </row>
    <row r="1418" spans="1:13" ht="14.25" customHeight="1" x14ac:dyDescent="0.2">
      <c r="A1418" s="5">
        <v>45628</v>
      </c>
      <c r="B1418" s="6" t="s">
        <v>83</v>
      </c>
      <c r="C1418" s="6" t="s">
        <v>636</v>
      </c>
      <c r="D1418" s="6" t="s">
        <v>637</v>
      </c>
      <c r="E1418" s="6" t="s">
        <v>264</v>
      </c>
      <c r="F1418" s="6" t="s">
        <v>283</v>
      </c>
      <c r="G1418" s="6" t="s">
        <v>74</v>
      </c>
      <c r="H1418" s="6" t="s">
        <v>75</v>
      </c>
      <c r="I1418" s="6">
        <v>60</v>
      </c>
      <c r="J1418" s="6">
        <v>-4</v>
      </c>
      <c r="K1418" s="6">
        <v>-98</v>
      </c>
      <c r="L1418" s="6" t="s">
        <v>438</v>
      </c>
      <c r="M1418" s="6" t="s">
        <v>207</v>
      </c>
    </row>
    <row r="1419" spans="1:13" ht="14.25" customHeight="1" x14ac:dyDescent="0.2">
      <c r="A1419" s="5">
        <v>45628</v>
      </c>
      <c r="B1419" s="6" t="s">
        <v>83</v>
      </c>
      <c r="C1419" s="6" t="s">
        <v>638</v>
      </c>
      <c r="D1419" s="6" t="s">
        <v>639</v>
      </c>
      <c r="E1419" s="6" t="s">
        <v>264</v>
      </c>
      <c r="F1419" s="6" t="s">
        <v>283</v>
      </c>
      <c r="G1419" s="6" t="s">
        <v>74</v>
      </c>
      <c r="H1419" s="6" t="s">
        <v>75</v>
      </c>
      <c r="I1419" s="6">
        <v>60</v>
      </c>
      <c r="J1419" s="6">
        <v>-4</v>
      </c>
      <c r="K1419" s="6">
        <v>-98</v>
      </c>
      <c r="L1419" s="6" t="s">
        <v>438</v>
      </c>
      <c r="M1419" s="6" t="s">
        <v>207</v>
      </c>
    </row>
    <row r="1420" spans="1:13" ht="14.25" customHeight="1" x14ac:dyDescent="0.2">
      <c r="A1420" s="5">
        <v>45628</v>
      </c>
      <c r="B1420" s="6" t="s">
        <v>83</v>
      </c>
      <c r="C1420" s="6" t="s">
        <v>640</v>
      </c>
      <c r="D1420" s="6" t="s">
        <v>641</v>
      </c>
      <c r="E1420" s="6" t="s">
        <v>264</v>
      </c>
      <c r="F1420" s="6" t="s">
        <v>283</v>
      </c>
      <c r="G1420" s="6" t="s">
        <v>74</v>
      </c>
      <c r="H1420" s="6" t="s">
        <v>75</v>
      </c>
      <c r="I1420" s="6">
        <v>60</v>
      </c>
      <c r="J1420" s="6">
        <v>-4</v>
      </c>
      <c r="K1420" s="6">
        <v>-98</v>
      </c>
      <c r="L1420" s="6" t="s">
        <v>438</v>
      </c>
      <c r="M1420" s="6" t="s">
        <v>207</v>
      </c>
    </row>
    <row r="1421" spans="1:13" ht="14.25" customHeight="1" x14ac:dyDescent="0.2">
      <c r="A1421" s="5">
        <v>45628</v>
      </c>
      <c r="B1421" s="6" t="s">
        <v>83</v>
      </c>
      <c r="C1421" s="6" t="s">
        <v>642</v>
      </c>
      <c r="D1421" s="6" t="s">
        <v>643</v>
      </c>
      <c r="E1421" s="6" t="s">
        <v>264</v>
      </c>
      <c r="F1421" s="6" t="s">
        <v>283</v>
      </c>
      <c r="G1421" s="6" t="s">
        <v>74</v>
      </c>
      <c r="H1421" s="6" t="s">
        <v>75</v>
      </c>
      <c r="I1421" s="6">
        <v>60</v>
      </c>
      <c r="J1421" s="6">
        <v>-4</v>
      </c>
      <c r="K1421" s="6">
        <v>-98</v>
      </c>
      <c r="L1421" s="6" t="s">
        <v>438</v>
      </c>
      <c r="M1421" s="6" t="s">
        <v>207</v>
      </c>
    </row>
    <row r="1422" spans="1:13" ht="14.25" customHeight="1" x14ac:dyDescent="0.2">
      <c r="A1422" s="5">
        <v>45628</v>
      </c>
      <c r="B1422" s="6" t="s">
        <v>83</v>
      </c>
      <c r="C1422" s="6" t="s">
        <v>644</v>
      </c>
      <c r="D1422" s="6" t="s">
        <v>645</v>
      </c>
      <c r="E1422" s="6" t="s">
        <v>264</v>
      </c>
      <c r="F1422" s="6" t="s">
        <v>283</v>
      </c>
      <c r="G1422" s="6" t="s">
        <v>74</v>
      </c>
      <c r="H1422" s="6" t="s">
        <v>75</v>
      </c>
      <c r="I1422" s="6">
        <v>60</v>
      </c>
      <c r="J1422" s="6">
        <v>-4</v>
      </c>
      <c r="K1422" s="6">
        <v>-98</v>
      </c>
      <c r="L1422" s="6" t="s">
        <v>438</v>
      </c>
      <c r="M1422" s="6" t="s">
        <v>207</v>
      </c>
    </row>
    <row r="1423" spans="1:13" ht="14.25" customHeight="1" x14ac:dyDescent="0.2">
      <c r="A1423" s="5">
        <v>45628</v>
      </c>
      <c r="B1423" s="6" t="s">
        <v>83</v>
      </c>
      <c r="C1423" s="6" t="s">
        <v>646</v>
      </c>
      <c r="D1423" s="6" t="s">
        <v>647</v>
      </c>
      <c r="E1423" s="6" t="s">
        <v>449</v>
      </c>
      <c r="F1423" s="6" t="s">
        <v>450</v>
      </c>
      <c r="G1423" s="6" t="s">
        <v>74</v>
      </c>
      <c r="H1423" s="6" t="s">
        <v>75</v>
      </c>
      <c r="I1423" s="6">
        <v>60</v>
      </c>
      <c r="J1423" s="6">
        <v>-4</v>
      </c>
      <c r="K1423" s="6">
        <v>-98</v>
      </c>
      <c r="L1423" s="6" t="s">
        <v>438</v>
      </c>
      <c r="M1423" s="6" t="s">
        <v>207</v>
      </c>
    </row>
    <row r="1424" spans="1:13" ht="14.25" customHeight="1" x14ac:dyDescent="0.2">
      <c r="A1424" s="5">
        <v>45628</v>
      </c>
      <c r="B1424" s="6" t="s">
        <v>83</v>
      </c>
      <c r="C1424" s="6" t="s">
        <v>648</v>
      </c>
      <c r="D1424" s="6" t="s">
        <v>649</v>
      </c>
      <c r="E1424" s="6" t="s">
        <v>264</v>
      </c>
      <c r="F1424" s="6" t="s">
        <v>283</v>
      </c>
      <c r="G1424" s="6" t="s">
        <v>74</v>
      </c>
      <c r="H1424" s="6" t="s">
        <v>75</v>
      </c>
      <c r="I1424" s="6">
        <v>60</v>
      </c>
      <c r="J1424" s="6">
        <v>-4</v>
      </c>
      <c r="K1424" s="6">
        <v>-98</v>
      </c>
      <c r="L1424" s="6" t="s">
        <v>438</v>
      </c>
      <c r="M1424" s="6" t="s">
        <v>207</v>
      </c>
    </row>
    <row r="1425" spans="1:13" ht="14.25" customHeight="1" x14ac:dyDescent="0.2">
      <c r="A1425" s="5">
        <v>45628</v>
      </c>
      <c r="B1425" s="6" t="s">
        <v>83</v>
      </c>
      <c r="C1425" s="6" t="s">
        <v>650</v>
      </c>
      <c r="D1425" s="6" t="s">
        <v>651</v>
      </c>
      <c r="E1425" s="6" t="s">
        <v>264</v>
      </c>
      <c r="F1425" s="6" t="s">
        <v>283</v>
      </c>
      <c r="G1425" s="6" t="s">
        <v>74</v>
      </c>
      <c r="H1425" s="6" t="s">
        <v>75</v>
      </c>
      <c r="I1425" s="6">
        <v>60</v>
      </c>
      <c r="J1425" s="6">
        <v>-4</v>
      </c>
      <c r="K1425" s="6">
        <v>-98</v>
      </c>
      <c r="L1425" s="6" t="s">
        <v>438</v>
      </c>
      <c r="M1425" s="6" t="s">
        <v>207</v>
      </c>
    </row>
    <row r="1426" spans="1:13" ht="14.25" customHeight="1" x14ac:dyDescent="0.2">
      <c r="A1426" s="5">
        <v>45628</v>
      </c>
      <c r="B1426" s="6" t="s">
        <v>83</v>
      </c>
      <c r="C1426" s="6" t="s">
        <v>652</v>
      </c>
      <c r="D1426" s="6" t="s">
        <v>653</v>
      </c>
      <c r="E1426" s="6" t="s">
        <v>264</v>
      </c>
      <c r="F1426" s="6" t="s">
        <v>283</v>
      </c>
      <c r="G1426" s="6" t="s">
        <v>74</v>
      </c>
      <c r="H1426" s="6" t="s">
        <v>75</v>
      </c>
      <c r="I1426" s="6">
        <v>60</v>
      </c>
      <c r="J1426" s="6">
        <v>-4</v>
      </c>
      <c r="K1426" s="6">
        <v>-98</v>
      </c>
      <c r="L1426" s="6" t="s">
        <v>438</v>
      </c>
      <c r="M1426" s="6" t="s">
        <v>207</v>
      </c>
    </row>
    <row r="1427" spans="1:13" ht="14.25" customHeight="1" x14ac:dyDescent="0.2">
      <c r="A1427" s="5">
        <v>45628</v>
      </c>
      <c r="B1427" s="6" t="s">
        <v>83</v>
      </c>
      <c r="C1427" s="6" t="s">
        <v>654</v>
      </c>
      <c r="D1427" s="6" t="s">
        <v>655</v>
      </c>
      <c r="E1427" s="6" t="s">
        <v>264</v>
      </c>
      <c r="F1427" s="6" t="s">
        <v>283</v>
      </c>
      <c r="G1427" s="6" t="s">
        <v>74</v>
      </c>
      <c r="H1427" s="6" t="s">
        <v>75</v>
      </c>
      <c r="I1427" s="6">
        <v>60</v>
      </c>
      <c r="J1427" s="6">
        <v>-4</v>
      </c>
      <c r="K1427" s="6">
        <v>-98</v>
      </c>
      <c r="L1427" s="6" t="s">
        <v>438</v>
      </c>
      <c r="M1427" s="6" t="s">
        <v>207</v>
      </c>
    </row>
    <row r="1428" spans="1:13" ht="14.25" customHeight="1" x14ac:dyDescent="0.2">
      <c r="A1428" s="5">
        <v>45628</v>
      </c>
      <c r="B1428" s="6" t="s">
        <v>83</v>
      </c>
      <c r="C1428" s="6" t="s">
        <v>656</v>
      </c>
      <c r="D1428" s="6" t="s">
        <v>657</v>
      </c>
      <c r="E1428" s="6" t="s">
        <v>264</v>
      </c>
      <c r="F1428" s="6" t="s">
        <v>283</v>
      </c>
      <c r="G1428" s="6" t="s">
        <v>74</v>
      </c>
      <c r="H1428" s="6" t="s">
        <v>75</v>
      </c>
      <c r="I1428" s="6">
        <v>60</v>
      </c>
      <c r="J1428" s="6">
        <v>-4</v>
      </c>
      <c r="K1428" s="6">
        <v>-98</v>
      </c>
      <c r="L1428" s="6" t="s">
        <v>438</v>
      </c>
      <c r="M1428" s="6" t="s">
        <v>207</v>
      </c>
    </row>
    <row r="1429" spans="1:13" ht="14.25" customHeight="1" x14ac:dyDescent="0.2">
      <c r="A1429" s="5">
        <v>45628</v>
      </c>
      <c r="B1429" s="6" t="s">
        <v>83</v>
      </c>
      <c r="C1429" s="6" t="s">
        <v>658</v>
      </c>
      <c r="D1429" s="6" t="s">
        <v>659</v>
      </c>
      <c r="E1429" s="6" t="s">
        <v>294</v>
      </c>
      <c r="F1429" s="6" t="s">
        <v>477</v>
      </c>
      <c r="G1429" s="6" t="s">
        <v>74</v>
      </c>
      <c r="H1429" s="6" t="s">
        <v>75</v>
      </c>
      <c r="I1429" s="6">
        <v>60</v>
      </c>
      <c r="J1429" s="6">
        <v>-4</v>
      </c>
      <c r="K1429" s="6">
        <v>-98</v>
      </c>
      <c r="L1429" s="6" t="s">
        <v>438</v>
      </c>
      <c r="M1429" s="6" t="s">
        <v>207</v>
      </c>
    </row>
    <row r="1430" spans="1:13" ht="14.25" customHeight="1" x14ac:dyDescent="0.2">
      <c r="A1430" s="5">
        <v>45628</v>
      </c>
      <c r="B1430" s="6" t="s">
        <v>83</v>
      </c>
      <c r="C1430" s="6" t="s">
        <v>660</v>
      </c>
      <c r="D1430" s="6" t="s">
        <v>661</v>
      </c>
      <c r="E1430" s="6" t="s">
        <v>264</v>
      </c>
      <c r="F1430" s="6" t="s">
        <v>283</v>
      </c>
      <c r="G1430" s="6" t="s">
        <v>74</v>
      </c>
      <c r="H1430" s="6" t="s">
        <v>75</v>
      </c>
      <c r="I1430" s="6">
        <v>60</v>
      </c>
      <c r="J1430" s="6">
        <v>-4</v>
      </c>
      <c r="K1430" s="6">
        <v>-98</v>
      </c>
      <c r="L1430" s="6" t="s">
        <v>438</v>
      </c>
      <c r="M1430" s="6" t="s">
        <v>207</v>
      </c>
    </row>
    <row r="1431" spans="1:13" ht="14.25" customHeight="1" x14ac:dyDescent="0.2">
      <c r="A1431" s="5">
        <v>45628</v>
      </c>
      <c r="B1431" s="6" t="s">
        <v>83</v>
      </c>
      <c r="C1431" s="6" t="s">
        <v>662</v>
      </c>
      <c r="D1431" s="6" t="s">
        <v>663</v>
      </c>
      <c r="E1431" s="6" t="s">
        <v>449</v>
      </c>
      <c r="F1431" s="6" t="s">
        <v>450</v>
      </c>
      <c r="G1431" s="6" t="s">
        <v>74</v>
      </c>
      <c r="H1431" s="6" t="s">
        <v>75</v>
      </c>
      <c r="I1431" s="6">
        <v>60</v>
      </c>
      <c r="J1431" s="6">
        <v>-4</v>
      </c>
      <c r="K1431" s="6">
        <v>-98</v>
      </c>
      <c r="L1431" s="6" t="s">
        <v>438</v>
      </c>
      <c r="M1431" s="6" t="s">
        <v>207</v>
      </c>
    </row>
    <row r="1432" spans="1:13" ht="14.25" customHeight="1" x14ac:dyDescent="0.2">
      <c r="A1432" s="5">
        <v>45628</v>
      </c>
      <c r="B1432" s="6" t="s">
        <v>83</v>
      </c>
      <c r="C1432" s="6" t="s">
        <v>664</v>
      </c>
      <c r="D1432" s="6" t="s">
        <v>665</v>
      </c>
      <c r="E1432" s="6" t="s">
        <v>264</v>
      </c>
      <c r="F1432" s="6" t="s">
        <v>283</v>
      </c>
      <c r="G1432" s="6" t="s">
        <v>74</v>
      </c>
      <c r="H1432" s="6" t="s">
        <v>75</v>
      </c>
      <c r="I1432" s="6">
        <v>60</v>
      </c>
      <c r="J1432" s="6">
        <v>-4</v>
      </c>
      <c r="K1432" s="6">
        <v>-98</v>
      </c>
      <c r="L1432" s="6" t="s">
        <v>438</v>
      </c>
      <c r="M1432" s="6" t="s">
        <v>207</v>
      </c>
    </row>
    <row r="1433" spans="1:13" ht="14.25" customHeight="1" x14ac:dyDescent="0.2">
      <c r="A1433" s="5">
        <v>45628</v>
      </c>
      <c r="B1433" s="6" t="s">
        <v>83</v>
      </c>
      <c r="C1433" s="6" t="s">
        <v>666</v>
      </c>
      <c r="D1433" s="6" t="s">
        <v>667</v>
      </c>
      <c r="E1433" s="6" t="s">
        <v>264</v>
      </c>
      <c r="F1433" s="6" t="s">
        <v>283</v>
      </c>
      <c r="G1433" s="6" t="s">
        <v>74</v>
      </c>
      <c r="H1433" s="6" t="s">
        <v>75</v>
      </c>
      <c r="I1433" s="6">
        <v>60</v>
      </c>
      <c r="J1433" s="6">
        <v>-4</v>
      </c>
      <c r="K1433" s="6">
        <v>-98</v>
      </c>
      <c r="L1433" s="6" t="s">
        <v>438</v>
      </c>
      <c r="M1433" s="6" t="s">
        <v>207</v>
      </c>
    </row>
    <row r="1434" spans="1:13" ht="14.25" customHeight="1" x14ac:dyDescent="0.2">
      <c r="A1434" s="5">
        <v>45628</v>
      </c>
      <c r="B1434" s="6" t="s">
        <v>83</v>
      </c>
      <c r="C1434" s="6" t="s">
        <v>668</v>
      </c>
      <c r="D1434" s="6" t="s">
        <v>669</v>
      </c>
      <c r="E1434" s="6" t="s">
        <v>264</v>
      </c>
      <c r="F1434" s="6" t="s">
        <v>283</v>
      </c>
      <c r="G1434" s="6" t="s">
        <v>74</v>
      </c>
      <c r="H1434" s="6" t="s">
        <v>75</v>
      </c>
      <c r="I1434" s="6">
        <v>60</v>
      </c>
      <c r="J1434" s="6">
        <v>-4</v>
      </c>
      <c r="K1434" s="6">
        <v>-98</v>
      </c>
      <c r="L1434" s="6" t="s">
        <v>438</v>
      </c>
      <c r="M1434" s="6" t="s">
        <v>207</v>
      </c>
    </row>
    <row r="1435" spans="1:13" ht="14.25" customHeight="1" x14ac:dyDescent="0.2">
      <c r="A1435" s="5">
        <v>45628</v>
      </c>
      <c r="B1435" s="6" t="s">
        <v>83</v>
      </c>
      <c r="C1435" s="6" t="s">
        <v>670</v>
      </c>
      <c r="D1435" s="6" t="s">
        <v>671</v>
      </c>
      <c r="E1435" s="6" t="s">
        <v>264</v>
      </c>
      <c r="F1435" s="6" t="s">
        <v>283</v>
      </c>
      <c r="G1435" s="6" t="s">
        <v>74</v>
      </c>
      <c r="H1435" s="6" t="s">
        <v>75</v>
      </c>
      <c r="I1435" s="6">
        <v>60</v>
      </c>
      <c r="J1435" s="6">
        <v>-4</v>
      </c>
      <c r="K1435" s="6">
        <v>-98</v>
      </c>
      <c r="L1435" s="6" t="s">
        <v>438</v>
      </c>
      <c r="M1435" s="6" t="s">
        <v>207</v>
      </c>
    </row>
    <row r="1436" spans="1:13" ht="14.25" customHeight="1" x14ac:dyDescent="0.2">
      <c r="A1436" s="5">
        <v>45628</v>
      </c>
      <c r="B1436" s="6" t="s">
        <v>83</v>
      </c>
      <c r="C1436" s="6" t="s">
        <v>672</v>
      </c>
      <c r="D1436" s="6" t="s">
        <v>673</v>
      </c>
      <c r="E1436" s="6" t="s">
        <v>264</v>
      </c>
      <c r="F1436" s="6" t="s">
        <v>283</v>
      </c>
      <c r="G1436" s="6" t="s">
        <v>74</v>
      </c>
      <c r="H1436" s="6" t="s">
        <v>75</v>
      </c>
      <c r="I1436" s="6">
        <v>60</v>
      </c>
      <c r="J1436" s="6">
        <v>-4</v>
      </c>
      <c r="K1436" s="6">
        <v>-98</v>
      </c>
      <c r="L1436" s="6" t="s">
        <v>438</v>
      </c>
      <c r="M1436" s="6" t="s">
        <v>207</v>
      </c>
    </row>
    <row r="1437" spans="1:13" ht="14.25" customHeight="1" x14ac:dyDescent="0.2">
      <c r="A1437" s="5">
        <v>45628</v>
      </c>
      <c r="B1437" s="6" t="s">
        <v>83</v>
      </c>
      <c r="C1437" s="6" t="s">
        <v>674</v>
      </c>
      <c r="D1437" s="6" t="s">
        <v>675</v>
      </c>
      <c r="E1437" s="6" t="s">
        <v>264</v>
      </c>
      <c r="F1437" s="6" t="s">
        <v>283</v>
      </c>
      <c r="G1437" s="6" t="s">
        <v>74</v>
      </c>
      <c r="H1437" s="6" t="s">
        <v>75</v>
      </c>
      <c r="I1437" s="6">
        <v>60</v>
      </c>
      <c r="J1437" s="6">
        <v>-4</v>
      </c>
      <c r="K1437" s="6">
        <v>-98</v>
      </c>
      <c r="L1437" s="6" t="s">
        <v>438</v>
      </c>
      <c r="M1437" s="6" t="s">
        <v>207</v>
      </c>
    </row>
    <row r="1438" spans="1:13" ht="14.25" customHeight="1" x14ac:dyDescent="0.2">
      <c r="A1438" s="5">
        <v>45628</v>
      </c>
      <c r="B1438" s="6" t="s">
        <v>83</v>
      </c>
      <c r="C1438" s="6" t="s">
        <v>676</v>
      </c>
      <c r="D1438" s="6" t="s">
        <v>677</v>
      </c>
      <c r="E1438" s="6" t="s">
        <v>294</v>
      </c>
      <c r="F1438" s="6" t="s">
        <v>477</v>
      </c>
      <c r="G1438" s="6" t="s">
        <v>74</v>
      </c>
      <c r="H1438" s="6" t="s">
        <v>75</v>
      </c>
      <c r="I1438" s="6">
        <v>60</v>
      </c>
      <c r="J1438" s="6">
        <v>-4</v>
      </c>
      <c r="K1438" s="6">
        <v>-98</v>
      </c>
      <c r="L1438" s="6" t="s">
        <v>438</v>
      </c>
      <c r="M1438" s="6" t="s">
        <v>207</v>
      </c>
    </row>
    <row r="1439" spans="1:13" ht="14.25" customHeight="1" x14ac:dyDescent="0.2">
      <c r="A1439" s="5">
        <v>45628</v>
      </c>
      <c r="B1439" s="6" t="s">
        <v>83</v>
      </c>
      <c r="C1439" s="6" t="s">
        <v>678</v>
      </c>
      <c r="D1439" s="6" t="s">
        <v>679</v>
      </c>
      <c r="E1439" s="6" t="s">
        <v>294</v>
      </c>
      <c r="F1439" s="6" t="s">
        <v>477</v>
      </c>
      <c r="G1439" s="6" t="s">
        <v>74</v>
      </c>
      <c r="H1439" s="6" t="s">
        <v>75</v>
      </c>
      <c r="I1439" s="6">
        <v>60</v>
      </c>
      <c r="J1439" s="6">
        <v>-4</v>
      </c>
      <c r="K1439" s="6">
        <v>-98</v>
      </c>
      <c r="L1439" s="6" t="s">
        <v>438</v>
      </c>
      <c r="M1439" s="6" t="s">
        <v>207</v>
      </c>
    </row>
    <row r="1440" spans="1:13" ht="14.25" customHeight="1" x14ac:dyDescent="0.2">
      <c r="A1440" s="5">
        <v>45628</v>
      </c>
      <c r="B1440" s="6" t="s">
        <v>83</v>
      </c>
      <c r="C1440" s="6" t="s">
        <v>680</v>
      </c>
      <c r="D1440" s="6" t="s">
        <v>681</v>
      </c>
      <c r="E1440" s="6" t="s">
        <v>294</v>
      </c>
      <c r="F1440" s="6" t="s">
        <v>477</v>
      </c>
      <c r="G1440" s="6" t="s">
        <v>74</v>
      </c>
      <c r="H1440" s="6" t="s">
        <v>75</v>
      </c>
      <c r="I1440" s="6">
        <v>60</v>
      </c>
      <c r="J1440" s="6">
        <v>-4</v>
      </c>
      <c r="K1440" s="6">
        <v>-98</v>
      </c>
      <c r="L1440" s="6" t="s">
        <v>438</v>
      </c>
      <c r="M1440" s="6" t="s">
        <v>207</v>
      </c>
    </row>
    <row r="1441" spans="1:13" ht="14.25" customHeight="1" x14ac:dyDescent="0.2">
      <c r="A1441" s="5">
        <v>45628</v>
      </c>
      <c r="B1441" s="6" t="s">
        <v>83</v>
      </c>
      <c r="C1441" s="6" t="s">
        <v>682</v>
      </c>
      <c r="D1441" s="6" t="s">
        <v>683</v>
      </c>
      <c r="E1441" s="6" t="s">
        <v>264</v>
      </c>
      <c r="F1441" s="6" t="s">
        <v>283</v>
      </c>
      <c r="G1441" s="6" t="s">
        <v>74</v>
      </c>
      <c r="H1441" s="6" t="s">
        <v>75</v>
      </c>
      <c r="I1441" s="6">
        <v>60</v>
      </c>
      <c r="J1441" s="6">
        <v>-4</v>
      </c>
      <c r="K1441" s="6">
        <v>-98</v>
      </c>
      <c r="L1441" s="6" t="s">
        <v>438</v>
      </c>
      <c r="M1441" s="6" t="s">
        <v>207</v>
      </c>
    </row>
    <row r="1442" spans="1:13" ht="14.25" customHeight="1" x14ac:dyDescent="0.2">
      <c r="A1442" s="5">
        <v>45628</v>
      </c>
      <c r="B1442" s="6" t="s">
        <v>83</v>
      </c>
      <c r="C1442" s="6" t="s">
        <v>684</v>
      </c>
      <c r="D1442" s="6" t="s">
        <v>685</v>
      </c>
      <c r="E1442" s="6" t="s">
        <v>264</v>
      </c>
      <c r="F1442" s="6" t="s">
        <v>283</v>
      </c>
      <c r="G1442" s="6" t="s">
        <v>74</v>
      </c>
      <c r="H1442" s="6" t="s">
        <v>75</v>
      </c>
      <c r="I1442" s="6">
        <v>60</v>
      </c>
      <c r="J1442" s="6">
        <v>-4</v>
      </c>
      <c r="K1442" s="6">
        <v>-98</v>
      </c>
      <c r="L1442" s="6" t="s">
        <v>438</v>
      </c>
      <c r="M1442" s="6" t="s">
        <v>207</v>
      </c>
    </row>
    <row r="1443" spans="1:13" ht="14.25" customHeight="1" x14ac:dyDescent="0.2">
      <c r="A1443" s="5">
        <v>45628</v>
      </c>
      <c r="B1443" s="6" t="s">
        <v>83</v>
      </c>
      <c r="C1443" s="6" t="s">
        <v>686</v>
      </c>
      <c r="D1443" s="6" t="s">
        <v>687</v>
      </c>
      <c r="E1443" s="6" t="s">
        <v>264</v>
      </c>
      <c r="F1443" s="6" t="s">
        <v>283</v>
      </c>
      <c r="G1443" s="6" t="s">
        <v>74</v>
      </c>
      <c r="H1443" s="6" t="s">
        <v>75</v>
      </c>
      <c r="I1443" s="6">
        <v>60</v>
      </c>
      <c r="J1443" s="6">
        <v>-4</v>
      </c>
      <c r="K1443" s="6">
        <v>-98</v>
      </c>
      <c r="L1443" s="6" t="s">
        <v>438</v>
      </c>
      <c r="M1443" s="6" t="s">
        <v>207</v>
      </c>
    </row>
    <row r="1444" spans="1:13" ht="14.25" customHeight="1" x14ac:dyDescent="0.2">
      <c r="A1444" s="5">
        <v>45628</v>
      </c>
      <c r="B1444" s="6" t="s">
        <v>83</v>
      </c>
      <c r="C1444" s="6" t="s">
        <v>688</v>
      </c>
      <c r="D1444" s="6" t="s">
        <v>689</v>
      </c>
      <c r="E1444" s="6" t="s">
        <v>264</v>
      </c>
      <c r="F1444" s="6" t="s">
        <v>283</v>
      </c>
      <c r="G1444" s="6" t="s">
        <v>74</v>
      </c>
      <c r="H1444" s="6" t="s">
        <v>75</v>
      </c>
      <c r="I1444" s="6">
        <v>60</v>
      </c>
      <c r="J1444" s="6">
        <v>-4</v>
      </c>
      <c r="K1444" s="6">
        <v>-98</v>
      </c>
      <c r="L1444" s="6" t="s">
        <v>438</v>
      </c>
      <c r="M1444" s="6" t="s">
        <v>207</v>
      </c>
    </row>
    <row r="1445" spans="1:13" ht="14.25" customHeight="1" x14ac:dyDescent="0.2">
      <c r="A1445" s="5">
        <v>45628</v>
      </c>
      <c r="B1445" s="6" t="s">
        <v>83</v>
      </c>
      <c r="C1445" s="6" t="s">
        <v>690</v>
      </c>
      <c r="D1445" s="6" t="s">
        <v>691</v>
      </c>
      <c r="E1445" s="6" t="s">
        <v>264</v>
      </c>
      <c r="F1445" s="6" t="s">
        <v>283</v>
      </c>
      <c r="G1445" s="6" t="s">
        <v>74</v>
      </c>
      <c r="H1445" s="6" t="s">
        <v>75</v>
      </c>
      <c r="I1445" s="6">
        <v>60</v>
      </c>
      <c r="J1445" s="6">
        <v>-4</v>
      </c>
      <c r="K1445" s="6">
        <v>-98</v>
      </c>
      <c r="L1445" s="6" t="s">
        <v>438</v>
      </c>
      <c r="M1445" s="6" t="s">
        <v>207</v>
      </c>
    </row>
    <row r="1446" spans="1:13" ht="14.25" customHeight="1" x14ac:dyDescent="0.2">
      <c r="A1446" s="5">
        <v>45628</v>
      </c>
      <c r="B1446" s="6" t="s">
        <v>83</v>
      </c>
      <c r="C1446" s="6" t="s">
        <v>692</v>
      </c>
      <c r="D1446" s="6" t="s">
        <v>693</v>
      </c>
      <c r="E1446" s="6" t="s">
        <v>294</v>
      </c>
      <c r="F1446" s="6" t="s">
        <v>477</v>
      </c>
      <c r="G1446" s="6" t="s">
        <v>74</v>
      </c>
      <c r="H1446" s="6" t="s">
        <v>75</v>
      </c>
      <c r="I1446" s="6">
        <v>60</v>
      </c>
      <c r="J1446" s="6">
        <v>-4</v>
      </c>
      <c r="K1446" s="6">
        <v>-98</v>
      </c>
      <c r="L1446" s="6" t="s">
        <v>438</v>
      </c>
      <c r="M1446" s="6" t="s">
        <v>207</v>
      </c>
    </row>
    <row r="1447" spans="1:13" ht="14.25" customHeight="1" x14ac:dyDescent="0.2">
      <c r="A1447" s="5">
        <v>45628</v>
      </c>
      <c r="B1447" s="6" t="s">
        <v>83</v>
      </c>
      <c r="C1447" s="6" t="s">
        <v>694</v>
      </c>
      <c r="D1447" s="6" t="s">
        <v>695</v>
      </c>
      <c r="E1447" s="6" t="s">
        <v>264</v>
      </c>
      <c r="F1447" s="6" t="s">
        <v>283</v>
      </c>
      <c r="G1447" s="6" t="s">
        <v>74</v>
      </c>
      <c r="H1447" s="6" t="s">
        <v>75</v>
      </c>
      <c r="I1447" s="6">
        <v>60</v>
      </c>
      <c r="J1447" s="6">
        <v>-4</v>
      </c>
      <c r="K1447" s="6">
        <v>-98</v>
      </c>
      <c r="L1447" s="6" t="s">
        <v>438</v>
      </c>
      <c r="M1447" s="6" t="s">
        <v>207</v>
      </c>
    </row>
    <row r="1448" spans="1:13" ht="14.25" customHeight="1" x14ac:dyDescent="0.2">
      <c r="A1448" s="5">
        <v>45628</v>
      </c>
      <c r="B1448" s="6" t="s">
        <v>83</v>
      </c>
      <c r="C1448" s="6" t="s">
        <v>696</v>
      </c>
      <c r="D1448" s="6" t="s">
        <v>697</v>
      </c>
      <c r="E1448" s="6" t="s">
        <v>264</v>
      </c>
      <c r="F1448" s="6" t="s">
        <v>283</v>
      </c>
      <c r="G1448" s="6" t="s">
        <v>74</v>
      </c>
      <c r="H1448" s="6" t="s">
        <v>75</v>
      </c>
      <c r="I1448" s="6">
        <v>60</v>
      </c>
      <c r="J1448" s="6">
        <v>-4</v>
      </c>
      <c r="K1448" s="6">
        <v>-98</v>
      </c>
      <c r="L1448" s="6" t="s">
        <v>438</v>
      </c>
      <c r="M1448" s="6" t="s">
        <v>207</v>
      </c>
    </row>
    <row r="1449" spans="1:13" ht="14.25" customHeight="1" x14ac:dyDescent="0.2">
      <c r="A1449" s="5">
        <v>45628</v>
      </c>
      <c r="B1449" s="6" t="s">
        <v>83</v>
      </c>
      <c r="C1449" s="6" t="s">
        <v>698</v>
      </c>
      <c r="D1449" s="6" t="s">
        <v>699</v>
      </c>
      <c r="E1449" s="6" t="s">
        <v>294</v>
      </c>
      <c r="F1449" s="6" t="s">
        <v>477</v>
      </c>
      <c r="G1449" s="6" t="s">
        <v>74</v>
      </c>
      <c r="H1449" s="6" t="s">
        <v>75</v>
      </c>
      <c r="I1449" s="6">
        <v>60</v>
      </c>
      <c r="J1449" s="6">
        <v>-4</v>
      </c>
      <c r="K1449" s="6">
        <v>-98</v>
      </c>
      <c r="L1449" s="6" t="s">
        <v>438</v>
      </c>
      <c r="M1449" s="6" t="s">
        <v>207</v>
      </c>
    </row>
    <row r="1450" spans="1:13" ht="14.25" customHeight="1" x14ac:dyDescent="0.2">
      <c r="A1450" s="5">
        <v>45628</v>
      </c>
      <c r="B1450" s="6" t="s">
        <v>83</v>
      </c>
      <c r="C1450" s="6" t="s">
        <v>700</v>
      </c>
      <c r="D1450" s="6" t="s">
        <v>701</v>
      </c>
      <c r="E1450" s="6" t="s">
        <v>264</v>
      </c>
      <c r="F1450" s="6" t="s">
        <v>283</v>
      </c>
      <c r="G1450" s="6" t="s">
        <v>74</v>
      </c>
      <c r="H1450" s="6" t="s">
        <v>75</v>
      </c>
      <c r="I1450" s="6">
        <v>60</v>
      </c>
      <c r="J1450" s="6">
        <v>-4</v>
      </c>
      <c r="K1450" s="6">
        <v>-98</v>
      </c>
      <c r="L1450" s="6" t="s">
        <v>438</v>
      </c>
      <c r="M1450" s="6" t="s">
        <v>207</v>
      </c>
    </row>
    <row r="1451" spans="1:13" ht="14.25" customHeight="1" x14ac:dyDescent="0.2">
      <c r="A1451" s="5">
        <v>45628</v>
      </c>
      <c r="B1451" s="6" t="s">
        <v>83</v>
      </c>
      <c r="C1451" s="6" t="s">
        <v>702</v>
      </c>
      <c r="D1451" s="6" t="s">
        <v>703</v>
      </c>
      <c r="E1451" s="6" t="s">
        <v>264</v>
      </c>
      <c r="F1451" s="6" t="s">
        <v>283</v>
      </c>
      <c r="G1451" s="6" t="s">
        <v>74</v>
      </c>
      <c r="H1451" s="6" t="s">
        <v>75</v>
      </c>
      <c r="I1451" s="6">
        <v>60</v>
      </c>
      <c r="J1451" s="6">
        <v>-4</v>
      </c>
      <c r="K1451" s="6">
        <v>-98</v>
      </c>
      <c r="L1451" s="6" t="s">
        <v>438</v>
      </c>
      <c r="M1451" s="6" t="s">
        <v>207</v>
      </c>
    </row>
    <row r="1452" spans="1:13" ht="14.25" customHeight="1" x14ac:dyDescent="0.2">
      <c r="A1452" s="5">
        <v>45628</v>
      </c>
      <c r="B1452" s="6" t="s">
        <v>83</v>
      </c>
      <c r="C1452" s="6" t="s">
        <v>704</v>
      </c>
      <c r="D1452" s="6" t="s">
        <v>705</v>
      </c>
      <c r="E1452" s="6" t="s">
        <v>294</v>
      </c>
      <c r="F1452" s="6" t="s">
        <v>477</v>
      </c>
      <c r="G1452" s="6" t="s">
        <v>74</v>
      </c>
      <c r="H1452" s="6" t="s">
        <v>75</v>
      </c>
      <c r="I1452" s="6">
        <v>60</v>
      </c>
      <c r="J1452" s="6">
        <v>-4</v>
      </c>
      <c r="K1452" s="6">
        <v>-98</v>
      </c>
      <c r="L1452" s="6" t="s">
        <v>438</v>
      </c>
      <c r="M1452" s="6" t="s">
        <v>207</v>
      </c>
    </row>
    <row r="1453" spans="1:13" ht="14.25" customHeight="1" x14ac:dyDescent="0.2">
      <c r="A1453" s="5">
        <v>45628</v>
      </c>
      <c r="B1453" s="6" t="s">
        <v>83</v>
      </c>
      <c r="C1453" s="6" t="s">
        <v>706</v>
      </c>
      <c r="D1453" s="6" t="s">
        <v>707</v>
      </c>
      <c r="E1453" s="6" t="s">
        <v>264</v>
      </c>
      <c r="F1453" s="6" t="s">
        <v>283</v>
      </c>
      <c r="G1453" s="6" t="s">
        <v>74</v>
      </c>
      <c r="H1453" s="6" t="s">
        <v>75</v>
      </c>
      <c r="I1453" s="6">
        <v>60</v>
      </c>
      <c r="J1453" s="6">
        <v>-4</v>
      </c>
      <c r="K1453" s="6">
        <v>-98</v>
      </c>
      <c r="L1453" s="6" t="s">
        <v>438</v>
      </c>
      <c r="M1453" s="6" t="s">
        <v>207</v>
      </c>
    </row>
    <row r="1454" spans="1:13" ht="14.25" customHeight="1" x14ac:dyDescent="0.2">
      <c r="A1454" s="5">
        <v>45628</v>
      </c>
      <c r="B1454" s="6" t="s">
        <v>83</v>
      </c>
      <c r="C1454" s="6" t="s">
        <v>708</v>
      </c>
      <c r="D1454" s="6" t="s">
        <v>709</v>
      </c>
      <c r="E1454" s="6" t="s">
        <v>264</v>
      </c>
      <c r="F1454" s="6" t="s">
        <v>283</v>
      </c>
      <c r="G1454" s="6" t="s">
        <v>74</v>
      </c>
      <c r="H1454" s="6" t="s">
        <v>75</v>
      </c>
      <c r="I1454" s="6">
        <v>60</v>
      </c>
      <c r="J1454" s="6">
        <v>-4</v>
      </c>
      <c r="K1454" s="6">
        <v>-98</v>
      </c>
      <c r="L1454" s="6" t="s">
        <v>438</v>
      </c>
      <c r="M1454" s="6" t="s">
        <v>207</v>
      </c>
    </row>
    <row r="1455" spans="1:13" ht="14.25" customHeight="1" x14ac:dyDescent="0.2">
      <c r="A1455" s="5">
        <v>45628</v>
      </c>
      <c r="B1455" s="6" t="s">
        <v>83</v>
      </c>
      <c r="C1455" s="6" t="s">
        <v>710</v>
      </c>
      <c r="D1455" s="6" t="s">
        <v>711</v>
      </c>
      <c r="E1455" s="6" t="s">
        <v>264</v>
      </c>
      <c r="F1455" s="6" t="s">
        <v>283</v>
      </c>
      <c r="G1455" s="6" t="s">
        <v>74</v>
      </c>
      <c r="H1455" s="6" t="s">
        <v>75</v>
      </c>
      <c r="I1455" s="6">
        <v>60</v>
      </c>
      <c r="J1455" s="6">
        <v>-4</v>
      </c>
      <c r="K1455" s="6">
        <v>-98</v>
      </c>
      <c r="L1455" s="6" t="s">
        <v>438</v>
      </c>
      <c r="M1455" s="6" t="s">
        <v>207</v>
      </c>
    </row>
    <row r="1456" spans="1:13" ht="14.25" customHeight="1" x14ac:dyDescent="0.2">
      <c r="A1456" s="5">
        <v>45628</v>
      </c>
      <c r="B1456" s="6" t="s">
        <v>83</v>
      </c>
      <c r="C1456" s="6" t="s">
        <v>712</v>
      </c>
      <c r="D1456" s="6" t="s">
        <v>713</v>
      </c>
      <c r="E1456" s="6" t="s">
        <v>264</v>
      </c>
      <c r="F1456" s="6" t="s">
        <v>283</v>
      </c>
      <c r="G1456" s="6" t="s">
        <v>74</v>
      </c>
      <c r="H1456" s="6" t="s">
        <v>75</v>
      </c>
      <c r="I1456" s="6">
        <v>60</v>
      </c>
      <c r="J1456" s="6">
        <v>-4</v>
      </c>
      <c r="K1456" s="6">
        <v>-98</v>
      </c>
      <c r="L1456" s="6" t="s">
        <v>438</v>
      </c>
      <c r="M1456" s="6" t="s">
        <v>207</v>
      </c>
    </row>
    <row r="1457" spans="1:13" ht="14.25" customHeight="1" x14ac:dyDescent="0.2">
      <c r="A1457" s="5">
        <v>45628</v>
      </c>
      <c r="B1457" s="6" t="s">
        <v>83</v>
      </c>
      <c r="C1457" s="6" t="s">
        <v>714</v>
      </c>
      <c r="D1457" s="6" t="s">
        <v>715</v>
      </c>
      <c r="E1457" s="6" t="s">
        <v>264</v>
      </c>
      <c r="F1457" s="6" t="s">
        <v>283</v>
      </c>
      <c r="G1457" s="6" t="s">
        <v>74</v>
      </c>
      <c r="H1457" s="6" t="s">
        <v>75</v>
      </c>
      <c r="I1457" s="6">
        <v>60</v>
      </c>
      <c r="J1457" s="6">
        <v>-4</v>
      </c>
      <c r="K1457" s="6">
        <v>-98</v>
      </c>
      <c r="L1457" s="6" t="s">
        <v>438</v>
      </c>
      <c r="M1457" s="6" t="s">
        <v>207</v>
      </c>
    </row>
    <row r="1458" spans="1:13" ht="14.25" customHeight="1" x14ac:dyDescent="0.2">
      <c r="A1458" s="5">
        <v>45628</v>
      </c>
      <c r="B1458" s="6" t="s">
        <v>83</v>
      </c>
      <c r="C1458" s="6" t="s">
        <v>716</v>
      </c>
      <c r="D1458" s="6" t="s">
        <v>717</v>
      </c>
      <c r="E1458" s="6" t="s">
        <v>294</v>
      </c>
      <c r="F1458" s="6" t="s">
        <v>477</v>
      </c>
      <c r="G1458" s="6" t="s">
        <v>74</v>
      </c>
      <c r="H1458" s="6" t="s">
        <v>75</v>
      </c>
      <c r="I1458" s="6">
        <v>60</v>
      </c>
      <c r="J1458" s="6">
        <v>-4</v>
      </c>
      <c r="K1458" s="6">
        <v>-98</v>
      </c>
      <c r="L1458" s="6" t="s">
        <v>438</v>
      </c>
      <c r="M1458" s="6" t="s">
        <v>207</v>
      </c>
    </row>
    <row r="1459" spans="1:13" ht="14.25" customHeight="1" x14ac:dyDescent="0.2">
      <c r="A1459" s="5">
        <v>45628</v>
      </c>
      <c r="B1459" s="6" t="s">
        <v>83</v>
      </c>
      <c r="C1459" s="6" t="s">
        <v>718</v>
      </c>
      <c r="D1459" s="6" t="s">
        <v>719</v>
      </c>
      <c r="E1459" s="6" t="s">
        <v>264</v>
      </c>
      <c r="F1459" s="6" t="s">
        <v>283</v>
      </c>
      <c r="G1459" s="6" t="s">
        <v>74</v>
      </c>
      <c r="H1459" s="6" t="s">
        <v>75</v>
      </c>
      <c r="I1459" s="6">
        <v>60</v>
      </c>
      <c r="J1459" s="6">
        <v>-4</v>
      </c>
      <c r="K1459" s="6">
        <v>-98</v>
      </c>
      <c r="L1459" s="6" t="s">
        <v>438</v>
      </c>
      <c r="M1459" s="6" t="s">
        <v>207</v>
      </c>
    </row>
    <row r="1460" spans="1:13" ht="14.25" customHeight="1" x14ac:dyDescent="0.2">
      <c r="A1460" s="5">
        <v>45628</v>
      </c>
      <c r="B1460" s="6" t="s">
        <v>83</v>
      </c>
      <c r="C1460" s="6" t="s">
        <v>720</v>
      </c>
      <c r="D1460" s="6" t="s">
        <v>721</v>
      </c>
      <c r="E1460" s="6" t="s">
        <v>264</v>
      </c>
      <c r="F1460" s="6" t="s">
        <v>283</v>
      </c>
      <c r="G1460" s="6" t="s">
        <v>74</v>
      </c>
      <c r="H1460" s="6" t="s">
        <v>75</v>
      </c>
      <c r="I1460" s="6">
        <v>60</v>
      </c>
      <c r="J1460" s="6">
        <v>-4</v>
      </c>
      <c r="K1460" s="6">
        <v>-98</v>
      </c>
      <c r="L1460" s="6" t="s">
        <v>438</v>
      </c>
      <c r="M1460" s="6" t="s">
        <v>207</v>
      </c>
    </row>
    <row r="1461" spans="1:13" ht="14.25" customHeight="1" x14ac:dyDescent="0.2">
      <c r="A1461" s="5">
        <v>45628</v>
      </c>
      <c r="B1461" s="6" t="s">
        <v>83</v>
      </c>
      <c r="C1461" s="6" t="s">
        <v>360</v>
      </c>
      <c r="D1461" s="6" t="s">
        <v>361</v>
      </c>
      <c r="E1461" s="6" t="s">
        <v>264</v>
      </c>
      <c r="F1461" s="6" t="s">
        <v>320</v>
      </c>
      <c r="G1461" s="6" t="s">
        <v>74</v>
      </c>
      <c r="H1461" s="6" t="s">
        <v>75</v>
      </c>
      <c r="I1461" s="6">
        <v>60</v>
      </c>
      <c r="J1461" s="6">
        <v>-5</v>
      </c>
      <c r="K1461" s="6">
        <v>-122.5</v>
      </c>
      <c r="L1461" s="6" t="s">
        <v>86</v>
      </c>
      <c r="M1461" s="6" t="s">
        <v>207</v>
      </c>
    </row>
    <row r="1462" spans="1:13" ht="14.25" customHeight="1" x14ac:dyDescent="0.2">
      <c r="A1462" s="5">
        <v>45628</v>
      </c>
      <c r="B1462" s="6" t="s">
        <v>83</v>
      </c>
      <c r="C1462" s="6" t="s">
        <v>230</v>
      </c>
      <c r="D1462" s="6" t="s">
        <v>231</v>
      </c>
      <c r="E1462" s="6" t="s">
        <v>224</v>
      </c>
      <c r="F1462" s="6" t="s">
        <v>232</v>
      </c>
      <c r="G1462" s="6" t="s">
        <v>74</v>
      </c>
      <c r="H1462" s="6" t="s">
        <v>75</v>
      </c>
      <c r="I1462" s="6">
        <v>60</v>
      </c>
      <c r="J1462" s="6">
        <v>-3</v>
      </c>
      <c r="K1462" s="6">
        <v>-73.5</v>
      </c>
      <c r="L1462" s="6" t="s">
        <v>153</v>
      </c>
      <c r="M1462" s="6" t="s">
        <v>207</v>
      </c>
    </row>
    <row r="1463" spans="1:13" ht="14.25" customHeight="1" x14ac:dyDescent="0.2">
      <c r="A1463" s="5">
        <v>45628</v>
      </c>
      <c r="B1463" s="6" t="s">
        <v>83</v>
      </c>
      <c r="C1463" s="6" t="s">
        <v>722</v>
      </c>
      <c r="D1463" s="6" t="s">
        <v>723</v>
      </c>
      <c r="E1463" s="6" t="s">
        <v>228</v>
      </c>
      <c r="F1463" s="6" t="s">
        <v>724</v>
      </c>
      <c r="G1463" s="6" t="s">
        <v>74</v>
      </c>
      <c r="H1463" s="6" t="s">
        <v>75</v>
      </c>
      <c r="I1463" s="6">
        <v>60</v>
      </c>
      <c r="J1463" s="6">
        <v>-1</v>
      </c>
      <c r="K1463" s="6">
        <v>-24.5</v>
      </c>
      <c r="L1463" s="6" t="s">
        <v>86</v>
      </c>
      <c r="M1463" s="6" t="s">
        <v>207</v>
      </c>
    </row>
    <row r="1464" spans="1:13" ht="14.25" customHeight="1" x14ac:dyDescent="0.2">
      <c r="A1464" s="5">
        <v>45628</v>
      </c>
      <c r="B1464" s="6" t="s">
        <v>83</v>
      </c>
      <c r="C1464" s="6" t="s">
        <v>409</v>
      </c>
      <c r="D1464" s="6" t="s">
        <v>410</v>
      </c>
      <c r="E1464" s="6" t="s">
        <v>24</v>
      </c>
      <c r="F1464" s="6" t="s">
        <v>25</v>
      </c>
      <c r="G1464" s="6" t="s">
        <v>74</v>
      </c>
      <c r="H1464" s="6" t="s">
        <v>75</v>
      </c>
      <c r="I1464" s="6">
        <v>60</v>
      </c>
      <c r="J1464" s="6">
        <v>-1</v>
      </c>
      <c r="K1464" s="6">
        <v>-24.5</v>
      </c>
      <c r="L1464" s="6" t="s">
        <v>86</v>
      </c>
      <c r="M1464" s="6" t="s">
        <v>207</v>
      </c>
    </row>
    <row r="1465" spans="1:13" ht="14.25" customHeight="1" x14ac:dyDescent="0.2">
      <c r="A1465" s="5">
        <v>45628</v>
      </c>
      <c r="B1465" s="6" t="s">
        <v>83</v>
      </c>
      <c r="C1465" s="6" t="s">
        <v>417</v>
      </c>
      <c r="D1465" s="6" t="s">
        <v>418</v>
      </c>
      <c r="E1465" s="6" t="s">
        <v>224</v>
      </c>
      <c r="F1465" s="6" t="s">
        <v>225</v>
      </c>
      <c r="G1465" s="6" t="s">
        <v>74</v>
      </c>
      <c r="H1465" s="6" t="s">
        <v>75</v>
      </c>
      <c r="I1465" s="6">
        <v>40</v>
      </c>
      <c r="J1465" s="6">
        <v>-2</v>
      </c>
      <c r="K1465" s="6">
        <v>-137.5</v>
      </c>
      <c r="L1465" s="6" t="s">
        <v>86</v>
      </c>
      <c r="M1465" s="6" t="s">
        <v>207</v>
      </c>
    </row>
    <row r="1466" spans="1:13" ht="14.25" customHeight="1" x14ac:dyDescent="0.2">
      <c r="A1466" s="5">
        <v>45628</v>
      </c>
      <c r="B1466" s="6" t="s">
        <v>83</v>
      </c>
      <c r="C1466" s="6" t="s">
        <v>434</v>
      </c>
      <c r="D1466" s="6" t="s">
        <v>435</v>
      </c>
      <c r="E1466" s="6" t="s">
        <v>16</v>
      </c>
      <c r="F1466" s="6" t="s">
        <v>17</v>
      </c>
      <c r="G1466" s="6" t="s">
        <v>74</v>
      </c>
      <c r="H1466" s="6" t="s">
        <v>76</v>
      </c>
      <c r="I1466" s="6">
        <v>56</v>
      </c>
      <c r="J1466" s="6">
        <v>-1</v>
      </c>
      <c r="K1466" s="6">
        <v>-208.18</v>
      </c>
      <c r="L1466" s="6" t="s">
        <v>153</v>
      </c>
      <c r="M1466" s="6" t="s">
        <v>207</v>
      </c>
    </row>
    <row r="1467" spans="1:13" ht="14.25" customHeight="1" x14ac:dyDescent="0.2">
      <c r="A1467" s="5">
        <v>45628</v>
      </c>
      <c r="B1467" s="6" t="s">
        <v>83</v>
      </c>
      <c r="C1467" s="6" t="s">
        <v>434</v>
      </c>
      <c r="D1467" s="6" t="s">
        <v>435</v>
      </c>
      <c r="E1467" s="6" t="s">
        <v>16</v>
      </c>
      <c r="F1467" s="6" t="s">
        <v>17</v>
      </c>
      <c r="G1467" s="6" t="s">
        <v>74</v>
      </c>
      <c r="H1467" s="6" t="s">
        <v>76</v>
      </c>
      <c r="I1467" s="6">
        <v>56</v>
      </c>
      <c r="J1467" s="6">
        <v>-1</v>
      </c>
      <c r="K1467" s="6">
        <v>-208.18</v>
      </c>
      <c r="L1467" s="6" t="s">
        <v>153</v>
      </c>
      <c r="M1467" s="6" t="s">
        <v>207</v>
      </c>
    </row>
    <row r="1468" spans="1:13" ht="14.25" customHeight="1" x14ac:dyDescent="0.2">
      <c r="A1468" s="5">
        <v>45628</v>
      </c>
      <c r="B1468" s="6" t="s">
        <v>83</v>
      </c>
      <c r="C1468" s="6" t="s">
        <v>397</v>
      </c>
      <c r="D1468" s="6" t="s">
        <v>398</v>
      </c>
      <c r="E1468" s="6" t="s">
        <v>224</v>
      </c>
      <c r="F1468" s="6" t="s">
        <v>225</v>
      </c>
      <c r="G1468" s="6" t="s">
        <v>74</v>
      </c>
      <c r="H1468" s="6" t="s">
        <v>76</v>
      </c>
      <c r="I1468" s="6">
        <v>30</v>
      </c>
      <c r="J1468" s="6">
        <v>-1</v>
      </c>
      <c r="K1468" s="6">
        <v>-340.91</v>
      </c>
      <c r="L1468" s="6" t="s">
        <v>86</v>
      </c>
      <c r="M1468" s="6" t="s">
        <v>207</v>
      </c>
    </row>
    <row r="1469" spans="1:13" ht="14.25" customHeight="1" x14ac:dyDescent="0.2">
      <c r="A1469" s="5">
        <v>45628</v>
      </c>
      <c r="B1469" s="6" t="s">
        <v>83</v>
      </c>
      <c r="C1469" s="6" t="s">
        <v>397</v>
      </c>
      <c r="D1469" s="6" t="s">
        <v>398</v>
      </c>
      <c r="E1469" s="6" t="s">
        <v>224</v>
      </c>
      <c r="F1469" s="6" t="s">
        <v>225</v>
      </c>
      <c r="G1469" s="6" t="s">
        <v>74</v>
      </c>
      <c r="H1469" s="6" t="s">
        <v>76</v>
      </c>
      <c r="I1469" s="6">
        <v>30</v>
      </c>
      <c r="J1469" s="6">
        <v>-1</v>
      </c>
      <c r="K1469" s="6">
        <v>-340.91</v>
      </c>
      <c r="L1469" s="6" t="s">
        <v>86</v>
      </c>
      <c r="M1469" s="6" t="s">
        <v>207</v>
      </c>
    </row>
    <row r="1470" spans="1:13" ht="14.25" customHeight="1" x14ac:dyDescent="0.2">
      <c r="A1470" s="5">
        <v>45628</v>
      </c>
      <c r="B1470" s="6" t="s">
        <v>83</v>
      </c>
      <c r="C1470" s="6" t="s">
        <v>156</v>
      </c>
      <c r="D1470" s="6" t="s">
        <v>157</v>
      </c>
      <c r="E1470" s="6" t="s">
        <v>24</v>
      </c>
      <c r="F1470" s="6" t="s">
        <v>25</v>
      </c>
      <c r="G1470" s="6" t="s">
        <v>77</v>
      </c>
      <c r="H1470" s="6" t="s">
        <v>78</v>
      </c>
      <c r="I1470" s="6">
        <v>48</v>
      </c>
      <c r="J1470" s="6">
        <v>-2</v>
      </c>
      <c r="K1470" s="6">
        <v>-172.18</v>
      </c>
      <c r="L1470" s="6" t="s">
        <v>153</v>
      </c>
      <c r="M1470" s="6" t="s">
        <v>207</v>
      </c>
    </row>
    <row r="1471" spans="1:13" ht="14.25" customHeight="1" x14ac:dyDescent="0.2">
      <c r="A1471" s="5">
        <v>45628</v>
      </c>
      <c r="B1471" s="6" t="s">
        <v>83</v>
      </c>
      <c r="C1471" s="6" t="s">
        <v>154</v>
      </c>
      <c r="D1471" s="6" t="s">
        <v>155</v>
      </c>
      <c r="E1471" s="6" t="s">
        <v>24</v>
      </c>
      <c r="F1471" s="6" t="s">
        <v>25</v>
      </c>
      <c r="G1471" s="6" t="s">
        <v>77</v>
      </c>
      <c r="H1471" s="6" t="s">
        <v>78</v>
      </c>
      <c r="I1471" s="6">
        <v>48</v>
      </c>
      <c r="J1471" s="6">
        <v>-2</v>
      </c>
      <c r="K1471" s="6">
        <v>-172.18</v>
      </c>
      <c r="L1471" s="6" t="s">
        <v>153</v>
      </c>
      <c r="M1471" s="6" t="s">
        <v>207</v>
      </c>
    </row>
    <row r="1472" spans="1:13" ht="14.25" customHeight="1" x14ac:dyDescent="0.2">
      <c r="A1472" s="5">
        <v>45628</v>
      </c>
      <c r="B1472" s="6" t="s">
        <v>83</v>
      </c>
      <c r="C1472" s="6" t="s">
        <v>725</v>
      </c>
      <c r="D1472" s="6" t="s">
        <v>726</v>
      </c>
      <c r="E1472" s="6" t="s">
        <v>184</v>
      </c>
      <c r="F1472" s="6" t="s">
        <v>185</v>
      </c>
      <c r="G1472" s="6" t="s">
        <v>77</v>
      </c>
      <c r="H1472" s="6" t="s">
        <v>78</v>
      </c>
      <c r="I1472" s="6">
        <v>6</v>
      </c>
      <c r="J1472" s="6">
        <v>-1</v>
      </c>
      <c r="K1472" s="6">
        <v>-1499.16</v>
      </c>
      <c r="L1472" s="6" t="s">
        <v>174</v>
      </c>
      <c r="M1472" s="6" t="s">
        <v>207</v>
      </c>
    </row>
    <row r="1473" spans="1:13" ht="14.25" customHeight="1" x14ac:dyDescent="0.2">
      <c r="A1473" s="5">
        <v>45628</v>
      </c>
      <c r="B1473" s="6" t="s">
        <v>83</v>
      </c>
      <c r="C1473" s="6" t="s">
        <v>727</v>
      </c>
      <c r="D1473" s="6" t="s">
        <v>728</v>
      </c>
      <c r="E1473" s="6" t="s">
        <v>184</v>
      </c>
      <c r="F1473" s="6" t="s">
        <v>185</v>
      </c>
      <c r="G1473" s="6" t="s">
        <v>77</v>
      </c>
      <c r="H1473" s="6" t="s">
        <v>78</v>
      </c>
      <c r="I1473" s="6">
        <v>6</v>
      </c>
      <c r="J1473" s="6">
        <v>-2</v>
      </c>
      <c r="K1473" s="6">
        <v>-1911.32</v>
      </c>
      <c r="L1473" s="6" t="s">
        <v>174</v>
      </c>
      <c r="M1473" s="6" t="s">
        <v>207</v>
      </c>
    </row>
    <row r="1474" spans="1:13" ht="14.25" customHeight="1" x14ac:dyDescent="0.2">
      <c r="A1474" s="5">
        <v>45628</v>
      </c>
      <c r="B1474" s="6" t="s">
        <v>57</v>
      </c>
      <c r="C1474" s="6" t="s">
        <v>729</v>
      </c>
      <c r="D1474" s="6" t="s">
        <v>730</v>
      </c>
      <c r="E1474" s="6" t="s">
        <v>248</v>
      </c>
      <c r="F1474" s="6" t="s">
        <v>249</v>
      </c>
      <c r="G1474" s="6" t="s">
        <v>94</v>
      </c>
      <c r="H1474" s="6" t="s">
        <v>95</v>
      </c>
      <c r="I1474" s="6">
        <v>192</v>
      </c>
      <c r="J1474" s="6">
        <v>12</v>
      </c>
      <c r="K1474" s="6">
        <v>936.72</v>
      </c>
      <c r="L1474" s="6"/>
      <c r="M1474" s="6" t="s">
        <v>207</v>
      </c>
    </row>
    <row r="1475" spans="1:13" ht="14.25" customHeight="1" x14ac:dyDescent="0.2">
      <c r="A1475" s="5">
        <v>45628</v>
      </c>
      <c r="B1475" s="6" t="s">
        <v>57</v>
      </c>
      <c r="C1475" s="6" t="s">
        <v>731</v>
      </c>
      <c r="D1475" s="6" t="s">
        <v>732</v>
      </c>
      <c r="E1475" s="6" t="s">
        <v>449</v>
      </c>
      <c r="F1475" s="6" t="s">
        <v>450</v>
      </c>
      <c r="G1475" s="6" t="s">
        <v>94</v>
      </c>
      <c r="H1475" s="6" t="s">
        <v>95</v>
      </c>
      <c r="I1475" s="6">
        <v>192</v>
      </c>
      <c r="J1475" s="6">
        <v>4</v>
      </c>
      <c r="K1475" s="6">
        <v>312.24</v>
      </c>
      <c r="L1475" s="6"/>
      <c r="M1475" s="6" t="s">
        <v>207</v>
      </c>
    </row>
    <row r="1476" spans="1:13" ht="14.25" customHeight="1" x14ac:dyDescent="0.2">
      <c r="A1476" s="5">
        <v>45628</v>
      </c>
      <c r="B1476" s="6" t="s">
        <v>57</v>
      </c>
      <c r="C1476" s="6" t="s">
        <v>733</v>
      </c>
      <c r="D1476" s="6" t="s">
        <v>734</v>
      </c>
      <c r="E1476" s="6" t="s">
        <v>241</v>
      </c>
      <c r="F1476" s="6" t="s">
        <v>242</v>
      </c>
      <c r="G1476" s="6" t="s">
        <v>94</v>
      </c>
      <c r="H1476" s="6" t="s">
        <v>95</v>
      </c>
      <c r="I1476" s="6">
        <v>192</v>
      </c>
      <c r="J1476" s="6">
        <v>2</v>
      </c>
      <c r="K1476" s="6">
        <v>156.12</v>
      </c>
      <c r="L1476" s="6"/>
      <c r="M1476" s="6" t="s">
        <v>207</v>
      </c>
    </row>
    <row r="1477" spans="1:13" ht="14.25" customHeight="1" x14ac:dyDescent="0.2">
      <c r="A1477" s="5">
        <v>45628</v>
      </c>
      <c r="B1477" s="6" t="s">
        <v>57</v>
      </c>
      <c r="C1477" s="6" t="s">
        <v>735</v>
      </c>
      <c r="D1477" s="6" t="s">
        <v>736</v>
      </c>
      <c r="E1477" s="6" t="s">
        <v>256</v>
      </c>
      <c r="F1477" s="6" t="s">
        <v>257</v>
      </c>
      <c r="G1477" s="6" t="s">
        <v>94</v>
      </c>
      <c r="H1477" s="6" t="s">
        <v>95</v>
      </c>
      <c r="I1477" s="6">
        <v>192</v>
      </c>
      <c r="J1477" s="6">
        <v>3</v>
      </c>
      <c r="K1477" s="6">
        <v>234.18</v>
      </c>
      <c r="L1477" s="6"/>
      <c r="M1477" s="6" t="s">
        <v>207</v>
      </c>
    </row>
    <row r="1478" spans="1:13" ht="14.25" customHeight="1" x14ac:dyDescent="0.2">
      <c r="A1478" s="5">
        <v>45628</v>
      </c>
      <c r="B1478" s="6" t="s">
        <v>57</v>
      </c>
      <c r="C1478" s="6" t="s">
        <v>737</v>
      </c>
      <c r="D1478" s="6" t="s">
        <v>738</v>
      </c>
      <c r="E1478" s="6" t="s">
        <v>294</v>
      </c>
      <c r="F1478" s="6" t="s">
        <v>295</v>
      </c>
      <c r="G1478" s="6" t="s">
        <v>94</v>
      </c>
      <c r="H1478" s="6" t="s">
        <v>95</v>
      </c>
      <c r="I1478" s="6">
        <v>192</v>
      </c>
      <c r="J1478" s="6">
        <v>1</v>
      </c>
      <c r="K1478" s="6">
        <v>78.06</v>
      </c>
      <c r="L1478" s="6"/>
      <c r="M1478" s="6" t="s">
        <v>207</v>
      </c>
    </row>
    <row r="1479" spans="1:13" ht="14.25" customHeight="1" x14ac:dyDescent="0.2">
      <c r="A1479" s="5">
        <v>45628</v>
      </c>
      <c r="B1479" s="6" t="s">
        <v>57</v>
      </c>
      <c r="C1479" s="6" t="s">
        <v>378</v>
      </c>
      <c r="D1479" s="6" t="s">
        <v>379</v>
      </c>
      <c r="E1479" s="6" t="s">
        <v>24</v>
      </c>
      <c r="F1479" s="6" t="s">
        <v>25</v>
      </c>
      <c r="G1479" s="6" t="s">
        <v>94</v>
      </c>
      <c r="H1479" s="6" t="s">
        <v>95</v>
      </c>
      <c r="I1479" s="6">
        <v>192</v>
      </c>
      <c r="J1479" s="6">
        <v>4</v>
      </c>
      <c r="K1479" s="6">
        <v>312.24</v>
      </c>
      <c r="L1479" s="6"/>
      <c r="M1479" s="6" t="s">
        <v>207</v>
      </c>
    </row>
    <row r="1480" spans="1:13" ht="14.25" customHeight="1" x14ac:dyDescent="0.2">
      <c r="A1480" s="5">
        <v>45628</v>
      </c>
      <c r="B1480" s="6" t="s">
        <v>57</v>
      </c>
      <c r="C1480" s="6" t="s">
        <v>737</v>
      </c>
      <c r="D1480" s="6" t="s">
        <v>738</v>
      </c>
      <c r="E1480" s="6" t="s">
        <v>294</v>
      </c>
      <c r="F1480" s="6" t="s">
        <v>295</v>
      </c>
      <c r="G1480" s="6" t="s">
        <v>94</v>
      </c>
      <c r="H1480" s="6" t="s">
        <v>95</v>
      </c>
      <c r="I1480" s="6">
        <v>192</v>
      </c>
      <c r="J1480" s="6">
        <v>7</v>
      </c>
      <c r="K1480" s="6">
        <v>546.41999999999996</v>
      </c>
      <c r="L1480" s="6"/>
      <c r="M1480" s="6" t="s">
        <v>207</v>
      </c>
    </row>
    <row r="1481" spans="1:13" ht="14.25" customHeight="1" x14ac:dyDescent="0.2">
      <c r="A1481" s="5">
        <v>45628</v>
      </c>
      <c r="B1481" s="6" t="s">
        <v>57</v>
      </c>
      <c r="C1481" s="6" t="s">
        <v>739</v>
      </c>
      <c r="D1481" s="6" t="s">
        <v>740</v>
      </c>
      <c r="E1481" s="6" t="s">
        <v>294</v>
      </c>
      <c r="F1481" s="6" t="s">
        <v>295</v>
      </c>
      <c r="G1481" s="6" t="s">
        <v>94</v>
      </c>
      <c r="H1481" s="6" t="s">
        <v>95</v>
      </c>
      <c r="I1481" s="6">
        <v>192</v>
      </c>
      <c r="J1481" s="6">
        <v>4</v>
      </c>
      <c r="K1481" s="6">
        <v>312.24</v>
      </c>
      <c r="L1481" s="6"/>
      <c r="M1481" s="6" t="s">
        <v>207</v>
      </c>
    </row>
    <row r="1482" spans="1:13" ht="14.25" customHeight="1" x14ac:dyDescent="0.2">
      <c r="A1482" s="5">
        <v>45628</v>
      </c>
      <c r="B1482" s="6" t="s">
        <v>57</v>
      </c>
      <c r="C1482" s="6" t="s">
        <v>741</v>
      </c>
      <c r="D1482" s="6" t="s">
        <v>742</v>
      </c>
      <c r="E1482" s="6" t="s">
        <v>36</v>
      </c>
      <c r="F1482" s="6" t="s">
        <v>743</v>
      </c>
      <c r="G1482" s="6" t="s">
        <v>94</v>
      </c>
      <c r="H1482" s="6" t="s">
        <v>95</v>
      </c>
      <c r="I1482" s="6">
        <v>192</v>
      </c>
      <c r="J1482" s="6">
        <v>12</v>
      </c>
      <c r="K1482" s="6">
        <v>936.72</v>
      </c>
      <c r="L1482" s="6"/>
      <c r="M1482" s="6" t="s">
        <v>207</v>
      </c>
    </row>
    <row r="1483" spans="1:13" ht="14.25" customHeight="1" x14ac:dyDescent="0.2">
      <c r="A1483" s="5">
        <v>45628</v>
      </c>
      <c r="B1483" s="6" t="s">
        <v>57</v>
      </c>
      <c r="C1483" s="6" t="s">
        <v>744</v>
      </c>
      <c r="D1483" s="6" t="s">
        <v>745</v>
      </c>
      <c r="E1483" s="6" t="s">
        <v>36</v>
      </c>
      <c r="F1483" s="6" t="s">
        <v>37</v>
      </c>
      <c r="G1483" s="6" t="s">
        <v>94</v>
      </c>
      <c r="H1483" s="6" t="s">
        <v>95</v>
      </c>
      <c r="I1483" s="6">
        <v>192</v>
      </c>
      <c r="J1483" s="6">
        <v>8</v>
      </c>
      <c r="K1483" s="6">
        <v>624.48</v>
      </c>
      <c r="L1483" s="6"/>
      <c r="M1483" s="6" t="s">
        <v>207</v>
      </c>
    </row>
    <row r="1484" spans="1:13" ht="14.25" customHeight="1" x14ac:dyDescent="0.2">
      <c r="A1484" s="5">
        <v>45628</v>
      </c>
      <c r="B1484" s="6" t="s">
        <v>57</v>
      </c>
      <c r="C1484" s="6" t="s">
        <v>746</v>
      </c>
      <c r="D1484" s="6" t="s">
        <v>747</v>
      </c>
      <c r="E1484" s="6" t="s">
        <v>24</v>
      </c>
      <c r="F1484" s="6" t="s">
        <v>25</v>
      </c>
      <c r="G1484" s="6" t="s">
        <v>94</v>
      </c>
      <c r="H1484" s="6" t="s">
        <v>95</v>
      </c>
      <c r="I1484" s="6">
        <v>192</v>
      </c>
      <c r="J1484" s="6">
        <v>8</v>
      </c>
      <c r="K1484" s="6">
        <v>624.48</v>
      </c>
      <c r="L1484" s="6"/>
      <c r="M1484" s="6" t="s">
        <v>207</v>
      </c>
    </row>
    <row r="1485" spans="1:13" ht="14.25" customHeight="1" x14ac:dyDescent="0.2">
      <c r="A1485" s="5">
        <v>45628</v>
      </c>
      <c r="B1485" s="6" t="s">
        <v>57</v>
      </c>
      <c r="C1485" s="6" t="s">
        <v>748</v>
      </c>
      <c r="D1485" s="6" t="s">
        <v>749</v>
      </c>
      <c r="E1485" s="6" t="s">
        <v>45</v>
      </c>
      <c r="F1485" s="6" t="s">
        <v>152</v>
      </c>
      <c r="G1485" s="6" t="s">
        <v>94</v>
      </c>
      <c r="H1485" s="6" t="s">
        <v>95</v>
      </c>
      <c r="I1485" s="6">
        <v>192</v>
      </c>
      <c r="J1485" s="6">
        <v>8</v>
      </c>
      <c r="K1485" s="6">
        <v>624.48</v>
      </c>
      <c r="L1485" s="6"/>
      <c r="M1485" s="6" t="s">
        <v>207</v>
      </c>
    </row>
    <row r="1486" spans="1:13" ht="14.25" customHeight="1" x14ac:dyDescent="0.2">
      <c r="A1486" s="5">
        <v>45628</v>
      </c>
      <c r="B1486" s="6" t="s">
        <v>57</v>
      </c>
      <c r="C1486" s="6" t="s">
        <v>190</v>
      </c>
      <c r="D1486" s="6" t="s">
        <v>191</v>
      </c>
      <c r="E1486" s="6" t="s">
        <v>16</v>
      </c>
      <c r="F1486" s="6" t="s">
        <v>17</v>
      </c>
      <c r="G1486" s="6" t="s">
        <v>94</v>
      </c>
      <c r="H1486" s="6" t="s">
        <v>95</v>
      </c>
      <c r="I1486" s="6">
        <v>192</v>
      </c>
      <c r="J1486" s="6">
        <v>1</v>
      </c>
      <c r="K1486" s="6">
        <v>78.06</v>
      </c>
      <c r="L1486" s="6"/>
      <c r="M1486" s="6" t="s">
        <v>207</v>
      </c>
    </row>
    <row r="1487" spans="1:13" ht="14.25" customHeight="1" x14ac:dyDescent="0.2">
      <c r="A1487" s="5">
        <v>45628</v>
      </c>
      <c r="B1487" s="6" t="s">
        <v>57</v>
      </c>
      <c r="C1487" s="6" t="s">
        <v>748</v>
      </c>
      <c r="D1487" s="6" t="s">
        <v>749</v>
      </c>
      <c r="E1487" s="6" t="s">
        <v>45</v>
      </c>
      <c r="F1487" s="6" t="s">
        <v>152</v>
      </c>
      <c r="G1487" s="6" t="s">
        <v>94</v>
      </c>
      <c r="H1487" s="6" t="s">
        <v>95</v>
      </c>
      <c r="I1487" s="6">
        <v>40</v>
      </c>
      <c r="J1487" s="6">
        <v>2</v>
      </c>
      <c r="K1487" s="6">
        <v>700</v>
      </c>
      <c r="L1487" s="6"/>
      <c r="M1487" s="6" t="s">
        <v>207</v>
      </c>
    </row>
    <row r="1488" spans="1:13" ht="14.25" customHeight="1" x14ac:dyDescent="0.2">
      <c r="A1488" s="5">
        <v>45628</v>
      </c>
      <c r="B1488" s="6" t="s">
        <v>57</v>
      </c>
      <c r="C1488" s="6" t="s">
        <v>750</v>
      </c>
      <c r="D1488" s="6" t="s">
        <v>751</v>
      </c>
      <c r="E1488" s="6" t="s">
        <v>212</v>
      </c>
      <c r="F1488" s="6" t="s">
        <v>213</v>
      </c>
      <c r="G1488" s="6" t="s">
        <v>94</v>
      </c>
      <c r="H1488" s="6" t="s">
        <v>95</v>
      </c>
      <c r="I1488" s="6">
        <v>40</v>
      </c>
      <c r="J1488" s="6">
        <v>6</v>
      </c>
      <c r="K1488" s="6">
        <v>2100</v>
      </c>
      <c r="L1488" s="6"/>
      <c r="M1488" s="6" t="s">
        <v>207</v>
      </c>
    </row>
    <row r="1489" spans="1:13" ht="14.25" customHeight="1" x14ac:dyDescent="0.2">
      <c r="A1489" s="5">
        <v>45628</v>
      </c>
      <c r="B1489" s="6" t="s">
        <v>57</v>
      </c>
      <c r="C1489" s="6" t="s">
        <v>752</v>
      </c>
      <c r="D1489" s="6" t="s">
        <v>753</v>
      </c>
      <c r="E1489" s="6" t="s">
        <v>184</v>
      </c>
      <c r="F1489" s="6" t="s">
        <v>185</v>
      </c>
      <c r="G1489" s="6" t="s">
        <v>94</v>
      </c>
      <c r="H1489" s="6" t="s">
        <v>98</v>
      </c>
      <c r="I1489" s="6">
        <v>24</v>
      </c>
      <c r="J1489" s="6">
        <v>1</v>
      </c>
      <c r="K1489" s="6">
        <v>328.95</v>
      </c>
      <c r="L1489" s="6"/>
      <c r="M1489" s="6" t="s">
        <v>207</v>
      </c>
    </row>
    <row r="1490" spans="1:13" ht="14.25" customHeight="1" x14ac:dyDescent="0.2">
      <c r="A1490" s="5">
        <v>45628</v>
      </c>
      <c r="B1490" s="6" t="s">
        <v>57</v>
      </c>
      <c r="C1490" s="6" t="s">
        <v>739</v>
      </c>
      <c r="D1490" s="6" t="s">
        <v>740</v>
      </c>
      <c r="E1490" s="6" t="s">
        <v>294</v>
      </c>
      <c r="F1490" s="6" t="s">
        <v>295</v>
      </c>
      <c r="G1490" s="6" t="s">
        <v>94</v>
      </c>
      <c r="H1490" s="6" t="s">
        <v>98</v>
      </c>
      <c r="I1490" s="6">
        <v>24</v>
      </c>
      <c r="J1490" s="6">
        <v>1</v>
      </c>
      <c r="K1490" s="6">
        <v>328.95</v>
      </c>
      <c r="L1490" s="6"/>
      <c r="M1490" s="6" t="s">
        <v>207</v>
      </c>
    </row>
    <row r="1491" spans="1:13" ht="14.25" customHeight="1" x14ac:dyDescent="0.2">
      <c r="A1491" s="5">
        <v>45628</v>
      </c>
      <c r="B1491" s="6" t="s">
        <v>57</v>
      </c>
      <c r="C1491" s="6" t="s">
        <v>750</v>
      </c>
      <c r="D1491" s="6" t="s">
        <v>751</v>
      </c>
      <c r="E1491" s="6" t="s">
        <v>212</v>
      </c>
      <c r="F1491" s="6" t="s">
        <v>213</v>
      </c>
      <c r="G1491" s="6" t="s">
        <v>94</v>
      </c>
      <c r="H1491" s="6" t="s">
        <v>98</v>
      </c>
      <c r="I1491" s="6">
        <v>24</v>
      </c>
      <c r="J1491" s="6">
        <v>6</v>
      </c>
      <c r="K1491" s="6">
        <v>1973.7</v>
      </c>
      <c r="L1491" s="6"/>
      <c r="M1491" s="6" t="s">
        <v>207</v>
      </c>
    </row>
    <row r="1492" spans="1:13" ht="14.25" customHeight="1" x14ac:dyDescent="0.2">
      <c r="A1492" s="5">
        <v>45628</v>
      </c>
      <c r="B1492" s="6" t="s">
        <v>57</v>
      </c>
      <c r="C1492" s="6" t="s">
        <v>754</v>
      </c>
      <c r="D1492" s="6" t="s">
        <v>755</v>
      </c>
      <c r="E1492" s="6" t="s">
        <v>45</v>
      </c>
      <c r="F1492" s="6" t="s">
        <v>46</v>
      </c>
      <c r="G1492" s="6" t="s">
        <v>94</v>
      </c>
      <c r="H1492" s="6" t="s">
        <v>98</v>
      </c>
      <c r="I1492" s="6">
        <v>24</v>
      </c>
      <c r="J1492" s="6">
        <v>2</v>
      </c>
      <c r="K1492" s="6">
        <v>657.9</v>
      </c>
      <c r="L1492" s="6"/>
      <c r="M1492" s="6" t="s">
        <v>207</v>
      </c>
    </row>
    <row r="1493" spans="1:13" ht="14.25" customHeight="1" x14ac:dyDescent="0.2">
      <c r="A1493" s="5">
        <v>45628</v>
      </c>
      <c r="B1493" s="6" t="s">
        <v>57</v>
      </c>
      <c r="C1493" s="6" t="s">
        <v>378</v>
      </c>
      <c r="D1493" s="6" t="s">
        <v>379</v>
      </c>
      <c r="E1493" s="6" t="s">
        <v>24</v>
      </c>
      <c r="F1493" s="6" t="s">
        <v>25</v>
      </c>
      <c r="G1493" s="6" t="s">
        <v>94</v>
      </c>
      <c r="H1493" s="6" t="s">
        <v>98</v>
      </c>
      <c r="I1493" s="6">
        <v>24</v>
      </c>
      <c r="J1493" s="6">
        <v>1</v>
      </c>
      <c r="K1493" s="6">
        <v>328.95</v>
      </c>
      <c r="L1493" s="6"/>
      <c r="M1493" s="6" t="s">
        <v>207</v>
      </c>
    </row>
    <row r="1494" spans="1:13" ht="14.25" customHeight="1" x14ac:dyDescent="0.2">
      <c r="A1494" s="5">
        <v>45628</v>
      </c>
      <c r="B1494" s="6" t="s">
        <v>57</v>
      </c>
      <c r="C1494" s="6" t="s">
        <v>756</v>
      </c>
      <c r="D1494" s="6" t="s">
        <v>757</v>
      </c>
      <c r="E1494" s="6" t="s">
        <v>16</v>
      </c>
      <c r="F1494" s="6" t="s">
        <v>17</v>
      </c>
      <c r="G1494" s="6" t="s">
        <v>94</v>
      </c>
      <c r="H1494" s="6" t="s">
        <v>98</v>
      </c>
      <c r="I1494" s="6">
        <v>24</v>
      </c>
      <c r="J1494" s="6">
        <v>3</v>
      </c>
      <c r="K1494" s="6">
        <v>986.85</v>
      </c>
      <c r="L1494" s="6"/>
      <c r="M1494" s="6" t="s">
        <v>207</v>
      </c>
    </row>
    <row r="1495" spans="1:13" ht="14.25" customHeight="1" x14ac:dyDescent="0.2">
      <c r="A1495" s="5">
        <v>45628</v>
      </c>
      <c r="B1495" s="6" t="s">
        <v>57</v>
      </c>
      <c r="C1495" s="6" t="s">
        <v>752</v>
      </c>
      <c r="D1495" s="6" t="s">
        <v>753</v>
      </c>
      <c r="E1495" s="6" t="s">
        <v>184</v>
      </c>
      <c r="F1495" s="6" t="s">
        <v>185</v>
      </c>
      <c r="G1495" s="6" t="s">
        <v>94</v>
      </c>
      <c r="H1495" s="6" t="s">
        <v>98</v>
      </c>
      <c r="I1495" s="6">
        <v>18</v>
      </c>
      <c r="J1495" s="6">
        <v>1</v>
      </c>
      <c r="K1495" s="6">
        <v>569.29999999999995</v>
      </c>
      <c r="L1495" s="6"/>
      <c r="M1495" s="6" t="s">
        <v>207</v>
      </c>
    </row>
    <row r="1496" spans="1:13" ht="14.25" customHeight="1" x14ac:dyDescent="0.2">
      <c r="A1496" s="5">
        <v>45628</v>
      </c>
      <c r="B1496" s="6" t="s">
        <v>57</v>
      </c>
      <c r="C1496" s="6" t="s">
        <v>758</v>
      </c>
      <c r="D1496" s="6" t="s">
        <v>759</v>
      </c>
      <c r="E1496" s="6" t="s">
        <v>241</v>
      </c>
      <c r="F1496" s="6" t="s">
        <v>242</v>
      </c>
      <c r="G1496" s="6" t="s">
        <v>94</v>
      </c>
      <c r="H1496" s="6" t="s">
        <v>98</v>
      </c>
      <c r="I1496" s="6">
        <v>48</v>
      </c>
      <c r="J1496" s="6">
        <v>1</v>
      </c>
      <c r="K1496" s="6">
        <v>144.72999999999999</v>
      </c>
      <c r="L1496" s="6"/>
      <c r="M1496" s="6" t="s">
        <v>207</v>
      </c>
    </row>
    <row r="1497" spans="1:13" ht="14.25" customHeight="1" x14ac:dyDescent="0.2">
      <c r="A1497" s="5">
        <v>45628</v>
      </c>
      <c r="B1497" s="6" t="s">
        <v>57</v>
      </c>
      <c r="C1497" s="6" t="s">
        <v>750</v>
      </c>
      <c r="D1497" s="6" t="s">
        <v>751</v>
      </c>
      <c r="E1497" s="6" t="s">
        <v>212</v>
      </c>
      <c r="F1497" s="6" t="s">
        <v>213</v>
      </c>
      <c r="G1497" s="6" t="s">
        <v>94</v>
      </c>
      <c r="H1497" s="6" t="s">
        <v>98</v>
      </c>
      <c r="I1497" s="6">
        <v>48</v>
      </c>
      <c r="J1497" s="6">
        <v>4</v>
      </c>
      <c r="K1497" s="6">
        <v>578.91999999999996</v>
      </c>
      <c r="L1497" s="6"/>
      <c r="M1497" s="6" t="s">
        <v>207</v>
      </c>
    </row>
    <row r="1498" spans="1:13" ht="14.25" customHeight="1" x14ac:dyDescent="0.2">
      <c r="A1498" s="5">
        <v>45628</v>
      </c>
      <c r="B1498" s="6" t="s">
        <v>57</v>
      </c>
      <c r="C1498" s="6" t="s">
        <v>750</v>
      </c>
      <c r="D1498" s="6" t="s">
        <v>751</v>
      </c>
      <c r="E1498" s="6" t="s">
        <v>212</v>
      </c>
      <c r="F1498" s="6" t="s">
        <v>213</v>
      </c>
      <c r="G1498" s="6" t="s">
        <v>94</v>
      </c>
      <c r="H1498" s="6" t="s">
        <v>98</v>
      </c>
      <c r="I1498" s="6">
        <v>48</v>
      </c>
      <c r="J1498" s="6">
        <v>14</v>
      </c>
      <c r="K1498" s="6">
        <v>2026.22</v>
      </c>
      <c r="L1498" s="6"/>
      <c r="M1498" s="6" t="s">
        <v>207</v>
      </c>
    </row>
    <row r="1499" spans="1:13" ht="14.25" customHeight="1" x14ac:dyDescent="0.2">
      <c r="A1499" s="5">
        <v>45628</v>
      </c>
      <c r="B1499" s="6" t="s">
        <v>57</v>
      </c>
      <c r="C1499" s="6" t="s">
        <v>748</v>
      </c>
      <c r="D1499" s="6" t="s">
        <v>749</v>
      </c>
      <c r="E1499" s="6" t="s">
        <v>45</v>
      </c>
      <c r="F1499" s="6" t="s">
        <v>152</v>
      </c>
      <c r="G1499" s="6" t="s">
        <v>94</v>
      </c>
      <c r="H1499" s="6" t="s">
        <v>98</v>
      </c>
      <c r="I1499" s="6">
        <v>48</v>
      </c>
      <c r="J1499" s="6">
        <v>2</v>
      </c>
      <c r="K1499" s="6">
        <v>289.45999999999998</v>
      </c>
      <c r="L1499" s="6"/>
      <c r="M1499" s="6" t="s">
        <v>207</v>
      </c>
    </row>
    <row r="1500" spans="1:13" ht="14.25" customHeight="1" x14ac:dyDescent="0.2">
      <c r="A1500" s="5">
        <v>45628</v>
      </c>
      <c r="B1500" s="6" t="s">
        <v>57</v>
      </c>
      <c r="C1500" s="6" t="s">
        <v>748</v>
      </c>
      <c r="D1500" s="6" t="s">
        <v>749</v>
      </c>
      <c r="E1500" s="6" t="s">
        <v>45</v>
      </c>
      <c r="F1500" s="6" t="s">
        <v>152</v>
      </c>
      <c r="G1500" s="6" t="s">
        <v>94</v>
      </c>
      <c r="H1500" s="6" t="s">
        <v>98</v>
      </c>
      <c r="I1500" s="6">
        <v>72</v>
      </c>
      <c r="J1500" s="6">
        <v>4</v>
      </c>
      <c r="K1500" s="6">
        <v>578.91999999999996</v>
      </c>
      <c r="L1500" s="6"/>
      <c r="M1500" s="6" t="s">
        <v>207</v>
      </c>
    </row>
    <row r="1501" spans="1:13" ht="14.25" customHeight="1" x14ac:dyDescent="0.2">
      <c r="A1501" s="5">
        <v>45628</v>
      </c>
      <c r="B1501" s="6" t="s">
        <v>57</v>
      </c>
      <c r="C1501" s="6" t="s">
        <v>750</v>
      </c>
      <c r="D1501" s="6" t="s">
        <v>751</v>
      </c>
      <c r="E1501" s="6" t="s">
        <v>212</v>
      </c>
      <c r="F1501" s="6" t="s">
        <v>213</v>
      </c>
      <c r="G1501" s="6" t="s">
        <v>94</v>
      </c>
      <c r="H1501" s="6" t="s">
        <v>98</v>
      </c>
      <c r="I1501" s="6">
        <v>72</v>
      </c>
      <c r="J1501" s="6">
        <v>36</v>
      </c>
      <c r="K1501" s="6">
        <v>5210.28</v>
      </c>
      <c r="L1501" s="6"/>
      <c r="M1501" s="6" t="s">
        <v>207</v>
      </c>
    </row>
    <row r="1502" spans="1:13" ht="14.25" customHeight="1" x14ac:dyDescent="0.2">
      <c r="A1502" s="5">
        <v>45628</v>
      </c>
      <c r="B1502" s="6" t="s">
        <v>57</v>
      </c>
      <c r="C1502" s="6" t="s">
        <v>760</v>
      </c>
      <c r="D1502" s="6" t="s">
        <v>761</v>
      </c>
      <c r="E1502" s="6" t="s">
        <v>16</v>
      </c>
      <c r="F1502" s="6" t="s">
        <v>17</v>
      </c>
      <c r="G1502" s="6" t="s">
        <v>94</v>
      </c>
      <c r="H1502" s="6" t="s">
        <v>98</v>
      </c>
      <c r="I1502" s="6">
        <v>18</v>
      </c>
      <c r="J1502" s="6">
        <v>1</v>
      </c>
      <c r="K1502" s="6">
        <v>328.95</v>
      </c>
      <c r="L1502" s="6"/>
      <c r="M1502" s="6" t="s">
        <v>207</v>
      </c>
    </row>
  </sheetData>
  <autoFilter ref="A1:M1502"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50A57-398B-BF4D-9B34-6DED7C3723D3}">
  <sheetPr>
    <tabColor theme="8" tint="0.59999389629810485"/>
  </sheetPr>
  <dimension ref="A1"/>
  <sheetViews>
    <sheetView showGridLines="0" showRowColHeaders="0" zoomScale="92" zoomScaleNormal="93" workbookViewId="0">
      <selection activeCell="P13" sqref="P13"/>
    </sheetView>
  </sheetViews>
  <sheetFormatPr baseColWidth="10" defaultRowHeight="15"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3C0B7-A37D-3B49-B948-05E1E2D8B0D2}">
  <sheetPr>
    <tabColor theme="4" tint="0.39997558519241921"/>
  </sheetPr>
  <dimension ref="A2:V94"/>
  <sheetViews>
    <sheetView tabSelected="1" workbookViewId="0">
      <selection activeCell="E48" sqref="E48"/>
    </sheetView>
  </sheetViews>
  <sheetFormatPr baseColWidth="10" defaultRowHeight="15" x14ac:dyDescent="0.2"/>
  <cols>
    <col min="1" max="1" width="19.83203125" bestFit="1" customWidth="1"/>
    <col min="2" max="2" width="12.83203125" bestFit="1" customWidth="1"/>
    <col min="4" max="4" width="17.33203125" bestFit="1" customWidth="1"/>
    <col min="5" max="5" width="13.33203125" bestFit="1" customWidth="1"/>
    <col min="7" max="7" width="37.33203125" customWidth="1"/>
    <col min="8" max="8" width="23.1640625" bestFit="1" customWidth="1"/>
    <col min="10" max="10" width="12.6640625" bestFit="1" customWidth="1"/>
    <col min="11" max="11" width="13.33203125" bestFit="1" customWidth="1"/>
    <col min="13" max="13" width="20.6640625" bestFit="1" customWidth="1"/>
    <col min="14" max="14" width="16" bestFit="1" customWidth="1"/>
    <col min="15" max="15" width="18" customWidth="1"/>
    <col min="16" max="16" width="25.6640625" bestFit="1" customWidth="1"/>
    <col min="17" max="17" width="12.83203125" bestFit="1" customWidth="1"/>
    <col min="18" max="18" width="15.33203125" bestFit="1" customWidth="1"/>
    <col min="20" max="20" width="12.1640625" bestFit="1" customWidth="1"/>
    <col min="21" max="22" width="13.33203125" bestFit="1" customWidth="1"/>
  </cols>
  <sheetData>
    <row r="2" spans="1:22" x14ac:dyDescent="0.2">
      <c r="A2" s="15" t="s">
        <v>802</v>
      </c>
      <c r="D2" s="15" t="s">
        <v>778</v>
      </c>
      <c r="G2" s="15" t="s">
        <v>785</v>
      </c>
      <c r="J2" s="15" t="s">
        <v>786</v>
      </c>
      <c r="M2" s="15" t="s">
        <v>788</v>
      </c>
      <c r="P2" s="15" t="s">
        <v>789</v>
      </c>
      <c r="T2" s="15" t="s">
        <v>794</v>
      </c>
    </row>
    <row r="4" spans="1:22" x14ac:dyDescent="0.2">
      <c r="A4" s="7" t="s">
        <v>762</v>
      </c>
      <c r="B4" t="s">
        <v>764</v>
      </c>
      <c r="D4" s="7" t="s">
        <v>762</v>
      </c>
      <c r="E4" t="s">
        <v>764</v>
      </c>
      <c r="G4" s="7" t="s">
        <v>762</v>
      </c>
      <c r="H4" t="s">
        <v>765</v>
      </c>
      <c r="J4" s="7" t="s">
        <v>762</v>
      </c>
      <c r="K4" t="s">
        <v>764</v>
      </c>
      <c r="M4" s="7" t="s">
        <v>762</v>
      </c>
      <c r="N4" t="s">
        <v>768</v>
      </c>
      <c r="P4" s="7" t="s">
        <v>762</v>
      </c>
      <c r="Q4" t="s">
        <v>764</v>
      </c>
      <c r="R4" t="s">
        <v>769</v>
      </c>
      <c r="T4" s="7" t="s">
        <v>762</v>
      </c>
      <c r="U4" t="s">
        <v>764</v>
      </c>
      <c r="V4" t="s">
        <v>767</v>
      </c>
    </row>
    <row r="5" spans="1:22" x14ac:dyDescent="0.2">
      <c r="A5" s="8" t="s">
        <v>51</v>
      </c>
      <c r="B5" s="10">
        <v>8720.0800000000017</v>
      </c>
      <c r="D5" s="8" t="s">
        <v>140</v>
      </c>
      <c r="E5" s="11">
        <v>9325580.0199999996</v>
      </c>
      <c r="G5" s="8" t="s">
        <v>283</v>
      </c>
      <c r="H5">
        <v>118</v>
      </c>
      <c r="J5" s="8" t="s">
        <v>136</v>
      </c>
      <c r="K5" s="11">
        <v>11935641.459999995</v>
      </c>
      <c r="M5" s="8" t="s">
        <v>212</v>
      </c>
      <c r="N5" s="12">
        <v>2.5</v>
      </c>
      <c r="P5" s="8" t="s">
        <v>86</v>
      </c>
      <c r="Q5" s="11">
        <v>-161023.32000000015</v>
      </c>
      <c r="R5">
        <v>178</v>
      </c>
      <c r="T5" s="8" t="s">
        <v>136</v>
      </c>
      <c r="U5" s="11">
        <v>11935641.459999995</v>
      </c>
      <c r="V5" s="14">
        <v>27705</v>
      </c>
    </row>
    <row r="6" spans="1:22" x14ac:dyDescent="0.2">
      <c r="A6" s="8" t="s">
        <v>122</v>
      </c>
      <c r="B6" s="10">
        <v>10714.77</v>
      </c>
      <c r="D6" s="8" t="s">
        <v>118</v>
      </c>
      <c r="E6" s="11">
        <v>1833620.7999999998</v>
      </c>
      <c r="G6" s="9">
        <v>60</v>
      </c>
      <c r="H6">
        <v>118</v>
      </c>
      <c r="J6" s="8" t="s">
        <v>105</v>
      </c>
      <c r="K6" s="11">
        <v>5187326.9299999988</v>
      </c>
      <c r="M6" s="8" t="s">
        <v>45</v>
      </c>
      <c r="N6" s="12">
        <v>10.293193717277488</v>
      </c>
      <c r="P6" s="8" t="s">
        <v>153</v>
      </c>
      <c r="Q6" s="11">
        <v>-33232.83</v>
      </c>
      <c r="R6">
        <v>57</v>
      </c>
      <c r="T6" s="8" t="s">
        <v>105</v>
      </c>
      <c r="U6" s="11">
        <v>5187326.9299999988</v>
      </c>
      <c r="V6" s="14">
        <v>56496</v>
      </c>
    </row>
    <row r="7" spans="1:22" x14ac:dyDescent="0.2">
      <c r="A7" s="8" t="s">
        <v>77</v>
      </c>
      <c r="B7" s="10">
        <v>11697.6</v>
      </c>
      <c r="D7" s="8" t="s">
        <v>96</v>
      </c>
      <c r="E7" s="11">
        <v>809827.35999999987</v>
      </c>
      <c r="G7" s="8" t="s">
        <v>61</v>
      </c>
      <c r="H7">
        <v>68</v>
      </c>
      <c r="J7" s="8" t="s">
        <v>64</v>
      </c>
      <c r="K7" s="11">
        <v>700055.30999999947</v>
      </c>
      <c r="M7" s="8" t="s">
        <v>184</v>
      </c>
      <c r="N7" s="12">
        <v>-1.6</v>
      </c>
      <c r="P7" s="8" t="s">
        <v>174</v>
      </c>
      <c r="Q7" s="11">
        <v>-28976.390000000007</v>
      </c>
      <c r="R7">
        <v>29</v>
      </c>
      <c r="T7" s="8" t="s">
        <v>64</v>
      </c>
      <c r="U7" s="11">
        <v>700055.30999999947</v>
      </c>
      <c r="V7" s="14">
        <v>7622</v>
      </c>
    </row>
    <row r="8" spans="1:22" x14ac:dyDescent="0.2">
      <c r="A8" s="8" t="s">
        <v>94</v>
      </c>
      <c r="B8" s="10">
        <v>106347.50999999998</v>
      </c>
      <c r="D8" s="8" t="s">
        <v>87</v>
      </c>
      <c r="E8" s="11">
        <v>663372.25</v>
      </c>
      <c r="G8" s="9">
        <v>12</v>
      </c>
      <c r="H8">
        <v>68</v>
      </c>
      <c r="J8" s="8" t="s">
        <v>21</v>
      </c>
      <c r="K8" s="11">
        <v>-50322.719999999994</v>
      </c>
      <c r="M8" s="8" t="s">
        <v>16</v>
      </c>
      <c r="N8" s="12">
        <v>-2.5945945945945947</v>
      </c>
      <c r="P8" s="8" t="s">
        <v>92</v>
      </c>
      <c r="Q8" s="11">
        <v>-16741.16</v>
      </c>
      <c r="R8">
        <v>3</v>
      </c>
      <c r="T8" s="8" t="s">
        <v>21</v>
      </c>
      <c r="U8" s="11">
        <v>-50322.719999999994</v>
      </c>
      <c r="V8" s="14">
        <v>-117</v>
      </c>
    </row>
    <row r="9" spans="1:22" x14ac:dyDescent="0.2">
      <c r="A9" s="8" t="s">
        <v>26</v>
      </c>
      <c r="B9" s="10">
        <v>152277.58999999991</v>
      </c>
      <c r="D9" s="8" t="s">
        <v>126</v>
      </c>
      <c r="E9" s="11">
        <v>572266.4800000001</v>
      </c>
      <c r="G9" s="8" t="s">
        <v>82</v>
      </c>
      <c r="H9">
        <v>33</v>
      </c>
      <c r="J9" s="8" t="s">
        <v>207</v>
      </c>
      <c r="K9" s="11">
        <v>-110426.61</v>
      </c>
      <c r="M9" s="8" t="s">
        <v>24</v>
      </c>
      <c r="N9" s="12">
        <v>-2.3170731707317072</v>
      </c>
      <c r="P9" s="8" t="s">
        <v>438</v>
      </c>
      <c r="Q9" s="11">
        <v>-13818</v>
      </c>
      <c r="R9">
        <v>141</v>
      </c>
      <c r="T9" s="8" t="s">
        <v>207</v>
      </c>
      <c r="U9" s="11">
        <v>-110426.61</v>
      </c>
      <c r="V9" s="14">
        <v>-1326</v>
      </c>
    </row>
    <row r="10" spans="1:22" x14ac:dyDescent="0.2">
      <c r="A10" s="8" t="s">
        <v>110</v>
      </c>
      <c r="B10" s="10">
        <v>158559.46</v>
      </c>
      <c r="D10" s="8" t="s">
        <v>763</v>
      </c>
      <c r="E10" s="11">
        <v>13204666.909999998</v>
      </c>
      <c r="G10" s="9">
        <v>48</v>
      </c>
      <c r="H10">
        <v>33</v>
      </c>
      <c r="J10" s="8" t="s">
        <v>763</v>
      </c>
      <c r="K10" s="11">
        <v>17662274.369999994</v>
      </c>
      <c r="M10" s="8" t="s">
        <v>36</v>
      </c>
      <c r="N10" s="12">
        <v>-0.23529411764705882</v>
      </c>
      <c r="P10" s="8" t="s">
        <v>20</v>
      </c>
      <c r="Q10" s="11">
        <v>-11124.360000000002</v>
      </c>
      <c r="R10">
        <v>28</v>
      </c>
      <c r="T10" s="8" t="s">
        <v>763</v>
      </c>
      <c r="U10" s="11">
        <v>17662274.369999994</v>
      </c>
      <c r="V10" s="14">
        <v>90380</v>
      </c>
    </row>
    <row r="11" spans="1:22" x14ac:dyDescent="0.2">
      <c r="A11" s="8" t="s">
        <v>55</v>
      </c>
      <c r="B11" s="10">
        <v>472742.59000000014</v>
      </c>
      <c r="G11" s="8" t="s">
        <v>25</v>
      </c>
      <c r="H11">
        <v>20</v>
      </c>
      <c r="M11" s="8" t="s">
        <v>248</v>
      </c>
      <c r="N11" s="12">
        <v>-0.2857142857142857</v>
      </c>
      <c r="P11" s="8" t="s">
        <v>179</v>
      </c>
      <c r="Q11" s="11">
        <v>-8101.6499999999978</v>
      </c>
      <c r="R11">
        <v>19</v>
      </c>
    </row>
    <row r="12" spans="1:22" x14ac:dyDescent="0.2">
      <c r="A12" s="8" t="s">
        <v>74</v>
      </c>
      <c r="B12" s="10">
        <v>546327.02000000025</v>
      </c>
      <c r="G12" s="9">
        <v>12</v>
      </c>
      <c r="H12">
        <v>5</v>
      </c>
      <c r="J12" s="15" t="s">
        <v>787</v>
      </c>
      <c r="M12" s="8" t="s">
        <v>449</v>
      </c>
      <c r="N12" s="12">
        <v>-3</v>
      </c>
      <c r="P12" s="8" t="s">
        <v>192</v>
      </c>
      <c r="Q12" s="11">
        <v>-6059.0399999999991</v>
      </c>
      <c r="R12">
        <v>17</v>
      </c>
    </row>
    <row r="13" spans="1:22" x14ac:dyDescent="0.2">
      <c r="A13" s="8" t="s">
        <v>31</v>
      </c>
      <c r="B13" s="10">
        <v>632381.33999999985</v>
      </c>
      <c r="G13" s="9">
        <v>40</v>
      </c>
      <c r="H13">
        <v>5</v>
      </c>
      <c r="M13" s="8" t="s">
        <v>294</v>
      </c>
      <c r="N13" s="12">
        <v>-2.2692307692307692</v>
      </c>
      <c r="P13" s="8" t="s">
        <v>28</v>
      </c>
      <c r="Q13" s="11">
        <v>-2976.75</v>
      </c>
      <c r="R13">
        <v>9</v>
      </c>
    </row>
    <row r="14" spans="1:22" x14ac:dyDescent="0.2">
      <c r="A14" s="8" t="s">
        <v>18</v>
      </c>
      <c r="B14" s="10">
        <v>791839.98000000021</v>
      </c>
      <c r="G14" s="9">
        <v>72</v>
      </c>
      <c r="H14">
        <v>5</v>
      </c>
      <c r="J14" s="7" t="s">
        <v>762</v>
      </c>
      <c r="K14" t="s">
        <v>766</v>
      </c>
      <c r="M14" s="8" t="s">
        <v>264</v>
      </c>
      <c r="N14" s="12">
        <v>-3.992481203007519</v>
      </c>
      <c r="P14" s="8" t="s">
        <v>763</v>
      </c>
      <c r="Q14" s="11">
        <v>-282053.49999999983</v>
      </c>
      <c r="R14">
        <v>481</v>
      </c>
    </row>
    <row r="15" spans="1:22" x14ac:dyDescent="0.2">
      <c r="A15" s="8" t="s">
        <v>62</v>
      </c>
      <c r="B15" s="10">
        <v>2487278.2599999988</v>
      </c>
      <c r="G15" s="9">
        <v>480</v>
      </c>
      <c r="H15">
        <v>5</v>
      </c>
      <c r="J15" s="8" t="s">
        <v>207</v>
      </c>
      <c r="K15">
        <v>428</v>
      </c>
      <c r="M15" s="8" t="s">
        <v>172</v>
      </c>
      <c r="N15" s="12">
        <v>-18</v>
      </c>
    </row>
    <row r="16" spans="1:22" x14ac:dyDescent="0.2">
      <c r="A16" s="8" t="s">
        <v>40</v>
      </c>
      <c r="B16" s="10">
        <v>12283388.17</v>
      </c>
      <c r="G16" s="8" t="s">
        <v>128</v>
      </c>
      <c r="H16">
        <v>16</v>
      </c>
      <c r="J16" s="8" t="s">
        <v>105</v>
      </c>
      <c r="K16">
        <v>501</v>
      </c>
      <c r="M16" s="8" t="s">
        <v>114</v>
      </c>
      <c r="N16" s="12">
        <v>1356.4615384615386</v>
      </c>
    </row>
    <row r="17" spans="1:14" x14ac:dyDescent="0.2">
      <c r="A17" s="8" t="s">
        <v>763</v>
      </c>
      <c r="B17" s="10">
        <v>17662274.369999997</v>
      </c>
      <c r="G17" s="9">
        <v>12</v>
      </c>
      <c r="H17">
        <v>16</v>
      </c>
      <c r="J17" s="8" t="s">
        <v>64</v>
      </c>
      <c r="K17">
        <v>87</v>
      </c>
      <c r="M17" s="8" t="s">
        <v>241</v>
      </c>
      <c r="N17" s="12">
        <v>-5.35</v>
      </c>
    </row>
    <row r="18" spans="1:14" x14ac:dyDescent="0.2">
      <c r="G18" s="8" t="s">
        <v>477</v>
      </c>
      <c r="H18">
        <v>15</v>
      </c>
      <c r="J18" s="8" t="s">
        <v>21</v>
      </c>
      <c r="K18">
        <v>67</v>
      </c>
      <c r="M18" s="8" t="s">
        <v>256</v>
      </c>
      <c r="N18" s="12">
        <v>-1.25</v>
      </c>
    </row>
    <row r="19" spans="1:14" x14ac:dyDescent="0.2">
      <c r="G19" s="9">
        <v>60</v>
      </c>
      <c r="H19">
        <v>15</v>
      </c>
      <c r="J19" s="8" t="s">
        <v>136</v>
      </c>
      <c r="K19">
        <v>418</v>
      </c>
      <c r="M19" s="8" t="s">
        <v>224</v>
      </c>
      <c r="N19" s="12">
        <v>-3.5750000000000002</v>
      </c>
    </row>
    <row r="20" spans="1:14" x14ac:dyDescent="0.2">
      <c r="G20" s="8" t="s">
        <v>17</v>
      </c>
      <c r="H20">
        <v>13</v>
      </c>
      <c r="J20" s="8" t="s">
        <v>763</v>
      </c>
      <c r="K20">
        <v>1501</v>
      </c>
      <c r="M20" s="8" t="s">
        <v>228</v>
      </c>
      <c r="N20" s="12">
        <v>-1.25</v>
      </c>
    </row>
    <row r="21" spans="1:14" x14ac:dyDescent="0.2">
      <c r="G21" s="9">
        <v>72</v>
      </c>
      <c r="H21">
        <v>13</v>
      </c>
      <c r="M21" s="8" t="s">
        <v>329</v>
      </c>
      <c r="N21" s="12">
        <v>-4.5</v>
      </c>
    </row>
    <row r="22" spans="1:14" x14ac:dyDescent="0.2">
      <c r="G22" s="8" t="s">
        <v>46</v>
      </c>
      <c r="H22">
        <v>8</v>
      </c>
      <c r="M22" s="8" t="s">
        <v>60</v>
      </c>
      <c r="N22" s="12">
        <v>68.631393298059962</v>
      </c>
    </row>
    <row r="23" spans="1:14" x14ac:dyDescent="0.2">
      <c r="G23" s="9">
        <v>72</v>
      </c>
      <c r="H23">
        <v>4</v>
      </c>
      <c r="M23" s="8" t="s">
        <v>81</v>
      </c>
      <c r="N23" s="12">
        <v>56.333333333333336</v>
      </c>
    </row>
    <row r="24" spans="1:14" x14ac:dyDescent="0.2">
      <c r="G24" s="9">
        <v>160</v>
      </c>
      <c r="H24">
        <v>4</v>
      </c>
      <c r="M24" s="8" t="s">
        <v>407</v>
      </c>
      <c r="N24" s="12">
        <v>-3.6666666666666665</v>
      </c>
    </row>
    <row r="25" spans="1:14" x14ac:dyDescent="0.2">
      <c r="G25" s="8" t="s">
        <v>450</v>
      </c>
      <c r="H25">
        <v>7</v>
      </c>
      <c r="M25" s="8" t="s">
        <v>428</v>
      </c>
      <c r="N25" s="12">
        <v>-14.5</v>
      </c>
    </row>
    <row r="26" spans="1:14" x14ac:dyDescent="0.2">
      <c r="G26" s="9">
        <v>60</v>
      </c>
      <c r="H26">
        <v>7</v>
      </c>
      <c r="M26" s="8" t="s">
        <v>763</v>
      </c>
      <c r="N26" s="12">
        <v>60.213191205862756</v>
      </c>
    </row>
    <row r="27" spans="1:14" x14ac:dyDescent="0.2">
      <c r="G27" s="8" t="s">
        <v>120</v>
      </c>
      <c r="H27">
        <v>6</v>
      </c>
    </row>
    <row r="28" spans="1:14" x14ac:dyDescent="0.2">
      <c r="G28" s="9">
        <v>72</v>
      </c>
      <c r="H28">
        <v>6</v>
      </c>
    </row>
    <row r="29" spans="1:14" x14ac:dyDescent="0.2">
      <c r="G29" s="8" t="s">
        <v>268</v>
      </c>
      <c r="H29">
        <v>6</v>
      </c>
    </row>
    <row r="30" spans="1:14" x14ac:dyDescent="0.2">
      <c r="G30" s="9">
        <v>4</v>
      </c>
      <c r="H30">
        <v>1</v>
      </c>
    </row>
    <row r="31" spans="1:14" x14ac:dyDescent="0.2">
      <c r="G31" s="9">
        <v>5</v>
      </c>
      <c r="H31">
        <v>1</v>
      </c>
    </row>
    <row r="32" spans="1:14" x14ac:dyDescent="0.2">
      <c r="G32" s="9">
        <v>6</v>
      </c>
      <c r="H32">
        <v>1</v>
      </c>
    </row>
    <row r="33" spans="7:8" x14ac:dyDescent="0.2">
      <c r="G33" s="9">
        <v>18</v>
      </c>
      <c r="H33">
        <v>1</v>
      </c>
    </row>
    <row r="34" spans="7:8" x14ac:dyDescent="0.2">
      <c r="G34" s="9">
        <v>60</v>
      </c>
      <c r="H34">
        <v>1</v>
      </c>
    </row>
    <row r="35" spans="7:8" x14ac:dyDescent="0.2">
      <c r="G35" s="9">
        <v>160</v>
      </c>
      <c r="H35">
        <v>1</v>
      </c>
    </row>
    <row r="36" spans="7:8" x14ac:dyDescent="0.2">
      <c r="G36" s="8" t="s">
        <v>225</v>
      </c>
      <c r="H36">
        <v>5</v>
      </c>
    </row>
    <row r="37" spans="7:8" x14ac:dyDescent="0.2">
      <c r="G37" s="9">
        <v>5</v>
      </c>
      <c r="H37">
        <v>5</v>
      </c>
    </row>
    <row r="38" spans="7:8" x14ac:dyDescent="0.2">
      <c r="G38" s="8" t="s">
        <v>232</v>
      </c>
      <c r="H38">
        <v>4</v>
      </c>
    </row>
    <row r="39" spans="7:8" x14ac:dyDescent="0.2">
      <c r="G39" s="9">
        <v>5</v>
      </c>
      <c r="H39">
        <v>4</v>
      </c>
    </row>
    <row r="40" spans="7:8" x14ac:dyDescent="0.2">
      <c r="G40" s="8" t="s">
        <v>249</v>
      </c>
      <c r="H40">
        <v>4</v>
      </c>
    </row>
    <row r="41" spans="7:8" x14ac:dyDescent="0.2">
      <c r="G41" s="9">
        <v>12</v>
      </c>
      <c r="H41">
        <v>4</v>
      </c>
    </row>
    <row r="42" spans="7:8" x14ac:dyDescent="0.2">
      <c r="G42" s="8" t="s">
        <v>213</v>
      </c>
      <c r="H42">
        <v>4</v>
      </c>
    </row>
    <row r="43" spans="7:8" x14ac:dyDescent="0.2">
      <c r="G43" s="9">
        <v>12</v>
      </c>
      <c r="H43">
        <v>4</v>
      </c>
    </row>
    <row r="44" spans="7:8" x14ac:dyDescent="0.2">
      <c r="G44" s="8" t="s">
        <v>152</v>
      </c>
      <c r="H44">
        <v>4</v>
      </c>
    </row>
    <row r="45" spans="7:8" x14ac:dyDescent="0.2">
      <c r="G45" s="9">
        <v>40</v>
      </c>
      <c r="H45">
        <v>2</v>
      </c>
    </row>
    <row r="46" spans="7:8" x14ac:dyDescent="0.2">
      <c r="G46" s="9">
        <v>72</v>
      </c>
      <c r="H46">
        <v>2</v>
      </c>
    </row>
    <row r="47" spans="7:8" x14ac:dyDescent="0.2">
      <c r="G47" s="8" t="s">
        <v>242</v>
      </c>
      <c r="H47">
        <v>3</v>
      </c>
    </row>
    <row r="48" spans="7:8" x14ac:dyDescent="0.2">
      <c r="G48" s="9">
        <v>120</v>
      </c>
      <c r="H48">
        <v>3</v>
      </c>
    </row>
    <row r="49" spans="7:8" x14ac:dyDescent="0.2">
      <c r="G49" s="8" t="s">
        <v>320</v>
      </c>
      <c r="H49">
        <v>3</v>
      </c>
    </row>
    <row r="50" spans="7:8" x14ac:dyDescent="0.2">
      <c r="G50" s="9">
        <v>5</v>
      </c>
      <c r="H50">
        <v>3</v>
      </c>
    </row>
    <row r="51" spans="7:8" x14ac:dyDescent="0.2">
      <c r="G51" s="8" t="s">
        <v>185</v>
      </c>
      <c r="H51">
        <v>3</v>
      </c>
    </row>
    <row r="52" spans="7:8" x14ac:dyDescent="0.2">
      <c r="G52" s="9">
        <v>6</v>
      </c>
      <c r="H52">
        <v>3</v>
      </c>
    </row>
    <row r="53" spans="7:8" x14ac:dyDescent="0.2">
      <c r="G53" s="8" t="s">
        <v>295</v>
      </c>
      <c r="H53">
        <v>3</v>
      </c>
    </row>
    <row r="54" spans="7:8" x14ac:dyDescent="0.2">
      <c r="G54" s="9">
        <v>192</v>
      </c>
      <c r="H54">
        <v>3</v>
      </c>
    </row>
    <row r="55" spans="7:8" x14ac:dyDescent="0.2">
      <c r="G55" s="8" t="s">
        <v>257</v>
      </c>
      <c r="H55">
        <v>2</v>
      </c>
    </row>
    <row r="56" spans="7:8" x14ac:dyDescent="0.2">
      <c r="G56" s="9">
        <v>160</v>
      </c>
      <c r="H56">
        <v>2</v>
      </c>
    </row>
    <row r="57" spans="7:8" x14ac:dyDescent="0.2">
      <c r="G57" s="8" t="s">
        <v>330</v>
      </c>
      <c r="H57">
        <v>2</v>
      </c>
    </row>
    <row r="58" spans="7:8" x14ac:dyDescent="0.2">
      <c r="G58" s="9">
        <v>12</v>
      </c>
      <c r="H58">
        <v>1</v>
      </c>
    </row>
    <row r="59" spans="7:8" x14ac:dyDescent="0.2">
      <c r="G59" s="9">
        <v>40</v>
      </c>
      <c r="H59">
        <v>1</v>
      </c>
    </row>
    <row r="60" spans="7:8" x14ac:dyDescent="0.2">
      <c r="G60" s="8" t="s">
        <v>408</v>
      </c>
      <c r="H60">
        <v>2</v>
      </c>
    </row>
    <row r="61" spans="7:8" x14ac:dyDescent="0.2">
      <c r="G61" s="9">
        <v>12</v>
      </c>
      <c r="H61">
        <v>2</v>
      </c>
    </row>
    <row r="62" spans="7:8" x14ac:dyDescent="0.2">
      <c r="G62" s="8" t="s">
        <v>265</v>
      </c>
      <c r="H62">
        <v>2</v>
      </c>
    </row>
    <row r="63" spans="7:8" x14ac:dyDescent="0.2">
      <c r="G63" s="9">
        <v>32</v>
      </c>
      <c r="H63">
        <v>1</v>
      </c>
    </row>
    <row r="64" spans="7:8" x14ac:dyDescent="0.2">
      <c r="G64" s="9">
        <v>160</v>
      </c>
      <c r="H64">
        <v>1</v>
      </c>
    </row>
    <row r="65" spans="7:8" x14ac:dyDescent="0.2">
      <c r="G65" s="8" t="s">
        <v>245</v>
      </c>
      <c r="H65">
        <v>2</v>
      </c>
    </row>
    <row r="66" spans="7:8" x14ac:dyDescent="0.2">
      <c r="G66" s="9">
        <v>12</v>
      </c>
      <c r="H66">
        <v>2</v>
      </c>
    </row>
    <row r="67" spans="7:8" x14ac:dyDescent="0.2">
      <c r="G67" s="8" t="s">
        <v>229</v>
      </c>
      <c r="H67">
        <v>2</v>
      </c>
    </row>
    <row r="68" spans="7:8" x14ac:dyDescent="0.2">
      <c r="G68" s="9">
        <v>72</v>
      </c>
      <c r="H68">
        <v>1</v>
      </c>
    </row>
    <row r="69" spans="7:8" x14ac:dyDescent="0.2">
      <c r="G69" s="9">
        <v>240</v>
      </c>
      <c r="H69">
        <v>1</v>
      </c>
    </row>
    <row r="70" spans="7:8" x14ac:dyDescent="0.2">
      <c r="G70" s="8" t="s">
        <v>115</v>
      </c>
      <c r="H70">
        <v>2</v>
      </c>
    </row>
    <row r="71" spans="7:8" x14ac:dyDescent="0.2">
      <c r="G71" s="9">
        <v>72</v>
      </c>
      <c r="H71">
        <v>2</v>
      </c>
    </row>
    <row r="72" spans="7:8" x14ac:dyDescent="0.2">
      <c r="G72" s="8" t="s">
        <v>355</v>
      </c>
      <c r="H72">
        <v>2</v>
      </c>
    </row>
    <row r="73" spans="7:8" x14ac:dyDescent="0.2">
      <c r="G73" s="9">
        <v>48</v>
      </c>
      <c r="H73">
        <v>2</v>
      </c>
    </row>
    <row r="74" spans="7:8" x14ac:dyDescent="0.2">
      <c r="G74" s="8" t="s">
        <v>429</v>
      </c>
      <c r="H74">
        <v>2</v>
      </c>
    </row>
    <row r="75" spans="7:8" x14ac:dyDescent="0.2">
      <c r="G75" s="9">
        <v>24</v>
      </c>
      <c r="H75">
        <v>1</v>
      </c>
    </row>
    <row r="76" spans="7:8" x14ac:dyDescent="0.2">
      <c r="G76" s="9">
        <v>48</v>
      </c>
      <c r="H76">
        <v>1</v>
      </c>
    </row>
    <row r="77" spans="7:8" x14ac:dyDescent="0.2">
      <c r="G77" s="8" t="s">
        <v>313</v>
      </c>
      <c r="H77">
        <v>2</v>
      </c>
    </row>
    <row r="78" spans="7:8" x14ac:dyDescent="0.2">
      <c r="G78" s="9">
        <v>36</v>
      </c>
      <c r="H78">
        <v>1</v>
      </c>
    </row>
    <row r="79" spans="7:8" x14ac:dyDescent="0.2">
      <c r="G79" s="9">
        <v>112</v>
      </c>
      <c r="H79">
        <v>1</v>
      </c>
    </row>
    <row r="80" spans="7:8" x14ac:dyDescent="0.2">
      <c r="G80" s="8" t="s">
        <v>37</v>
      </c>
      <c r="H80">
        <v>2</v>
      </c>
    </row>
    <row r="81" spans="7:8" x14ac:dyDescent="0.2">
      <c r="G81" s="9">
        <v>12</v>
      </c>
      <c r="H81">
        <v>2</v>
      </c>
    </row>
    <row r="82" spans="7:8" x14ac:dyDescent="0.2">
      <c r="G82" s="8" t="s">
        <v>310</v>
      </c>
      <c r="H82">
        <v>1</v>
      </c>
    </row>
    <row r="83" spans="7:8" x14ac:dyDescent="0.2">
      <c r="G83" s="9">
        <v>36</v>
      </c>
      <c r="H83">
        <v>1</v>
      </c>
    </row>
    <row r="84" spans="7:8" x14ac:dyDescent="0.2">
      <c r="G84" s="8" t="s">
        <v>724</v>
      </c>
      <c r="H84">
        <v>1</v>
      </c>
    </row>
    <row r="85" spans="7:8" x14ac:dyDescent="0.2">
      <c r="G85" s="9">
        <v>60</v>
      </c>
      <c r="H85">
        <v>1</v>
      </c>
    </row>
    <row r="86" spans="7:8" x14ac:dyDescent="0.2">
      <c r="G86" s="8" t="s">
        <v>425</v>
      </c>
      <c r="H86">
        <v>1</v>
      </c>
    </row>
    <row r="87" spans="7:8" x14ac:dyDescent="0.2">
      <c r="G87" s="9">
        <v>24</v>
      </c>
      <c r="H87">
        <v>1</v>
      </c>
    </row>
    <row r="88" spans="7:8" x14ac:dyDescent="0.2">
      <c r="G88" s="8" t="s">
        <v>382</v>
      </c>
      <c r="H88">
        <v>1</v>
      </c>
    </row>
    <row r="89" spans="7:8" x14ac:dyDescent="0.2">
      <c r="G89" s="9">
        <v>40</v>
      </c>
      <c r="H89">
        <v>1</v>
      </c>
    </row>
    <row r="90" spans="7:8" x14ac:dyDescent="0.2">
      <c r="G90" s="8" t="s">
        <v>743</v>
      </c>
      <c r="H90">
        <v>1</v>
      </c>
    </row>
    <row r="91" spans="7:8" x14ac:dyDescent="0.2">
      <c r="G91" s="9">
        <v>192</v>
      </c>
      <c r="H91">
        <v>1</v>
      </c>
    </row>
    <row r="92" spans="7:8" x14ac:dyDescent="0.2">
      <c r="G92" s="8" t="s">
        <v>173</v>
      </c>
      <c r="H92">
        <v>1</v>
      </c>
    </row>
    <row r="93" spans="7:8" x14ac:dyDescent="0.2">
      <c r="G93" s="9">
        <v>18</v>
      </c>
      <c r="H93">
        <v>1</v>
      </c>
    </row>
    <row r="94" spans="7:8" x14ac:dyDescent="0.2">
      <c r="G94" s="8" t="s">
        <v>763</v>
      </c>
      <c r="H94">
        <v>371</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6E77B-1B78-3A4D-A150-FA458EC6F72A}">
  <sheetPr>
    <tabColor theme="4" tint="0.39997558519241921"/>
  </sheetPr>
  <dimension ref="A1:J100"/>
  <sheetViews>
    <sheetView workbookViewId="0">
      <selection activeCell="F18" sqref="F18"/>
    </sheetView>
  </sheetViews>
  <sheetFormatPr baseColWidth="10" defaultRowHeight="15" x14ac:dyDescent="0.2"/>
  <cols>
    <col min="1" max="1" width="39.33203125" bestFit="1" customWidth="1"/>
    <col min="2" max="2" width="15.83203125" customWidth="1"/>
    <col min="3" max="3" width="13.33203125" bestFit="1" customWidth="1"/>
    <col min="10" max="10" width="12.6640625" bestFit="1" customWidth="1"/>
  </cols>
  <sheetData>
    <row r="1" spans="1:10" ht="30" customHeight="1" x14ac:dyDescent="0.2">
      <c r="A1" s="19" t="s">
        <v>801</v>
      </c>
    </row>
    <row r="3" spans="1:10" x14ac:dyDescent="0.2">
      <c r="J3" s="12"/>
    </row>
    <row r="4" spans="1:10" x14ac:dyDescent="0.2">
      <c r="A4" t="s">
        <v>770</v>
      </c>
    </row>
    <row r="6" spans="1:10" x14ac:dyDescent="0.2">
      <c r="A6" s="15" t="s">
        <v>776</v>
      </c>
      <c r="B6" s="15" t="s">
        <v>777</v>
      </c>
    </row>
    <row r="7" spans="1:10" x14ac:dyDescent="0.2">
      <c r="A7" t="s">
        <v>771</v>
      </c>
      <c r="B7" s="11">
        <f>SUMIFS(Main!K:K, Main!G:G, "Health Care", Main!H:H, "Vaporub")</f>
        <v>9168370.9600000009</v>
      </c>
    </row>
    <row r="8" spans="1:10" x14ac:dyDescent="0.2">
      <c r="A8" t="s">
        <v>772</v>
      </c>
      <c r="B8" s="11">
        <f>SUMIFS(Main!K:K, Main!G:G, "Fabric &amp; Home Care", Main!H:H, "Ariel")</f>
        <v>1113643.33</v>
      </c>
    </row>
    <row r="9" spans="1:10" x14ac:dyDescent="0.2">
      <c r="A9" t="s">
        <v>773</v>
      </c>
      <c r="B9" s="11">
        <f>SUMIFS(Main!K:K, Main!G:G, "Health Care", Main!H:H, "Inhaler")</f>
        <v>1077102.3600000001</v>
      </c>
    </row>
    <row r="10" spans="1:10" x14ac:dyDescent="0.2">
      <c r="A10" t="s">
        <v>774</v>
      </c>
      <c r="B10" s="11">
        <f>SUMIFS(Main!K:K, Main!G:G, "Health Care", Main!H:H, "Action 500")</f>
        <v>959522.35000000021</v>
      </c>
    </row>
    <row r="11" spans="1:10" x14ac:dyDescent="0.2">
      <c r="A11" t="s">
        <v>775</v>
      </c>
      <c r="B11" s="11">
        <f>SUMIFS(Main!K:K, Main!G:G, "Health Care", Main!H:H, "VCD")</f>
        <v>932031.28000000026</v>
      </c>
    </row>
    <row r="13" spans="1:10" x14ac:dyDescent="0.2">
      <c r="A13" s="15" t="s">
        <v>778</v>
      </c>
    </row>
    <row r="15" spans="1:10" x14ac:dyDescent="0.2">
      <c r="A15" s="15" t="s">
        <v>779</v>
      </c>
      <c r="B15" s="15" t="s">
        <v>777</v>
      </c>
    </row>
    <row r="16" spans="1:10" x14ac:dyDescent="0.2">
      <c r="A16" t="s">
        <v>780</v>
      </c>
      <c r="B16" s="11">
        <f>SUMIFS(Main!K:K, Main!C:C, "Kyra Enterprises")</f>
        <v>9325580.0199999996</v>
      </c>
    </row>
    <row r="17" spans="1:3" x14ac:dyDescent="0.2">
      <c r="A17" t="s">
        <v>781</v>
      </c>
      <c r="B17" s="11">
        <f>SUMIFS(Main!K:K, Main!C:C, "JCK Enterprise")</f>
        <v>1833620.7999999998</v>
      </c>
    </row>
    <row r="18" spans="1:3" x14ac:dyDescent="0.2">
      <c r="A18" t="s">
        <v>782</v>
      </c>
      <c r="B18" s="11">
        <f>SUMIFS(Main!K:K, Main!C:C, "Vinayak Marketing")</f>
        <v>809827.35999999987</v>
      </c>
    </row>
    <row r="19" spans="1:3" x14ac:dyDescent="0.2">
      <c r="A19" t="s">
        <v>783</v>
      </c>
      <c r="B19" s="11">
        <f>SUMIFS(Main!K:K, Main!C:C, "DEV ENTERPRISE")</f>
        <v>663372.25</v>
      </c>
    </row>
    <row r="20" spans="1:3" x14ac:dyDescent="0.2">
      <c r="A20" t="s">
        <v>784</v>
      </c>
      <c r="B20" s="11">
        <f>SUMIFS(Main!K:K, Main!C:C, "GPSAR Healthcare Ltd")</f>
        <v>572266.4800000001</v>
      </c>
    </row>
    <row r="22" spans="1:3" x14ac:dyDescent="0.2">
      <c r="A22" s="15" t="s">
        <v>785</v>
      </c>
    </row>
    <row r="24" spans="1:3" x14ac:dyDescent="0.2">
      <c r="A24" s="15" t="s">
        <v>796</v>
      </c>
      <c r="B24" s="15" t="s">
        <v>797</v>
      </c>
      <c r="C24" s="15" t="s">
        <v>798</v>
      </c>
    </row>
    <row r="25" spans="1:3" x14ac:dyDescent="0.2">
      <c r="A25" s="8" t="s">
        <v>283</v>
      </c>
      <c r="B25">
        <v>60</v>
      </c>
      <c r="C25">
        <f>COUNTIFS(Main!F:F, A25,Main!I:I, B25)</f>
        <v>118</v>
      </c>
    </row>
    <row r="26" spans="1:3" x14ac:dyDescent="0.2">
      <c r="A26" s="8" t="s">
        <v>61</v>
      </c>
      <c r="B26">
        <v>12</v>
      </c>
      <c r="C26">
        <f>COUNTIFS(Main!F:F, A26,Main!I:I, B26)</f>
        <v>68</v>
      </c>
    </row>
    <row r="27" spans="1:3" x14ac:dyDescent="0.2">
      <c r="A27" s="8" t="s">
        <v>82</v>
      </c>
      <c r="B27">
        <v>48</v>
      </c>
      <c r="C27">
        <f>COUNTIFS(Main!F:F, A27,Main!I:I, B27)</f>
        <v>33</v>
      </c>
    </row>
    <row r="28" spans="1:3" x14ac:dyDescent="0.2">
      <c r="A28" s="8" t="s">
        <v>25</v>
      </c>
      <c r="B28" s="18">
        <v>12</v>
      </c>
      <c r="C28">
        <f>COUNTIFS(Main!F:F, A28,Main!I:I, B28)</f>
        <v>5</v>
      </c>
    </row>
    <row r="29" spans="1:3" x14ac:dyDescent="0.2">
      <c r="A29" s="8" t="s">
        <v>128</v>
      </c>
      <c r="B29">
        <v>12</v>
      </c>
      <c r="C29">
        <f>COUNTIFS(Main!F:F, A29,Main!I:I, B29)</f>
        <v>16</v>
      </c>
    </row>
    <row r="30" spans="1:3" x14ac:dyDescent="0.2">
      <c r="A30" s="8" t="s">
        <v>477</v>
      </c>
      <c r="B30">
        <v>60</v>
      </c>
      <c r="C30">
        <f>COUNTIFS(Main!F:F, A30,Main!I:I, B30)</f>
        <v>15</v>
      </c>
    </row>
    <row r="31" spans="1:3" x14ac:dyDescent="0.2">
      <c r="A31" s="8" t="s">
        <v>17</v>
      </c>
      <c r="B31">
        <v>72</v>
      </c>
      <c r="C31">
        <f>COUNTIFS(Main!F:F, A31,Main!I:I, B31)</f>
        <v>13</v>
      </c>
    </row>
    <row r="32" spans="1:3" x14ac:dyDescent="0.2">
      <c r="A32" s="8" t="s">
        <v>46</v>
      </c>
      <c r="B32">
        <v>72</v>
      </c>
      <c r="C32">
        <f>COUNTIFS(Main!F:F, A32,Main!I:I, B32)</f>
        <v>4</v>
      </c>
    </row>
    <row r="33" spans="1:3" x14ac:dyDescent="0.2">
      <c r="A33" s="8" t="s">
        <v>450</v>
      </c>
      <c r="B33">
        <v>60</v>
      </c>
      <c r="C33">
        <f>COUNTIFS(Main!F:F, A33,Main!I:I, B33)</f>
        <v>7</v>
      </c>
    </row>
    <row r="34" spans="1:3" x14ac:dyDescent="0.2">
      <c r="A34" s="8" t="s">
        <v>120</v>
      </c>
      <c r="B34">
        <v>72</v>
      </c>
      <c r="C34">
        <f>COUNTIFS(Main!F:F, A34,Main!I:I, B34)</f>
        <v>6</v>
      </c>
    </row>
    <row r="35" spans="1:3" x14ac:dyDescent="0.2">
      <c r="A35" s="8" t="s">
        <v>268</v>
      </c>
      <c r="B35">
        <v>4</v>
      </c>
      <c r="C35">
        <f>COUNTIFS(Main!F:F, A35,Main!I:I, B35)</f>
        <v>1</v>
      </c>
    </row>
    <row r="36" spans="1:3" x14ac:dyDescent="0.2">
      <c r="A36" s="17"/>
    </row>
    <row r="37" spans="1:3" x14ac:dyDescent="0.2">
      <c r="A37" s="15" t="s">
        <v>786</v>
      </c>
    </row>
    <row r="39" spans="1:3" x14ac:dyDescent="0.2">
      <c r="A39" s="15" t="s">
        <v>12</v>
      </c>
      <c r="B39" s="15" t="s">
        <v>777</v>
      </c>
    </row>
    <row r="40" spans="1:3" x14ac:dyDescent="0.2">
      <c r="A40" t="s">
        <v>136</v>
      </c>
      <c r="B40" s="11">
        <f>SUMIF(Main!M:M,A40, Main!K:K)</f>
        <v>11935641.459999995</v>
      </c>
    </row>
    <row r="41" spans="1:3" x14ac:dyDescent="0.2">
      <c r="A41" t="s">
        <v>105</v>
      </c>
      <c r="B41" s="11">
        <f>SUMIF(Main!M:M,A41, Main!K:K)</f>
        <v>5187326.9299999988</v>
      </c>
    </row>
    <row r="42" spans="1:3" x14ac:dyDescent="0.2">
      <c r="A42" t="s">
        <v>64</v>
      </c>
      <c r="B42" s="11">
        <f>SUMIF(Main!M:M,A42, Main!K:K)</f>
        <v>700055.30999999947</v>
      </c>
    </row>
    <row r="43" spans="1:3" x14ac:dyDescent="0.2">
      <c r="A43" t="s">
        <v>207</v>
      </c>
      <c r="B43" s="11">
        <f>SUMIF(Main!M:M,A43, Main!K:K)</f>
        <v>-110426.61</v>
      </c>
    </row>
    <row r="44" spans="1:3" x14ac:dyDescent="0.2">
      <c r="A44" t="s">
        <v>21</v>
      </c>
      <c r="B44" s="11">
        <f>SUMIF(Main!M:M,A44, Main!K:K)</f>
        <v>-50322.719999999994</v>
      </c>
    </row>
    <row r="46" spans="1:3" x14ac:dyDescent="0.2">
      <c r="A46" s="15" t="s">
        <v>787</v>
      </c>
    </row>
    <row r="48" spans="1:3" x14ac:dyDescent="0.2">
      <c r="A48" s="15" t="s">
        <v>12</v>
      </c>
      <c r="B48" s="15" t="s">
        <v>799</v>
      </c>
    </row>
    <row r="49" spans="1:2" x14ac:dyDescent="0.2">
      <c r="A49" t="s">
        <v>105</v>
      </c>
      <c r="B49">
        <f>COUNTIF(Main!M:M, A49)</f>
        <v>501</v>
      </c>
    </row>
    <row r="50" spans="1:2" x14ac:dyDescent="0.2">
      <c r="A50" t="s">
        <v>207</v>
      </c>
      <c r="B50">
        <f>COUNTIF(Main!M:M, A50)</f>
        <v>428</v>
      </c>
    </row>
    <row r="51" spans="1:2" x14ac:dyDescent="0.2">
      <c r="A51" t="s">
        <v>136</v>
      </c>
      <c r="B51">
        <f>COUNTIF(Main!M:M, A51)</f>
        <v>418</v>
      </c>
    </row>
    <row r="52" spans="1:2" x14ac:dyDescent="0.2">
      <c r="A52" t="s">
        <v>64</v>
      </c>
      <c r="B52">
        <f>COUNTIF(Main!M:M, A52)</f>
        <v>87</v>
      </c>
    </row>
    <row r="53" spans="1:2" x14ac:dyDescent="0.2">
      <c r="A53" t="s">
        <v>21</v>
      </c>
      <c r="B53">
        <f>COUNTIF(Main!M:M, A53)</f>
        <v>67</v>
      </c>
    </row>
    <row r="55" spans="1:2" x14ac:dyDescent="0.2">
      <c r="A55" s="15" t="s">
        <v>788</v>
      </c>
    </row>
    <row r="57" spans="1:2" x14ac:dyDescent="0.2">
      <c r="A57" s="15" t="s">
        <v>790</v>
      </c>
      <c r="B57" s="15" t="s">
        <v>800</v>
      </c>
    </row>
    <row r="58" spans="1:2" x14ac:dyDescent="0.2">
      <c r="A58" s="8" t="s">
        <v>212</v>
      </c>
      <c r="B58" s="12">
        <f>AVERAGEIF(Main!E:E, A58, Main!J:J)</f>
        <v>2.5</v>
      </c>
    </row>
    <row r="59" spans="1:2" x14ac:dyDescent="0.2">
      <c r="A59" s="8" t="s">
        <v>45</v>
      </c>
      <c r="B59" s="12">
        <f>AVERAGEIF(Main!E:E, A59, Main!J:J)</f>
        <v>10.293193717277488</v>
      </c>
    </row>
    <row r="60" spans="1:2" x14ac:dyDescent="0.2">
      <c r="A60" s="8" t="s">
        <v>184</v>
      </c>
      <c r="B60" s="12">
        <f>AVERAGEIF(Main!E:E, A60, Main!J:J)</f>
        <v>-1.6</v>
      </c>
    </row>
    <row r="61" spans="1:2" x14ac:dyDescent="0.2">
      <c r="A61" s="8" t="s">
        <v>16</v>
      </c>
      <c r="B61" s="12">
        <f>AVERAGEIF(Main!E:E, A61, Main!J:J)</f>
        <v>-2.5945945945945947</v>
      </c>
    </row>
    <row r="62" spans="1:2" x14ac:dyDescent="0.2">
      <c r="A62" s="8" t="s">
        <v>24</v>
      </c>
      <c r="B62" s="12">
        <f>AVERAGEIF(Main!E:E, A62, Main!J:J)</f>
        <v>-2.3170731707317072</v>
      </c>
    </row>
    <row r="63" spans="1:2" x14ac:dyDescent="0.2">
      <c r="A63" s="8" t="s">
        <v>36</v>
      </c>
      <c r="B63" s="12">
        <f>AVERAGEIF(Main!E:E, A63, Main!J:J)</f>
        <v>-0.23529411764705882</v>
      </c>
    </row>
    <row r="64" spans="1:2" x14ac:dyDescent="0.2">
      <c r="A64" s="8" t="s">
        <v>248</v>
      </c>
      <c r="B64" s="12">
        <f>AVERAGEIF(Main!E:E, A64, Main!J:J)</f>
        <v>-0.2857142857142857</v>
      </c>
    </row>
    <row r="65" spans="1:2" x14ac:dyDescent="0.2">
      <c r="A65" s="8" t="s">
        <v>449</v>
      </c>
      <c r="B65" s="12">
        <f>AVERAGEIF(Main!E:E, A65, Main!J:J)</f>
        <v>-3</v>
      </c>
    </row>
    <row r="66" spans="1:2" x14ac:dyDescent="0.2">
      <c r="A66" s="8" t="s">
        <v>294</v>
      </c>
      <c r="B66" s="12">
        <f>AVERAGEIF(Main!E:E, A66, Main!J:J)</f>
        <v>-2.2692307692307692</v>
      </c>
    </row>
    <row r="67" spans="1:2" x14ac:dyDescent="0.2">
      <c r="A67" s="8" t="s">
        <v>264</v>
      </c>
      <c r="B67" s="12">
        <f>AVERAGEIF(Main!E:E, A67, Main!J:J)</f>
        <v>-3.992481203007519</v>
      </c>
    </row>
    <row r="68" spans="1:2" x14ac:dyDescent="0.2">
      <c r="A68" s="8" t="s">
        <v>172</v>
      </c>
      <c r="B68" s="12">
        <f>AVERAGEIF(Main!E:E, A68, Main!J:J)</f>
        <v>-18</v>
      </c>
    </row>
    <row r="69" spans="1:2" x14ac:dyDescent="0.2">
      <c r="A69" s="8" t="s">
        <v>114</v>
      </c>
      <c r="B69" s="12">
        <f>AVERAGEIF(Main!E:E, A69, Main!J:J)</f>
        <v>1356.4615384615386</v>
      </c>
    </row>
    <row r="70" spans="1:2" x14ac:dyDescent="0.2">
      <c r="A70" s="8" t="s">
        <v>241</v>
      </c>
      <c r="B70" s="12">
        <f>AVERAGEIF(Main!E:E, A70, Main!J:J)</f>
        <v>-5.35</v>
      </c>
    </row>
    <row r="71" spans="1:2" x14ac:dyDescent="0.2">
      <c r="A71" s="8" t="s">
        <v>256</v>
      </c>
      <c r="B71" s="12">
        <f>AVERAGEIF(Main!E:E, A71, Main!J:J)</f>
        <v>-1.25</v>
      </c>
    </row>
    <row r="72" spans="1:2" x14ac:dyDescent="0.2">
      <c r="A72" s="8" t="s">
        <v>224</v>
      </c>
      <c r="B72" s="12">
        <f>AVERAGEIF(Main!E:E, A72, Main!J:J)</f>
        <v>-3.5750000000000002</v>
      </c>
    </row>
    <row r="73" spans="1:2" x14ac:dyDescent="0.2">
      <c r="A73" s="8" t="s">
        <v>228</v>
      </c>
      <c r="B73" s="12">
        <f>AVERAGEIF(Main!E:E, A73, Main!J:J)</f>
        <v>-1.25</v>
      </c>
    </row>
    <row r="74" spans="1:2" x14ac:dyDescent="0.2">
      <c r="A74" s="8" t="s">
        <v>329</v>
      </c>
      <c r="B74" s="12">
        <f>AVERAGEIF(Main!E:E, A74, Main!J:J)</f>
        <v>-4.5</v>
      </c>
    </row>
    <row r="75" spans="1:2" x14ac:dyDescent="0.2">
      <c r="A75" s="8" t="s">
        <v>60</v>
      </c>
      <c r="B75" s="12">
        <f>AVERAGEIF(Main!E:E, A75, Main!J:J)</f>
        <v>68.631393298059962</v>
      </c>
    </row>
    <row r="76" spans="1:2" x14ac:dyDescent="0.2">
      <c r="A76" s="8" t="s">
        <v>81</v>
      </c>
      <c r="B76" s="12">
        <f>AVERAGEIF(Main!E:E, A76, Main!J:J)</f>
        <v>56.333333333333336</v>
      </c>
    </row>
    <row r="77" spans="1:2" x14ac:dyDescent="0.2">
      <c r="A77" s="8" t="s">
        <v>407</v>
      </c>
      <c r="B77" s="12">
        <f>AVERAGEIF(Main!E:E, A77, Main!J:J)</f>
        <v>-3.6666666666666665</v>
      </c>
    </row>
    <row r="78" spans="1:2" x14ac:dyDescent="0.2">
      <c r="A78" s="8" t="s">
        <v>428</v>
      </c>
      <c r="B78" s="12">
        <f>AVERAGEIF(Main!E:E, A78, Main!J:J)</f>
        <v>-14.5</v>
      </c>
    </row>
    <row r="80" spans="1:2" x14ac:dyDescent="0.2">
      <c r="A80" s="15" t="s">
        <v>803</v>
      </c>
    </row>
    <row r="81" spans="1:3" x14ac:dyDescent="0.2">
      <c r="A81" s="15"/>
    </row>
    <row r="82" spans="1:3" x14ac:dyDescent="0.2">
      <c r="A82" s="15" t="s">
        <v>791</v>
      </c>
      <c r="B82" s="15" t="s">
        <v>792</v>
      </c>
      <c r="C82" s="15" t="s">
        <v>793</v>
      </c>
    </row>
    <row r="83" spans="1:3" x14ac:dyDescent="0.2">
      <c r="A83" s="8" t="s">
        <v>86</v>
      </c>
      <c r="B83" s="11">
        <f>SUMIF(Main!L:L,A83, Main!K:K)</f>
        <v>-161023.31999999995</v>
      </c>
      <c r="C83">
        <f>COUNTIF(Main!L:L,A83)</f>
        <v>178</v>
      </c>
    </row>
    <row r="84" spans="1:3" x14ac:dyDescent="0.2">
      <c r="A84" s="8" t="s">
        <v>153</v>
      </c>
      <c r="B84" s="11">
        <f>SUMIF(Main!L:L,A84, Main!K:K)</f>
        <v>-33232.83</v>
      </c>
      <c r="C84">
        <f>COUNTIF(Main!L:L,A84)</f>
        <v>57</v>
      </c>
    </row>
    <row r="85" spans="1:3" x14ac:dyDescent="0.2">
      <c r="A85" s="8" t="s">
        <v>174</v>
      </c>
      <c r="B85" s="11">
        <f>SUMIF(Main!L:L,A85, Main!K:K)</f>
        <v>-28976.389999999996</v>
      </c>
      <c r="C85">
        <f>COUNTIF(Main!L:L,A85)</f>
        <v>29</v>
      </c>
    </row>
    <row r="86" spans="1:3" x14ac:dyDescent="0.2">
      <c r="A86" s="8" t="s">
        <v>92</v>
      </c>
      <c r="B86" s="11">
        <f>SUMIF(Main!L:L,A86, Main!K:K)</f>
        <v>-16741.16</v>
      </c>
      <c r="C86">
        <f>COUNTIF(Main!L:L,A86)</f>
        <v>3</v>
      </c>
    </row>
    <row r="87" spans="1:3" x14ac:dyDescent="0.2">
      <c r="A87" s="8" t="s">
        <v>438</v>
      </c>
      <c r="B87" s="11">
        <f>SUMIF(Main!L:L,A87, Main!K:K)</f>
        <v>-13818</v>
      </c>
      <c r="C87">
        <f>COUNTIF(Main!L:L,A87)</f>
        <v>141</v>
      </c>
    </row>
    <row r="88" spans="1:3" x14ac:dyDescent="0.2">
      <c r="A88" s="8" t="s">
        <v>20</v>
      </c>
      <c r="B88" s="11">
        <f>SUMIF(Main!L:L,A88, Main!K:K)</f>
        <v>-11124.36</v>
      </c>
      <c r="C88">
        <f>COUNTIF(Main!L:L,A88)</f>
        <v>28</v>
      </c>
    </row>
    <row r="89" spans="1:3" x14ac:dyDescent="0.2">
      <c r="A89" s="8" t="s">
        <v>179</v>
      </c>
      <c r="B89" s="11">
        <f>SUMIF(Main!L:L,A89, Main!K:K)</f>
        <v>-8101.6500000000015</v>
      </c>
      <c r="C89">
        <f>COUNTIF(Main!L:L,A89)</f>
        <v>19</v>
      </c>
    </row>
    <row r="90" spans="1:3" x14ac:dyDescent="0.2">
      <c r="A90" s="8" t="s">
        <v>192</v>
      </c>
      <c r="B90" s="11">
        <f>SUMIF(Main!L:L,A90, Main!K:K)</f>
        <v>-6059.0399999999991</v>
      </c>
      <c r="C90">
        <f>COUNTIF(Main!L:L,A90)</f>
        <v>17</v>
      </c>
    </row>
    <row r="91" spans="1:3" x14ac:dyDescent="0.2">
      <c r="A91" s="8" t="s">
        <v>28</v>
      </c>
      <c r="B91" s="11">
        <f>SUMIF(Main!L:L,A91, Main!K:K)</f>
        <v>-2976.75</v>
      </c>
      <c r="C91">
        <f>COUNTIF(Main!L:L,A91)</f>
        <v>9</v>
      </c>
    </row>
    <row r="93" spans="1:3" x14ac:dyDescent="0.2">
      <c r="A93" s="15" t="s">
        <v>794</v>
      </c>
    </row>
    <row r="95" spans="1:3" x14ac:dyDescent="0.2">
      <c r="A95" s="15" t="s">
        <v>12</v>
      </c>
      <c r="B95" s="15" t="s">
        <v>777</v>
      </c>
      <c r="C95" s="15" t="s">
        <v>795</v>
      </c>
    </row>
    <row r="96" spans="1:3" x14ac:dyDescent="0.2">
      <c r="A96" t="s">
        <v>136</v>
      </c>
      <c r="B96" s="11">
        <f>SUMIF(Main!M:M,A96, Main!K:K)</f>
        <v>11935641.459999995</v>
      </c>
      <c r="C96" s="13">
        <f>SUMIF(Main!M:M,A40,Main!J:J)</f>
        <v>27705</v>
      </c>
    </row>
    <row r="97" spans="1:3" x14ac:dyDescent="0.2">
      <c r="A97" t="s">
        <v>105</v>
      </c>
      <c r="B97" s="11">
        <f>SUMIF(Main!M:M,A97, Main!K:K)</f>
        <v>5187326.9299999988</v>
      </c>
      <c r="C97" s="13">
        <f>SUMIF(Main!M:M,A41,Main!J:J)</f>
        <v>56496</v>
      </c>
    </row>
    <row r="98" spans="1:3" x14ac:dyDescent="0.2">
      <c r="A98" t="s">
        <v>64</v>
      </c>
      <c r="B98" s="11">
        <f>SUMIF(Main!M:M,A98, Main!K:K)</f>
        <v>700055.30999999947</v>
      </c>
      <c r="C98" s="13">
        <f>SUMIF(Main!M:M,A42,Main!J:J)</f>
        <v>7622</v>
      </c>
    </row>
    <row r="99" spans="1:3" x14ac:dyDescent="0.2">
      <c r="A99" t="s">
        <v>207</v>
      </c>
      <c r="B99" s="11">
        <f>SUMIF(Main!M:M,A99, Main!K:K)</f>
        <v>-110426.61</v>
      </c>
      <c r="C99" s="13">
        <f>SUMIF(Main!M:M,A43,Main!J:J)</f>
        <v>-1326</v>
      </c>
    </row>
    <row r="100" spans="1:3" x14ac:dyDescent="0.2">
      <c r="A100" t="s">
        <v>21</v>
      </c>
      <c r="B100" s="11">
        <f>SUMIF(Main!M:M,A100, Main!K:K)</f>
        <v>-50322.719999999994</v>
      </c>
      <c r="C100" s="13">
        <f>SUMIF(Main!M:M,A44,Main!J:J)</f>
        <v>-117</v>
      </c>
    </row>
  </sheetData>
  <conditionalFormatting sqref="B7:B11">
    <cfRule type="dataBar" priority="11">
      <dataBar>
        <cfvo type="min"/>
        <cfvo type="max"/>
        <color rgb="FF638EC6"/>
      </dataBar>
      <extLst>
        <ext xmlns:x14="http://schemas.microsoft.com/office/spreadsheetml/2009/9/main" uri="{B025F937-C7B1-47D3-B67F-A62EFF666E3E}">
          <x14:id>{8BDACD7D-3BD4-B140-86FE-847B788AA730}</x14:id>
        </ext>
      </extLst>
    </cfRule>
  </conditionalFormatting>
  <conditionalFormatting sqref="B16:B20">
    <cfRule type="dataBar" priority="9">
      <dataBar>
        <cfvo type="min"/>
        <cfvo type="max"/>
        <color rgb="FF638EC6"/>
      </dataBar>
      <extLst>
        <ext xmlns:x14="http://schemas.microsoft.com/office/spreadsheetml/2009/9/main" uri="{B025F937-C7B1-47D3-B67F-A62EFF666E3E}">
          <x14:id>{378F1201-BDC2-C94D-B863-DD9F9A7AAE23}</x14:id>
        </ext>
      </extLst>
    </cfRule>
  </conditionalFormatting>
  <conditionalFormatting sqref="B25:B35">
    <cfRule type="dataBar" priority="3">
      <dataBar>
        <cfvo type="min"/>
        <cfvo type="max"/>
        <color rgb="FF638EC6"/>
      </dataBar>
      <extLst>
        <ext xmlns:x14="http://schemas.microsoft.com/office/spreadsheetml/2009/9/main" uri="{B025F937-C7B1-47D3-B67F-A62EFF666E3E}">
          <x14:id>{F233DC5C-C608-1641-AC03-F34292F81351}</x14:id>
        </ext>
      </extLst>
    </cfRule>
  </conditionalFormatting>
  <conditionalFormatting sqref="B40:B44">
    <cfRule type="dataBar" priority="8">
      <dataBar>
        <cfvo type="min"/>
        <cfvo type="max"/>
        <color rgb="FF638EC6"/>
      </dataBar>
      <extLst>
        <ext xmlns:x14="http://schemas.microsoft.com/office/spreadsheetml/2009/9/main" uri="{B025F937-C7B1-47D3-B67F-A62EFF666E3E}">
          <x14:id>{A7C198F5-F468-B148-9D82-DA4B24D65B84}</x14:id>
        </ext>
      </extLst>
    </cfRule>
  </conditionalFormatting>
  <conditionalFormatting sqref="B58:B78">
    <cfRule type="dataBar" priority="1">
      <dataBar>
        <cfvo type="min"/>
        <cfvo type="max"/>
        <color rgb="FF638EC6"/>
      </dataBar>
      <extLst>
        <ext xmlns:x14="http://schemas.microsoft.com/office/spreadsheetml/2009/9/main" uri="{B025F937-C7B1-47D3-B67F-A62EFF666E3E}">
          <x14:id>{FD4261E9-4667-0549-8FD2-DBC0B6C3F9B6}</x14:id>
        </ext>
      </extLst>
    </cfRule>
  </conditionalFormatting>
  <conditionalFormatting sqref="B83:B91">
    <cfRule type="dataBar" priority="7">
      <dataBar>
        <cfvo type="min"/>
        <cfvo type="max"/>
        <color rgb="FF638EC6"/>
      </dataBar>
      <extLst>
        <ext xmlns:x14="http://schemas.microsoft.com/office/spreadsheetml/2009/9/main" uri="{B025F937-C7B1-47D3-B67F-A62EFF666E3E}">
          <x14:id>{4C8154E5-5A3F-7044-8416-D0C7D5EA4419}</x14:id>
        </ext>
      </extLst>
    </cfRule>
  </conditionalFormatting>
  <conditionalFormatting sqref="B96:B100">
    <cfRule type="dataBar" priority="5">
      <dataBar>
        <cfvo type="min"/>
        <cfvo type="max"/>
        <color rgb="FF638EC6"/>
      </dataBar>
      <extLst>
        <ext xmlns:x14="http://schemas.microsoft.com/office/spreadsheetml/2009/9/main" uri="{B025F937-C7B1-47D3-B67F-A62EFF666E3E}">
          <x14:id>{223F7556-FE93-574B-B978-54DC34FE4B65}</x14:id>
        </ext>
      </extLst>
    </cfRule>
  </conditionalFormatting>
  <conditionalFormatting sqref="C25:C35">
    <cfRule type="dataBar" priority="2">
      <dataBar>
        <cfvo type="min"/>
        <cfvo type="max"/>
        <color rgb="FF638EC6"/>
      </dataBar>
      <extLst>
        <ext xmlns:x14="http://schemas.microsoft.com/office/spreadsheetml/2009/9/main" uri="{B025F937-C7B1-47D3-B67F-A62EFF666E3E}">
          <x14:id>{A36347E1-714C-4E4D-8A99-951ED62AC109}</x14:id>
        </ext>
      </extLst>
    </cfRule>
  </conditionalFormatting>
  <conditionalFormatting sqref="C83:C91">
    <cfRule type="dataBar" priority="6">
      <dataBar>
        <cfvo type="min"/>
        <cfvo type="max"/>
        <color rgb="FF638EC6"/>
      </dataBar>
      <extLst>
        <ext xmlns:x14="http://schemas.microsoft.com/office/spreadsheetml/2009/9/main" uri="{B025F937-C7B1-47D3-B67F-A62EFF666E3E}">
          <x14:id>{1250625F-BD6F-5844-9F45-EC3CFA8AB2AE}</x14:id>
        </ext>
      </extLst>
    </cfRule>
  </conditionalFormatting>
  <conditionalFormatting sqref="C96:C100">
    <cfRule type="dataBar" priority="4">
      <dataBar>
        <cfvo type="min"/>
        <cfvo type="max"/>
        <color rgb="FF638EC6"/>
      </dataBar>
      <extLst>
        <ext xmlns:x14="http://schemas.microsoft.com/office/spreadsheetml/2009/9/main" uri="{B025F937-C7B1-47D3-B67F-A62EFF666E3E}">
          <x14:id>{63785D76-E36E-5248-9313-2A3581913787}</x14:id>
        </ext>
      </extLst>
    </cfRule>
  </conditionalFormatting>
  <pageMargins left="0.7" right="0.7" top="0.75" bottom="0.75" header="0.3" footer="0.3"/>
  <ignoredErrors>
    <ignoredError sqref="B17" formula="1"/>
  </ignoredErrors>
  <drawing r:id="rId1"/>
  <extLst>
    <ext xmlns:x14="http://schemas.microsoft.com/office/spreadsheetml/2009/9/main" uri="{78C0D931-6437-407d-A8EE-F0AAD7539E65}">
      <x14:conditionalFormattings>
        <x14:conditionalFormatting xmlns:xm="http://schemas.microsoft.com/office/excel/2006/main">
          <x14:cfRule type="dataBar" id="{8BDACD7D-3BD4-B140-86FE-847B788AA730}">
            <x14:dataBar minLength="0" maxLength="100" border="1" negativeBarBorderColorSameAsPositive="0">
              <x14:cfvo type="autoMin"/>
              <x14:cfvo type="autoMax"/>
              <x14:borderColor rgb="FF638EC6"/>
              <x14:negativeFillColor rgb="FFFF0000"/>
              <x14:negativeBorderColor rgb="FFFF0000"/>
              <x14:axisColor rgb="FF000000"/>
            </x14:dataBar>
          </x14:cfRule>
          <xm:sqref>B7:B11</xm:sqref>
        </x14:conditionalFormatting>
        <x14:conditionalFormatting xmlns:xm="http://schemas.microsoft.com/office/excel/2006/main">
          <x14:cfRule type="dataBar" id="{378F1201-BDC2-C94D-B863-DD9F9A7AAE23}">
            <x14:dataBar minLength="0" maxLength="100" border="1" negativeBarBorderColorSameAsPositive="0">
              <x14:cfvo type="autoMin"/>
              <x14:cfvo type="autoMax"/>
              <x14:borderColor rgb="FF638EC6"/>
              <x14:negativeFillColor rgb="FFFF0000"/>
              <x14:negativeBorderColor rgb="FFFF0000"/>
              <x14:axisColor rgb="FF000000"/>
            </x14:dataBar>
          </x14:cfRule>
          <xm:sqref>B16:B20</xm:sqref>
        </x14:conditionalFormatting>
        <x14:conditionalFormatting xmlns:xm="http://schemas.microsoft.com/office/excel/2006/main">
          <x14:cfRule type="dataBar" id="{F233DC5C-C608-1641-AC03-F34292F81351}">
            <x14:dataBar minLength="0" maxLength="100" border="1" negativeBarBorderColorSameAsPositive="0">
              <x14:cfvo type="autoMin"/>
              <x14:cfvo type="autoMax"/>
              <x14:borderColor rgb="FF638EC6"/>
              <x14:negativeFillColor rgb="FFFF0000"/>
              <x14:negativeBorderColor rgb="FFFF0000"/>
              <x14:axisColor rgb="FF000000"/>
            </x14:dataBar>
          </x14:cfRule>
          <xm:sqref>B25:B35</xm:sqref>
        </x14:conditionalFormatting>
        <x14:conditionalFormatting xmlns:xm="http://schemas.microsoft.com/office/excel/2006/main">
          <x14:cfRule type="dataBar" id="{A7C198F5-F468-B148-9D82-DA4B24D65B84}">
            <x14:dataBar minLength="0" maxLength="100" border="1" negativeBarBorderColorSameAsPositive="0">
              <x14:cfvo type="autoMin"/>
              <x14:cfvo type="autoMax"/>
              <x14:borderColor rgb="FF638EC6"/>
              <x14:negativeFillColor rgb="FFFF0000"/>
              <x14:negativeBorderColor rgb="FFFF0000"/>
              <x14:axisColor rgb="FF000000"/>
            </x14:dataBar>
          </x14:cfRule>
          <xm:sqref>B40:B44</xm:sqref>
        </x14:conditionalFormatting>
        <x14:conditionalFormatting xmlns:xm="http://schemas.microsoft.com/office/excel/2006/main">
          <x14:cfRule type="dataBar" id="{FD4261E9-4667-0549-8FD2-DBC0B6C3F9B6}">
            <x14:dataBar minLength="0" maxLength="100" border="1" negativeBarBorderColorSameAsPositive="0">
              <x14:cfvo type="autoMin"/>
              <x14:cfvo type="autoMax"/>
              <x14:borderColor rgb="FF638EC6"/>
              <x14:negativeFillColor rgb="FFFF0000"/>
              <x14:negativeBorderColor rgb="FFFF0000"/>
              <x14:axisColor rgb="FF000000"/>
            </x14:dataBar>
          </x14:cfRule>
          <xm:sqref>B58:B78</xm:sqref>
        </x14:conditionalFormatting>
        <x14:conditionalFormatting xmlns:xm="http://schemas.microsoft.com/office/excel/2006/main">
          <x14:cfRule type="dataBar" id="{4C8154E5-5A3F-7044-8416-D0C7D5EA4419}">
            <x14:dataBar minLength="0" maxLength="100" border="1" negativeBarBorderColorSameAsPositive="0">
              <x14:cfvo type="autoMin"/>
              <x14:cfvo type="autoMax"/>
              <x14:borderColor rgb="FF638EC6"/>
              <x14:negativeFillColor rgb="FFFF0000"/>
              <x14:negativeBorderColor rgb="FFFF0000"/>
              <x14:axisColor rgb="FF000000"/>
            </x14:dataBar>
          </x14:cfRule>
          <xm:sqref>B83:B91</xm:sqref>
        </x14:conditionalFormatting>
        <x14:conditionalFormatting xmlns:xm="http://schemas.microsoft.com/office/excel/2006/main">
          <x14:cfRule type="dataBar" id="{223F7556-FE93-574B-B978-54DC34FE4B65}">
            <x14:dataBar minLength="0" maxLength="100" border="1" negativeBarBorderColorSameAsPositive="0">
              <x14:cfvo type="autoMin"/>
              <x14:cfvo type="autoMax"/>
              <x14:borderColor rgb="FF638EC6"/>
              <x14:negativeFillColor rgb="FFFF0000"/>
              <x14:negativeBorderColor rgb="FFFF0000"/>
              <x14:axisColor rgb="FF000000"/>
            </x14:dataBar>
          </x14:cfRule>
          <xm:sqref>B96:B100</xm:sqref>
        </x14:conditionalFormatting>
        <x14:conditionalFormatting xmlns:xm="http://schemas.microsoft.com/office/excel/2006/main">
          <x14:cfRule type="dataBar" id="{A36347E1-714C-4E4D-8A99-951ED62AC109}">
            <x14:dataBar minLength="0" maxLength="100" border="1" negativeBarBorderColorSameAsPositive="0">
              <x14:cfvo type="autoMin"/>
              <x14:cfvo type="autoMax"/>
              <x14:borderColor rgb="FF638EC6"/>
              <x14:negativeFillColor rgb="FFFF0000"/>
              <x14:negativeBorderColor rgb="FFFF0000"/>
              <x14:axisColor rgb="FF000000"/>
            </x14:dataBar>
          </x14:cfRule>
          <xm:sqref>C25:C35</xm:sqref>
        </x14:conditionalFormatting>
        <x14:conditionalFormatting xmlns:xm="http://schemas.microsoft.com/office/excel/2006/main">
          <x14:cfRule type="dataBar" id="{1250625F-BD6F-5844-9F45-EC3CFA8AB2AE}">
            <x14:dataBar minLength="0" maxLength="100" border="1" negativeBarBorderColorSameAsPositive="0">
              <x14:cfvo type="autoMin"/>
              <x14:cfvo type="autoMax"/>
              <x14:borderColor rgb="FF638EC6"/>
              <x14:negativeFillColor rgb="FFFF0000"/>
              <x14:negativeBorderColor rgb="FFFF0000"/>
              <x14:axisColor rgb="FF000000"/>
            </x14:dataBar>
          </x14:cfRule>
          <xm:sqref>C83:C91</xm:sqref>
        </x14:conditionalFormatting>
        <x14:conditionalFormatting xmlns:xm="http://schemas.microsoft.com/office/excel/2006/main">
          <x14:cfRule type="dataBar" id="{63785D76-E36E-5248-9313-2A3581913787}">
            <x14:dataBar minLength="0" maxLength="100" border="1" negativeBarBorderColorSameAsPositive="0">
              <x14:cfvo type="autoMin"/>
              <x14:cfvo type="autoMax"/>
              <x14:borderColor rgb="FF638EC6"/>
              <x14:negativeFillColor rgb="FFFF0000"/>
              <x14:negativeBorderColor rgb="FFFF0000"/>
              <x14:axisColor rgb="FF000000"/>
            </x14:dataBar>
          </x14:cfRule>
          <xm:sqref>C96:C100</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9D3CC-C906-BD48-A104-E3EBDFE94DA3}">
  <sheetPr>
    <tabColor theme="5" tint="0.39997558519241921"/>
  </sheetPr>
  <dimension ref="A1:B53"/>
  <sheetViews>
    <sheetView zoomScale="75" zoomScaleNormal="75" workbookViewId="0">
      <selection activeCell="K33" sqref="K33"/>
    </sheetView>
  </sheetViews>
  <sheetFormatPr baseColWidth="10" defaultRowHeight="15" x14ac:dyDescent="0.2"/>
  <cols>
    <col min="1" max="1" width="19.83203125" bestFit="1" customWidth="1"/>
    <col min="2" max="2" width="12.83203125" bestFit="1" customWidth="1"/>
    <col min="5" max="5" width="10.83203125" customWidth="1"/>
  </cols>
  <sheetData>
    <row r="1" spans="1:2" x14ac:dyDescent="0.2">
      <c r="A1" t="s">
        <v>770</v>
      </c>
    </row>
    <row r="3" spans="1:2" x14ac:dyDescent="0.2">
      <c r="A3" s="7" t="s">
        <v>762</v>
      </c>
      <c r="B3" t="s">
        <v>764</v>
      </c>
    </row>
    <row r="4" spans="1:2" x14ac:dyDescent="0.2">
      <c r="A4" s="8" t="s">
        <v>122</v>
      </c>
      <c r="B4" s="10">
        <v>10714.77</v>
      </c>
    </row>
    <row r="5" spans="1:2" x14ac:dyDescent="0.2">
      <c r="A5" s="9" t="s">
        <v>123</v>
      </c>
      <c r="B5" s="10">
        <v>10714.77</v>
      </c>
    </row>
    <row r="6" spans="1:2" x14ac:dyDescent="0.2">
      <c r="A6" s="8" t="s">
        <v>55</v>
      </c>
      <c r="B6" s="10">
        <v>472742.59000000014</v>
      </c>
    </row>
    <row r="7" spans="1:2" x14ac:dyDescent="0.2">
      <c r="A7" s="9" t="s">
        <v>56</v>
      </c>
      <c r="B7" s="10">
        <v>471247.63000000012</v>
      </c>
    </row>
    <row r="8" spans="1:2" x14ac:dyDescent="0.2">
      <c r="A8" s="9" t="s">
        <v>135</v>
      </c>
      <c r="B8" s="10">
        <v>1494.96</v>
      </c>
    </row>
    <row r="9" spans="1:2" x14ac:dyDescent="0.2">
      <c r="A9" s="8" t="s">
        <v>62</v>
      </c>
      <c r="B9" s="10">
        <v>2487278.2599999998</v>
      </c>
    </row>
    <row r="10" spans="1:2" x14ac:dyDescent="0.2">
      <c r="A10" s="9" t="s">
        <v>63</v>
      </c>
      <c r="B10" s="10">
        <v>1113643.33</v>
      </c>
    </row>
    <row r="11" spans="1:2" x14ac:dyDescent="0.2">
      <c r="A11" s="9" t="s">
        <v>124</v>
      </c>
      <c r="B11" s="10">
        <v>526415.28</v>
      </c>
    </row>
    <row r="12" spans="1:2" x14ac:dyDescent="0.2">
      <c r="A12" s="9" t="s">
        <v>71</v>
      </c>
      <c r="B12" s="10">
        <v>847219.64999999979</v>
      </c>
    </row>
    <row r="13" spans="1:2" x14ac:dyDescent="0.2">
      <c r="A13" s="8" t="s">
        <v>31</v>
      </c>
      <c r="B13" s="10">
        <v>632381.34000000008</v>
      </c>
    </row>
    <row r="14" spans="1:2" x14ac:dyDescent="0.2">
      <c r="A14" s="9" t="s">
        <v>133</v>
      </c>
      <c r="B14" s="10">
        <v>1684.26</v>
      </c>
    </row>
    <row r="15" spans="1:2" x14ac:dyDescent="0.2">
      <c r="A15" s="9" t="s">
        <v>117</v>
      </c>
      <c r="B15" s="10">
        <v>199970.34000000017</v>
      </c>
    </row>
    <row r="16" spans="1:2" x14ac:dyDescent="0.2">
      <c r="A16" s="9" t="s">
        <v>33</v>
      </c>
      <c r="B16" s="10">
        <v>50388.180000000008</v>
      </c>
    </row>
    <row r="17" spans="1:2" x14ac:dyDescent="0.2">
      <c r="A17" s="9" t="s">
        <v>32</v>
      </c>
      <c r="B17" s="10">
        <v>380338.55999999988</v>
      </c>
    </row>
    <row r="18" spans="1:2" x14ac:dyDescent="0.2">
      <c r="A18" s="8" t="s">
        <v>94</v>
      </c>
      <c r="B18" s="10">
        <v>106347.50999999997</v>
      </c>
    </row>
    <row r="19" spans="1:2" x14ac:dyDescent="0.2">
      <c r="A19" s="9" t="s">
        <v>95</v>
      </c>
      <c r="B19" s="10">
        <v>53539</v>
      </c>
    </row>
    <row r="20" spans="1:2" x14ac:dyDescent="0.2">
      <c r="A20" s="9" t="s">
        <v>98</v>
      </c>
      <c r="B20" s="10">
        <v>52808.509999999966</v>
      </c>
    </row>
    <row r="21" spans="1:2" x14ac:dyDescent="0.2">
      <c r="A21" s="8" t="s">
        <v>18</v>
      </c>
      <c r="B21" s="10">
        <v>791839.97999999986</v>
      </c>
    </row>
    <row r="22" spans="1:2" x14ac:dyDescent="0.2">
      <c r="A22" s="9" t="s">
        <v>101</v>
      </c>
      <c r="B22" s="10">
        <v>10017.959999999999</v>
      </c>
    </row>
    <row r="23" spans="1:2" x14ac:dyDescent="0.2">
      <c r="A23" s="9" t="s">
        <v>139</v>
      </c>
      <c r="B23" s="10">
        <v>3088.39</v>
      </c>
    </row>
    <row r="24" spans="1:2" x14ac:dyDescent="0.2">
      <c r="A24" s="9" t="s">
        <v>102</v>
      </c>
      <c r="B24" s="10">
        <v>110557.70999999998</v>
      </c>
    </row>
    <row r="25" spans="1:2" x14ac:dyDescent="0.2">
      <c r="A25" s="9" t="s">
        <v>19</v>
      </c>
      <c r="B25" s="10">
        <v>115149.18</v>
      </c>
    </row>
    <row r="26" spans="1:2" x14ac:dyDescent="0.2">
      <c r="A26" s="9" t="s">
        <v>103</v>
      </c>
      <c r="B26" s="10">
        <v>15780.68</v>
      </c>
    </row>
    <row r="27" spans="1:2" x14ac:dyDescent="0.2">
      <c r="A27" s="9" t="s">
        <v>131</v>
      </c>
      <c r="B27" s="10">
        <v>25728.74</v>
      </c>
    </row>
    <row r="28" spans="1:2" x14ac:dyDescent="0.2">
      <c r="A28" s="9" t="s">
        <v>104</v>
      </c>
      <c r="B28" s="10">
        <v>328709.28999999992</v>
      </c>
    </row>
    <row r="29" spans="1:2" x14ac:dyDescent="0.2">
      <c r="A29" s="9" t="s">
        <v>89</v>
      </c>
      <c r="B29" s="10">
        <v>25473.45</v>
      </c>
    </row>
    <row r="30" spans="1:2" x14ac:dyDescent="0.2">
      <c r="A30" s="9" t="s">
        <v>108</v>
      </c>
      <c r="B30" s="10">
        <v>14211.08</v>
      </c>
    </row>
    <row r="31" spans="1:2" x14ac:dyDescent="0.2">
      <c r="A31" s="9" t="s">
        <v>109</v>
      </c>
      <c r="B31" s="10">
        <v>143123.5</v>
      </c>
    </row>
    <row r="32" spans="1:2" x14ac:dyDescent="0.2">
      <c r="A32" s="8" t="s">
        <v>74</v>
      </c>
      <c r="B32" s="10">
        <v>546327.02000000037</v>
      </c>
    </row>
    <row r="33" spans="1:2" x14ac:dyDescent="0.2">
      <c r="A33" s="9" t="s">
        <v>75</v>
      </c>
      <c r="B33" s="10">
        <v>445374.7600000003</v>
      </c>
    </row>
    <row r="34" spans="1:2" x14ac:dyDescent="0.2">
      <c r="A34" s="9" t="s">
        <v>76</v>
      </c>
      <c r="B34" s="10">
        <v>100952.26000000002</v>
      </c>
    </row>
    <row r="35" spans="1:2" x14ac:dyDescent="0.2">
      <c r="A35" s="8" t="s">
        <v>40</v>
      </c>
      <c r="B35" s="10">
        <v>12283388.170000002</v>
      </c>
    </row>
    <row r="36" spans="1:2" x14ac:dyDescent="0.2">
      <c r="A36" s="9" t="s">
        <v>121</v>
      </c>
      <c r="B36" s="10">
        <v>959522.35000000021</v>
      </c>
    </row>
    <row r="37" spans="1:2" x14ac:dyDescent="0.2">
      <c r="A37" s="9" t="s">
        <v>41</v>
      </c>
      <c r="B37" s="10">
        <v>120355.18000000001</v>
      </c>
    </row>
    <row r="38" spans="1:2" x14ac:dyDescent="0.2">
      <c r="A38" s="9" t="s">
        <v>42</v>
      </c>
      <c r="B38" s="10">
        <v>1077102.3600000001</v>
      </c>
    </row>
    <row r="39" spans="1:2" x14ac:dyDescent="0.2">
      <c r="A39" s="9" t="s">
        <v>47</v>
      </c>
      <c r="B39" s="10">
        <v>9168370.9600000009</v>
      </c>
    </row>
    <row r="40" spans="1:2" x14ac:dyDescent="0.2">
      <c r="A40" s="9" t="s">
        <v>50</v>
      </c>
      <c r="B40" s="10">
        <v>24390.25</v>
      </c>
    </row>
    <row r="41" spans="1:2" x14ac:dyDescent="0.2">
      <c r="A41" s="9" t="s">
        <v>93</v>
      </c>
      <c r="B41" s="10">
        <v>932031.28000000026</v>
      </c>
    </row>
    <row r="42" spans="1:2" x14ac:dyDescent="0.2">
      <c r="A42" s="9" t="s">
        <v>134</v>
      </c>
      <c r="B42" s="10">
        <v>1615.79</v>
      </c>
    </row>
    <row r="43" spans="1:2" x14ac:dyDescent="0.2">
      <c r="A43" s="8" t="s">
        <v>110</v>
      </c>
      <c r="B43" s="10">
        <v>158559.46</v>
      </c>
    </row>
    <row r="44" spans="1:2" x14ac:dyDescent="0.2">
      <c r="A44" s="9" t="s">
        <v>111</v>
      </c>
      <c r="B44" s="10">
        <v>158559.46</v>
      </c>
    </row>
    <row r="45" spans="1:2" x14ac:dyDescent="0.2">
      <c r="A45" s="8" t="s">
        <v>26</v>
      </c>
      <c r="B45" s="10">
        <v>152277.58999999997</v>
      </c>
    </row>
    <row r="46" spans="1:2" x14ac:dyDescent="0.2">
      <c r="A46" s="9" t="s">
        <v>132</v>
      </c>
      <c r="B46" s="10">
        <v>0</v>
      </c>
    </row>
    <row r="47" spans="1:2" x14ac:dyDescent="0.2">
      <c r="A47" s="9" t="s">
        <v>27</v>
      </c>
      <c r="B47" s="10">
        <v>127500.10999999996</v>
      </c>
    </row>
    <row r="48" spans="1:2" x14ac:dyDescent="0.2">
      <c r="A48" s="9" t="s">
        <v>116</v>
      </c>
      <c r="B48" s="10">
        <v>24777.480000000003</v>
      </c>
    </row>
    <row r="49" spans="1:2" x14ac:dyDescent="0.2">
      <c r="A49" s="8" t="s">
        <v>51</v>
      </c>
      <c r="B49" s="10">
        <v>8720.0800000000017</v>
      </c>
    </row>
    <row r="50" spans="1:2" x14ac:dyDescent="0.2">
      <c r="A50" s="9" t="s">
        <v>52</v>
      </c>
      <c r="B50" s="10">
        <v>8720.0800000000017</v>
      </c>
    </row>
    <row r="51" spans="1:2" x14ac:dyDescent="0.2">
      <c r="A51" s="8" t="s">
        <v>77</v>
      </c>
      <c r="B51" s="10">
        <v>11697.6</v>
      </c>
    </row>
    <row r="52" spans="1:2" x14ac:dyDescent="0.2">
      <c r="A52" s="9" t="s">
        <v>78</v>
      </c>
      <c r="B52" s="10">
        <v>11697.6</v>
      </c>
    </row>
    <row r="53" spans="1:2" x14ac:dyDescent="0.2">
      <c r="A53" s="8" t="s">
        <v>763</v>
      </c>
      <c r="B53" s="10">
        <v>17662274.370000005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2F1A-0152-1B46-BB9C-6A480847EF45}">
  <sheetPr>
    <tabColor theme="5" tint="0.39997558519241921"/>
  </sheetPr>
  <dimension ref="A1:B9"/>
  <sheetViews>
    <sheetView zoomScale="140" workbookViewId="0">
      <selection activeCell="I20" sqref="I20"/>
    </sheetView>
  </sheetViews>
  <sheetFormatPr baseColWidth="10" defaultRowHeight="15" x14ac:dyDescent="0.2"/>
  <cols>
    <col min="1" max="1" width="17.33203125" bestFit="1" customWidth="1"/>
    <col min="2" max="2" width="13.33203125" bestFit="1" customWidth="1"/>
  </cols>
  <sheetData>
    <row r="1" spans="1:2" x14ac:dyDescent="0.2">
      <c r="A1" s="15" t="s">
        <v>778</v>
      </c>
    </row>
    <row r="3" spans="1:2" x14ac:dyDescent="0.2">
      <c r="A3" s="7" t="s">
        <v>762</v>
      </c>
      <c r="B3" t="s">
        <v>764</v>
      </c>
    </row>
    <row r="4" spans="1:2" x14ac:dyDescent="0.2">
      <c r="A4" s="8" t="s">
        <v>140</v>
      </c>
      <c r="B4" s="11">
        <v>9325580.0199999996</v>
      </c>
    </row>
    <row r="5" spans="1:2" x14ac:dyDescent="0.2">
      <c r="A5" s="8" t="s">
        <v>118</v>
      </c>
      <c r="B5" s="11">
        <v>1833620.7999999998</v>
      </c>
    </row>
    <row r="6" spans="1:2" x14ac:dyDescent="0.2">
      <c r="A6" s="8" t="s">
        <v>96</v>
      </c>
      <c r="B6" s="11">
        <v>809827.35999999987</v>
      </c>
    </row>
    <row r="7" spans="1:2" x14ac:dyDescent="0.2">
      <c r="A7" s="8" t="s">
        <v>87</v>
      </c>
      <c r="B7" s="11">
        <v>663372.25</v>
      </c>
    </row>
    <row r="8" spans="1:2" x14ac:dyDescent="0.2">
      <c r="A8" s="8" t="s">
        <v>126</v>
      </c>
      <c r="B8" s="11">
        <v>572266.4800000001</v>
      </c>
    </row>
    <row r="9" spans="1:2" x14ac:dyDescent="0.2">
      <c r="A9" s="8" t="s">
        <v>763</v>
      </c>
      <c r="B9" s="11">
        <v>13204666.909999998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DF82E-5104-1D44-8C83-8D7F1DB17263}">
  <sheetPr>
    <tabColor theme="5" tint="0.39997558519241921"/>
  </sheetPr>
  <dimension ref="A1:E93"/>
  <sheetViews>
    <sheetView zoomScale="50" workbookViewId="0">
      <selection activeCell="V60" sqref="V60"/>
    </sheetView>
  </sheetViews>
  <sheetFormatPr baseColWidth="10" defaultRowHeight="15" x14ac:dyDescent="0.2"/>
  <cols>
    <col min="1" max="1" width="41" bestFit="1" customWidth="1"/>
    <col min="2" max="2" width="25.5" bestFit="1" customWidth="1"/>
    <col min="4" max="4" width="40.33203125" bestFit="1" customWidth="1"/>
    <col min="5" max="5" width="25.5" bestFit="1" customWidth="1"/>
  </cols>
  <sheetData>
    <row r="1" spans="1:5" x14ac:dyDescent="0.2">
      <c r="A1" s="15" t="s">
        <v>785</v>
      </c>
    </row>
    <row r="3" spans="1:5" x14ac:dyDescent="0.2">
      <c r="A3" s="7" t="s">
        <v>762</v>
      </c>
      <c r="B3" t="s">
        <v>765</v>
      </c>
      <c r="D3" s="7" t="s">
        <v>762</v>
      </c>
      <c r="E3" t="s">
        <v>765</v>
      </c>
    </row>
    <row r="4" spans="1:5" x14ac:dyDescent="0.2">
      <c r="A4" s="8" t="s">
        <v>283</v>
      </c>
      <c r="B4">
        <v>118</v>
      </c>
      <c r="D4" s="8" t="s">
        <v>283</v>
      </c>
      <c r="E4">
        <v>118</v>
      </c>
    </row>
    <row r="5" spans="1:5" x14ac:dyDescent="0.2">
      <c r="A5" s="9">
        <v>60</v>
      </c>
      <c r="B5">
        <v>118</v>
      </c>
      <c r="D5" s="9">
        <v>60</v>
      </c>
      <c r="E5">
        <v>118</v>
      </c>
    </row>
    <row r="6" spans="1:5" x14ac:dyDescent="0.2">
      <c r="A6" s="8" t="s">
        <v>61</v>
      </c>
      <c r="B6">
        <v>68</v>
      </c>
      <c r="D6" s="8" t="s">
        <v>61</v>
      </c>
      <c r="E6">
        <v>68</v>
      </c>
    </row>
    <row r="7" spans="1:5" x14ac:dyDescent="0.2">
      <c r="A7" s="9">
        <v>12</v>
      </c>
      <c r="B7">
        <v>68</v>
      </c>
      <c r="D7" s="9">
        <v>12</v>
      </c>
      <c r="E7">
        <v>68</v>
      </c>
    </row>
    <row r="8" spans="1:5" x14ac:dyDescent="0.2">
      <c r="A8" s="8" t="s">
        <v>82</v>
      </c>
      <c r="B8">
        <v>33</v>
      </c>
      <c r="D8" s="8" t="s">
        <v>82</v>
      </c>
      <c r="E8">
        <v>33</v>
      </c>
    </row>
    <row r="9" spans="1:5" x14ac:dyDescent="0.2">
      <c r="A9" s="9">
        <v>48</v>
      </c>
      <c r="B9">
        <v>33</v>
      </c>
      <c r="D9" s="9">
        <v>48</v>
      </c>
      <c r="E9">
        <v>33</v>
      </c>
    </row>
    <row r="10" spans="1:5" x14ac:dyDescent="0.2">
      <c r="A10" s="8" t="s">
        <v>25</v>
      </c>
      <c r="B10">
        <v>20</v>
      </c>
      <c r="D10" s="8" t="s">
        <v>25</v>
      </c>
      <c r="E10">
        <v>20</v>
      </c>
    </row>
    <row r="11" spans="1:5" x14ac:dyDescent="0.2">
      <c r="A11" s="9">
        <v>12</v>
      </c>
      <c r="B11">
        <v>5</v>
      </c>
      <c r="D11" s="9">
        <v>12</v>
      </c>
      <c r="E11">
        <v>5</v>
      </c>
    </row>
    <row r="12" spans="1:5" x14ac:dyDescent="0.2">
      <c r="A12" s="9">
        <v>40</v>
      </c>
      <c r="B12">
        <v>5</v>
      </c>
      <c r="D12" s="9">
        <v>40</v>
      </c>
      <c r="E12">
        <v>5</v>
      </c>
    </row>
    <row r="13" spans="1:5" x14ac:dyDescent="0.2">
      <c r="A13" s="9">
        <v>72</v>
      </c>
      <c r="B13">
        <v>5</v>
      </c>
      <c r="D13" s="9">
        <v>72</v>
      </c>
      <c r="E13">
        <v>5</v>
      </c>
    </row>
    <row r="14" spans="1:5" x14ac:dyDescent="0.2">
      <c r="A14" s="9">
        <v>480</v>
      </c>
      <c r="B14">
        <v>5</v>
      </c>
      <c r="D14" s="9">
        <v>480</v>
      </c>
      <c r="E14">
        <v>5</v>
      </c>
    </row>
    <row r="15" spans="1:5" x14ac:dyDescent="0.2">
      <c r="A15" s="8" t="s">
        <v>128</v>
      </c>
      <c r="B15">
        <v>16</v>
      </c>
      <c r="D15" s="8" t="s">
        <v>128</v>
      </c>
      <c r="E15">
        <v>16</v>
      </c>
    </row>
    <row r="16" spans="1:5" x14ac:dyDescent="0.2">
      <c r="A16" s="9">
        <v>12</v>
      </c>
      <c r="B16">
        <v>16</v>
      </c>
      <c r="D16" s="9">
        <v>12</v>
      </c>
      <c r="E16">
        <v>16</v>
      </c>
    </row>
    <row r="17" spans="1:5" x14ac:dyDescent="0.2">
      <c r="A17" s="8" t="s">
        <v>477</v>
      </c>
      <c r="B17">
        <v>15</v>
      </c>
      <c r="D17" s="8" t="s">
        <v>477</v>
      </c>
      <c r="E17">
        <v>15</v>
      </c>
    </row>
    <row r="18" spans="1:5" x14ac:dyDescent="0.2">
      <c r="A18" s="9">
        <v>60</v>
      </c>
      <c r="B18">
        <v>15</v>
      </c>
      <c r="D18" s="9">
        <v>60</v>
      </c>
      <c r="E18">
        <v>15</v>
      </c>
    </row>
    <row r="19" spans="1:5" x14ac:dyDescent="0.2">
      <c r="A19" s="8" t="s">
        <v>17</v>
      </c>
      <c r="B19">
        <v>13</v>
      </c>
      <c r="D19" s="8" t="s">
        <v>17</v>
      </c>
      <c r="E19">
        <v>13</v>
      </c>
    </row>
    <row r="20" spans="1:5" x14ac:dyDescent="0.2">
      <c r="A20" s="9">
        <v>72</v>
      </c>
      <c r="B20">
        <v>13</v>
      </c>
      <c r="D20" s="9">
        <v>72</v>
      </c>
      <c r="E20">
        <v>13</v>
      </c>
    </row>
    <row r="21" spans="1:5" x14ac:dyDescent="0.2">
      <c r="A21" s="8" t="s">
        <v>46</v>
      </c>
      <c r="B21">
        <v>8</v>
      </c>
      <c r="D21" s="8" t="s">
        <v>46</v>
      </c>
      <c r="E21">
        <v>8</v>
      </c>
    </row>
    <row r="22" spans="1:5" x14ac:dyDescent="0.2">
      <c r="A22" s="9">
        <v>72</v>
      </c>
      <c r="B22">
        <v>4</v>
      </c>
      <c r="D22" s="9">
        <v>72</v>
      </c>
      <c r="E22">
        <v>4</v>
      </c>
    </row>
    <row r="23" spans="1:5" x14ac:dyDescent="0.2">
      <c r="A23" s="9">
        <v>160</v>
      </c>
      <c r="B23">
        <v>4</v>
      </c>
      <c r="D23" s="9">
        <v>160</v>
      </c>
      <c r="E23">
        <v>4</v>
      </c>
    </row>
    <row r="24" spans="1:5" x14ac:dyDescent="0.2">
      <c r="A24" s="8" t="s">
        <v>450</v>
      </c>
      <c r="B24">
        <v>7</v>
      </c>
      <c r="D24" s="8" t="s">
        <v>450</v>
      </c>
      <c r="E24">
        <v>7</v>
      </c>
    </row>
    <row r="25" spans="1:5" x14ac:dyDescent="0.2">
      <c r="A25" s="9">
        <v>60</v>
      </c>
      <c r="B25">
        <v>7</v>
      </c>
      <c r="D25" s="9">
        <v>60</v>
      </c>
      <c r="E25">
        <v>7</v>
      </c>
    </row>
    <row r="26" spans="1:5" x14ac:dyDescent="0.2">
      <c r="A26" s="8" t="s">
        <v>120</v>
      </c>
      <c r="B26">
        <v>6</v>
      </c>
      <c r="D26" s="8" t="s">
        <v>120</v>
      </c>
      <c r="E26">
        <v>6</v>
      </c>
    </row>
    <row r="27" spans="1:5" x14ac:dyDescent="0.2">
      <c r="A27" s="9">
        <v>72</v>
      </c>
      <c r="B27">
        <v>6</v>
      </c>
      <c r="D27" s="9">
        <v>72</v>
      </c>
      <c r="E27">
        <v>6</v>
      </c>
    </row>
    <row r="28" spans="1:5" x14ac:dyDescent="0.2">
      <c r="A28" s="8" t="s">
        <v>268</v>
      </c>
      <c r="B28">
        <v>6</v>
      </c>
      <c r="D28" s="8" t="s">
        <v>268</v>
      </c>
      <c r="E28">
        <v>6</v>
      </c>
    </row>
    <row r="29" spans="1:5" x14ac:dyDescent="0.2">
      <c r="A29" s="9">
        <v>4</v>
      </c>
      <c r="B29">
        <v>1</v>
      </c>
      <c r="D29" s="9">
        <v>4</v>
      </c>
      <c r="E29">
        <v>1</v>
      </c>
    </row>
    <row r="30" spans="1:5" x14ac:dyDescent="0.2">
      <c r="A30" s="9">
        <v>5</v>
      </c>
      <c r="B30">
        <v>1</v>
      </c>
      <c r="D30" s="9">
        <v>5</v>
      </c>
      <c r="E30">
        <v>1</v>
      </c>
    </row>
    <row r="31" spans="1:5" x14ac:dyDescent="0.2">
      <c r="A31" s="9">
        <v>6</v>
      </c>
      <c r="B31">
        <v>1</v>
      </c>
      <c r="D31" s="9">
        <v>6</v>
      </c>
      <c r="E31">
        <v>1</v>
      </c>
    </row>
    <row r="32" spans="1:5" x14ac:dyDescent="0.2">
      <c r="A32" s="9">
        <v>18</v>
      </c>
      <c r="B32">
        <v>1</v>
      </c>
      <c r="D32" s="9">
        <v>18</v>
      </c>
      <c r="E32">
        <v>1</v>
      </c>
    </row>
    <row r="33" spans="1:5" x14ac:dyDescent="0.2">
      <c r="A33" s="9">
        <v>60</v>
      </c>
      <c r="B33">
        <v>1</v>
      </c>
      <c r="D33" s="9">
        <v>60</v>
      </c>
      <c r="E33">
        <v>1</v>
      </c>
    </row>
    <row r="34" spans="1:5" x14ac:dyDescent="0.2">
      <c r="A34" s="9">
        <v>160</v>
      </c>
      <c r="B34">
        <v>1</v>
      </c>
      <c r="D34" s="9">
        <v>160</v>
      </c>
      <c r="E34">
        <v>1</v>
      </c>
    </row>
    <row r="35" spans="1:5" x14ac:dyDescent="0.2">
      <c r="A35" s="8" t="s">
        <v>225</v>
      </c>
      <c r="B35">
        <v>5</v>
      </c>
      <c r="D35" s="8" t="s">
        <v>763</v>
      </c>
      <c r="E35">
        <v>310</v>
      </c>
    </row>
    <row r="36" spans="1:5" x14ac:dyDescent="0.2">
      <c r="A36" s="9">
        <v>5</v>
      </c>
      <c r="B36">
        <v>5</v>
      </c>
    </row>
    <row r="37" spans="1:5" x14ac:dyDescent="0.2">
      <c r="A37" s="8" t="s">
        <v>232</v>
      </c>
      <c r="B37">
        <v>4</v>
      </c>
    </row>
    <row r="38" spans="1:5" x14ac:dyDescent="0.2">
      <c r="A38" s="9">
        <v>5</v>
      </c>
      <c r="B38">
        <v>4</v>
      </c>
    </row>
    <row r="39" spans="1:5" x14ac:dyDescent="0.2">
      <c r="A39" s="8" t="s">
        <v>249</v>
      </c>
      <c r="B39">
        <v>4</v>
      </c>
    </row>
    <row r="40" spans="1:5" x14ac:dyDescent="0.2">
      <c r="A40" s="9">
        <v>12</v>
      </c>
      <c r="B40">
        <v>4</v>
      </c>
    </row>
    <row r="41" spans="1:5" x14ac:dyDescent="0.2">
      <c r="A41" s="8" t="s">
        <v>213</v>
      </c>
      <c r="B41">
        <v>4</v>
      </c>
    </row>
    <row r="42" spans="1:5" x14ac:dyDescent="0.2">
      <c r="A42" s="9">
        <v>12</v>
      </c>
      <c r="B42">
        <v>4</v>
      </c>
    </row>
    <row r="43" spans="1:5" x14ac:dyDescent="0.2">
      <c r="A43" s="8" t="s">
        <v>152</v>
      </c>
      <c r="B43">
        <v>4</v>
      </c>
    </row>
    <row r="44" spans="1:5" x14ac:dyDescent="0.2">
      <c r="A44" s="9">
        <v>40</v>
      </c>
      <c r="B44">
        <v>2</v>
      </c>
    </row>
    <row r="45" spans="1:5" x14ac:dyDescent="0.2">
      <c r="A45" s="9">
        <v>72</v>
      </c>
      <c r="B45">
        <v>2</v>
      </c>
    </row>
    <row r="46" spans="1:5" x14ac:dyDescent="0.2">
      <c r="A46" s="8" t="s">
        <v>242</v>
      </c>
      <c r="B46">
        <v>3</v>
      </c>
    </row>
    <row r="47" spans="1:5" x14ac:dyDescent="0.2">
      <c r="A47" s="9">
        <v>120</v>
      </c>
      <c r="B47">
        <v>3</v>
      </c>
    </row>
    <row r="48" spans="1:5" x14ac:dyDescent="0.2">
      <c r="A48" s="8" t="s">
        <v>320</v>
      </c>
      <c r="B48">
        <v>3</v>
      </c>
    </row>
    <row r="49" spans="1:2" x14ac:dyDescent="0.2">
      <c r="A49" s="9">
        <v>5</v>
      </c>
      <c r="B49">
        <v>3</v>
      </c>
    </row>
    <row r="50" spans="1:2" x14ac:dyDescent="0.2">
      <c r="A50" s="8" t="s">
        <v>185</v>
      </c>
      <c r="B50">
        <v>3</v>
      </c>
    </row>
    <row r="51" spans="1:2" x14ac:dyDescent="0.2">
      <c r="A51" s="9">
        <v>6</v>
      </c>
      <c r="B51">
        <v>3</v>
      </c>
    </row>
    <row r="52" spans="1:2" x14ac:dyDescent="0.2">
      <c r="A52" s="8" t="s">
        <v>295</v>
      </c>
      <c r="B52">
        <v>3</v>
      </c>
    </row>
    <row r="53" spans="1:2" x14ac:dyDescent="0.2">
      <c r="A53" s="9">
        <v>192</v>
      </c>
      <c r="B53">
        <v>3</v>
      </c>
    </row>
    <row r="54" spans="1:2" x14ac:dyDescent="0.2">
      <c r="A54" s="8" t="s">
        <v>257</v>
      </c>
      <c r="B54">
        <v>2</v>
      </c>
    </row>
    <row r="55" spans="1:2" x14ac:dyDescent="0.2">
      <c r="A55" s="9">
        <v>160</v>
      </c>
      <c r="B55">
        <v>2</v>
      </c>
    </row>
    <row r="56" spans="1:2" x14ac:dyDescent="0.2">
      <c r="A56" s="8" t="s">
        <v>330</v>
      </c>
      <c r="B56">
        <v>2</v>
      </c>
    </row>
    <row r="57" spans="1:2" x14ac:dyDescent="0.2">
      <c r="A57" s="9">
        <v>12</v>
      </c>
      <c r="B57">
        <v>1</v>
      </c>
    </row>
    <row r="58" spans="1:2" x14ac:dyDescent="0.2">
      <c r="A58" s="9">
        <v>40</v>
      </c>
      <c r="B58">
        <v>1</v>
      </c>
    </row>
    <row r="59" spans="1:2" x14ac:dyDescent="0.2">
      <c r="A59" s="8" t="s">
        <v>408</v>
      </c>
      <c r="B59">
        <v>2</v>
      </c>
    </row>
    <row r="60" spans="1:2" x14ac:dyDescent="0.2">
      <c r="A60" s="9">
        <v>12</v>
      </c>
      <c r="B60">
        <v>2</v>
      </c>
    </row>
    <row r="61" spans="1:2" x14ac:dyDescent="0.2">
      <c r="A61" s="8" t="s">
        <v>265</v>
      </c>
      <c r="B61">
        <v>2</v>
      </c>
    </row>
    <row r="62" spans="1:2" x14ac:dyDescent="0.2">
      <c r="A62" s="9">
        <v>32</v>
      </c>
      <c r="B62">
        <v>1</v>
      </c>
    </row>
    <row r="63" spans="1:2" x14ac:dyDescent="0.2">
      <c r="A63" s="9">
        <v>160</v>
      </c>
      <c r="B63">
        <v>1</v>
      </c>
    </row>
    <row r="64" spans="1:2" x14ac:dyDescent="0.2">
      <c r="A64" s="8" t="s">
        <v>245</v>
      </c>
      <c r="B64">
        <v>2</v>
      </c>
    </row>
    <row r="65" spans="1:2" x14ac:dyDescent="0.2">
      <c r="A65" s="9">
        <v>12</v>
      </c>
      <c r="B65">
        <v>2</v>
      </c>
    </row>
    <row r="66" spans="1:2" x14ac:dyDescent="0.2">
      <c r="A66" s="8" t="s">
        <v>229</v>
      </c>
      <c r="B66">
        <v>2</v>
      </c>
    </row>
    <row r="67" spans="1:2" x14ac:dyDescent="0.2">
      <c r="A67" s="9">
        <v>72</v>
      </c>
      <c r="B67">
        <v>1</v>
      </c>
    </row>
    <row r="68" spans="1:2" x14ac:dyDescent="0.2">
      <c r="A68" s="9">
        <v>240</v>
      </c>
      <c r="B68">
        <v>1</v>
      </c>
    </row>
    <row r="69" spans="1:2" x14ac:dyDescent="0.2">
      <c r="A69" s="8" t="s">
        <v>115</v>
      </c>
      <c r="B69">
        <v>2</v>
      </c>
    </row>
    <row r="70" spans="1:2" x14ac:dyDescent="0.2">
      <c r="A70" s="9">
        <v>72</v>
      </c>
      <c r="B70">
        <v>2</v>
      </c>
    </row>
    <row r="71" spans="1:2" x14ac:dyDescent="0.2">
      <c r="A71" s="8" t="s">
        <v>355</v>
      </c>
      <c r="B71">
        <v>2</v>
      </c>
    </row>
    <row r="72" spans="1:2" x14ac:dyDescent="0.2">
      <c r="A72" s="9">
        <v>48</v>
      </c>
      <c r="B72">
        <v>2</v>
      </c>
    </row>
    <row r="73" spans="1:2" x14ac:dyDescent="0.2">
      <c r="A73" s="8" t="s">
        <v>429</v>
      </c>
      <c r="B73">
        <v>2</v>
      </c>
    </row>
    <row r="74" spans="1:2" x14ac:dyDescent="0.2">
      <c r="A74" s="9">
        <v>24</v>
      </c>
      <c r="B74">
        <v>1</v>
      </c>
    </row>
    <row r="75" spans="1:2" x14ac:dyDescent="0.2">
      <c r="A75" s="9">
        <v>48</v>
      </c>
      <c r="B75">
        <v>1</v>
      </c>
    </row>
    <row r="76" spans="1:2" x14ac:dyDescent="0.2">
      <c r="A76" s="8" t="s">
        <v>313</v>
      </c>
      <c r="B76">
        <v>2</v>
      </c>
    </row>
    <row r="77" spans="1:2" x14ac:dyDescent="0.2">
      <c r="A77" s="9">
        <v>36</v>
      </c>
      <c r="B77">
        <v>1</v>
      </c>
    </row>
    <row r="78" spans="1:2" x14ac:dyDescent="0.2">
      <c r="A78" s="9">
        <v>112</v>
      </c>
      <c r="B78">
        <v>1</v>
      </c>
    </row>
    <row r="79" spans="1:2" x14ac:dyDescent="0.2">
      <c r="A79" s="8" t="s">
        <v>37</v>
      </c>
      <c r="B79">
        <v>2</v>
      </c>
    </row>
    <row r="80" spans="1:2" x14ac:dyDescent="0.2">
      <c r="A80" s="9">
        <v>12</v>
      </c>
      <c r="B80">
        <v>2</v>
      </c>
    </row>
    <row r="81" spans="1:2" x14ac:dyDescent="0.2">
      <c r="A81" s="8" t="s">
        <v>310</v>
      </c>
      <c r="B81">
        <v>1</v>
      </c>
    </row>
    <row r="82" spans="1:2" x14ac:dyDescent="0.2">
      <c r="A82" s="9">
        <v>36</v>
      </c>
      <c r="B82">
        <v>1</v>
      </c>
    </row>
    <row r="83" spans="1:2" x14ac:dyDescent="0.2">
      <c r="A83" s="8" t="s">
        <v>724</v>
      </c>
      <c r="B83">
        <v>1</v>
      </c>
    </row>
    <row r="84" spans="1:2" x14ac:dyDescent="0.2">
      <c r="A84" s="9">
        <v>60</v>
      </c>
      <c r="B84">
        <v>1</v>
      </c>
    </row>
    <row r="85" spans="1:2" x14ac:dyDescent="0.2">
      <c r="A85" s="8" t="s">
        <v>425</v>
      </c>
      <c r="B85">
        <v>1</v>
      </c>
    </row>
    <row r="86" spans="1:2" x14ac:dyDescent="0.2">
      <c r="A86" s="9">
        <v>24</v>
      </c>
      <c r="B86">
        <v>1</v>
      </c>
    </row>
    <row r="87" spans="1:2" x14ac:dyDescent="0.2">
      <c r="A87" s="8" t="s">
        <v>382</v>
      </c>
      <c r="B87">
        <v>1</v>
      </c>
    </row>
    <row r="88" spans="1:2" x14ac:dyDescent="0.2">
      <c r="A88" s="9">
        <v>40</v>
      </c>
      <c r="B88">
        <v>1</v>
      </c>
    </row>
    <row r="89" spans="1:2" x14ac:dyDescent="0.2">
      <c r="A89" s="8" t="s">
        <v>743</v>
      </c>
      <c r="B89">
        <v>1</v>
      </c>
    </row>
    <row r="90" spans="1:2" x14ac:dyDescent="0.2">
      <c r="A90" s="9">
        <v>192</v>
      </c>
      <c r="B90">
        <v>1</v>
      </c>
    </row>
    <row r="91" spans="1:2" x14ac:dyDescent="0.2">
      <c r="A91" s="8" t="s">
        <v>173</v>
      </c>
      <c r="B91">
        <v>1</v>
      </c>
    </row>
    <row r="92" spans="1:2" x14ac:dyDescent="0.2">
      <c r="A92" s="9">
        <v>18</v>
      </c>
      <c r="B92">
        <v>1</v>
      </c>
    </row>
    <row r="93" spans="1:2" x14ac:dyDescent="0.2">
      <c r="A93" s="8" t="s">
        <v>763</v>
      </c>
      <c r="B93">
        <v>371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2EFE8-2BE5-C749-8026-640452CCCE2B}">
  <sheetPr>
    <tabColor theme="5" tint="0.39997558519241921"/>
  </sheetPr>
  <dimension ref="A1:B9"/>
  <sheetViews>
    <sheetView zoomScale="131" workbookViewId="0">
      <selection activeCell="M26" sqref="M26"/>
    </sheetView>
  </sheetViews>
  <sheetFormatPr baseColWidth="10" defaultRowHeight="15" x14ac:dyDescent="0.2"/>
  <cols>
    <col min="1" max="1" width="12.1640625" bestFit="1" customWidth="1"/>
    <col min="2" max="2" width="13.33203125" bestFit="1" customWidth="1"/>
  </cols>
  <sheetData>
    <row r="1" spans="1:2" x14ac:dyDescent="0.2">
      <c r="A1" s="15" t="s">
        <v>786</v>
      </c>
    </row>
    <row r="3" spans="1:2" x14ac:dyDescent="0.2">
      <c r="A3" s="7" t="s">
        <v>762</v>
      </c>
      <c r="B3" t="s">
        <v>764</v>
      </c>
    </row>
    <row r="4" spans="1:2" x14ac:dyDescent="0.2">
      <c r="A4" s="8" t="s">
        <v>136</v>
      </c>
      <c r="B4" s="11">
        <v>11935641.459999995</v>
      </c>
    </row>
    <row r="5" spans="1:2" x14ac:dyDescent="0.2">
      <c r="A5" s="8" t="s">
        <v>105</v>
      </c>
      <c r="B5" s="11">
        <v>5187326.9299999988</v>
      </c>
    </row>
    <row r="6" spans="1:2" x14ac:dyDescent="0.2">
      <c r="A6" s="8" t="s">
        <v>64</v>
      </c>
      <c r="B6" s="11">
        <v>700055.30999999947</v>
      </c>
    </row>
    <row r="7" spans="1:2" x14ac:dyDescent="0.2">
      <c r="A7" s="8" t="s">
        <v>21</v>
      </c>
      <c r="B7" s="11">
        <v>-50322.719999999994</v>
      </c>
    </row>
    <row r="8" spans="1:2" x14ac:dyDescent="0.2">
      <c r="A8" s="8" t="s">
        <v>207</v>
      </c>
      <c r="B8" s="11">
        <v>-110426.61</v>
      </c>
    </row>
    <row r="9" spans="1:2" x14ac:dyDescent="0.2">
      <c r="A9" s="8" t="s">
        <v>763</v>
      </c>
      <c r="B9" s="11">
        <v>17662274.369999994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CEF5C-5186-3644-B1BB-BF2B1274ED2C}">
  <sheetPr>
    <tabColor theme="5" tint="0.39997558519241921"/>
  </sheetPr>
  <dimension ref="A1:B9"/>
  <sheetViews>
    <sheetView zoomScale="125" workbookViewId="0">
      <selection activeCell="J22" sqref="J22"/>
    </sheetView>
  </sheetViews>
  <sheetFormatPr baseColWidth="10" defaultRowHeight="15" x14ac:dyDescent="0.2"/>
  <cols>
    <col min="1" max="1" width="12.1640625" bestFit="1" customWidth="1"/>
    <col min="2" max="2" width="21.5" bestFit="1" customWidth="1"/>
  </cols>
  <sheetData>
    <row r="1" spans="1:2" x14ac:dyDescent="0.2">
      <c r="A1" s="15" t="s">
        <v>787</v>
      </c>
    </row>
    <row r="3" spans="1:2" x14ac:dyDescent="0.2">
      <c r="A3" s="7" t="s">
        <v>762</v>
      </c>
      <c r="B3" t="s">
        <v>766</v>
      </c>
    </row>
    <row r="4" spans="1:2" x14ac:dyDescent="0.2">
      <c r="A4" s="8" t="s">
        <v>207</v>
      </c>
      <c r="B4">
        <v>428</v>
      </c>
    </row>
    <row r="5" spans="1:2" x14ac:dyDescent="0.2">
      <c r="A5" s="8" t="s">
        <v>105</v>
      </c>
      <c r="B5">
        <v>501</v>
      </c>
    </row>
    <row r="6" spans="1:2" x14ac:dyDescent="0.2">
      <c r="A6" s="8" t="s">
        <v>64</v>
      </c>
      <c r="B6">
        <v>87</v>
      </c>
    </row>
    <row r="7" spans="1:2" x14ac:dyDescent="0.2">
      <c r="A7" s="8" t="s">
        <v>21</v>
      </c>
      <c r="B7">
        <v>67</v>
      </c>
    </row>
    <row r="8" spans="1:2" x14ac:dyDescent="0.2">
      <c r="A8" s="8" t="s">
        <v>136</v>
      </c>
      <c r="B8">
        <v>418</v>
      </c>
    </row>
    <row r="9" spans="1:2" x14ac:dyDescent="0.2">
      <c r="A9" s="8" t="s">
        <v>763</v>
      </c>
      <c r="B9">
        <v>1501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8475C-874E-7D4C-A8CF-0623DA86E336}">
  <sheetPr>
    <tabColor theme="5" tint="0.39997558519241921"/>
  </sheetPr>
  <dimension ref="A1:B25"/>
  <sheetViews>
    <sheetView workbookViewId="0">
      <selection activeCell="N25" sqref="N25"/>
    </sheetView>
  </sheetViews>
  <sheetFormatPr baseColWidth="10" defaultRowHeight="15" x14ac:dyDescent="0.2"/>
  <cols>
    <col min="1" max="1" width="20.6640625" bestFit="1" customWidth="1"/>
    <col min="2" max="2" width="16" bestFit="1" customWidth="1"/>
  </cols>
  <sheetData>
    <row r="1" spans="1:2" x14ac:dyDescent="0.2">
      <c r="A1" s="15" t="s">
        <v>788</v>
      </c>
    </row>
    <row r="3" spans="1:2" x14ac:dyDescent="0.2">
      <c r="A3" s="7" t="s">
        <v>762</v>
      </c>
      <c r="B3" t="s">
        <v>768</v>
      </c>
    </row>
    <row r="4" spans="1:2" x14ac:dyDescent="0.2">
      <c r="A4" s="8" t="s">
        <v>212</v>
      </c>
      <c r="B4" s="12">
        <v>2.5</v>
      </c>
    </row>
    <row r="5" spans="1:2" x14ac:dyDescent="0.2">
      <c r="A5" s="8" t="s">
        <v>45</v>
      </c>
      <c r="B5" s="12">
        <v>10.293193717277488</v>
      </c>
    </row>
    <row r="6" spans="1:2" x14ac:dyDescent="0.2">
      <c r="A6" s="8" t="s">
        <v>184</v>
      </c>
      <c r="B6" s="12">
        <v>-1.6</v>
      </c>
    </row>
    <row r="7" spans="1:2" x14ac:dyDescent="0.2">
      <c r="A7" s="8" t="s">
        <v>16</v>
      </c>
      <c r="B7" s="12">
        <v>-2.5945945945945947</v>
      </c>
    </row>
    <row r="8" spans="1:2" x14ac:dyDescent="0.2">
      <c r="A8" s="8" t="s">
        <v>24</v>
      </c>
      <c r="B8" s="12">
        <v>-2.3170731707317072</v>
      </c>
    </row>
    <row r="9" spans="1:2" x14ac:dyDescent="0.2">
      <c r="A9" s="8" t="s">
        <v>36</v>
      </c>
      <c r="B9" s="12">
        <v>-0.23529411764705882</v>
      </c>
    </row>
    <row r="10" spans="1:2" x14ac:dyDescent="0.2">
      <c r="A10" s="8" t="s">
        <v>248</v>
      </c>
      <c r="B10" s="12">
        <v>-0.2857142857142857</v>
      </c>
    </row>
    <row r="11" spans="1:2" x14ac:dyDescent="0.2">
      <c r="A11" s="8" t="s">
        <v>449</v>
      </c>
      <c r="B11" s="12">
        <v>-3</v>
      </c>
    </row>
    <row r="12" spans="1:2" x14ac:dyDescent="0.2">
      <c r="A12" s="8" t="s">
        <v>294</v>
      </c>
      <c r="B12" s="12">
        <v>-2.2692307692307692</v>
      </c>
    </row>
    <row r="13" spans="1:2" x14ac:dyDescent="0.2">
      <c r="A13" s="8" t="s">
        <v>264</v>
      </c>
      <c r="B13" s="12">
        <v>-3.992481203007519</v>
      </c>
    </row>
    <row r="14" spans="1:2" x14ac:dyDescent="0.2">
      <c r="A14" s="8" t="s">
        <v>172</v>
      </c>
      <c r="B14" s="12">
        <v>-18</v>
      </c>
    </row>
    <row r="15" spans="1:2" x14ac:dyDescent="0.2">
      <c r="A15" s="8" t="s">
        <v>114</v>
      </c>
      <c r="B15" s="12">
        <v>1356.4615384615386</v>
      </c>
    </row>
    <row r="16" spans="1:2" x14ac:dyDescent="0.2">
      <c r="A16" s="8" t="s">
        <v>241</v>
      </c>
      <c r="B16" s="12">
        <v>-5.35</v>
      </c>
    </row>
    <row r="17" spans="1:2" x14ac:dyDescent="0.2">
      <c r="A17" s="8" t="s">
        <v>256</v>
      </c>
      <c r="B17" s="12">
        <v>-1.25</v>
      </c>
    </row>
    <row r="18" spans="1:2" x14ac:dyDescent="0.2">
      <c r="A18" s="8" t="s">
        <v>224</v>
      </c>
      <c r="B18" s="12">
        <v>-3.5750000000000002</v>
      </c>
    </row>
    <row r="19" spans="1:2" x14ac:dyDescent="0.2">
      <c r="A19" s="8" t="s">
        <v>228</v>
      </c>
      <c r="B19" s="12">
        <v>-1.25</v>
      </c>
    </row>
    <row r="20" spans="1:2" x14ac:dyDescent="0.2">
      <c r="A20" s="8" t="s">
        <v>329</v>
      </c>
      <c r="B20" s="12">
        <v>-4.5</v>
      </c>
    </row>
    <row r="21" spans="1:2" x14ac:dyDescent="0.2">
      <c r="A21" s="8" t="s">
        <v>60</v>
      </c>
      <c r="B21" s="12">
        <v>68.631393298059962</v>
      </c>
    </row>
    <row r="22" spans="1:2" x14ac:dyDescent="0.2">
      <c r="A22" s="8" t="s">
        <v>81</v>
      </c>
      <c r="B22" s="12">
        <v>56.333333333333336</v>
      </c>
    </row>
    <row r="23" spans="1:2" x14ac:dyDescent="0.2">
      <c r="A23" s="8" t="s">
        <v>407</v>
      </c>
      <c r="B23" s="12">
        <v>-3.6666666666666665</v>
      </c>
    </row>
    <row r="24" spans="1:2" x14ac:dyDescent="0.2">
      <c r="A24" s="8" t="s">
        <v>428</v>
      </c>
      <c r="B24" s="12">
        <v>-14.5</v>
      </c>
    </row>
    <row r="25" spans="1:2" x14ac:dyDescent="0.2">
      <c r="A25" s="8" t="s">
        <v>763</v>
      </c>
      <c r="B25" s="12">
        <v>60.213191205862756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2E93F-586F-C044-832D-D337EB416938}">
  <sheetPr>
    <tabColor theme="5" tint="0.39997558519241921"/>
  </sheetPr>
  <dimension ref="A1:C13"/>
  <sheetViews>
    <sheetView zoomScale="150" workbookViewId="0">
      <selection activeCell="I16" sqref="I16"/>
    </sheetView>
  </sheetViews>
  <sheetFormatPr baseColWidth="10" defaultRowHeight="15" x14ac:dyDescent="0.2"/>
  <cols>
    <col min="1" max="1" width="26.5" bestFit="1" customWidth="1"/>
    <col min="2" max="2" width="12.83203125" bestFit="1" customWidth="1"/>
    <col min="3" max="3" width="15.6640625" bestFit="1" customWidth="1"/>
  </cols>
  <sheetData>
    <row r="1" spans="1:3" x14ac:dyDescent="0.2">
      <c r="A1" s="15" t="s">
        <v>789</v>
      </c>
    </row>
    <row r="3" spans="1:3" x14ac:dyDescent="0.2">
      <c r="A3" s="7" t="s">
        <v>762</v>
      </c>
      <c r="B3" t="s">
        <v>764</v>
      </c>
      <c r="C3" t="s">
        <v>769</v>
      </c>
    </row>
    <row r="4" spans="1:3" x14ac:dyDescent="0.2">
      <c r="A4" s="8" t="s">
        <v>86</v>
      </c>
      <c r="B4" s="11">
        <v>-161023.32000000015</v>
      </c>
      <c r="C4">
        <v>178</v>
      </c>
    </row>
    <row r="5" spans="1:3" x14ac:dyDescent="0.2">
      <c r="A5" s="8" t="s">
        <v>153</v>
      </c>
      <c r="B5" s="11">
        <v>-33232.83</v>
      </c>
      <c r="C5">
        <v>57</v>
      </c>
    </row>
    <row r="6" spans="1:3" x14ac:dyDescent="0.2">
      <c r="A6" s="8" t="s">
        <v>174</v>
      </c>
      <c r="B6" s="11">
        <v>-28976.390000000007</v>
      </c>
      <c r="C6">
        <v>29</v>
      </c>
    </row>
    <row r="7" spans="1:3" x14ac:dyDescent="0.2">
      <c r="A7" s="8" t="s">
        <v>92</v>
      </c>
      <c r="B7" s="11">
        <v>-16741.16</v>
      </c>
      <c r="C7">
        <v>3</v>
      </c>
    </row>
    <row r="8" spans="1:3" x14ac:dyDescent="0.2">
      <c r="A8" s="8" t="s">
        <v>438</v>
      </c>
      <c r="B8" s="11">
        <v>-13818</v>
      </c>
      <c r="C8">
        <v>141</v>
      </c>
    </row>
    <row r="9" spans="1:3" x14ac:dyDescent="0.2">
      <c r="A9" s="8" t="s">
        <v>20</v>
      </c>
      <c r="B9" s="11">
        <v>-11124.360000000002</v>
      </c>
      <c r="C9">
        <v>28</v>
      </c>
    </row>
    <row r="10" spans="1:3" x14ac:dyDescent="0.2">
      <c r="A10" s="8" t="s">
        <v>179</v>
      </c>
      <c r="B10" s="11">
        <v>-8101.6499999999978</v>
      </c>
      <c r="C10">
        <v>19</v>
      </c>
    </row>
    <row r="11" spans="1:3" x14ac:dyDescent="0.2">
      <c r="A11" s="8" t="s">
        <v>192</v>
      </c>
      <c r="B11" s="11">
        <v>-6059.0399999999991</v>
      </c>
      <c r="C11">
        <v>17</v>
      </c>
    </row>
    <row r="12" spans="1:3" x14ac:dyDescent="0.2">
      <c r="A12" s="8" t="s">
        <v>28</v>
      </c>
      <c r="B12" s="11">
        <v>-2976.75</v>
      </c>
      <c r="C12">
        <v>9</v>
      </c>
    </row>
    <row r="13" spans="1:3" x14ac:dyDescent="0.2">
      <c r="A13" s="8" t="s">
        <v>763</v>
      </c>
      <c r="B13" s="11">
        <v>-282053.49999999983</v>
      </c>
      <c r="C13">
        <v>481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8C2CB-0F51-A24D-87E8-D97B393ACA4F}">
  <sheetPr>
    <tabColor theme="5" tint="0.39997558519241921"/>
  </sheetPr>
  <dimension ref="A1:C9"/>
  <sheetViews>
    <sheetView zoomScale="179" workbookViewId="0">
      <selection activeCell="H11" sqref="H11"/>
    </sheetView>
  </sheetViews>
  <sheetFormatPr baseColWidth="10" defaultRowHeight="15" x14ac:dyDescent="0.2"/>
  <cols>
    <col min="1" max="1" width="12.1640625" bestFit="1" customWidth="1"/>
    <col min="2" max="3" width="13.33203125" bestFit="1" customWidth="1"/>
  </cols>
  <sheetData>
    <row r="1" spans="1:3" x14ac:dyDescent="0.2">
      <c r="A1" s="15" t="s">
        <v>794</v>
      </c>
    </row>
    <row r="3" spans="1:3" x14ac:dyDescent="0.2">
      <c r="A3" s="7" t="s">
        <v>762</v>
      </c>
      <c r="B3" t="s">
        <v>764</v>
      </c>
      <c r="C3" t="s">
        <v>767</v>
      </c>
    </row>
    <row r="4" spans="1:3" x14ac:dyDescent="0.2">
      <c r="A4" s="8" t="s">
        <v>136</v>
      </c>
      <c r="B4" s="11">
        <v>11935641.459999995</v>
      </c>
      <c r="C4" s="14">
        <v>27705</v>
      </c>
    </row>
    <row r="5" spans="1:3" x14ac:dyDescent="0.2">
      <c r="A5" s="8" t="s">
        <v>105</v>
      </c>
      <c r="B5" s="11">
        <v>5187326.9299999988</v>
      </c>
      <c r="C5" s="14">
        <v>56496</v>
      </c>
    </row>
    <row r="6" spans="1:3" x14ac:dyDescent="0.2">
      <c r="A6" s="8" t="s">
        <v>64</v>
      </c>
      <c r="B6" s="11">
        <v>700055.30999999947</v>
      </c>
      <c r="C6" s="14">
        <v>7622</v>
      </c>
    </row>
    <row r="7" spans="1:3" x14ac:dyDescent="0.2">
      <c r="A7" s="8" t="s">
        <v>21</v>
      </c>
      <c r="B7" s="11">
        <v>-50322.719999999994</v>
      </c>
      <c r="C7" s="14">
        <v>-117</v>
      </c>
    </row>
    <row r="8" spans="1:3" x14ac:dyDescent="0.2">
      <c r="A8" s="8" t="s">
        <v>207</v>
      </c>
      <c r="B8" s="11">
        <v>-110426.61</v>
      </c>
      <c r="C8" s="14">
        <v>-1326</v>
      </c>
    </row>
    <row r="9" spans="1:3" x14ac:dyDescent="0.2">
      <c r="A9" s="8" t="s">
        <v>763</v>
      </c>
      <c r="B9" s="11">
        <v>17662274.369999994</v>
      </c>
      <c r="C9" s="14">
        <v>90380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Main</vt:lpstr>
      <vt:lpstr>Dashboard</vt:lpstr>
      <vt:lpstr>Pivot Table</vt:lpstr>
      <vt:lpstr>Formula and Answers</vt:lpstr>
      <vt:lpstr>Total Revenue by Category</vt:lpstr>
      <vt:lpstr>Top 5 Customer</vt:lpstr>
      <vt:lpstr>Most Frequent (UPC based)</vt:lpstr>
      <vt:lpstr>Total Revenue by City</vt:lpstr>
      <vt:lpstr>No of Transactions by city</vt:lpstr>
      <vt:lpstr>AVG Quantity Per Transaction</vt:lpstr>
      <vt:lpstr>Top Reasons and Impact</vt:lpstr>
      <vt:lpstr> City-wise Revenue and Quantity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kartik Mehta</dc:creator>
  <cp:lastModifiedBy>Monish</cp:lastModifiedBy>
  <dcterms:created xsi:type="dcterms:W3CDTF">2024-12-21T18:19:35Z</dcterms:created>
  <dcterms:modified xsi:type="dcterms:W3CDTF">2024-12-26T02:21:23Z</dcterms:modified>
</cp:coreProperties>
</file>