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sys UK\DataSceince\Datascience Training\Oct2021\W3_25 Oct 2021\W3_Monday 25 Oct 2021\"/>
    </mc:Choice>
  </mc:AlternateContent>
  <xr:revisionPtr revIDLastSave="0" documentId="13_ncr:1_{F84BFD1D-258C-4E73-A886-A9335962246E}" xr6:coauthVersionLast="47" xr6:coauthVersionMax="47" xr10:uidLastSave="{00000000-0000-0000-0000-000000000000}"/>
  <bookViews>
    <workbookView xWindow="-108" yWindow="-108" windowWidth="23256" windowHeight="12576" activeTab="2" xr2:uid="{8AC77F9E-CDC3-43E8-8085-8BDA55918955}"/>
  </bookViews>
  <sheets>
    <sheet name="Original sales_FORECAST" sheetId="1" r:id="rId1"/>
    <sheet name="Forecast using Data Analysis" sheetId="11" r:id="rId2"/>
    <sheet name="Working_Jan 2022" sheetId="10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0" l="1"/>
  <c r="C19" i="10"/>
  <c r="C15" i="10"/>
  <c r="C25" i="10"/>
  <c r="C26" i="10"/>
  <c r="C23" i="10"/>
  <c r="C24" i="10"/>
  <c r="C22" i="10"/>
  <c r="C21" i="10"/>
  <c r="C20" i="10"/>
  <c r="C18" i="10"/>
  <c r="C17" i="10"/>
  <c r="C16" i="10"/>
  <c r="E3" i="10"/>
  <c r="E7" i="10"/>
  <c r="E8" i="1"/>
  <c r="E2" i="10" l="1"/>
  <c r="E2" i="1"/>
  <c r="E1" i="1"/>
  <c r="E5" i="10"/>
  <c r="E5" i="1"/>
  <c r="E4" i="10"/>
  <c r="E4" i="1"/>
  <c r="E3" i="1"/>
  <c r="C15" i="11"/>
  <c r="C23" i="11"/>
  <c r="C21" i="11"/>
  <c r="C22" i="11"/>
  <c r="C16" i="11"/>
  <c r="C24" i="11"/>
  <c r="C25" i="11"/>
  <c r="C14" i="11"/>
  <c r="C17" i="11"/>
  <c r="C18" i="11"/>
  <c r="C19" i="11"/>
  <c r="C20" i="11"/>
  <c r="E9" i="1"/>
  <c r="E10" i="1" l="1"/>
  <c r="E20" i="11"/>
  <c r="E14" i="11"/>
  <c r="E22" i="11"/>
  <c r="D19" i="11"/>
  <c r="E25" i="11"/>
  <c r="D21" i="11"/>
  <c r="E19" i="11"/>
  <c r="D25" i="11"/>
  <c r="E21" i="11"/>
  <c r="D20" i="11"/>
  <c r="E18" i="11"/>
  <c r="E24" i="11"/>
  <c r="E23" i="11"/>
  <c r="E16" i="11"/>
  <c r="D22" i="11"/>
  <c r="D18" i="11"/>
  <c r="D24" i="11"/>
  <c r="D23" i="11"/>
  <c r="D17" i="11"/>
  <c r="E17" i="11"/>
  <c r="D16" i="11"/>
  <c r="E15" i="11"/>
  <c r="D15" i="11"/>
  <c r="D14" i="11"/>
  <c r="F3" i="1" l="1"/>
  <c r="F2" i="1" a="1"/>
  <c r="F2" i="1" s="1"/>
  <c r="C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<sst xmlns="http://schemas.openxmlformats.org/spreadsheetml/2006/main" count="46" uniqueCount="25">
  <si>
    <t>Month</t>
  </si>
  <si>
    <t>Sales</t>
  </si>
  <si>
    <t>Forecase Date</t>
  </si>
  <si>
    <t>FORECAST.LINEAR</t>
  </si>
  <si>
    <t>FORECAST.ETS</t>
  </si>
  <si>
    <t>FORECAST.ETS.SEASONALITY</t>
  </si>
  <si>
    <t>FORECAST.ETS.CONFINT</t>
  </si>
  <si>
    <t>Forecast(Sales)</t>
  </si>
  <si>
    <t>Lower Confidence Bound(Sales)</t>
  </si>
  <si>
    <t>Upper Confidence Bound(Sales)</t>
  </si>
  <si>
    <t>ETS - EXponential Triple Smoothing</t>
  </si>
  <si>
    <t>Estimates Trends</t>
  </si>
  <si>
    <t>Estimates Seasonality</t>
  </si>
  <si>
    <t>Gives most Weight to recent data</t>
  </si>
  <si>
    <t>FORECAST.EST.STAT</t>
  </si>
  <si>
    <t>MSE</t>
  </si>
  <si>
    <t>RMSE</t>
  </si>
  <si>
    <t>y=mx+c</t>
  </si>
  <si>
    <t>Ya=Tt*St*Ir</t>
  </si>
  <si>
    <t>Trend</t>
  </si>
  <si>
    <t>Tt</t>
  </si>
  <si>
    <t>St</t>
  </si>
  <si>
    <t>weight</t>
  </si>
  <si>
    <t>MASE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</si>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</sst>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Using Excel predictive analytics forecasting next year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13740114168895E-2"/>
          <c:y val="6.1184049265615145E-2"/>
          <c:w val="0.93588350961080358"/>
          <c:h val="0.8209758932284566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"/>
            <c:dispRSqr val="1"/>
            <c:dispEq val="1"/>
            <c:trendlineLbl>
              <c:layout>
                <c:manualLayout>
                  <c:x val="-0.16986073935477539"/>
                  <c:y val="-9.5492339428190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'Original sales_FORECAST'!$A$2:$A$13</c:f>
              <c:numCache>
                <c:formatCode>m/d/yyyy</c:formatCode>
                <c:ptCount val="12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</c:numCache>
            </c:numRef>
          </c:cat>
          <c:val>
            <c:numRef>
              <c:f>'Original sales_FORECAST'!$B$2:$B$13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ABD-42E8-9ABD-F15E45518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9952575"/>
        <c:axId val="1249954655"/>
      </c:lineChart>
      <c:dateAx>
        <c:axId val="124995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 Wise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54655"/>
        <c:crosses val="autoZero"/>
        <c:auto val="1"/>
        <c:lblOffset val="100"/>
        <c:baseTimeUnit val="months"/>
      </c:dateAx>
      <c:valAx>
        <c:axId val="124995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 Sales in 000s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5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453416149068326E-2"/>
          <c:y val="1.9021713194941541E-2"/>
          <c:w val="0.93318439542883225"/>
          <c:h val="0.70713215393530349"/>
        </c:manualLayout>
      </c:layout>
      <c:lineChart>
        <c:grouping val="standard"/>
        <c:varyColors val="0"/>
        <c:ser>
          <c:idx val="0"/>
          <c:order val="0"/>
          <c:tx>
            <c:strRef>
              <c:f>'Forecast using Data Analysis'!$B$1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using Data Analysis'!$B$2:$B$25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F-4DFD-8AC2-648D78E0D80E}"/>
            </c:ext>
          </c:extLst>
        </c:ser>
        <c:ser>
          <c:idx val="1"/>
          <c:order val="1"/>
          <c:tx>
            <c:strRef>
              <c:f>'Forecast using Data Analysis'!$C$1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using Data Analysis'!$A$2:$A$25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42460</c:v>
                </c:pt>
                <c:pt idx="14">
                  <c:v>42460</c:v>
                </c:pt>
                <c:pt idx="15">
                  <c:v>42490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'Forecast using Data Analysis'!$C$2:$C$25</c:f>
              <c:numCache>
                <c:formatCode>General</c:formatCode>
                <c:ptCount val="24"/>
                <c:pt idx="11">
                  <c:v>12</c:v>
                </c:pt>
                <c:pt idx="12">
                  <c:v>8.4950074128311304</c:v>
                </c:pt>
                <c:pt idx="13">
                  <c:v>13.779337811060737</c:v>
                </c:pt>
                <c:pt idx="14">
                  <c:v>13.779337811060737</c:v>
                </c:pt>
                <c:pt idx="15">
                  <c:v>10.645666994041118</c:v>
                </c:pt>
                <c:pt idx="16">
                  <c:v>12.309030506292263</c:v>
                </c:pt>
                <c:pt idx="17">
                  <c:v>15.825541698370069</c:v>
                </c:pt>
                <c:pt idx="18">
                  <c:v>12.587415187449798</c:v>
                </c:pt>
                <c:pt idx="19">
                  <c:v>14.355234393601597</c:v>
                </c:pt>
                <c:pt idx="20">
                  <c:v>17.871745585679403</c:v>
                </c:pt>
                <c:pt idx="21">
                  <c:v>14.63361907475913</c:v>
                </c:pt>
                <c:pt idx="22">
                  <c:v>16.401438280910931</c:v>
                </c:pt>
                <c:pt idx="23">
                  <c:v>19.917949472988738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F-4DFD-8AC2-648D78E0D80E}"/>
            </c:ext>
          </c:extLst>
        </c:ser>
        <c:ser>
          <c:idx val="2"/>
          <c:order val="2"/>
          <c:tx>
            <c:strRef>
              <c:f>'Forecast using Data Analysis'!$D$1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using Data Analysis'!$A$2:$A$25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42460</c:v>
                </c:pt>
                <c:pt idx="14">
                  <c:v>42460</c:v>
                </c:pt>
                <c:pt idx="15">
                  <c:v>42490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'Forecast using Data Analysis'!$D$2:$D$25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6.1351295557128571</c:v>
                </c:pt>
                <c:pt idx="13" formatCode="0.00">
                  <c:v>11.381403457999868</c:v>
                </c:pt>
                <c:pt idx="14" formatCode="0.00">
                  <c:v>11.381403457999868</c:v>
                </c:pt>
                <c:pt idx="15" formatCode="0.00">
                  <c:v>8.2288158106392917</c:v>
                </c:pt>
                <c:pt idx="16" formatCode="0.00">
                  <c:v>9.8721632230971093</c:v>
                </c:pt>
                <c:pt idx="17" formatCode="0.00">
                  <c:v>13.369143487940965</c:v>
                </c:pt>
                <c:pt idx="18" formatCode="0.00">
                  <c:v>10.111046348827418</c:v>
                </c:pt>
                <c:pt idx="19" formatCode="0.00">
                  <c:v>11.859054696223904</c:v>
                </c:pt>
                <c:pt idx="20" formatCode="0.00">
                  <c:v>15.35561552791691</c:v>
                </c:pt>
                <c:pt idx="21" formatCode="0.00">
                  <c:v>12.097102738079737</c:v>
                </c:pt>
                <c:pt idx="22" formatCode="0.00">
                  <c:v>13.844698211035425</c:v>
                </c:pt>
                <c:pt idx="23" formatCode="0.00">
                  <c:v>17.340849399846793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CF-4DFD-8AC2-648D78E0D80E}"/>
            </c:ext>
          </c:extLst>
        </c:ser>
        <c:ser>
          <c:idx val="3"/>
          <c:order val="3"/>
          <c:tx>
            <c:strRef>
              <c:f>'Forecast using Data Analysis'!$E$1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using Data Analysis'!$A$2:$A$25</c:f>
              <c:numCache>
                <c:formatCode>m/d/yyyy</c:formatCode>
                <c:ptCount val="24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  <c:pt idx="12">
                  <c:v>42400</c:v>
                </c:pt>
                <c:pt idx="13">
                  <c:v>42460</c:v>
                </c:pt>
                <c:pt idx="14">
                  <c:v>42460</c:v>
                </c:pt>
                <c:pt idx="15">
                  <c:v>42490</c:v>
                </c:pt>
                <c:pt idx="16">
                  <c:v>42521</c:v>
                </c:pt>
                <c:pt idx="17">
                  <c:v>42552</c:v>
                </c:pt>
                <c:pt idx="18">
                  <c:v>42582</c:v>
                </c:pt>
                <c:pt idx="19">
                  <c:v>42613</c:v>
                </c:pt>
                <c:pt idx="20">
                  <c:v>42644</c:v>
                </c:pt>
                <c:pt idx="21">
                  <c:v>42674</c:v>
                </c:pt>
                <c:pt idx="22">
                  <c:v>42705</c:v>
                </c:pt>
                <c:pt idx="23">
                  <c:v>42735</c:v>
                </c:pt>
              </c:numCache>
            </c:numRef>
          </c:cat>
          <c:val>
            <c:numRef>
              <c:f>'Forecast using Data Analysis'!$E$2:$E$25</c:f>
              <c:numCache>
                <c:formatCode>General</c:formatCode>
                <c:ptCount val="24"/>
                <c:pt idx="11" formatCode="0.00">
                  <c:v>12</c:v>
                </c:pt>
                <c:pt idx="12" formatCode="0.00">
                  <c:v>10.854885269949403</c:v>
                </c:pt>
                <c:pt idx="13" formatCode="0.00">
                  <c:v>16.177272164121604</c:v>
                </c:pt>
                <c:pt idx="14" formatCode="0.00">
                  <c:v>16.177272164121604</c:v>
                </c:pt>
                <c:pt idx="15" formatCode="0.00">
                  <c:v>13.062518177442945</c:v>
                </c:pt>
                <c:pt idx="16" formatCode="0.00">
                  <c:v>14.745897789487417</c:v>
                </c:pt>
                <c:pt idx="17" formatCode="0.00">
                  <c:v>18.281939908799171</c:v>
                </c:pt>
                <c:pt idx="18" formatCode="0.00">
                  <c:v>15.063784026072177</c:v>
                </c:pt>
                <c:pt idx="19" formatCode="0.00">
                  <c:v>16.85141409097929</c:v>
                </c:pt>
                <c:pt idx="20" formatCode="0.00">
                  <c:v>20.387875643441895</c:v>
                </c:pt>
                <c:pt idx="21" formatCode="0.00">
                  <c:v>17.170135411438523</c:v>
                </c:pt>
                <c:pt idx="22" formatCode="0.00">
                  <c:v>18.958178350786437</c:v>
                </c:pt>
                <c:pt idx="23" formatCode="0.00">
                  <c:v>22.495049546130684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CF-4DFD-8AC2-648D78E0D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828511"/>
        <c:axId val="1606573727"/>
      </c:lineChart>
      <c:catAx>
        <c:axId val="184282851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573727"/>
        <c:crosses val="autoZero"/>
        <c:auto val="1"/>
        <c:lblAlgn val="ctr"/>
        <c:lblOffset val="100"/>
        <c:noMultiLvlLbl val="0"/>
      </c:catAx>
      <c:valAx>
        <c:axId val="160657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82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'Working_Jan 2022'!$B$1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789370078740155"/>
                  <c:y val="-0.22037424097731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'Working_Jan 2022'!$A$2:$A$13</c:f>
              <c:numCache>
                <c:formatCode>m/d/yyyy</c:formatCode>
                <c:ptCount val="12"/>
                <c:pt idx="0">
                  <c:v>42035</c:v>
                </c:pt>
                <c:pt idx="1">
                  <c:v>42063</c:v>
                </c:pt>
                <c:pt idx="2">
                  <c:v>42094</c:v>
                </c:pt>
                <c:pt idx="3">
                  <c:v>42124</c:v>
                </c:pt>
                <c:pt idx="4">
                  <c:v>42155</c:v>
                </c:pt>
                <c:pt idx="5">
                  <c:v>42185</c:v>
                </c:pt>
                <c:pt idx="6">
                  <c:v>42216</c:v>
                </c:pt>
                <c:pt idx="7">
                  <c:v>42247</c:v>
                </c:pt>
                <c:pt idx="8">
                  <c:v>42277</c:v>
                </c:pt>
                <c:pt idx="9">
                  <c:v>42308</c:v>
                </c:pt>
                <c:pt idx="10">
                  <c:v>42338</c:v>
                </c:pt>
                <c:pt idx="11">
                  <c:v>42369</c:v>
                </c:pt>
              </c:numCache>
            </c:numRef>
          </c:cat>
          <c:val>
            <c:numRef>
              <c:f>'Working_Jan 2022'!$B$2:$B$13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76-4C82-BDDE-99FDCBCCB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319615"/>
        <c:axId val="1694320031"/>
      </c:lineChart>
      <c:dateAx>
        <c:axId val="16943196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320031"/>
        <c:crosses val="autoZero"/>
        <c:auto val="1"/>
        <c:lblOffset val="100"/>
        <c:baseTimeUnit val="months"/>
      </c:dateAx>
      <c:valAx>
        <c:axId val="169432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31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114300</xdr:rowOff>
    </xdr:from>
    <xdr:to>
      <xdr:col>19</xdr:col>
      <xdr:colOff>220980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37643-830E-41B5-8BD5-7912D990C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</xdr:row>
      <xdr:rowOff>45720</xdr:rowOff>
    </xdr:from>
    <xdr:to>
      <xdr:col>18</xdr:col>
      <xdr:colOff>268605</xdr:colOff>
      <xdr:row>21</xdr:row>
      <xdr:rowOff>55245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A203E-DE3D-4F7A-975B-8BDF12177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3</xdr:row>
      <xdr:rowOff>83820</xdr:rowOff>
    </xdr:from>
    <xdr:to>
      <xdr:col>18</xdr:col>
      <xdr:colOff>7620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879D2-A748-47E6-957E-26EFF0E27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104F13-2064-4E17-8714-42B9E269A2D5}" name="Table7" displayName="Table7" ref="A1:E25" totalsRowShown="0">
  <autoFilter ref="A1:E25" xr:uid="{0B104F13-2064-4E17-8714-42B9E269A2D5}"/>
  <tableColumns count="5">
    <tableColumn id="1" xr3:uid="{95685404-5229-40E1-90C5-8795A2EDCB19}" name="Month" dataDxfId="2"/>
    <tableColumn id="2" xr3:uid="{F89BEF2D-7120-4233-AB8D-97480824ECFC}" name="Sales"/>
    <tableColumn id="3" xr3:uid="{131FF75B-D7C6-4729-9223-DF70FF205667}" name="Forecast(Sales)">
      <calculatedColumnFormula>_xlfn.FORECAST.ETS(A2,$B$2:$B$13,$A$2:$A$13,1,1)</calculatedColumnFormula>
    </tableColumn>
    <tableColumn id="4" xr3:uid="{1DCA13A3-B59E-47F2-90C2-B8F7A0A418D9}" name="Lower Confidence Bound(Sales)" dataDxfId="1">
      <calculatedColumnFormula>C2-_xlfn.FORECAST.ETS.CONFINT(A2,$B$2:$B$13,$A$2:$A$13,0.95,1,1)</calculatedColumnFormula>
    </tableColumn>
    <tableColumn id="5" xr3:uid="{DF98EF8E-3F21-4D40-98B7-0D69B3B3A8CA}" name="Upper Confidence Bound(Sales)" dataDxfId="0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9E03-F3C0-4F6B-9CD8-C6E23E56FEB1}">
  <dimension ref="A1:I26"/>
  <sheetViews>
    <sheetView workbookViewId="0">
      <selection activeCell="E2" sqref="E2"/>
    </sheetView>
  </sheetViews>
  <sheetFormatPr defaultRowHeight="14.4" x14ac:dyDescent="0.3"/>
  <cols>
    <col min="1" max="3" width="10.5546875" bestFit="1" customWidth="1"/>
    <col min="4" max="4" width="24.88671875" bestFit="1" customWidth="1"/>
    <col min="5" max="6" width="10.5546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D1" t="s">
        <v>2</v>
      </c>
      <c r="E1" s="1">
        <f>B20</f>
        <v>42551</v>
      </c>
      <c r="F1" t="s">
        <v>19</v>
      </c>
      <c r="I1" s="1">
        <v>42155</v>
      </c>
    </row>
    <row r="2" spans="1:9" x14ac:dyDescent="0.3">
      <c r="A2" s="1">
        <v>42035</v>
      </c>
      <c r="B2">
        <v>1</v>
      </c>
      <c r="D2" t="s">
        <v>3</v>
      </c>
      <c r="E2">
        <f>FORECAST(E1,B2:B13,A2:A13)</f>
        <v>14.6465975759088</v>
      </c>
      <c r="F2" cm="1">
        <f t="array" ref="F2">TREND(B2:B13,A2:A13,E1)</f>
        <v>14.646597575909027</v>
      </c>
    </row>
    <row r="3" spans="1:9" x14ac:dyDescent="0.3">
      <c r="A3" s="1">
        <v>42063</v>
      </c>
      <c r="B3">
        <v>2</v>
      </c>
      <c r="D3" t="s">
        <v>4</v>
      </c>
      <c r="E3">
        <f>_xlfn.FORECAST.ETS(E1,B2:B13,A2:A13,,,)</f>
        <v>15.712105853464333</v>
      </c>
      <c r="F3" s="4">
        <f>SLOPE(B2:B13,A2:A13)*E1+INTERCEPT(B2:B13,A2:A13)</f>
        <v>14.6465975759088</v>
      </c>
      <c r="G3" t="s">
        <v>17</v>
      </c>
    </row>
    <row r="4" spans="1:9" x14ac:dyDescent="0.3">
      <c r="A4" s="1">
        <v>42094</v>
      </c>
      <c r="B4">
        <v>5</v>
      </c>
      <c r="D4" t="s">
        <v>5</v>
      </c>
      <c r="E4">
        <f>_xlfn.FORECAST.ETS.SEASONALITY(B2:B13,A2:A13)</f>
        <v>3</v>
      </c>
    </row>
    <row r="5" spans="1:9" x14ac:dyDescent="0.3">
      <c r="A5" s="1">
        <v>42124</v>
      </c>
      <c r="B5">
        <v>2</v>
      </c>
      <c r="D5" t="s">
        <v>6</v>
      </c>
      <c r="E5">
        <f>_xlfn.FORECAST.ETS.CONFINT(E1,B2:B13,A2:A13)</f>
        <v>2.4557706050396821</v>
      </c>
    </row>
    <row r="6" spans="1:9" x14ac:dyDescent="0.3">
      <c r="A6" s="1">
        <v>42155</v>
      </c>
      <c r="B6">
        <v>4</v>
      </c>
    </row>
    <row r="7" spans="1:9" x14ac:dyDescent="0.3">
      <c r="A7" s="1">
        <v>42185</v>
      </c>
      <c r="B7">
        <v>8</v>
      </c>
    </row>
    <row r="8" spans="1:9" x14ac:dyDescent="0.3">
      <c r="A8" s="1">
        <v>42216</v>
      </c>
      <c r="B8">
        <v>3</v>
      </c>
      <c r="D8" t="s">
        <v>14</v>
      </c>
      <c r="E8">
        <f>_xlfn.FORECAST.ETS.STAT(B2:B13,A2:A13,6)</f>
        <v>1.0548592437390323</v>
      </c>
      <c r="F8" s="6" t="s">
        <v>15</v>
      </c>
    </row>
    <row r="9" spans="1:9" x14ac:dyDescent="0.3">
      <c r="A9" s="1">
        <v>42247</v>
      </c>
      <c r="B9">
        <v>4</v>
      </c>
      <c r="E9">
        <f>_xlfn.FORECAST.ETS.STAT(B2:B13,A2:A13,7)</f>
        <v>1.2691192468561678</v>
      </c>
      <c r="F9" s="5" t="s">
        <v>16</v>
      </c>
    </row>
    <row r="10" spans="1:9" x14ac:dyDescent="0.3">
      <c r="A10" s="1">
        <v>42277</v>
      </c>
      <c r="B10">
        <v>10</v>
      </c>
      <c r="E10">
        <f>_xlfn.FORECAST.ETS.STAT(B2:B13,A2:A13,4)</f>
        <v>0.38863235295648557</v>
      </c>
      <c r="F10" t="s">
        <v>23</v>
      </c>
    </row>
    <row r="11" spans="1:9" x14ac:dyDescent="0.3">
      <c r="A11" s="1">
        <v>42308</v>
      </c>
      <c r="B11">
        <v>5</v>
      </c>
    </row>
    <row r="12" spans="1:9" x14ac:dyDescent="0.3">
      <c r="A12" s="1">
        <v>42338</v>
      </c>
      <c r="B12">
        <v>10</v>
      </c>
    </row>
    <row r="13" spans="1:9" x14ac:dyDescent="0.3">
      <c r="A13" s="1">
        <v>42369</v>
      </c>
      <c r="B13">
        <v>12</v>
      </c>
    </row>
    <row r="15" spans="1:9" x14ac:dyDescent="0.3">
      <c r="B15" s="1">
        <v>42400</v>
      </c>
      <c r="C15">
        <f>E2</f>
        <v>14.6465975759088</v>
      </c>
      <c r="D15" s="5" t="s">
        <v>10</v>
      </c>
    </row>
    <row r="16" spans="1:9" x14ac:dyDescent="0.3">
      <c r="B16" s="1">
        <v>42429</v>
      </c>
      <c r="D16" s="3" t="s">
        <v>11</v>
      </c>
      <c r="F16" t="s">
        <v>20</v>
      </c>
    </row>
    <row r="17" spans="2:6" x14ac:dyDescent="0.3">
      <c r="B17" s="1">
        <v>42460</v>
      </c>
      <c r="D17" s="3" t="s">
        <v>12</v>
      </c>
      <c r="F17" t="s">
        <v>21</v>
      </c>
    </row>
    <row r="18" spans="2:6" x14ac:dyDescent="0.3">
      <c r="B18" s="1">
        <v>42490</v>
      </c>
      <c r="D18" s="3" t="s">
        <v>13</v>
      </c>
      <c r="F18" t="s">
        <v>22</v>
      </c>
    </row>
    <row r="19" spans="2:6" x14ac:dyDescent="0.3">
      <c r="B19" s="1">
        <v>42521</v>
      </c>
    </row>
    <row r="20" spans="2:6" x14ac:dyDescent="0.3">
      <c r="B20" s="1">
        <v>42551</v>
      </c>
    </row>
    <row r="21" spans="2:6" x14ac:dyDescent="0.3">
      <c r="B21" s="1">
        <v>42582</v>
      </c>
    </row>
    <row r="22" spans="2:6" x14ac:dyDescent="0.3">
      <c r="B22" s="1">
        <v>42613</v>
      </c>
    </row>
    <row r="23" spans="2:6" x14ac:dyDescent="0.3">
      <c r="B23" s="1">
        <v>42643</v>
      </c>
      <c r="D23" t="s">
        <v>18</v>
      </c>
    </row>
    <row r="24" spans="2:6" x14ac:dyDescent="0.3">
      <c r="B24" s="1">
        <v>42674</v>
      </c>
    </row>
    <row r="25" spans="2:6" x14ac:dyDescent="0.3">
      <c r="B25" s="1">
        <v>42704</v>
      </c>
    </row>
    <row r="26" spans="2:6" x14ac:dyDescent="0.3">
      <c r="B26" s="1">
        <v>42735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3C75-3D3E-489F-A438-8E59D89E2D21}">
  <dimension ref="A1:E25"/>
  <sheetViews>
    <sheetView workbookViewId="0">
      <selection activeCell="D27" sqref="D27"/>
    </sheetView>
  </sheetViews>
  <sheetFormatPr defaultRowHeight="14.4" x14ac:dyDescent="0.3"/>
  <cols>
    <col min="1" max="1" width="10.5546875" bestFit="1" customWidth="1"/>
    <col min="2" max="2" width="9" bestFit="1" customWidth="1"/>
    <col min="3" max="3" width="15.44140625" customWidth="1"/>
    <col min="4" max="4" width="29.5546875" customWidth="1"/>
    <col min="5" max="5" width="29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s="1">
        <v>42035</v>
      </c>
      <c r="B2">
        <v>1</v>
      </c>
    </row>
    <row r="3" spans="1:5" x14ac:dyDescent="0.3">
      <c r="A3" s="1">
        <v>42063</v>
      </c>
      <c r="B3">
        <v>2</v>
      </c>
    </row>
    <row r="4" spans="1:5" x14ac:dyDescent="0.3">
      <c r="A4" s="1">
        <v>42094</v>
      </c>
      <c r="B4">
        <v>5</v>
      </c>
    </row>
    <row r="5" spans="1:5" x14ac:dyDescent="0.3">
      <c r="A5" s="1">
        <v>42124</v>
      </c>
      <c r="B5">
        <v>2</v>
      </c>
    </row>
    <row r="6" spans="1:5" x14ac:dyDescent="0.3">
      <c r="A6" s="1">
        <v>42155</v>
      </c>
      <c r="B6">
        <v>4</v>
      </c>
    </row>
    <row r="7" spans="1:5" x14ac:dyDescent="0.3">
      <c r="A7" s="1">
        <v>42185</v>
      </c>
      <c r="B7">
        <v>8</v>
      </c>
    </row>
    <row r="8" spans="1:5" x14ac:dyDescent="0.3">
      <c r="A8" s="1">
        <v>42216</v>
      </c>
      <c r="B8">
        <v>3</v>
      </c>
    </row>
    <row r="9" spans="1:5" x14ac:dyDescent="0.3">
      <c r="A9" s="1">
        <v>42247</v>
      </c>
      <c r="B9">
        <v>4</v>
      </c>
    </row>
    <row r="10" spans="1:5" x14ac:dyDescent="0.3">
      <c r="A10" s="1">
        <v>42277</v>
      </c>
      <c r="B10">
        <v>10</v>
      </c>
    </row>
    <row r="11" spans="1:5" x14ac:dyDescent="0.3">
      <c r="A11" s="1">
        <v>42308</v>
      </c>
      <c r="B11">
        <v>5</v>
      </c>
    </row>
    <row r="12" spans="1:5" x14ac:dyDescent="0.3">
      <c r="A12" s="1">
        <v>42338</v>
      </c>
      <c r="B12">
        <v>10</v>
      </c>
    </row>
    <row r="13" spans="1:5" x14ac:dyDescent="0.3">
      <c r="A13" s="1">
        <v>42369</v>
      </c>
      <c r="B13">
        <v>12</v>
      </c>
      <c r="C13">
        <v>12</v>
      </c>
      <c r="D13" s="2">
        <v>12</v>
      </c>
      <c r="E13" s="2">
        <v>12</v>
      </c>
    </row>
    <row r="14" spans="1:5" x14ac:dyDescent="0.3">
      <c r="A14" s="1">
        <v>42400</v>
      </c>
      <c r="C14">
        <f>_xlfn.FORECAST.ETS(A14,$B$2:$B$13,$A$2:$A$13,1,1)</f>
        <v>8.4950074128311304</v>
      </c>
      <c r="D14" s="2">
        <f>C14-_xlfn.FORECAST.ETS.CONFINT(A14,$B$2:$B$13,$A$2:$A$13,0.95,1,1)</f>
        <v>6.1351295557128571</v>
      </c>
      <c r="E14" s="7">
        <f>C14+_xlfn.FORECAST.ETS.CONFINT(A14,$B$2:$B$13,$A$2:$A$13,0.95,1,1)</f>
        <v>10.854885269949403</v>
      </c>
    </row>
    <row r="15" spans="1:5" x14ac:dyDescent="0.3">
      <c r="A15" s="1">
        <v>42460</v>
      </c>
      <c r="C15">
        <f>_xlfn.FORECAST.ETS(A15,$B$2:$B$13,$A$2:$A$13,1,1)</f>
        <v>13.779337811060737</v>
      </c>
      <c r="D15" s="2">
        <f>C15-_xlfn.FORECAST.ETS.CONFINT(A15,$B$2:$B$13,$A$2:$A$13,0.95,1,1)</f>
        <v>11.381403457999868</v>
      </c>
      <c r="E15" s="2">
        <f>C15+_xlfn.FORECAST.ETS.CONFINT(A15,$B$2:$B$13,$A$2:$A$13,0.95,1,1)</f>
        <v>16.177272164121604</v>
      </c>
    </row>
    <row r="16" spans="1:5" x14ac:dyDescent="0.3">
      <c r="A16" s="1">
        <v>42460</v>
      </c>
      <c r="C16">
        <f>_xlfn.FORECAST.ETS(A16,$B$2:$B$13,$A$2:$A$13,1,1)</f>
        <v>13.779337811060737</v>
      </c>
      <c r="D16" s="2">
        <f>C16-_xlfn.FORECAST.ETS.CONFINT(A16,$B$2:$B$13,$A$2:$A$13,0.95,1,1)</f>
        <v>11.381403457999868</v>
      </c>
      <c r="E16" s="2">
        <f>C16+_xlfn.FORECAST.ETS.CONFINT(A16,$B$2:$B$13,$A$2:$A$13,0.95,1,1)</f>
        <v>16.177272164121604</v>
      </c>
    </row>
    <row r="17" spans="1:5" x14ac:dyDescent="0.3">
      <c r="A17" s="1">
        <v>42490</v>
      </c>
      <c r="C17">
        <f>_xlfn.FORECAST.ETS(A17,$B$2:$B$13,$A$2:$A$13,1,1)</f>
        <v>10.645666994041118</v>
      </c>
      <c r="D17" s="2">
        <f>C17-_xlfn.FORECAST.ETS.CONFINT(A17,$B$2:$B$13,$A$2:$A$13,0.95,1,1)</f>
        <v>8.2288158106392917</v>
      </c>
      <c r="E17" s="2">
        <f>C17+_xlfn.FORECAST.ETS.CONFINT(A17,$B$2:$B$13,$A$2:$A$13,0.95,1,1)</f>
        <v>13.062518177442945</v>
      </c>
    </row>
    <row r="18" spans="1:5" x14ac:dyDescent="0.3">
      <c r="A18" s="1">
        <v>42521</v>
      </c>
      <c r="C18" s="6">
        <f>_xlfn.FORECAST.ETS(A18,$B$2:$B$13,$A$2:$A$13,1,1)</f>
        <v>12.309030506292263</v>
      </c>
      <c r="D18" s="2">
        <f>C18-_xlfn.FORECAST.ETS.CONFINT(A18,$B$2:$B$13,$A$2:$A$13,0.95,1,1)</f>
        <v>9.8721632230971093</v>
      </c>
      <c r="E18" s="2">
        <f>C18+_xlfn.FORECAST.ETS.CONFINT(A18,$B$2:$B$13,$A$2:$A$13,0.95,1,1)</f>
        <v>14.745897789487417</v>
      </c>
    </row>
    <row r="19" spans="1:5" x14ac:dyDescent="0.3">
      <c r="A19" s="1">
        <v>42552</v>
      </c>
      <c r="C19">
        <f>_xlfn.FORECAST.ETS(A19,$B$2:$B$13,$A$2:$A$13,1,1)</f>
        <v>15.825541698370069</v>
      </c>
      <c r="D19" s="2">
        <f>C19-_xlfn.FORECAST.ETS.CONFINT(A19,$B$2:$B$13,$A$2:$A$13,0.95,1,1)</f>
        <v>13.369143487940965</v>
      </c>
      <c r="E19" s="2">
        <f>C19+_xlfn.FORECAST.ETS.CONFINT(A19,$B$2:$B$13,$A$2:$A$13,0.95,1,1)</f>
        <v>18.281939908799171</v>
      </c>
    </row>
    <row r="20" spans="1:5" x14ac:dyDescent="0.3">
      <c r="A20" s="1">
        <v>42582</v>
      </c>
      <c r="C20">
        <f>_xlfn.FORECAST.ETS(A20,$B$2:$B$13,$A$2:$A$13,1,1)</f>
        <v>12.587415187449798</v>
      </c>
      <c r="D20" s="2">
        <f>C20-_xlfn.FORECAST.ETS.CONFINT(A20,$B$2:$B$13,$A$2:$A$13,0.95,1,1)</f>
        <v>10.111046348827418</v>
      </c>
      <c r="E20" s="2">
        <f>C20+_xlfn.FORECAST.ETS.CONFINT(A20,$B$2:$B$13,$A$2:$A$13,0.95,1,1)</f>
        <v>15.063784026072177</v>
      </c>
    </row>
    <row r="21" spans="1:5" x14ac:dyDescent="0.3">
      <c r="A21" s="1">
        <v>42613</v>
      </c>
      <c r="C21">
        <f>_xlfn.FORECAST.ETS(A21,$B$2:$B$13,$A$2:$A$13,1,1)</f>
        <v>14.355234393601597</v>
      </c>
      <c r="D21" s="2">
        <f>C21-_xlfn.FORECAST.ETS.CONFINT(A21,$B$2:$B$13,$A$2:$A$13,0.95,1,1)</f>
        <v>11.859054696223904</v>
      </c>
      <c r="E21" s="2">
        <f>C21+_xlfn.FORECAST.ETS.CONFINT(A21,$B$2:$B$13,$A$2:$A$13,0.95,1,1)</f>
        <v>16.85141409097929</v>
      </c>
    </row>
    <row r="22" spans="1:5" x14ac:dyDescent="0.3">
      <c r="A22" s="1">
        <v>42644</v>
      </c>
      <c r="C22">
        <f>_xlfn.FORECAST.ETS(A22,$B$2:$B$13,$A$2:$A$13,1,1)</f>
        <v>17.871745585679403</v>
      </c>
      <c r="D22" s="2">
        <f>C22-_xlfn.FORECAST.ETS.CONFINT(A22,$B$2:$B$13,$A$2:$A$13,0.95,1,1)</f>
        <v>15.35561552791691</v>
      </c>
      <c r="E22" s="2">
        <f>C22+_xlfn.FORECAST.ETS.CONFINT(A22,$B$2:$B$13,$A$2:$A$13,0.95,1,1)</f>
        <v>20.387875643441895</v>
      </c>
    </row>
    <row r="23" spans="1:5" x14ac:dyDescent="0.3">
      <c r="A23" s="1">
        <v>42674</v>
      </c>
      <c r="C23">
        <f>_xlfn.FORECAST.ETS(A23,$B$2:$B$13,$A$2:$A$13,1,1)</f>
        <v>14.63361907475913</v>
      </c>
      <c r="D23" s="2">
        <f>C23-_xlfn.FORECAST.ETS.CONFINT(A23,$B$2:$B$13,$A$2:$A$13,0.95,1,1)</f>
        <v>12.097102738079737</v>
      </c>
      <c r="E23" s="2">
        <f>C23+_xlfn.FORECAST.ETS.CONFINT(A23,$B$2:$B$13,$A$2:$A$13,0.95,1,1)</f>
        <v>17.170135411438523</v>
      </c>
    </row>
    <row r="24" spans="1:5" x14ac:dyDescent="0.3">
      <c r="A24" s="1">
        <v>42705</v>
      </c>
      <c r="C24">
        <f>_xlfn.FORECAST.ETS(A24,$B$2:$B$13,$A$2:$A$13,1,1)</f>
        <v>16.401438280910931</v>
      </c>
      <c r="D24" s="2">
        <f>C24-_xlfn.FORECAST.ETS.CONFINT(A24,$B$2:$B$13,$A$2:$A$13,0.95,1,1)</f>
        <v>13.844698211035425</v>
      </c>
      <c r="E24" s="2">
        <f>C24+_xlfn.FORECAST.ETS.CONFINT(A24,$B$2:$B$13,$A$2:$A$13,0.95,1,1)</f>
        <v>18.958178350786437</v>
      </c>
    </row>
    <row r="25" spans="1:5" x14ac:dyDescent="0.3">
      <c r="A25" s="1">
        <v>42735</v>
      </c>
      <c r="C25">
        <f>_xlfn.FORECAST.ETS(A25,$B$2:$B$13,$A$2:$A$13,1,1)</f>
        <v>19.917949472988738</v>
      </c>
      <c r="D25" s="2">
        <f>C25-_xlfn.FORECAST.ETS.CONFINT(A25,$B$2:$B$13,$A$2:$A$13,0.95,1,1)</f>
        <v>17.340849399846793</v>
      </c>
      <c r="E25" s="2">
        <f>C25+_xlfn.FORECAST.ETS.CONFINT(A25,$B$2:$B$13,$A$2:$A$13,0.95,1,1)</f>
        <v>22.495049546130684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CFE2-F0E1-4018-A9F5-F28F4D9E29F6}">
  <dimension ref="A1:G26"/>
  <sheetViews>
    <sheetView tabSelected="1" workbookViewId="0">
      <selection activeCell="G12" sqref="G12"/>
    </sheetView>
  </sheetViews>
  <sheetFormatPr defaultRowHeight="14.4" x14ac:dyDescent="0.3"/>
  <cols>
    <col min="1" max="1" width="10.5546875" bestFit="1" customWidth="1"/>
    <col min="2" max="2" width="15" customWidth="1"/>
    <col min="4" max="4" width="31" bestFit="1" customWidth="1"/>
    <col min="5" max="5" width="10.5546875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D1" s="3" t="s">
        <v>2</v>
      </c>
      <c r="E1" s="8">
        <f>B15</f>
        <v>42400</v>
      </c>
    </row>
    <row r="2" spans="1:7" x14ac:dyDescent="0.3">
      <c r="A2" s="1">
        <v>42035</v>
      </c>
      <c r="B2">
        <v>1</v>
      </c>
      <c r="D2" t="s">
        <v>3</v>
      </c>
      <c r="E2">
        <f>_xlfn.FORECAST.LINEAR(E1,B2:B13,A2:A13)</f>
        <v>10.701433375112174</v>
      </c>
    </row>
    <row r="3" spans="1:7" x14ac:dyDescent="0.3">
      <c r="A3" s="1">
        <v>42063</v>
      </c>
      <c r="B3">
        <v>2</v>
      </c>
      <c r="D3" s="6" t="s">
        <v>4</v>
      </c>
      <c r="E3">
        <f>_xlfn.FORECAST.ETS(E1,$B$2:$B$13,$A$2:$A$13,,,)</f>
        <v>8.4950074128311304</v>
      </c>
    </row>
    <row r="4" spans="1:7" x14ac:dyDescent="0.3">
      <c r="A4" s="1">
        <v>42094</v>
      </c>
      <c r="B4">
        <v>5</v>
      </c>
      <c r="D4" t="s">
        <v>5</v>
      </c>
      <c r="E4">
        <f>_xlfn.FORECAST.ETS.SEASONALITY(B2:B13,A2:A13)</f>
        <v>3</v>
      </c>
    </row>
    <row r="5" spans="1:7" x14ac:dyDescent="0.3">
      <c r="A5" s="1">
        <v>42124</v>
      </c>
      <c r="B5">
        <v>2</v>
      </c>
      <c r="D5" t="s">
        <v>6</v>
      </c>
      <c r="E5">
        <f>_xlfn.FORECAST.ETS.CONFINT(E1,B2:B13,A2:A13)</f>
        <v>2.3598778571182732</v>
      </c>
    </row>
    <row r="6" spans="1:7" x14ac:dyDescent="0.3">
      <c r="A6" s="1">
        <v>42155</v>
      </c>
      <c r="B6">
        <v>4</v>
      </c>
    </row>
    <row r="7" spans="1:7" x14ac:dyDescent="0.3">
      <c r="A7" s="1">
        <v>42185</v>
      </c>
      <c r="B7">
        <v>8</v>
      </c>
      <c r="D7" s="3" t="s">
        <v>14</v>
      </c>
      <c r="E7">
        <f>_xlfn.FORECAST.ETS.STAT(B2:B13,A2:A13,6)</f>
        <v>1.0548592437390323</v>
      </c>
      <c r="F7" t="s">
        <v>24</v>
      </c>
    </row>
    <row r="8" spans="1:7" x14ac:dyDescent="0.3">
      <c r="A8" s="1">
        <v>42216</v>
      </c>
      <c r="B8">
        <v>3</v>
      </c>
      <c r="F8" t="s">
        <v>16</v>
      </c>
    </row>
    <row r="9" spans="1:7" x14ac:dyDescent="0.3">
      <c r="A9" s="1">
        <v>42247</v>
      </c>
      <c r="B9">
        <v>4</v>
      </c>
      <c r="F9" t="s">
        <v>23</v>
      </c>
    </row>
    <row r="10" spans="1:7" x14ac:dyDescent="0.3">
      <c r="A10" s="1">
        <v>42277</v>
      </c>
      <c r="B10">
        <v>10</v>
      </c>
    </row>
    <row r="11" spans="1:7" x14ac:dyDescent="0.3">
      <c r="A11" s="1">
        <v>42308</v>
      </c>
      <c r="B11">
        <v>5</v>
      </c>
    </row>
    <row r="12" spans="1:7" x14ac:dyDescent="0.3">
      <c r="A12" s="1">
        <v>42338</v>
      </c>
      <c r="B12">
        <v>10</v>
      </c>
      <c r="D12" s="5" t="s">
        <v>10</v>
      </c>
    </row>
    <row r="13" spans="1:7" x14ac:dyDescent="0.3">
      <c r="A13" s="1">
        <v>42369</v>
      </c>
      <c r="B13">
        <v>12</v>
      </c>
      <c r="D13" s="3" t="s">
        <v>11</v>
      </c>
      <c r="F13" t="s">
        <v>20</v>
      </c>
    </row>
    <row r="14" spans="1:7" x14ac:dyDescent="0.3">
      <c r="D14" s="3" t="s">
        <v>12</v>
      </c>
      <c r="F14" t="s">
        <v>21</v>
      </c>
    </row>
    <row r="15" spans="1:7" x14ac:dyDescent="0.3">
      <c r="B15" s="1">
        <v>42400</v>
      </c>
      <c r="C15">
        <f>_xlfn.FORECAST.ETS(B15,$B$2:$B$13,$A$2:$A$13,,,)</f>
        <v>8.4950074128311304</v>
      </c>
      <c r="D15" s="3" t="s">
        <v>13</v>
      </c>
      <c r="E15">
        <v>8.4950074128311304</v>
      </c>
      <c r="F15" t="s">
        <v>22</v>
      </c>
      <c r="G15" s="4"/>
    </row>
    <row r="16" spans="1:7" x14ac:dyDescent="0.3">
      <c r="B16" s="1">
        <v>42429</v>
      </c>
      <c r="C16">
        <f>_xlfn.FORECAST.ETS(B16,$B$2:$B$13,$A$2:$A$13,,,)</f>
        <v>10.148773766973138</v>
      </c>
      <c r="E16">
        <v>13.779337811060737</v>
      </c>
    </row>
    <row r="17" spans="2:5" x14ac:dyDescent="0.3">
      <c r="B17" s="1">
        <v>42460</v>
      </c>
      <c r="C17">
        <f>_xlfn.FORECAST.ETS(B17,$B$2:$B$13,$A$2:$A$13,,,)</f>
        <v>13.779337811060737</v>
      </c>
      <c r="E17">
        <v>13.779337811060737</v>
      </c>
    </row>
    <row r="18" spans="2:5" x14ac:dyDescent="0.3">
      <c r="B18" s="1">
        <v>42490</v>
      </c>
      <c r="C18">
        <f>_xlfn.FORECAST.ETS(B18,$B$2:$B$13,$A$2:$A$13,,,)</f>
        <v>10.645666994041118</v>
      </c>
      <c r="E18">
        <v>10.645666994041118</v>
      </c>
    </row>
    <row r="19" spans="2:5" x14ac:dyDescent="0.3">
      <c r="B19" s="1">
        <v>42521</v>
      </c>
      <c r="C19">
        <f>_xlfn.FORECAST.ETS(B19,$B$2:$B$13,$A$2:$A$13,,,)</f>
        <v>12.309030506292263</v>
      </c>
      <c r="E19">
        <v>12.309030506292263</v>
      </c>
    </row>
    <row r="20" spans="2:5" x14ac:dyDescent="0.3">
      <c r="B20" s="1">
        <v>42551</v>
      </c>
      <c r="C20">
        <f>_xlfn.FORECAST.ETS(B20,$B$2:$B$13,$A$2:$A$13,,,)</f>
        <v>15.712105853464333</v>
      </c>
      <c r="E20">
        <v>15.825541698370069</v>
      </c>
    </row>
    <row r="21" spans="2:5" x14ac:dyDescent="0.3">
      <c r="B21" s="1">
        <v>42582</v>
      </c>
      <c r="C21">
        <f>_xlfn.FORECAST.ETS(B21,$B$2:$B$13,$A$2:$A$13,,,)</f>
        <v>12.587415187449798</v>
      </c>
      <c r="E21">
        <v>12.587415187449798</v>
      </c>
    </row>
    <row r="22" spans="2:5" x14ac:dyDescent="0.3">
      <c r="B22" s="1">
        <v>42613</v>
      </c>
      <c r="C22">
        <f>_xlfn.FORECAST.ETS(B22,$B$2:$B$13,$A$2:$A$13,,,)</f>
        <v>14.355234393601597</v>
      </c>
      <c r="E22">
        <v>14.355234393601597</v>
      </c>
    </row>
    <row r="23" spans="2:5" x14ac:dyDescent="0.3">
      <c r="B23" s="1">
        <v>42643</v>
      </c>
      <c r="C23">
        <f t="shared" ref="C23:C26" si="0">_xlfn.FORECAST.ETS(B23,$B$2:$B$13,$A$2:$A$13,,,)</f>
        <v>17.758309740773669</v>
      </c>
      <c r="E23">
        <v>17.871745585679403</v>
      </c>
    </row>
    <row r="24" spans="2:5" x14ac:dyDescent="0.3">
      <c r="B24" s="1">
        <v>42674</v>
      </c>
      <c r="C24">
        <f t="shared" si="0"/>
        <v>14.63361907475913</v>
      </c>
      <c r="E24">
        <v>14.63361907475913</v>
      </c>
    </row>
    <row r="25" spans="2:5" x14ac:dyDescent="0.3">
      <c r="B25" s="1">
        <v>42704</v>
      </c>
      <c r="C25">
        <f t="shared" si="0"/>
        <v>16.344411854906035</v>
      </c>
      <c r="E25">
        <v>16.401438280910931</v>
      </c>
    </row>
    <row r="26" spans="2:5" x14ac:dyDescent="0.3">
      <c r="B26" s="1">
        <v>42735</v>
      </c>
      <c r="C26">
        <f t="shared" si="0"/>
        <v>19.917949472988738</v>
      </c>
      <c r="E26">
        <v>19.917949472988738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DC32-3B90-416A-B036-351605C479E3}">
  <dimension ref="A1:B13"/>
  <sheetViews>
    <sheetView workbookViewId="0">
      <selection activeCell="E18" sqref="E18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42035</v>
      </c>
      <c r="B2">
        <v>1</v>
      </c>
    </row>
    <row r="3" spans="1:2" x14ac:dyDescent="0.3">
      <c r="A3" s="1">
        <v>42063</v>
      </c>
      <c r="B3">
        <v>2</v>
      </c>
    </row>
    <row r="4" spans="1:2" x14ac:dyDescent="0.3">
      <c r="A4" s="1">
        <v>42094</v>
      </c>
      <c r="B4">
        <v>5</v>
      </c>
    </row>
    <row r="5" spans="1:2" x14ac:dyDescent="0.3">
      <c r="A5" s="1">
        <v>42124</v>
      </c>
      <c r="B5">
        <v>2</v>
      </c>
    </row>
    <row r="6" spans="1:2" x14ac:dyDescent="0.3">
      <c r="A6" s="1">
        <v>42155</v>
      </c>
      <c r="B6">
        <v>4</v>
      </c>
    </row>
    <row r="7" spans="1:2" x14ac:dyDescent="0.3">
      <c r="A7" s="1">
        <v>42185</v>
      </c>
      <c r="B7">
        <v>8</v>
      </c>
    </row>
    <row r="8" spans="1:2" x14ac:dyDescent="0.3">
      <c r="A8" s="1">
        <v>42216</v>
      </c>
      <c r="B8">
        <v>3</v>
      </c>
    </row>
    <row r="9" spans="1:2" x14ac:dyDescent="0.3">
      <c r="A9" s="1">
        <v>42247</v>
      </c>
      <c r="B9">
        <v>4</v>
      </c>
    </row>
    <row r="10" spans="1:2" x14ac:dyDescent="0.3">
      <c r="A10" s="1">
        <v>42277</v>
      </c>
      <c r="B10">
        <v>10</v>
      </c>
    </row>
    <row r="11" spans="1:2" x14ac:dyDescent="0.3">
      <c r="A11" s="1">
        <v>42308</v>
      </c>
      <c r="B11">
        <v>5</v>
      </c>
    </row>
    <row r="12" spans="1:2" x14ac:dyDescent="0.3">
      <c r="A12" s="1">
        <v>42338</v>
      </c>
      <c r="B12">
        <v>10</v>
      </c>
    </row>
    <row r="13" spans="1:2" x14ac:dyDescent="0.3">
      <c r="A13" s="1">
        <v>42369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sales_FORECAST</vt:lpstr>
      <vt:lpstr>Forecast using Data Analysis</vt:lpstr>
      <vt:lpstr>Working_Jan 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Bhagavan</dc:creator>
  <cp:lastModifiedBy>Krishna Bhagavan</cp:lastModifiedBy>
  <dcterms:created xsi:type="dcterms:W3CDTF">2021-10-25T16:42:51Z</dcterms:created>
  <dcterms:modified xsi:type="dcterms:W3CDTF">2022-01-12T20:27:09Z</dcterms:modified>
</cp:coreProperties>
</file>