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atasets\TimeSeries\"/>
    </mc:Choice>
  </mc:AlternateContent>
  <xr:revisionPtr revIDLastSave="0" documentId="8_{558648E8-5779-468D-ADA1-23A2334C26B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US Liquor Sales" sheetId="1" r:id="rId1"/>
    <sheet name="Sheet1" sheetId="3" r:id="rId2"/>
    <sheet name="Charts" sheetId="2" r:id="rId3"/>
  </sheets>
  <calcPr calcId="181029"/>
</workbook>
</file>

<file path=xl/calcChain.xml><?xml version="1.0" encoding="utf-8"?>
<calcChain xmlns="http://schemas.openxmlformats.org/spreadsheetml/2006/main">
  <c r="J2" i="1" l="1"/>
  <c r="M3" i="1"/>
  <c r="M2" i="1"/>
  <c r="F337" i="1"/>
  <c r="E337" i="1"/>
  <c r="E14" i="1"/>
  <c r="P2" i="1"/>
  <c r="M2" i="3" l="1"/>
  <c r="E337" i="3" l="1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2" i="3"/>
  <c r="P4" i="3"/>
  <c r="P5" i="3"/>
  <c r="P6" i="3"/>
  <c r="P7" i="3"/>
  <c r="P8" i="3"/>
  <c r="P9" i="3"/>
  <c r="P10" i="3"/>
  <c r="P11" i="3"/>
  <c r="P12" i="3"/>
  <c r="P13" i="3"/>
  <c r="P3" i="3"/>
  <c r="P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15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14" i="3"/>
  <c r="E339" i="3"/>
  <c r="E347" i="3"/>
  <c r="E340" i="3"/>
  <c r="E348" i="3"/>
  <c r="E341" i="3"/>
  <c r="E349" i="3"/>
  <c r="E342" i="3"/>
  <c r="E343" i="3"/>
  <c r="E344" i="3"/>
  <c r="E345" i="3"/>
  <c r="E346" i="3"/>
  <c r="E338" i="3"/>
  <c r="Q314" i="1" l="1"/>
  <c r="Q325" i="1"/>
  <c r="Q324" i="1"/>
  <c r="Q323" i="1"/>
  <c r="Q322" i="1"/>
  <c r="Q321" i="1"/>
  <c r="Q320" i="1"/>
  <c r="Q319" i="1"/>
  <c r="Q318" i="1"/>
  <c r="Q317" i="1"/>
  <c r="Q316" i="1"/>
  <c r="Q315" i="1"/>
  <c r="Q327" i="1"/>
  <c r="Q328" i="1"/>
  <c r="Q329" i="1"/>
  <c r="Q330" i="1"/>
  <c r="Q331" i="1"/>
  <c r="Q332" i="1"/>
  <c r="Q333" i="1"/>
  <c r="Q334" i="1"/>
  <c r="Q335" i="1"/>
  <c r="Q336" i="1"/>
  <c r="Q337" i="1"/>
  <c r="Q326" i="1"/>
  <c r="P314" i="1" a="1"/>
  <c r="P326" i="1" a="1"/>
  <c r="E341" i="1"/>
  <c r="E342" i="1"/>
  <c r="E343" i="1"/>
  <c r="E344" i="1"/>
  <c r="E346" i="1"/>
  <c r="E339" i="1"/>
  <c r="E347" i="1"/>
  <c r="E340" i="1"/>
  <c r="E348" i="1"/>
  <c r="E349" i="1"/>
  <c r="E345" i="1"/>
  <c r="E338" i="1"/>
  <c r="P314" i="1" l="1"/>
  <c r="P326" i="1"/>
  <c r="D338" i="1" a="1"/>
  <c r="D33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2" i="1"/>
  <c r="F66" i="1"/>
  <c r="G66" i="1" s="1"/>
  <c r="F67" i="1"/>
  <c r="G67" i="1" s="1"/>
  <c r="F113" i="1"/>
  <c r="G113" i="1" s="1"/>
  <c r="F114" i="1"/>
  <c r="G114" i="1" s="1"/>
  <c r="F139" i="1"/>
  <c r="G139" i="1" s="1"/>
  <c r="F140" i="1"/>
  <c r="G140" i="1" s="1"/>
  <c r="F187" i="1"/>
  <c r="G187" i="1" s="1"/>
  <c r="F194" i="1"/>
  <c r="G194" i="1" s="1"/>
  <c r="F219" i="1"/>
  <c r="G219" i="1" s="1"/>
  <c r="F221" i="1"/>
  <c r="G221" i="1" s="1"/>
  <c r="F250" i="1"/>
  <c r="G250" i="1" s="1"/>
  <c r="F251" i="1"/>
  <c r="G251" i="1" s="1"/>
  <c r="F282" i="1"/>
  <c r="G282" i="1" s="1"/>
  <c r="F283" i="1"/>
  <c r="G283" i="1" s="1"/>
  <c r="F307" i="1"/>
  <c r="G307" i="1" s="1"/>
  <c r="F314" i="1"/>
  <c r="G314" i="1" s="1"/>
  <c r="E15" i="1"/>
  <c r="E16" i="1"/>
  <c r="F17" i="1" s="1"/>
  <c r="G17" i="1" s="1"/>
  <c r="E17" i="1"/>
  <c r="F18" i="1" s="1"/>
  <c r="G18" i="1" s="1"/>
  <c r="E18" i="1"/>
  <c r="F19" i="1" s="1"/>
  <c r="G19" i="1" s="1"/>
  <c r="E19" i="1"/>
  <c r="F20" i="1" s="1"/>
  <c r="G20" i="1" s="1"/>
  <c r="E20" i="1"/>
  <c r="E21" i="1"/>
  <c r="E22" i="1"/>
  <c r="F22" i="1" s="1"/>
  <c r="G22" i="1" s="1"/>
  <c r="E23" i="1"/>
  <c r="E24" i="1"/>
  <c r="F25" i="1" s="1"/>
  <c r="G25" i="1" s="1"/>
  <c r="E25" i="1"/>
  <c r="F26" i="1" s="1"/>
  <c r="G26" i="1" s="1"/>
  <c r="E26" i="1"/>
  <c r="F27" i="1" s="1"/>
  <c r="G27" i="1" s="1"/>
  <c r="E27" i="1"/>
  <c r="F28" i="1" s="1"/>
  <c r="G28" i="1" s="1"/>
  <c r="E28" i="1"/>
  <c r="E29" i="1"/>
  <c r="E30" i="1"/>
  <c r="E31" i="1"/>
  <c r="F31" i="1" s="1"/>
  <c r="G31" i="1" s="1"/>
  <c r="E32" i="1"/>
  <c r="F33" i="1" s="1"/>
  <c r="G33" i="1" s="1"/>
  <c r="E33" i="1"/>
  <c r="F34" i="1" s="1"/>
  <c r="G34" i="1" s="1"/>
  <c r="E34" i="1"/>
  <c r="F35" i="1" s="1"/>
  <c r="G35" i="1" s="1"/>
  <c r="E35" i="1"/>
  <c r="F36" i="1" s="1"/>
  <c r="G36" i="1" s="1"/>
  <c r="E36" i="1"/>
  <c r="E37" i="1"/>
  <c r="E38" i="1"/>
  <c r="E39" i="1"/>
  <c r="E40" i="1"/>
  <c r="E41" i="1"/>
  <c r="E42" i="1"/>
  <c r="F43" i="1" s="1"/>
  <c r="G43" i="1" s="1"/>
  <c r="E43" i="1"/>
  <c r="F44" i="1" s="1"/>
  <c r="G44" i="1" s="1"/>
  <c r="E44" i="1"/>
  <c r="E45" i="1"/>
  <c r="E46" i="1"/>
  <c r="E47" i="1"/>
  <c r="E48" i="1"/>
  <c r="E49" i="1"/>
  <c r="F50" i="1" s="1"/>
  <c r="G50" i="1" s="1"/>
  <c r="E50" i="1"/>
  <c r="E51" i="1"/>
  <c r="F52" i="1" s="1"/>
  <c r="G52" i="1" s="1"/>
  <c r="E52" i="1"/>
  <c r="E53" i="1"/>
  <c r="E54" i="1"/>
  <c r="E55" i="1"/>
  <c r="E56" i="1"/>
  <c r="F57" i="1" s="1"/>
  <c r="G57" i="1" s="1"/>
  <c r="E57" i="1"/>
  <c r="F58" i="1" s="1"/>
  <c r="G58" i="1" s="1"/>
  <c r="E58" i="1"/>
  <c r="F59" i="1" s="1"/>
  <c r="G59" i="1" s="1"/>
  <c r="E59" i="1"/>
  <c r="F60" i="1" s="1"/>
  <c r="G60" i="1" s="1"/>
  <c r="E60" i="1"/>
  <c r="E61" i="1"/>
  <c r="E62" i="1"/>
  <c r="E63" i="1"/>
  <c r="E64" i="1"/>
  <c r="F65" i="1" s="1"/>
  <c r="G65" i="1" s="1"/>
  <c r="E65" i="1"/>
  <c r="E66" i="1"/>
  <c r="E67" i="1"/>
  <c r="F68" i="1" s="1"/>
  <c r="G68" i="1" s="1"/>
  <c r="E68" i="1"/>
  <c r="E69" i="1"/>
  <c r="E70" i="1"/>
  <c r="E71" i="1"/>
  <c r="E72" i="1"/>
  <c r="F73" i="1" s="1"/>
  <c r="G73" i="1" s="1"/>
  <c r="E73" i="1"/>
  <c r="E74" i="1"/>
  <c r="F75" i="1" s="1"/>
  <c r="G75" i="1" s="1"/>
  <c r="E75" i="1"/>
  <c r="F76" i="1" s="1"/>
  <c r="G76" i="1" s="1"/>
  <c r="E76" i="1"/>
  <c r="E77" i="1"/>
  <c r="E78" i="1"/>
  <c r="E79" i="1"/>
  <c r="E80" i="1"/>
  <c r="F81" i="1" s="1"/>
  <c r="G81" i="1" s="1"/>
  <c r="E81" i="1"/>
  <c r="E82" i="1"/>
  <c r="E83" i="1"/>
  <c r="E84" i="1"/>
  <c r="E85" i="1"/>
  <c r="E86" i="1"/>
  <c r="F87" i="1" s="1"/>
  <c r="G87" i="1" s="1"/>
  <c r="E87" i="1"/>
  <c r="E88" i="1"/>
  <c r="F89" i="1" s="1"/>
  <c r="G89" i="1" s="1"/>
  <c r="E89" i="1"/>
  <c r="E90" i="1"/>
  <c r="F91" i="1" s="1"/>
  <c r="G91" i="1" s="1"/>
  <c r="E91" i="1"/>
  <c r="F92" i="1" s="1"/>
  <c r="G92" i="1" s="1"/>
  <c r="E92" i="1"/>
  <c r="E93" i="1"/>
  <c r="E94" i="1"/>
  <c r="E95" i="1"/>
  <c r="E96" i="1"/>
  <c r="F97" i="1" s="1"/>
  <c r="G97" i="1" s="1"/>
  <c r="E97" i="1"/>
  <c r="F98" i="1" s="1"/>
  <c r="G98" i="1" s="1"/>
  <c r="E98" i="1"/>
  <c r="F99" i="1" s="1"/>
  <c r="G99" i="1" s="1"/>
  <c r="E99" i="1"/>
  <c r="F100" i="1" s="1"/>
  <c r="G100" i="1" s="1"/>
  <c r="E100" i="1"/>
  <c r="E101" i="1"/>
  <c r="E102" i="1"/>
  <c r="E103" i="1"/>
  <c r="E104" i="1"/>
  <c r="E105" i="1"/>
  <c r="E106" i="1"/>
  <c r="F107" i="1" s="1"/>
  <c r="G107" i="1" s="1"/>
  <c r="E107" i="1"/>
  <c r="F108" i="1" s="1"/>
  <c r="G108" i="1" s="1"/>
  <c r="E108" i="1"/>
  <c r="E109" i="1"/>
  <c r="E110" i="1"/>
  <c r="E111" i="1"/>
  <c r="E112" i="1"/>
  <c r="E113" i="1"/>
  <c r="E114" i="1"/>
  <c r="E115" i="1"/>
  <c r="F116" i="1" s="1"/>
  <c r="G116" i="1" s="1"/>
  <c r="E116" i="1"/>
  <c r="E117" i="1"/>
  <c r="E118" i="1"/>
  <c r="E119" i="1"/>
  <c r="E120" i="1"/>
  <c r="F121" i="1" s="1"/>
  <c r="G121" i="1" s="1"/>
  <c r="E121" i="1"/>
  <c r="F122" i="1" s="1"/>
  <c r="G122" i="1" s="1"/>
  <c r="E122" i="1"/>
  <c r="F123" i="1" s="1"/>
  <c r="G123" i="1" s="1"/>
  <c r="E123" i="1"/>
  <c r="F124" i="1" s="1"/>
  <c r="G124" i="1" s="1"/>
  <c r="E124" i="1"/>
  <c r="E125" i="1"/>
  <c r="E126" i="1"/>
  <c r="E127" i="1"/>
  <c r="E128" i="1"/>
  <c r="F129" i="1" s="1"/>
  <c r="G129" i="1" s="1"/>
  <c r="E129" i="1"/>
  <c r="F130" i="1" s="1"/>
  <c r="G130" i="1" s="1"/>
  <c r="E130" i="1"/>
  <c r="F131" i="1" s="1"/>
  <c r="G131" i="1" s="1"/>
  <c r="E131" i="1"/>
  <c r="F132" i="1" s="1"/>
  <c r="G132" i="1" s="1"/>
  <c r="E132" i="1"/>
  <c r="E133" i="1"/>
  <c r="E134" i="1"/>
  <c r="E135" i="1"/>
  <c r="E136" i="1"/>
  <c r="F137" i="1" s="1"/>
  <c r="G137" i="1" s="1"/>
  <c r="E137" i="1"/>
  <c r="E138" i="1"/>
  <c r="E139" i="1"/>
  <c r="E140" i="1"/>
  <c r="E141" i="1"/>
  <c r="E142" i="1"/>
  <c r="E143" i="1"/>
  <c r="E144" i="1"/>
  <c r="F145" i="1" s="1"/>
  <c r="G145" i="1" s="1"/>
  <c r="E145" i="1"/>
  <c r="E146" i="1"/>
  <c r="E147" i="1"/>
  <c r="E148" i="1"/>
  <c r="E149" i="1"/>
  <c r="E150" i="1"/>
  <c r="E151" i="1"/>
  <c r="E152" i="1"/>
  <c r="F153" i="1" s="1"/>
  <c r="G153" i="1" s="1"/>
  <c r="E153" i="1"/>
  <c r="E154" i="1"/>
  <c r="E155" i="1"/>
  <c r="F156" i="1" s="1"/>
  <c r="G156" i="1" s="1"/>
  <c r="E156" i="1"/>
  <c r="E157" i="1"/>
  <c r="E158" i="1"/>
  <c r="E159" i="1"/>
  <c r="E160" i="1"/>
  <c r="F161" i="1" s="1"/>
  <c r="G161" i="1" s="1"/>
  <c r="E161" i="1"/>
  <c r="F162" i="1" s="1"/>
  <c r="G162" i="1" s="1"/>
  <c r="E162" i="1"/>
  <c r="E163" i="1"/>
  <c r="F164" i="1" s="1"/>
  <c r="G164" i="1" s="1"/>
  <c r="E164" i="1"/>
  <c r="E165" i="1"/>
  <c r="E166" i="1"/>
  <c r="E167" i="1"/>
  <c r="E168" i="1"/>
  <c r="E169" i="1"/>
  <c r="E170" i="1"/>
  <c r="F171" i="1" s="1"/>
  <c r="G171" i="1" s="1"/>
  <c r="E171" i="1"/>
  <c r="F172" i="1" s="1"/>
  <c r="G172" i="1" s="1"/>
  <c r="E172" i="1"/>
  <c r="E173" i="1"/>
  <c r="E174" i="1"/>
  <c r="E175" i="1"/>
  <c r="E176" i="1"/>
  <c r="E177" i="1"/>
  <c r="F178" i="1" s="1"/>
  <c r="G178" i="1" s="1"/>
  <c r="E178" i="1"/>
  <c r="E179" i="1"/>
  <c r="F180" i="1" s="1"/>
  <c r="G180" i="1" s="1"/>
  <c r="E180" i="1"/>
  <c r="E181" i="1"/>
  <c r="E182" i="1"/>
  <c r="E183" i="1"/>
  <c r="E184" i="1"/>
  <c r="F185" i="1" s="1"/>
  <c r="G185" i="1" s="1"/>
  <c r="E185" i="1"/>
  <c r="F186" i="1" s="1"/>
  <c r="G186" i="1" s="1"/>
  <c r="E186" i="1"/>
  <c r="E187" i="1"/>
  <c r="F188" i="1" s="1"/>
  <c r="G188" i="1" s="1"/>
  <c r="E188" i="1"/>
  <c r="E189" i="1"/>
  <c r="E190" i="1"/>
  <c r="E191" i="1"/>
  <c r="E192" i="1"/>
  <c r="F193" i="1" s="1"/>
  <c r="G193" i="1" s="1"/>
  <c r="E193" i="1"/>
  <c r="E194" i="1"/>
  <c r="F195" i="1" s="1"/>
  <c r="G195" i="1" s="1"/>
  <c r="E195" i="1"/>
  <c r="F196" i="1" s="1"/>
  <c r="G196" i="1" s="1"/>
  <c r="E196" i="1"/>
  <c r="E197" i="1"/>
  <c r="E198" i="1"/>
  <c r="E199" i="1"/>
  <c r="E200" i="1"/>
  <c r="F201" i="1" s="1"/>
  <c r="G201" i="1" s="1"/>
  <c r="E201" i="1"/>
  <c r="F202" i="1" s="1"/>
  <c r="G202" i="1" s="1"/>
  <c r="E202" i="1"/>
  <c r="F203" i="1" s="1"/>
  <c r="G203" i="1" s="1"/>
  <c r="E203" i="1"/>
  <c r="F204" i="1" s="1"/>
  <c r="G204" i="1" s="1"/>
  <c r="E204" i="1"/>
  <c r="E205" i="1"/>
  <c r="E206" i="1"/>
  <c r="E207" i="1"/>
  <c r="E208" i="1"/>
  <c r="F209" i="1" s="1"/>
  <c r="G209" i="1" s="1"/>
  <c r="E209" i="1"/>
  <c r="F210" i="1" s="1"/>
  <c r="G210" i="1" s="1"/>
  <c r="E210" i="1"/>
  <c r="F211" i="1" s="1"/>
  <c r="G211" i="1" s="1"/>
  <c r="E211" i="1"/>
  <c r="F212" i="1" s="1"/>
  <c r="G212" i="1" s="1"/>
  <c r="E212" i="1"/>
  <c r="E213" i="1"/>
  <c r="E214" i="1"/>
  <c r="E215" i="1"/>
  <c r="E216" i="1"/>
  <c r="F217" i="1" s="1"/>
  <c r="G217" i="1" s="1"/>
  <c r="E217" i="1"/>
  <c r="F218" i="1" s="1"/>
  <c r="G218" i="1" s="1"/>
  <c r="E218" i="1"/>
  <c r="E219" i="1"/>
  <c r="F220" i="1" s="1"/>
  <c r="G220" i="1" s="1"/>
  <c r="E220" i="1"/>
  <c r="E221" i="1"/>
  <c r="E222" i="1"/>
  <c r="E223" i="1"/>
  <c r="E224" i="1"/>
  <c r="F225" i="1" s="1"/>
  <c r="G225" i="1" s="1"/>
  <c r="E225" i="1"/>
  <c r="F226" i="1" s="1"/>
  <c r="G226" i="1" s="1"/>
  <c r="E226" i="1"/>
  <c r="F227" i="1" s="1"/>
  <c r="G227" i="1" s="1"/>
  <c r="E227" i="1"/>
  <c r="F228" i="1" s="1"/>
  <c r="G228" i="1" s="1"/>
  <c r="E228" i="1"/>
  <c r="E229" i="1"/>
  <c r="E230" i="1"/>
  <c r="E231" i="1"/>
  <c r="E232" i="1"/>
  <c r="F233" i="1" s="1"/>
  <c r="G233" i="1" s="1"/>
  <c r="E233" i="1"/>
  <c r="F234" i="1" s="1"/>
  <c r="G234" i="1" s="1"/>
  <c r="E234" i="1"/>
  <c r="F235" i="1" s="1"/>
  <c r="G235" i="1" s="1"/>
  <c r="E235" i="1"/>
  <c r="F236" i="1" s="1"/>
  <c r="G236" i="1" s="1"/>
  <c r="E236" i="1"/>
  <c r="E237" i="1"/>
  <c r="E238" i="1"/>
  <c r="E239" i="1"/>
  <c r="E240" i="1"/>
  <c r="F241" i="1" s="1"/>
  <c r="G241" i="1" s="1"/>
  <c r="E241" i="1"/>
  <c r="F242" i="1" s="1"/>
  <c r="G242" i="1" s="1"/>
  <c r="E242" i="1"/>
  <c r="F243" i="1" s="1"/>
  <c r="G243" i="1" s="1"/>
  <c r="E243" i="1"/>
  <c r="F244" i="1" s="1"/>
  <c r="G244" i="1" s="1"/>
  <c r="E244" i="1"/>
  <c r="E245" i="1"/>
  <c r="E246" i="1"/>
  <c r="E247" i="1"/>
  <c r="E248" i="1"/>
  <c r="F249" i="1" s="1"/>
  <c r="G249" i="1" s="1"/>
  <c r="E249" i="1"/>
  <c r="E250" i="1"/>
  <c r="E251" i="1"/>
  <c r="F252" i="1" s="1"/>
  <c r="G252" i="1" s="1"/>
  <c r="E252" i="1"/>
  <c r="E253" i="1"/>
  <c r="E254" i="1"/>
  <c r="E255" i="1"/>
  <c r="E256" i="1"/>
  <c r="F257" i="1" s="1"/>
  <c r="G257" i="1" s="1"/>
  <c r="E257" i="1"/>
  <c r="F258" i="1" s="1"/>
  <c r="G258" i="1" s="1"/>
  <c r="E258" i="1"/>
  <c r="F259" i="1" s="1"/>
  <c r="G259" i="1" s="1"/>
  <c r="E259" i="1"/>
  <c r="F260" i="1" s="1"/>
  <c r="G260" i="1" s="1"/>
  <c r="E260" i="1"/>
  <c r="E261" i="1"/>
  <c r="E262" i="1"/>
  <c r="E263" i="1"/>
  <c r="E264" i="1"/>
  <c r="F265" i="1" s="1"/>
  <c r="G265" i="1" s="1"/>
  <c r="E265" i="1"/>
  <c r="F266" i="1" s="1"/>
  <c r="G266" i="1" s="1"/>
  <c r="E266" i="1"/>
  <c r="F267" i="1" s="1"/>
  <c r="G267" i="1" s="1"/>
  <c r="E267" i="1"/>
  <c r="F268" i="1" s="1"/>
  <c r="G268" i="1" s="1"/>
  <c r="E268" i="1"/>
  <c r="E269" i="1"/>
  <c r="E270" i="1"/>
  <c r="E271" i="1"/>
  <c r="E272" i="1"/>
  <c r="F273" i="1" s="1"/>
  <c r="G273" i="1" s="1"/>
  <c r="E273" i="1"/>
  <c r="F274" i="1" s="1"/>
  <c r="G274" i="1" s="1"/>
  <c r="E274" i="1"/>
  <c r="F275" i="1" s="1"/>
  <c r="G275" i="1" s="1"/>
  <c r="E275" i="1"/>
  <c r="F276" i="1" s="1"/>
  <c r="G276" i="1" s="1"/>
  <c r="E276" i="1"/>
  <c r="E277" i="1"/>
  <c r="E278" i="1"/>
  <c r="E279" i="1"/>
  <c r="E280" i="1"/>
  <c r="F281" i="1" s="1"/>
  <c r="G281" i="1" s="1"/>
  <c r="E281" i="1"/>
  <c r="E282" i="1"/>
  <c r="E283" i="1"/>
  <c r="F284" i="1" s="1"/>
  <c r="G284" i="1" s="1"/>
  <c r="E284" i="1"/>
  <c r="F285" i="1" s="1"/>
  <c r="G285" i="1" s="1"/>
  <c r="E285" i="1"/>
  <c r="E286" i="1"/>
  <c r="E287" i="1"/>
  <c r="E288" i="1"/>
  <c r="F289" i="1" s="1"/>
  <c r="G289" i="1" s="1"/>
  <c r="E289" i="1"/>
  <c r="F290" i="1" s="1"/>
  <c r="G290" i="1" s="1"/>
  <c r="E290" i="1"/>
  <c r="F291" i="1" s="1"/>
  <c r="G291" i="1" s="1"/>
  <c r="E291" i="1"/>
  <c r="F292" i="1" s="1"/>
  <c r="G292" i="1" s="1"/>
  <c r="E292" i="1"/>
  <c r="E293" i="1"/>
  <c r="E294" i="1"/>
  <c r="E295" i="1"/>
  <c r="E296" i="1"/>
  <c r="F297" i="1" s="1"/>
  <c r="G297" i="1" s="1"/>
  <c r="E297" i="1"/>
  <c r="F298" i="1" s="1"/>
  <c r="G298" i="1" s="1"/>
  <c r="E298" i="1"/>
  <c r="F299" i="1" s="1"/>
  <c r="G299" i="1" s="1"/>
  <c r="E299" i="1"/>
  <c r="F300" i="1" s="1"/>
  <c r="G300" i="1" s="1"/>
  <c r="E300" i="1"/>
  <c r="E301" i="1"/>
  <c r="E302" i="1"/>
  <c r="E303" i="1"/>
  <c r="E304" i="1"/>
  <c r="F305" i="1" s="1"/>
  <c r="G305" i="1" s="1"/>
  <c r="E305" i="1"/>
  <c r="F306" i="1" s="1"/>
  <c r="G306" i="1" s="1"/>
  <c r="E306" i="1"/>
  <c r="E307" i="1"/>
  <c r="F308" i="1" s="1"/>
  <c r="G308" i="1" s="1"/>
  <c r="E308" i="1"/>
  <c r="E309" i="1"/>
  <c r="E310" i="1"/>
  <c r="E311" i="1"/>
  <c r="E312" i="1"/>
  <c r="F313" i="1" s="1"/>
  <c r="G313" i="1" s="1"/>
  <c r="E313" i="1"/>
  <c r="E314" i="1"/>
  <c r="F315" i="1" s="1"/>
  <c r="G315" i="1" s="1"/>
  <c r="E315" i="1"/>
  <c r="F316" i="1" s="1"/>
  <c r="G316" i="1" s="1"/>
  <c r="E316" i="1"/>
  <c r="E317" i="1"/>
  <c r="E318" i="1"/>
  <c r="E319" i="1"/>
  <c r="E320" i="1"/>
  <c r="F321" i="1" s="1"/>
  <c r="G321" i="1" s="1"/>
  <c r="E321" i="1"/>
  <c r="F322" i="1" s="1"/>
  <c r="G322" i="1" s="1"/>
  <c r="E322" i="1"/>
  <c r="F323" i="1" s="1"/>
  <c r="G323" i="1" s="1"/>
  <c r="E323" i="1"/>
  <c r="F324" i="1" s="1"/>
  <c r="G324" i="1" s="1"/>
  <c r="E324" i="1"/>
  <c r="E325" i="1"/>
  <c r="E326" i="1"/>
  <c r="E327" i="1"/>
  <c r="E328" i="1"/>
  <c r="F329" i="1" s="1"/>
  <c r="G329" i="1" s="1"/>
  <c r="E329" i="1"/>
  <c r="F330" i="1" s="1"/>
  <c r="G330" i="1" s="1"/>
  <c r="E330" i="1"/>
  <c r="F331" i="1" s="1"/>
  <c r="G331" i="1" s="1"/>
  <c r="E331" i="1"/>
  <c r="F332" i="1" s="1"/>
  <c r="G332" i="1" s="1"/>
  <c r="E332" i="1"/>
  <c r="E333" i="1"/>
  <c r="E334" i="1"/>
  <c r="E335" i="1"/>
  <c r="E336" i="1"/>
  <c r="G337" i="1" s="1"/>
  <c r="F15" i="1"/>
  <c r="G15" i="1" s="1"/>
  <c r="F335" i="1" l="1"/>
  <c r="G335" i="1" s="1"/>
  <c r="F287" i="1"/>
  <c r="G287" i="1" s="1"/>
  <c r="F239" i="1"/>
  <c r="G239" i="1" s="1"/>
  <c r="F199" i="1"/>
  <c r="G199" i="1" s="1"/>
  <c r="F159" i="1"/>
  <c r="G159" i="1" s="1"/>
  <c r="F119" i="1"/>
  <c r="G119" i="1" s="1"/>
  <c r="F79" i="1"/>
  <c r="G79" i="1" s="1"/>
  <c r="F39" i="1"/>
  <c r="G39" i="1" s="1"/>
  <c r="F326" i="1"/>
  <c r="G326" i="1" s="1"/>
  <c r="F310" i="1"/>
  <c r="G310" i="1" s="1"/>
  <c r="F294" i="1"/>
  <c r="G294" i="1" s="1"/>
  <c r="F278" i="1"/>
  <c r="G278" i="1" s="1"/>
  <c r="F262" i="1"/>
  <c r="G262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303" i="1"/>
  <c r="G303" i="1" s="1"/>
  <c r="F255" i="1"/>
  <c r="G255" i="1" s="1"/>
  <c r="F215" i="1"/>
  <c r="G215" i="1" s="1"/>
  <c r="F167" i="1"/>
  <c r="G167" i="1" s="1"/>
  <c r="F135" i="1"/>
  <c r="G135" i="1" s="1"/>
  <c r="F103" i="1"/>
  <c r="G103" i="1" s="1"/>
  <c r="F63" i="1"/>
  <c r="G63" i="1" s="1"/>
  <c r="F334" i="1"/>
  <c r="G334" i="1" s="1"/>
  <c r="F318" i="1"/>
  <c r="G318" i="1" s="1"/>
  <c r="F302" i="1"/>
  <c r="G302" i="1" s="1"/>
  <c r="F286" i="1"/>
  <c r="G286" i="1" s="1"/>
  <c r="F270" i="1"/>
  <c r="G270" i="1" s="1"/>
  <c r="F254" i="1"/>
  <c r="G254" i="1" s="1"/>
  <c r="F148" i="1"/>
  <c r="G148" i="1" s="1"/>
  <c r="F84" i="1"/>
  <c r="G84" i="1" s="1"/>
  <c r="F295" i="1"/>
  <c r="G295" i="1" s="1"/>
  <c r="F247" i="1"/>
  <c r="G247" i="1" s="1"/>
  <c r="F207" i="1"/>
  <c r="G207" i="1" s="1"/>
  <c r="F175" i="1"/>
  <c r="G175" i="1" s="1"/>
  <c r="F143" i="1"/>
  <c r="G143" i="1" s="1"/>
  <c r="F95" i="1"/>
  <c r="G95" i="1" s="1"/>
  <c r="F47" i="1"/>
  <c r="G47" i="1" s="1"/>
  <c r="F327" i="1"/>
  <c r="G327" i="1" s="1"/>
  <c r="F279" i="1"/>
  <c r="G279" i="1" s="1"/>
  <c r="F231" i="1"/>
  <c r="G231" i="1" s="1"/>
  <c r="F191" i="1"/>
  <c r="G191" i="1" s="1"/>
  <c r="F151" i="1"/>
  <c r="G151" i="1" s="1"/>
  <c r="F111" i="1"/>
  <c r="G111" i="1" s="1"/>
  <c r="F55" i="1"/>
  <c r="G55" i="1" s="1"/>
  <c r="F179" i="1"/>
  <c r="G179" i="1" s="1"/>
  <c r="F163" i="1"/>
  <c r="G163" i="1" s="1"/>
  <c r="F155" i="1"/>
  <c r="G155" i="1" s="1"/>
  <c r="F147" i="1"/>
  <c r="G147" i="1" s="1"/>
  <c r="F115" i="1"/>
  <c r="G115" i="1" s="1"/>
  <c r="F83" i="1"/>
  <c r="G83" i="1" s="1"/>
  <c r="F51" i="1"/>
  <c r="G51" i="1" s="1"/>
  <c r="F319" i="1"/>
  <c r="G319" i="1" s="1"/>
  <c r="F271" i="1"/>
  <c r="G271" i="1" s="1"/>
  <c r="F223" i="1"/>
  <c r="G223" i="1" s="1"/>
  <c r="F183" i="1"/>
  <c r="G183" i="1" s="1"/>
  <c r="F127" i="1"/>
  <c r="G127" i="1" s="1"/>
  <c r="F71" i="1"/>
  <c r="G71" i="1" s="1"/>
  <c r="F23" i="1"/>
  <c r="G23" i="1" s="1"/>
  <c r="P11" i="1" s="1"/>
  <c r="F170" i="1"/>
  <c r="G170" i="1" s="1"/>
  <c r="F154" i="1"/>
  <c r="G154" i="1" s="1"/>
  <c r="F146" i="1"/>
  <c r="G146" i="1" s="1"/>
  <c r="F138" i="1"/>
  <c r="G138" i="1" s="1"/>
  <c r="F106" i="1"/>
  <c r="G106" i="1" s="1"/>
  <c r="F90" i="1"/>
  <c r="G90" i="1" s="1"/>
  <c r="F82" i="1"/>
  <c r="G82" i="1" s="1"/>
  <c r="F74" i="1"/>
  <c r="G74" i="1" s="1"/>
  <c r="F42" i="1"/>
  <c r="G42" i="1" s="1"/>
  <c r="F311" i="1"/>
  <c r="G311" i="1" s="1"/>
  <c r="F263" i="1"/>
  <c r="G263" i="1" s="1"/>
  <c r="F176" i="1"/>
  <c r="G176" i="1" s="1"/>
  <c r="F168" i="1"/>
  <c r="G168" i="1" s="1"/>
  <c r="F112" i="1"/>
  <c r="G112" i="1" s="1"/>
  <c r="F104" i="1"/>
  <c r="G104" i="1" s="1"/>
  <c r="F48" i="1"/>
  <c r="G48" i="1" s="1"/>
  <c r="F40" i="1"/>
  <c r="G40" i="1" s="1"/>
  <c r="F309" i="1"/>
  <c r="G309" i="1" s="1"/>
  <c r="F245" i="1"/>
  <c r="G245" i="1" s="1"/>
  <c r="F49" i="1"/>
  <c r="G49" i="1" s="1"/>
  <c r="P10" i="1"/>
  <c r="P6" i="1"/>
  <c r="F325" i="1"/>
  <c r="G325" i="1" s="1"/>
  <c r="F261" i="1"/>
  <c r="G261" i="1" s="1"/>
  <c r="F197" i="1"/>
  <c r="G197" i="1" s="1"/>
  <c r="F177" i="1"/>
  <c r="G177" i="1" s="1"/>
  <c r="F41" i="1"/>
  <c r="G41" i="1" s="1"/>
  <c r="F16" i="1"/>
  <c r="G16" i="1" s="1"/>
  <c r="F301" i="1"/>
  <c r="G301" i="1" s="1"/>
  <c r="F237" i="1"/>
  <c r="G237" i="1" s="1"/>
  <c r="F105" i="1"/>
  <c r="G105" i="1" s="1"/>
  <c r="F80" i="1"/>
  <c r="G80" i="1" s="1"/>
  <c r="F336" i="1"/>
  <c r="G336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52" i="1"/>
  <c r="G152" i="1" s="1"/>
  <c r="F136" i="1"/>
  <c r="G136" i="1" s="1"/>
  <c r="F128" i="1"/>
  <c r="G128" i="1" s="1"/>
  <c r="F120" i="1"/>
  <c r="G120" i="1" s="1"/>
  <c r="F88" i="1"/>
  <c r="G88" i="1" s="1"/>
  <c r="F72" i="1"/>
  <c r="G72" i="1" s="1"/>
  <c r="F64" i="1"/>
  <c r="G64" i="1" s="1"/>
  <c r="F56" i="1"/>
  <c r="G56" i="1" s="1"/>
  <c r="F24" i="1"/>
  <c r="G24" i="1" s="1"/>
  <c r="F277" i="1"/>
  <c r="G277" i="1" s="1"/>
  <c r="F213" i="1"/>
  <c r="G213" i="1" s="1"/>
  <c r="F169" i="1"/>
  <c r="G169" i="1" s="1"/>
  <c r="F144" i="1"/>
  <c r="G144" i="1" s="1"/>
  <c r="F317" i="1"/>
  <c r="G317" i="1" s="1"/>
  <c r="F253" i="1"/>
  <c r="G253" i="1" s="1"/>
  <c r="F189" i="1"/>
  <c r="G189" i="1" s="1"/>
  <c r="F32" i="1"/>
  <c r="G32" i="1" s="1"/>
  <c r="P7" i="1"/>
  <c r="P3" i="1"/>
  <c r="F293" i="1"/>
  <c r="G293" i="1" s="1"/>
  <c r="F229" i="1"/>
  <c r="G229" i="1" s="1"/>
  <c r="F96" i="1"/>
  <c r="G96" i="1" s="1"/>
  <c r="F333" i="1"/>
  <c r="G333" i="1" s="1"/>
  <c r="F269" i="1"/>
  <c r="G269" i="1" s="1"/>
  <c r="F205" i="1"/>
  <c r="G205" i="1" s="1"/>
  <c r="F160" i="1"/>
  <c r="G160" i="1" s="1"/>
  <c r="F173" i="1"/>
  <c r="G173" i="1" s="1"/>
  <c r="F157" i="1"/>
  <c r="G157" i="1" s="1"/>
  <c r="F141" i="1"/>
  <c r="G141" i="1" s="1"/>
  <c r="F125" i="1"/>
  <c r="G125" i="1" s="1"/>
  <c r="F101" i="1"/>
  <c r="G101" i="1" s="1"/>
  <c r="F85" i="1"/>
  <c r="G85" i="1" s="1"/>
  <c r="F61" i="1"/>
  <c r="G61" i="1" s="1"/>
  <c r="F45" i="1"/>
  <c r="G45" i="1" s="1"/>
  <c r="F29" i="1"/>
  <c r="G29" i="1" s="1"/>
  <c r="F181" i="1"/>
  <c r="G181" i="1" s="1"/>
  <c r="F165" i="1"/>
  <c r="G165" i="1" s="1"/>
  <c r="F149" i="1"/>
  <c r="G149" i="1" s="1"/>
  <c r="F133" i="1"/>
  <c r="G133" i="1" s="1"/>
  <c r="F117" i="1"/>
  <c r="G117" i="1" s="1"/>
  <c r="F109" i="1"/>
  <c r="G109" i="1" s="1"/>
  <c r="F93" i="1"/>
  <c r="G93" i="1" s="1"/>
  <c r="F69" i="1"/>
  <c r="G69" i="1" s="1"/>
  <c r="F53" i="1"/>
  <c r="G53" i="1" s="1"/>
  <c r="F21" i="1"/>
  <c r="G21" i="1" s="1"/>
  <c r="F77" i="1"/>
  <c r="G77" i="1" s="1"/>
  <c r="F37" i="1"/>
  <c r="G37" i="1" s="1"/>
  <c r="P5" i="1" l="1"/>
  <c r="P8" i="1"/>
  <c r="P13" i="1"/>
  <c r="P12" i="1"/>
  <c r="P4" i="1"/>
  <c r="P9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3" i="1"/>
  <c r="J11" i="1"/>
  <c r="J19" i="1"/>
  <c r="J27" i="1"/>
  <c r="J35" i="1"/>
  <c r="J43" i="1"/>
  <c r="J51" i="1"/>
  <c r="J59" i="1"/>
  <c r="J67" i="1"/>
  <c r="J75" i="1"/>
  <c r="J83" i="1"/>
  <c r="J91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4" i="1"/>
  <c r="J36" i="1"/>
  <c r="J55" i="1"/>
  <c r="J78" i="1"/>
  <c r="J99" i="1"/>
  <c r="J115" i="1"/>
  <c r="J131" i="1"/>
  <c r="J147" i="1"/>
  <c r="J163" i="1"/>
  <c r="J175" i="1"/>
  <c r="J187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309" i="1"/>
  <c r="J317" i="1"/>
  <c r="J325" i="1"/>
  <c r="J333" i="1"/>
  <c r="J341" i="1"/>
  <c r="K341" i="1" s="1"/>
  <c r="M341" i="1" s="1"/>
  <c r="J349" i="1"/>
  <c r="K349" i="1" s="1"/>
  <c r="M349" i="1" s="1"/>
  <c r="J15" i="1"/>
  <c r="J38" i="1"/>
  <c r="J60" i="1"/>
  <c r="J79" i="1"/>
  <c r="J100" i="1"/>
  <c r="J116" i="1"/>
  <c r="J132" i="1"/>
  <c r="J148" i="1"/>
  <c r="J164" i="1"/>
  <c r="J177" i="1"/>
  <c r="J188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K342" i="1" s="1"/>
  <c r="M342" i="1" s="1"/>
  <c r="J20" i="1"/>
  <c r="J39" i="1"/>
  <c r="J62" i="1"/>
  <c r="J84" i="1"/>
  <c r="J102" i="1"/>
  <c r="J118" i="1"/>
  <c r="J134" i="1"/>
  <c r="J150" i="1"/>
  <c r="J166" i="1"/>
  <c r="J179" i="1"/>
  <c r="J189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K343" i="1" s="1"/>
  <c r="M343" i="1" s="1"/>
  <c r="J22" i="1"/>
  <c r="J44" i="1"/>
  <c r="J63" i="1"/>
  <c r="J86" i="1"/>
  <c r="J103" i="1"/>
  <c r="J119" i="1"/>
  <c r="J135" i="1"/>
  <c r="J151" i="1"/>
  <c r="J167" i="1"/>
  <c r="J180" i="1"/>
  <c r="J190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K344" i="1" s="1"/>
  <c r="M344" i="1" s="1"/>
  <c r="J4" i="1"/>
  <c r="J23" i="1"/>
  <c r="J46" i="1"/>
  <c r="J68" i="1"/>
  <c r="J87" i="1"/>
  <c r="J107" i="1"/>
  <c r="J123" i="1"/>
  <c r="J139" i="1"/>
  <c r="J155" i="1"/>
  <c r="J171" i="1"/>
  <c r="J181" i="1"/>
  <c r="J191" i="1"/>
  <c r="J201" i="1"/>
  <c r="J209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K345" i="1" s="1"/>
  <c r="M345" i="1" s="1"/>
  <c r="J6" i="1"/>
  <c r="J28" i="1"/>
  <c r="J47" i="1"/>
  <c r="J70" i="1"/>
  <c r="J92" i="1"/>
  <c r="J108" i="1"/>
  <c r="J124" i="1"/>
  <c r="J140" i="1"/>
  <c r="J156" i="1"/>
  <c r="J172" i="1"/>
  <c r="J182" i="1"/>
  <c r="J193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K338" i="1" s="1"/>
  <c r="M338" i="1" s="1"/>
  <c r="J346" i="1"/>
  <c r="K346" i="1" s="1"/>
  <c r="M346" i="1" s="1"/>
  <c r="J7" i="1"/>
  <c r="J30" i="1"/>
  <c r="J52" i="1"/>
  <c r="J71" i="1"/>
  <c r="J94" i="1"/>
  <c r="J110" i="1"/>
  <c r="J126" i="1"/>
  <c r="J142" i="1"/>
  <c r="J158" i="1"/>
  <c r="J173" i="1"/>
  <c r="J183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315" i="1"/>
  <c r="J323" i="1"/>
  <c r="J331" i="1"/>
  <c r="J339" i="1"/>
  <c r="K339" i="1" s="1"/>
  <c r="M339" i="1" s="1"/>
  <c r="J347" i="1"/>
  <c r="K347" i="1" s="1"/>
  <c r="M347" i="1" s="1"/>
  <c r="J12" i="1"/>
  <c r="J31" i="1"/>
  <c r="J54" i="1"/>
  <c r="J76" i="1"/>
  <c r="J95" i="1"/>
  <c r="J111" i="1"/>
  <c r="J127" i="1"/>
  <c r="J143" i="1"/>
  <c r="J159" i="1"/>
  <c r="J174" i="1"/>
  <c r="J185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K340" i="1" s="1"/>
  <c r="M340" i="1" s="1"/>
  <c r="J348" i="1"/>
  <c r="K348" i="1" s="1"/>
  <c r="M348" i="1" s="1"/>
  <c r="K252" i="1" l="1"/>
  <c r="L252" i="1" s="1"/>
  <c r="N252" i="1"/>
  <c r="K243" i="1"/>
  <c r="L243" i="1" s="1"/>
  <c r="N243" i="1"/>
  <c r="K6" i="1"/>
  <c r="L6" i="1" s="1"/>
  <c r="N6" i="1"/>
  <c r="N327" i="1"/>
  <c r="K327" i="1"/>
  <c r="L327" i="1" s="1"/>
  <c r="K188" i="1"/>
  <c r="L188" i="1" s="1"/>
  <c r="N188" i="1"/>
  <c r="N53" i="1"/>
  <c r="K53" i="1"/>
  <c r="L53" i="1" s="1"/>
  <c r="K64" i="1"/>
  <c r="L64" i="1" s="1"/>
  <c r="N64" i="1"/>
  <c r="K12" i="1"/>
  <c r="L12" i="1" s="1"/>
  <c r="N12" i="1"/>
  <c r="K282" i="1"/>
  <c r="L282" i="1" s="1"/>
  <c r="N282" i="1"/>
  <c r="K107" i="1"/>
  <c r="L107" i="1" s="1"/>
  <c r="N107" i="1"/>
  <c r="N311" i="1"/>
  <c r="K311" i="1"/>
  <c r="L311" i="1" s="1"/>
  <c r="K238" i="1"/>
  <c r="L238" i="1" s="1"/>
  <c r="N238" i="1"/>
  <c r="K147" i="1"/>
  <c r="L147" i="1" s="1"/>
  <c r="N147" i="1"/>
  <c r="K48" i="1"/>
  <c r="L48" i="1" s="1"/>
  <c r="N48" i="1"/>
  <c r="K292" i="1"/>
  <c r="L292" i="1" s="1"/>
  <c r="N292" i="1"/>
  <c r="K228" i="1"/>
  <c r="L228" i="1" s="1"/>
  <c r="N228" i="1"/>
  <c r="N143" i="1"/>
  <c r="K143" i="1"/>
  <c r="L143" i="1" s="1"/>
  <c r="K283" i="1"/>
  <c r="L283" i="1" s="1"/>
  <c r="N283" i="1"/>
  <c r="K219" i="1"/>
  <c r="L219" i="1" s="1"/>
  <c r="N219" i="1"/>
  <c r="K126" i="1"/>
  <c r="L126" i="1" s="1"/>
  <c r="N126" i="1"/>
  <c r="K274" i="1"/>
  <c r="L274" i="1" s="1"/>
  <c r="N274" i="1"/>
  <c r="K210" i="1"/>
  <c r="L210" i="1" s="1"/>
  <c r="N210" i="1"/>
  <c r="K108" i="1"/>
  <c r="L108" i="1" s="1"/>
  <c r="N108" i="1"/>
  <c r="K329" i="1"/>
  <c r="L329" i="1" s="1"/>
  <c r="N329" i="1"/>
  <c r="K265" i="1"/>
  <c r="L265" i="1" s="1"/>
  <c r="N265" i="1"/>
  <c r="K201" i="1"/>
  <c r="L201" i="1" s="1"/>
  <c r="N201" i="1"/>
  <c r="N87" i="1"/>
  <c r="K87" i="1"/>
  <c r="L87" i="1" s="1"/>
  <c r="K320" i="1"/>
  <c r="L320" i="1" s="1"/>
  <c r="N320" i="1"/>
  <c r="K256" i="1"/>
  <c r="L256" i="1" s="1"/>
  <c r="N256" i="1"/>
  <c r="K190" i="1"/>
  <c r="L190" i="1" s="1"/>
  <c r="N190" i="1"/>
  <c r="N63" i="1"/>
  <c r="K63" i="1"/>
  <c r="L63" i="1" s="1"/>
  <c r="K303" i="1"/>
  <c r="L303" i="1" s="1"/>
  <c r="N303" i="1"/>
  <c r="K239" i="1"/>
  <c r="L239" i="1" s="1"/>
  <c r="N239" i="1"/>
  <c r="K166" i="1"/>
  <c r="L166" i="1" s="1"/>
  <c r="N166" i="1"/>
  <c r="K20" i="1"/>
  <c r="L20" i="1" s="1"/>
  <c r="N20" i="1"/>
  <c r="K294" i="1"/>
  <c r="L294" i="1" s="1"/>
  <c r="N294" i="1"/>
  <c r="K230" i="1"/>
  <c r="L230" i="1" s="1"/>
  <c r="N230" i="1"/>
  <c r="K148" i="1"/>
  <c r="L148" i="1" s="1"/>
  <c r="N148" i="1"/>
  <c r="N285" i="1"/>
  <c r="K285" i="1"/>
  <c r="L285" i="1" s="1"/>
  <c r="N221" i="1"/>
  <c r="K221" i="1"/>
  <c r="L221" i="1" s="1"/>
  <c r="K131" i="1"/>
  <c r="L131" i="1" s="1"/>
  <c r="N131" i="1"/>
  <c r="N157" i="1"/>
  <c r="K157" i="1"/>
  <c r="L157" i="1" s="1"/>
  <c r="N93" i="1"/>
  <c r="K93" i="1"/>
  <c r="L93" i="1" s="1"/>
  <c r="N29" i="1"/>
  <c r="K29" i="1"/>
  <c r="L29" i="1" s="1"/>
  <c r="K59" i="1"/>
  <c r="L59" i="1" s="1"/>
  <c r="N59" i="1"/>
  <c r="K194" i="1"/>
  <c r="L194" i="1" s="1"/>
  <c r="N194" i="1"/>
  <c r="K130" i="1"/>
  <c r="L130" i="1" s="1"/>
  <c r="N130" i="1"/>
  <c r="K66" i="1"/>
  <c r="L66" i="1" s="1"/>
  <c r="N66" i="1"/>
  <c r="K169" i="1"/>
  <c r="L169" i="1" s="1"/>
  <c r="N169" i="1"/>
  <c r="K105" i="1"/>
  <c r="L105" i="1" s="1"/>
  <c r="N105" i="1"/>
  <c r="K41" i="1"/>
  <c r="L41" i="1" s="1"/>
  <c r="N41" i="1"/>
  <c r="N168" i="1"/>
  <c r="K168" i="1"/>
  <c r="L168" i="1" s="1"/>
  <c r="N104" i="1"/>
  <c r="K104" i="1"/>
  <c r="L104" i="1" s="1"/>
  <c r="N40" i="1"/>
  <c r="K40" i="1"/>
  <c r="L40" i="1" s="1"/>
  <c r="K185" i="1"/>
  <c r="L185" i="1" s="1"/>
  <c r="N185" i="1"/>
  <c r="K298" i="1"/>
  <c r="L298" i="1" s="1"/>
  <c r="N298" i="1"/>
  <c r="K289" i="1"/>
  <c r="L289" i="1" s="1"/>
  <c r="N289" i="1"/>
  <c r="N280" i="1"/>
  <c r="K280" i="1"/>
  <c r="L280" i="1" s="1"/>
  <c r="K318" i="1"/>
  <c r="L318" i="1" s="1"/>
  <c r="N318" i="1"/>
  <c r="N245" i="1"/>
  <c r="K245" i="1"/>
  <c r="L245" i="1" s="1"/>
  <c r="K19" i="1"/>
  <c r="L19" i="1" s="1"/>
  <c r="N19" i="1"/>
  <c r="K65" i="1"/>
  <c r="L65" i="1" s="1"/>
  <c r="N65" i="1"/>
  <c r="K159" i="1"/>
  <c r="L159" i="1" s="1"/>
  <c r="N159" i="1"/>
  <c r="K227" i="1"/>
  <c r="L227" i="1" s="1"/>
  <c r="N227" i="1"/>
  <c r="K337" i="1"/>
  <c r="L337" i="1" s="1"/>
  <c r="N337" i="1"/>
  <c r="N264" i="1"/>
  <c r="K264" i="1"/>
  <c r="L264" i="1" s="1"/>
  <c r="N39" i="1"/>
  <c r="K39" i="1"/>
  <c r="L39" i="1" s="1"/>
  <c r="N229" i="1"/>
  <c r="K229" i="1"/>
  <c r="L229" i="1" s="1"/>
  <c r="N37" i="1"/>
  <c r="K37" i="1"/>
  <c r="L37" i="1" s="1"/>
  <c r="K112" i="1"/>
  <c r="L112" i="1" s="1"/>
  <c r="N112" i="1"/>
  <c r="K284" i="1"/>
  <c r="L284" i="1" s="1"/>
  <c r="N284" i="1"/>
  <c r="K220" i="1"/>
  <c r="L220" i="1" s="1"/>
  <c r="N220" i="1"/>
  <c r="N127" i="1"/>
  <c r="K127" i="1"/>
  <c r="L127" i="1" s="1"/>
  <c r="K275" i="1"/>
  <c r="L275" i="1" s="1"/>
  <c r="N275" i="1"/>
  <c r="K211" i="1"/>
  <c r="L211" i="1" s="1"/>
  <c r="N211" i="1"/>
  <c r="K110" i="1"/>
  <c r="L110" i="1" s="1"/>
  <c r="N110" i="1"/>
  <c r="K330" i="1"/>
  <c r="L330" i="1" s="1"/>
  <c r="N330" i="1"/>
  <c r="K266" i="1"/>
  <c r="L266" i="1" s="1"/>
  <c r="N266" i="1"/>
  <c r="K202" i="1"/>
  <c r="L202" i="1" s="1"/>
  <c r="N202" i="1"/>
  <c r="K92" i="1"/>
  <c r="L92" i="1" s="1"/>
  <c r="N92" i="1"/>
  <c r="K321" i="1"/>
  <c r="L321" i="1" s="1"/>
  <c r="N321" i="1"/>
  <c r="K257" i="1"/>
  <c r="L257" i="1" s="1"/>
  <c r="N257" i="1"/>
  <c r="N191" i="1"/>
  <c r="K191" i="1"/>
  <c r="L191" i="1" s="1"/>
  <c r="K68" i="1"/>
  <c r="L68" i="1" s="1"/>
  <c r="N68" i="1"/>
  <c r="N312" i="1"/>
  <c r="K312" i="1"/>
  <c r="L312" i="1" s="1"/>
  <c r="N248" i="1"/>
  <c r="K248" i="1"/>
  <c r="L248" i="1" s="1"/>
  <c r="K180" i="1"/>
  <c r="L180" i="1" s="1"/>
  <c r="N180" i="1"/>
  <c r="K44" i="1"/>
  <c r="L44" i="1" s="1"/>
  <c r="N44" i="1"/>
  <c r="N295" i="1"/>
  <c r="K295" i="1"/>
  <c r="L295" i="1" s="1"/>
  <c r="N231" i="1"/>
  <c r="K231" i="1"/>
  <c r="L231" i="1" s="1"/>
  <c r="K150" i="1"/>
  <c r="L150" i="1" s="1"/>
  <c r="N150" i="1"/>
  <c r="K2" i="1"/>
  <c r="L2" i="1" s="1"/>
  <c r="N2" i="1"/>
  <c r="K286" i="1"/>
  <c r="L286" i="1" s="1"/>
  <c r="N286" i="1"/>
  <c r="K222" i="1"/>
  <c r="L222" i="1" s="1"/>
  <c r="N222" i="1"/>
  <c r="K132" i="1"/>
  <c r="L132" i="1" s="1"/>
  <c r="N132" i="1"/>
  <c r="N277" i="1"/>
  <c r="K277" i="1"/>
  <c r="L277" i="1" s="1"/>
  <c r="N213" i="1"/>
  <c r="K213" i="1"/>
  <c r="L213" i="1" s="1"/>
  <c r="K115" i="1"/>
  <c r="L115" i="1" s="1"/>
  <c r="N115" i="1"/>
  <c r="N149" i="1"/>
  <c r="K149" i="1"/>
  <c r="L149" i="1" s="1"/>
  <c r="N85" i="1"/>
  <c r="K85" i="1"/>
  <c r="L85" i="1" s="1"/>
  <c r="N21" i="1"/>
  <c r="K21" i="1"/>
  <c r="L21" i="1" s="1"/>
  <c r="K51" i="1"/>
  <c r="L51" i="1" s="1"/>
  <c r="N51" i="1"/>
  <c r="K186" i="1"/>
  <c r="L186" i="1" s="1"/>
  <c r="N186" i="1"/>
  <c r="K122" i="1"/>
  <c r="L122" i="1" s="1"/>
  <c r="N122" i="1"/>
  <c r="K58" i="1"/>
  <c r="L58" i="1" s="1"/>
  <c r="N58" i="1"/>
  <c r="K161" i="1"/>
  <c r="L161" i="1" s="1"/>
  <c r="N161" i="1"/>
  <c r="K97" i="1"/>
  <c r="L97" i="1" s="1"/>
  <c r="N97" i="1"/>
  <c r="K33" i="1"/>
  <c r="L33" i="1" s="1"/>
  <c r="N33" i="1"/>
  <c r="N160" i="1"/>
  <c r="K160" i="1"/>
  <c r="L160" i="1" s="1"/>
  <c r="N96" i="1"/>
  <c r="K96" i="1"/>
  <c r="L96" i="1" s="1"/>
  <c r="N32" i="1"/>
  <c r="K32" i="1"/>
  <c r="L32" i="1" s="1"/>
  <c r="K30" i="1"/>
  <c r="L30" i="1" s="1"/>
  <c r="N30" i="1"/>
  <c r="K139" i="1"/>
  <c r="L139" i="1" s="1"/>
  <c r="N139" i="1"/>
  <c r="N199" i="1"/>
  <c r="K199" i="1"/>
  <c r="L199" i="1" s="1"/>
  <c r="K36" i="1"/>
  <c r="L36" i="1" s="1"/>
  <c r="N36" i="1"/>
  <c r="K192" i="1"/>
  <c r="L192" i="1" s="1"/>
  <c r="N192" i="1"/>
  <c r="K218" i="1"/>
  <c r="L218" i="1" s="1"/>
  <c r="N218" i="1"/>
  <c r="N247" i="1"/>
  <c r="K247" i="1"/>
  <c r="L247" i="1" s="1"/>
  <c r="K49" i="1"/>
  <c r="L49" i="1" s="1"/>
  <c r="N49" i="1"/>
  <c r="K276" i="1"/>
  <c r="L276" i="1" s="1"/>
  <c r="N276" i="1"/>
  <c r="K212" i="1"/>
  <c r="L212" i="1" s="1"/>
  <c r="N212" i="1"/>
  <c r="K111" i="1"/>
  <c r="L111" i="1" s="1"/>
  <c r="N111" i="1"/>
  <c r="K331" i="1"/>
  <c r="L331" i="1" s="1"/>
  <c r="N331" i="1"/>
  <c r="K267" i="1"/>
  <c r="L267" i="1" s="1"/>
  <c r="N267" i="1"/>
  <c r="K203" i="1"/>
  <c r="L203" i="1" s="1"/>
  <c r="N203" i="1"/>
  <c r="K94" i="1"/>
  <c r="L94" i="1" s="1"/>
  <c r="N94" i="1"/>
  <c r="K322" i="1"/>
  <c r="L322" i="1" s="1"/>
  <c r="N322" i="1"/>
  <c r="K258" i="1"/>
  <c r="L258" i="1" s="1"/>
  <c r="N258" i="1"/>
  <c r="K193" i="1"/>
  <c r="L193" i="1" s="1"/>
  <c r="N193" i="1"/>
  <c r="K70" i="1"/>
  <c r="L70" i="1" s="1"/>
  <c r="N70" i="1"/>
  <c r="K313" i="1"/>
  <c r="L313" i="1" s="1"/>
  <c r="N313" i="1"/>
  <c r="K249" i="1"/>
  <c r="L249" i="1" s="1"/>
  <c r="N249" i="1"/>
  <c r="N181" i="1"/>
  <c r="K181" i="1"/>
  <c r="L181" i="1" s="1"/>
  <c r="K46" i="1"/>
  <c r="L46" i="1" s="1"/>
  <c r="N46" i="1"/>
  <c r="K304" i="1"/>
  <c r="L304" i="1" s="1"/>
  <c r="N304" i="1"/>
  <c r="K240" i="1"/>
  <c r="L240" i="1" s="1"/>
  <c r="N240" i="1"/>
  <c r="N167" i="1"/>
  <c r="K167" i="1"/>
  <c r="L167" i="1" s="1"/>
  <c r="K22" i="1"/>
  <c r="L22" i="1" s="1"/>
  <c r="N22" i="1"/>
  <c r="K287" i="1"/>
  <c r="L287" i="1" s="1"/>
  <c r="N287" i="1"/>
  <c r="K223" i="1"/>
  <c r="L223" i="1" s="1"/>
  <c r="N223" i="1"/>
  <c r="K134" i="1"/>
  <c r="L134" i="1" s="1"/>
  <c r="N134" i="1"/>
  <c r="K278" i="1"/>
  <c r="L278" i="1" s="1"/>
  <c r="N278" i="1"/>
  <c r="K214" i="1"/>
  <c r="L214" i="1" s="1"/>
  <c r="N214" i="1"/>
  <c r="K116" i="1"/>
  <c r="L116" i="1" s="1"/>
  <c r="N116" i="1"/>
  <c r="N333" i="1"/>
  <c r="K333" i="1"/>
  <c r="L333" i="1" s="1"/>
  <c r="N269" i="1"/>
  <c r="K269" i="1"/>
  <c r="L269" i="1" s="1"/>
  <c r="N205" i="1"/>
  <c r="K205" i="1"/>
  <c r="L205" i="1" s="1"/>
  <c r="K99" i="1"/>
  <c r="L99" i="1" s="1"/>
  <c r="N99" i="1"/>
  <c r="N141" i="1"/>
  <c r="K141" i="1"/>
  <c r="L141" i="1" s="1"/>
  <c r="N77" i="1"/>
  <c r="K77" i="1"/>
  <c r="L77" i="1" s="1"/>
  <c r="N13" i="1"/>
  <c r="K13" i="1"/>
  <c r="L13" i="1" s="1"/>
  <c r="K43" i="1"/>
  <c r="L43" i="1" s="1"/>
  <c r="N43" i="1"/>
  <c r="K178" i="1"/>
  <c r="L178" i="1" s="1"/>
  <c r="N178" i="1"/>
  <c r="K114" i="1"/>
  <c r="L114" i="1" s="1"/>
  <c r="N114" i="1"/>
  <c r="K50" i="1"/>
  <c r="L50" i="1" s="1"/>
  <c r="N50" i="1"/>
  <c r="K153" i="1"/>
  <c r="L153" i="1" s="1"/>
  <c r="N153" i="1"/>
  <c r="K89" i="1"/>
  <c r="L89" i="1" s="1"/>
  <c r="N89" i="1"/>
  <c r="K25" i="1"/>
  <c r="L25" i="1" s="1"/>
  <c r="N25" i="1"/>
  <c r="N152" i="1"/>
  <c r="K152" i="1"/>
  <c r="L152" i="1" s="1"/>
  <c r="N88" i="1"/>
  <c r="K88" i="1"/>
  <c r="L88" i="1" s="1"/>
  <c r="N24" i="1"/>
  <c r="K24" i="1"/>
  <c r="L24" i="1" s="1"/>
  <c r="K300" i="1"/>
  <c r="L300" i="1" s="1"/>
  <c r="N300" i="1"/>
  <c r="K209" i="1"/>
  <c r="L209" i="1" s="1"/>
  <c r="N209" i="1"/>
  <c r="K86" i="1"/>
  <c r="L86" i="1" s="1"/>
  <c r="N86" i="1"/>
  <c r="K164" i="1"/>
  <c r="L164" i="1" s="1"/>
  <c r="N164" i="1"/>
  <c r="K176" i="1"/>
  <c r="L176" i="1" s="1"/>
  <c r="N176" i="1"/>
  <c r="K332" i="1"/>
  <c r="L332" i="1" s="1"/>
  <c r="N332" i="1"/>
  <c r="K268" i="1"/>
  <c r="L268" i="1" s="1"/>
  <c r="N268" i="1"/>
  <c r="K204" i="1"/>
  <c r="L204" i="1" s="1"/>
  <c r="N204" i="1"/>
  <c r="K95" i="1"/>
  <c r="L95" i="1" s="1"/>
  <c r="N95" i="1"/>
  <c r="K323" i="1"/>
  <c r="L323" i="1" s="1"/>
  <c r="N323" i="1"/>
  <c r="K259" i="1"/>
  <c r="L259" i="1" s="1"/>
  <c r="N259" i="1"/>
  <c r="K195" i="1"/>
  <c r="L195" i="1" s="1"/>
  <c r="N195" i="1"/>
  <c r="N71" i="1"/>
  <c r="K71" i="1"/>
  <c r="L71" i="1" s="1"/>
  <c r="K314" i="1"/>
  <c r="L314" i="1" s="1"/>
  <c r="N314" i="1"/>
  <c r="K250" i="1"/>
  <c r="L250" i="1" s="1"/>
  <c r="N250" i="1"/>
  <c r="K182" i="1"/>
  <c r="L182" i="1" s="1"/>
  <c r="N182" i="1"/>
  <c r="K47" i="1"/>
  <c r="L47" i="1" s="1"/>
  <c r="N47" i="1"/>
  <c r="K305" i="1"/>
  <c r="L305" i="1" s="1"/>
  <c r="N305" i="1"/>
  <c r="K241" i="1"/>
  <c r="L241" i="1" s="1"/>
  <c r="N241" i="1"/>
  <c r="K171" i="1"/>
  <c r="L171" i="1" s="1"/>
  <c r="N171" i="1"/>
  <c r="N23" i="1"/>
  <c r="K23" i="1"/>
  <c r="L23" i="1" s="1"/>
  <c r="N296" i="1"/>
  <c r="K296" i="1"/>
  <c r="L296" i="1" s="1"/>
  <c r="N232" i="1"/>
  <c r="K232" i="1"/>
  <c r="L232" i="1" s="1"/>
  <c r="N151" i="1"/>
  <c r="K151" i="1"/>
  <c r="L151" i="1" s="1"/>
  <c r="N279" i="1"/>
  <c r="K279" i="1"/>
  <c r="L279" i="1" s="1"/>
  <c r="N215" i="1"/>
  <c r="K215" i="1"/>
  <c r="L215" i="1" s="1"/>
  <c r="K118" i="1"/>
  <c r="L118" i="1" s="1"/>
  <c r="N118" i="1"/>
  <c r="K334" i="1"/>
  <c r="L334" i="1" s="1"/>
  <c r="N334" i="1"/>
  <c r="K270" i="1"/>
  <c r="L270" i="1" s="1"/>
  <c r="N270" i="1"/>
  <c r="K206" i="1"/>
  <c r="L206" i="1" s="1"/>
  <c r="N206" i="1"/>
  <c r="K100" i="1"/>
  <c r="L100" i="1" s="1"/>
  <c r="N100" i="1"/>
  <c r="N325" i="1"/>
  <c r="K325" i="1"/>
  <c r="L325" i="1" s="1"/>
  <c r="N261" i="1"/>
  <c r="K261" i="1"/>
  <c r="L261" i="1" s="1"/>
  <c r="N197" i="1"/>
  <c r="K197" i="1"/>
  <c r="L197" i="1" s="1"/>
  <c r="K78" i="1"/>
  <c r="L78" i="1" s="1"/>
  <c r="N78" i="1"/>
  <c r="N133" i="1"/>
  <c r="K133" i="1"/>
  <c r="L133" i="1" s="1"/>
  <c r="N69" i="1"/>
  <c r="K69" i="1"/>
  <c r="L69" i="1" s="1"/>
  <c r="K5" i="1"/>
  <c r="L5" i="1" s="1"/>
  <c r="N5" i="1"/>
  <c r="K35" i="1"/>
  <c r="L35" i="1" s="1"/>
  <c r="N35" i="1"/>
  <c r="K170" i="1"/>
  <c r="L170" i="1" s="1"/>
  <c r="N170" i="1"/>
  <c r="K106" i="1"/>
  <c r="L106" i="1" s="1"/>
  <c r="N106" i="1"/>
  <c r="K42" i="1"/>
  <c r="L42" i="1" s="1"/>
  <c r="N42" i="1"/>
  <c r="K145" i="1"/>
  <c r="L145" i="1" s="1"/>
  <c r="N145" i="1"/>
  <c r="K81" i="1"/>
  <c r="L81" i="1" s="1"/>
  <c r="N81" i="1"/>
  <c r="K17" i="1"/>
  <c r="L17" i="1" s="1"/>
  <c r="N17" i="1"/>
  <c r="N144" i="1"/>
  <c r="K144" i="1"/>
  <c r="L144" i="1" s="1"/>
  <c r="N80" i="1"/>
  <c r="K80" i="1"/>
  <c r="L80" i="1" s="1"/>
  <c r="N16" i="1"/>
  <c r="K16" i="1"/>
  <c r="L16" i="1" s="1"/>
  <c r="K316" i="1"/>
  <c r="L316" i="1" s="1"/>
  <c r="N316" i="1"/>
  <c r="K307" i="1"/>
  <c r="L307" i="1" s="1"/>
  <c r="N307" i="1"/>
  <c r="K156" i="1"/>
  <c r="L156" i="1" s="1"/>
  <c r="N156" i="1"/>
  <c r="N119" i="1"/>
  <c r="K119" i="1"/>
  <c r="L119" i="1" s="1"/>
  <c r="K60" i="1"/>
  <c r="L60" i="1" s="1"/>
  <c r="N60" i="1"/>
  <c r="K83" i="1"/>
  <c r="L83" i="1" s="1"/>
  <c r="N83" i="1"/>
  <c r="K128" i="1"/>
  <c r="L128" i="1" s="1"/>
  <c r="N128" i="1"/>
  <c r="K291" i="1"/>
  <c r="L291" i="1" s="1"/>
  <c r="N291" i="1"/>
  <c r="K124" i="1"/>
  <c r="L124" i="1" s="1"/>
  <c r="N124" i="1"/>
  <c r="N328" i="1"/>
  <c r="K328" i="1"/>
  <c r="L328" i="1" s="1"/>
  <c r="K179" i="1"/>
  <c r="L179" i="1" s="1"/>
  <c r="N179" i="1"/>
  <c r="K15" i="1"/>
  <c r="L15" i="1" s="1"/>
  <c r="N15" i="1"/>
  <c r="N101" i="1"/>
  <c r="K101" i="1"/>
  <c r="L101" i="1" s="1"/>
  <c r="K113" i="1"/>
  <c r="L113" i="1" s="1"/>
  <c r="N113" i="1"/>
  <c r="K324" i="1"/>
  <c r="L324" i="1" s="1"/>
  <c r="N324" i="1"/>
  <c r="K260" i="1"/>
  <c r="L260" i="1" s="1"/>
  <c r="N260" i="1"/>
  <c r="K196" i="1"/>
  <c r="L196" i="1" s="1"/>
  <c r="N196" i="1"/>
  <c r="K76" i="1"/>
  <c r="L76" i="1" s="1"/>
  <c r="N76" i="1"/>
  <c r="K315" i="1"/>
  <c r="L315" i="1" s="1"/>
  <c r="N315" i="1"/>
  <c r="K251" i="1"/>
  <c r="L251" i="1" s="1"/>
  <c r="N251" i="1"/>
  <c r="N183" i="1"/>
  <c r="K183" i="1"/>
  <c r="L183" i="1" s="1"/>
  <c r="K52" i="1"/>
  <c r="L52" i="1" s="1"/>
  <c r="N52" i="1"/>
  <c r="K306" i="1"/>
  <c r="L306" i="1" s="1"/>
  <c r="N306" i="1"/>
  <c r="K242" i="1"/>
  <c r="L242" i="1" s="1"/>
  <c r="N242" i="1"/>
  <c r="K172" i="1"/>
  <c r="L172" i="1" s="1"/>
  <c r="N172" i="1"/>
  <c r="K28" i="1"/>
  <c r="L28" i="1" s="1"/>
  <c r="N28" i="1"/>
  <c r="K297" i="1"/>
  <c r="L297" i="1" s="1"/>
  <c r="N297" i="1"/>
  <c r="K233" i="1"/>
  <c r="L233" i="1" s="1"/>
  <c r="N233" i="1"/>
  <c r="K155" i="1"/>
  <c r="L155" i="1" s="1"/>
  <c r="N155" i="1"/>
  <c r="K4" i="1"/>
  <c r="L4" i="1" s="1"/>
  <c r="N4" i="1"/>
  <c r="N288" i="1"/>
  <c r="K288" i="1"/>
  <c r="L288" i="1" s="1"/>
  <c r="N224" i="1"/>
  <c r="K224" i="1"/>
  <c r="L224" i="1" s="1"/>
  <c r="N135" i="1"/>
  <c r="K135" i="1"/>
  <c r="L135" i="1" s="1"/>
  <c r="N335" i="1"/>
  <c r="K335" i="1"/>
  <c r="L335" i="1" s="1"/>
  <c r="N271" i="1"/>
  <c r="K271" i="1"/>
  <c r="L271" i="1" s="1"/>
  <c r="N207" i="1"/>
  <c r="K207" i="1"/>
  <c r="L207" i="1" s="1"/>
  <c r="K102" i="1"/>
  <c r="L102" i="1" s="1"/>
  <c r="N102" i="1"/>
  <c r="K326" i="1"/>
  <c r="L326" i="1" s="1"/>
  <c r="N326" i="1"/>
  <c r="K262" i="1"/>
  <c r="L262" i="1" s="1"/>
  <c r="N262" i="1"/>
  <c r="K198" i="1"/>
  <c r="L198" i="1" s="1"/>
  <c r="N198" i="1"/>
  <c r="N79" i="1"/>
  <c r="K79" i="1"/>
  <c r="L79" i="1" s="1"/>
  <c r="N317" i="1"/>
  <c r="K317" i="1"/>
  <c r="L317" i="1" s="1"/>
  <c r="N253" i="1"/>
  <c r="K253" i="1"/>
  <c r="L253" i="1" s="1"/>
  <c r="K187" i="1"/>
  <c r="L187" i="1" s="1"/>
  <c r="N187" i="1"/>
  <c r="N55" i="1"/>
  <c r="K55" i="1"/>
  <c r="L55" i="1" s="1"/>
  <c r="N125" i="1"/>
  <c r="K125" i="1"/>
  <c r="L125" i="1" s="1"/>
  <c r="N61" i="1"/>
  <c r="K61" i="1"/>
  <c r="L61" i="1" s="1"/>
  <c r="K91" i="1"/>
  <c r="L91" i="1" s="1"/>
  <c r="N91" i="1"/>
  <c r="K27" i="1"/>
  <c r="L27" i="1" s="1"/>
  <c r="N27" i="1"/>
  <c r="K162" i="1"/>
  <c r="L162" i="1" s="1"/>
  <c r="N162" i="1"/>
  <c r="K98" i="1"/>
  <c r="L98" i="1" s="1"/>
  <c r="N98" i="1"/>
  <c r="K34" i="1"/>
  <c r="L34" i="1" s="1"/>
  <c r="N34" i="1"/>
  <c r="K137" i="1"/>
  <c r="L137" i="1" s="1"/>
  <c r="N137" i="1"/>
  <c r="K73" i="1"/>
  <c r="L73" i="1" s="1"/>
  <c r="N73" i="1"/>
  <c r="K9" i="1"/>
  <c r="L9" i="1" s="1"/>
  <c r="N9" i="1"/>
  <c r="N136" i="1"/>
  <c r="K136" i="1"/>
  <c r="L136" i="1" s="1"/>
  <c r="N72" i="1"/>
  <c r="K72" i="1"/>
  <c r="L72" i="1" s="1"/>
  <c r="K8" i="1"/>
  <c r="L8" i="1" s="1"/>
  <c r="N8" i="1"/>
  <c r="K54" i="1"/>
  <c r="L54" i="1" s="1"/>
  <c r="N54" i="1"/>
  <c r="K234" i="1"/>
  <c r="L234" i="1" s="1"/>
  <c r="N234" i="1"/>
  <c r="K225" i="1"/>
  <c r="L225" i="1" s="1"/>
  <c r="N225" i="1"/>
  <c r="N216" i="1"/>
  <c r="K216" i="1"/>
  <c r="L216" i="1" s="1"/>
  <c r="K84" i="1"/>
  <c r="L84" i="1" s="1"/>
  <c r="N84" i="1"/>
  <c r="N309" i="1"/>
  <c r="K309" i="1"/>
  <c r="L309" i="1" s="1"/>
  <c r="N117" i="1"/>
  <c r="K117" i="1"/>
  <c r="L117" i="1" s="1"/>
  <c r="K90" i="1"/>
  <c r="L90" i="1" s="1"/>
  <c r="N90" i="1"/>
  <c r="K26" i="1"/>
  <c r="L26" i="1" s="1"/>
  <c r="N26" i="1"/>
  <c r="K308" i="1"/>
  <c r="L308" i="1" s="1"/>
  <c r="N308" i="1"/>
  <c r="K244" i="1"/>
  <c r="L244" i="1" s="1"/>
  <c r="N244" i="1"/>
  <c r="K174" i="1"/>
  <c r="L174" i="1" s="1"/>
  <c r="N174" i="1"/>
  <c r="K31" i="1"/>
  <c r="L31" i="1" s="1"/>
  <c r="N31" i="1"/>
  <c r="K299" i="1"/>
  <c r="L299" i="1" s="1"/>
  <c r="N299" i="1"/>
  <c r="K235" i="1"/>
  <c r="L235" i="1" s="1"/>
  <c r="N235" i="1"/>
  <c r="K158" i="1"/>
  <c r="L158" i="1" s="1"/>
  <c r="N158" i="1"/>
  <c r="K7" i="1"/>
  <c r="L7" i="1" s="1"/>
  <c r="N7" i="1"/>
  <c r="K290" i="1"/>
  <c r="L290" i="1" s="1"/>
  <c r="N290" i="1"/>
  <c r="K226" i="1"/>
  <c r="L226" i="1" s="1"/>
  <c r="N226" i="1"/>
  <c r="K140" i="1"/>
  <c r="L140" i="1" s="1"/>
  <c r="N140" i="1"/>
  <c r="K281" i="1"/>
  <c r="L281" i="1" s="1"/>
  <c r="N281" i="1"/>
  <c r="K217" i="1"/>
  <c r="L217" i="1" s="1"/>
  <c r="N217" i="1"/>
  <c r="K123" i="1"/>
  <c r="L123" i="1" s="1"/>
  <c r="N123" i="1"/>
  <c r="N336" i="1"/>
  <c r="K336" i="1"/>
  <c r="L336" i="1" s="1"/>
  <c r="N272" i="1"/>
  <c r="K272" i="1"/>
  <c r="L272" i="1" s="1"/>
  <c r="N208" i="1"/>
  <c r="K208" i="1"/>
  <c r="L208" i="1" s="1"/>
  <c r="N103" i="1"/>
  <c r="K103" i="1"/>
  <c r="L103" i="1" s="1"/>
  <c r="N319" i="1"/>
  <c r="K319" i="1"/>
  <c r="L319" i="1" s="1"/>
  <c r="N255" i="1"/>
  <c r="K255" i="1"/>
  <c r="L255" i="1" s="1"/>
  <c r="N189" i="1"/>
  <c r="K189" i="1"/>
  <c r="L189" i="1" s="1"/>
  <c r="K62" i="1"/>
  <c r="L62" i="1" s="1"/>
  <c r="N62" i="1"/>
  <c r="K310" i="1"/>
  <c r="L310" i="1" s="1"/>
  <c r="N310" i="1"/>
  <c r="K246" i="1"/>
  <c r="L246" i="1" s="1"/>
  <c r="N246" i="1"/>
  <c r="K177" i="1"/>
  <c r="L177" i="1" s="1"/>
  <c r="N177" i="1"/>
  <c r="K38" i="1"/>
  <c r="L38" i="1" s="1"/>
  <c r="N38" i="1"/>
  <c r="N301" i="1"/>
  <c r="K301" i="1"/>
  <c r="L301" i="1" s="1"/>
  <c r="N237" i="1"/>
  <c r="K237" i="1"/>
  <c r="L237" i="1" s="1"/>
  <c r="K163" i="1"/>
  <c r="L163" i="1" s="1"/>
  <c r="N163" i="1"/>
  <c r="K14" i="1"/>
  <c r="L14" i="1" s="1"/>
  <c r="N14" i="1"/>
  <c r="N109" i="1"/>
  <c r="K109" i="1"/>
  <c r="L109" i="1" s="1"/>
  <c r="N45" i="1"/>
  <c r="K45" i="1"/>
  <c r="L45" i="1" s="1"/>
  <c r="K75" i="1"/>
  <c r="L75" i="1" s="1"/>
  <c r="N75" i="1"/>
  <c r="K11" i="1"/>
  <c r="L11" i="1" s="1"/>
  <c r="N11" i="1"/>
  <c r="K146" i="1"/>
  <c r="L146" i="1" s="1"/>
  <c r="N146" i="1"/>
  <c r="K82" i="1"/>
  <c r="L82" i="1" s="1"/>
  <c r="N82" i="1"/>
  <c r="K18" i="1"/>
  <c r="L18" i="1" s="1"/>
  <c r="N18" i="1"/>
  <c r="K121" i="1"/>
  <c r="L121" i="1" s="1"/>
  <c r="N121" i="1"/>
  <c r="K57" i="1"/>
  <c r="L57" i="1" s="1"/>
  <c r="N57" i="1"/>
  <c r="N184" i="1"/>
  <c r="K184" i="1"/>
  <c r="L184" i="1" s="1"/>
  <c r="N120" i="1"/>
  <c r="K120" i="1"/>
  <c r="L120" i="1" s="1"/>
  <c r="N56" i="1"/>
  <c r="K56" i="1"/>
  <c r="L56" i="1" s="1"/>
  <c r="N173" i="1"/>
  <c r="K173" i="1"/>
  <c r="L173" i="1" s="1"/>
  <c r="N263" i="1"/>
  <c r="K263" i="1"/>
  <c r="L263" i="1" s="1"/>
  <c r="K254" i="1"/>
  <c r="L254" i="1" s="1"/>
  <c r="N254" i="1"/>
  <c r="K175" i="1"/>
  <c r="L175" i="1" s="1"/>
  <c r="N175" i="1"/>
  <c r="K154" i="1"/>
  <c r="L154" i="1" s="1"/>
  <c r="N154" i="1"/>
  <c r="K129" i="1"/>
  <c r="L129" i="1" s="1"/>
  <c r="N129" i="1"/>
  <c r="K236" i="1"/>
  <c r="L236" i="1" s="1"/>
  <c r="N236" i="1"/>
  <c r="K142" i="1"/>
  <c r="L142" i="1" s="1"/>
  <c r="N142" i="1"/>
  <c r="K273" i="1"/>
  <c r="L273" i="1" s="1"/>
  <c r="N273" i="1"/>
  <c r="N200" i="1"/>
  <c r="K200" i="1"/>
  <c r="L200" i="1" s="1"/>
  <c r="K302" i="1"/>
  <c r="L302" i="1" s="1"/>
  <c r="N302" i="1"/>
  <c r="N293" i="1"/>
  <c r="K293" i="1"/>
  <c r="L293" i="1" s="1"/>
  <c r="N165" i="1"/>
  <c r="K165" i="1"/>
  <c r="L165" i="1" s="1"/>
  <c r="K67" i="1"/>
  <c r="L67" i="1" s="1"/>
  <c r="N67" i="1"/>
  <c r="K3" i="1"/>
  <c r="L3" i="1" s="1"/>
  <c r="N3" i="1"/>
  <c r="K138" i="1"/>
  <c r="L138" i="1" s="1"/>
  <c r="N138" i="1"/>
  <c r="K74" i="1"/>
  <c r="L74" i="1" s="1"/>
  <c r="N74" i="1"/>
  <c r="K10" i="1"/>
  <c r="L10" i="1" s="1"/>
  <c r="N10" i="1"/>
  <c r="M6" i="1" l="1"/>
  <c r="D349" i="1"/>
  <c r="D348" i="1"/>
  <c r="D347" i="1"/>
  <c r="D346" i="1"/>
  <c r="D345" i="1"/>
  <c r="D344" i="1"/>
  <c r="D343" i="1"/>
  <c r="D342" i="1"/>
  <c r="D341" i="1"/>
  <c r="D340" i="1"/>
  <c r="D339" i="1"/>
  <c r="P337" i="1"/>
  <c r="P336" i="1"/>
  <c r="P335" i="1"/>
  <c r="P334" i="1"/>
  <c r="P333" i="1"/>
  <c r="P332" i="1"/>
  <c r="P331" i="1"/>
  <c r="P330" i="1"/>
  <c r="P329" i="1"/>
  <c r="P328" i="1"/>
  <c r="P327" i="1"/>
  <c r="P325" i="1"/>
  <c r="P324" i="1"/>
  <c r="P323" i="1"/>
  <c r="P322" i="1"/>
  <c r="P321" i="1"/>
  <c r="P320" i="1"/>
  <c r="P319" i="1"/>
  <c r="P318" i="1"/>
  <c r="P317" i="1"/>
  <c r="P316" i="1"/>
  <c r="P315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<sst xmlns="http://schemas.openxmlformats.org/spreadsheetml/2006/main" count="31" uniqueCount="16">
  <si>
    <t>Time</t>
  </si>
  <si>
    <t>Month</t>
  </si>
  <si>
    <t>Year</t>
  </si>
  <si>
    <t>Liquor.Sales</t>
  </si>
  <si>
    <t>MA(12)</t>
  </si>
  <si>
    <t>CMA(12)</t>
  </si>
  <si>
    <t>S(t)*I(t)</t>
  </si>
  <si>
    <t>S(t)</t>
  </si>
  <si>
    <t>T(t)*I(t)</t>
  </si>
  <si>
    <t>T(t)</t>
  </si>
  <si>
    <t>Predict</t>
  </si>
  <si>
    <t>APE</t>
  </si>
  <si>
    <t>MAPE</t>
  </si>
  <si>
    <t>I(t)</t>
  </si>
  <si>
    <t>Month #</t>
  </si>
  <si>
    <t>Y(Pred)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</si>
</sst>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165" fontId="0" fillId="0" borderId="10" xfId="0" applyNumberForma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10" fontId="13" fillId="34" borderId="10" xfId="0" applyNumberFormat="1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" fontId="0" fillId="35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35" borderId="10" xfId="1" applyNumberFormat="1" applyFont="1" applyFill="1" applyBorder="1" applyAlignment="1">
      <alignment horizontal="center" vertical="center"/>
    </xf>
    <xf numFmtId="10" fontId="0" fillId="36" borderId="10" xfId="1" applyNumberFormat="1" applyFont="1" applyFill="1" applyBorder="1" applyAlignment="1">
      <alignment horizontal="center"/>
    </xf>
    <xf numFmtId="0" fontId="13" fillId="3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0" xfId="0" applyFill="1"/>
    <xf numFmtId="165" fontId="0" fillId="37" borderId="10" xfId="0" applyNumberFormat="1" applyFill="1" applyBorder="1" applyAlignment="1">
      <alignment horizontal="center" vertical="center"/>
    </xf>
    <xf numFmtId="1" fontId="0" fillId="37" borderId="10" xfId="0" applyNumberFormat="1" applyFill="1" applyBorder="1" applyAlignment="1">
      <alignment horizontal="center" vertical="center"/>
    </xf>
    <xf numFmtId="1" fontId="16" fillId="37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'US Liquor Sales'!$D$2:$D$349</c:f>
              <c:numCache>
                <c:formatCode>General</c:formatCode>
                <c:ptCount val="348"/>
                <c:pt idx="0">
                  <c:v>480</c:v>
                </c:pt>
                <c:pt idx="1">
                  <c:v>467</c:v>
                </c:pt>
                <c:pt idx="2">
                  <c:v>514</c:v>
                </c:pt>
                <c:pt idx="3">
                  <c:v>505</c:v>
                </c:pt>
                <c:pt idx="4">
                  <c:v>534</c:v>
                </c:pt>
                <c:pt idx="5">
                  <c:v>546</c:v>
                </c:pt>
                <c:pt idx="6">
                  <c:v>539</c:v>
                </c:pt>
                <c:pt idx="7">
                  <c:v>541</c:v>
                </c:pt>
                <c:pt idx="8">
                  <c:v>551</c:v>
                </c:pt>
                <c:pt idx="9">
                  <c:v>537</c:v>
                </c:pt>
                <c:pt idx="10">
                  <c:v>584</c:v>
                </c:pt>
                <c:pt idx="11">
                  <c:v>854</c:v>
                </c:pt>
                <c:pt idx="12">
                  <c:v>522</c:v>
                </c:pt>
                <c:pt idx="13">
                  <c:v>506</c:v>
                </c:pt>
                <c:pt idx="14">
                  <c:v>558</c:v>
                </c:pt>
                <c:pt idx="15">
                  <c:v>538</c:v>
                </c:pt>
                <c:pt idx="16">
                  <c:v>605</c:v>
                </c:pt>
                <c:pt idx="17">
                  <c:v>583</c:v>
                </c:pt>
                <c:pt idx="18">
                  <c:v>607</c:v>
                </c:pt>
                <c:pt idx="19">
                  <c:v>624</c:v>
                </c:pt>
                <c:pt idx="20">
                  <c:v>570</c:v>
                </c:pt>
                <c:pt idx="21">
                  <c:v>609</c:v>
                </c:pt>
                <c:pt idx="22">
                  <c:v>675</c:v>
                </c:pt>
                <c:pt idx="23">
                  <c:v>861</c:v>
                </c:pt>
                <c:pt idx="24">
                  <c:v>605</c:v>
                </c:pt>
                <c:pt idx="25">
                  <c:v>537</c:v>
                </c:pt>
                <c:pt idx="26">
                  <c:v>575</c:v>
                </c:pt>
                <c:pt idx="27">
                  <c:v>588</c:v>
                </c:pt>
                <c:pt idx="28">
                  <c:v>656</c:v>
                </c:pt>
                <c:pt idx="29">
                  <c:v>623</c:v>
                </c:pt>
                <c:pt idx="30">
                  <c:v>661</c:v>
                </c:pt>
                <c:pt idx="31">
                  <c:v>668</c:v>
                </c:pt>
                <c:pt idx="32">
                  <c:v>603</c:v>
                </c:pt>
                <c:pt idx="33">
                  <c:v>639</c:v>
                </c:pt>
                <c:pt idx="34">
                  <c:v>669</c:v>
                </c:pt>
                <c:pt idx="35">
                  <c:v>915</c:v>
                </c:pt>
                <c:pt idx="36">
                  <c:v>643</c:v>
                </c:pt>
                <c:pt idx="37">
                  <c:v>563</c:v>
                </c:pt>
                <c:pt idx="38">
                  <c:v>616</c:v>
                </c:pt>
                <c:pt idx="39">
                  <c:v>645</c:v>
                </c:pt>
                <c:pt idx="40">
                  <c:v>703</c:v>
                </c:pt>
                <c:pt idx="41">
                  <c:v>684</c:v>
                </c:pt>
                <c:pt idx="42">
                  <c:v>731</c:v>
                </c:pt>
                <c:pt idx="43">
                  <c:v>722</c:v>
                </c:pt>
                <c:pt idx="44">
                  <c:v>678</c:v>
                </c:pt>
                <c:pt idx="45">
                  <c:v>713</c:v>
                </c:pt>
                <c:pt idx="46">
                  <c:v>725</c:v>
                </c:pt>
                <c:pt idx="47">
                  <c:v>989</c:v>
                </c:pt>
                <c:pt idx="48">
                  <c:v>687</c:v>
                </c:pt>
                <c:pt idx="49">
                  <c:v>629</c:v>
                </c:pt>
                <c:pt idx="50">
                  <c:v>687</c:v>
                </c:pt>
                <c:pt idx="51">
                  <c:v>706</c:v>
                </c:pt>
                <c:pt idx="52">
                  <c:v>754</c:v>
                </c:pt>
                <c:pt idx="53">
                  <c:v>774</c:v>
                </c:pt>
                <c:pt idx="54">
                  <c:v>825</c:v>
                </c:pt>
                <c:pt idx="55">
                  <c:v>755</c:v>
                </c:pt>
                <c:pt idx="56">
                  <c:v>751</c:v>
                </c:pt>
                <c:pt idx="57">
                  <c:v>783</c:v>
                </c:pt>
                <c:pt idx="58">
                  <c:v>804</c:v>
                </c:pt>
                <c:pt idx="59">
                  <c:v>1139</c:v>
                </c:pt>
                <c:pt idx="60">
                  <c:v>711</c:v>
                </c:pt>
                <c:pt idx="61">
                  <c:v>693</c:v>
                </c:pt>
                <c:pt idx="62">
                  <c:v>790</c:v>
                </c:pt>
                <c:pt idx="63">
                  <c:v>754</c:v>
                </c:pt>
                <c:pt idx="64">
                  <c:v>799</c:v>
                </c:pt>
                <c:pt idx="65">
                  <c:v>824</c:v>
                </c:pt>
                <c:pt idx="66">
                  <c:v>854</c:v>
                </c:pt>
                <c:pt idx="67">
                  <c:v>810</c:v>
                </c:pt>
                <c:pt idx="68">
                  <c:v>798</c:v>
                </c:pt>
                <c:pt idx="69">
                  <c:v>807</c:v>
                </c:pt>
                <c:pt idx="70">
                  <c:v>832</c:v>
                </c:pt>
                <c:pt idx="71">
                  <c:v>1142</c:v>
                </c:pt>
                <c:pt idx="72">
                  <c:v>740</c:v>
                </c:pt>
                <c:pt idx="73">
                  <c:v>713</c:v>
                </c:pt>
                <c:pt idx="74">
                  <c:v>791</c:v>
                </c:pt>
                <c:pt idx="75">
                  <c:v>768</c:v>
                </c:pt>
                <c:pt idx="76">
                  <c:v>846</c:v>
                </c:pt>
                <c:pt idx="77">
                  <c:v>884</c:v>
                </c:pt>
                <c:pt idx="78">
                  <c:v>886</c:v>
                </c:pt>
                <c:pt idx="79">
                  <c:v>878</c:v>
                </c:pt>
                <c:pt idx="80">
                  <c:v>813</c:v>
                </c:pt>
                <c:pt idx="81">
                  <c:v>840</c:v>
                </c:pt>
                <c:pt idx="82">
                  <c:v>884</c:v>
                </c:pt>
                <c:pt idx="83">
                  <c:v>1245</c:v>
                </c:pt>
                <c:pt idx="84">
                  <c:v>796</c:v>
                </c:pt>
                <c:pt idx="85">
                  <c:v>750</c:v>
                </c:pt>
                <c:pt idx="86">
                  <c:v>834</c:v>
                </c:pt>
                <c:pt idx="87">
                  <c:v>838</c:v>
                </c:pt>
                <c:pt idx="88">
                  <c:v>902</c:v>
                </c:pt>
                <c:pt idx="89">
                  <c:v>895</c:v>
                </c:pt>
                <c:pt idx="90">
                  <c:v>962</c:v>
                </c:pt>
                <c:pt idx="91">
                  <c:v>990</c:v>
                </c:pt>
                <c:pt idx="92">
                  <c:v>882</c:v>
                </c:pt>
                <c:pt idx="93">
                  <c:v>936</c:v>
                </c:pt>
                <c:pt idx="94">
                  <c:v>997</c:v>
                </c:pt>
                <c:pt idx="95">
                  <c:v>1305</c:v>
                </c:pt>
                <c:pt idx="96">
                  <c:v>866</c:v>
                </c:pt>
                <c:pt idx="97">
                  <c:v>805</c:v>
                </c:pt>
                <c:pt idx="98">
                  <c:v>905</c:v>
                </c:pt>
                <c:pt idx="99">
                  <c:v>873</c:v>
                </c:pt>
                <c:pt idx="100">
                  <c:v>1024</c:v>
                </c:pt>
                <c:pt idx="101">
                  <c:v>985</c:v>
                </c:pt>
                <c:pt idx="102">
                  <c:v>1049</c:v>
                </c:pt>
                <c:pt idx="103">
                  <c:v>1034</c:v>
                </c:pt>
                <c:pt idx="104">
                  <c:v>951</c:v>
                </c:pt>
                <c:pt idx="105">
                  <c:v>1010</c:v>
                </c:pt>
                <c:pt idx="106">
                  <c:v>1016</c:v>
                </c:pt>
                <c:pt idx="107">
                  <c:v>1378</c:v>
                </c:pt>
                <c:pt idx="108">
                  <c:v>915</c:v>
                </c:pt>
                <c:pt idx="109">
                  <c:v>854</c:v>
                </c:pt>
                <c:pt idx="110">
                  <c:v>922</c:v>
                </c:pt>
                <c:pt idx="111">
                  <c:v>965</c:v>
                </c:pt>
                <c:pt idx="112">
                  <c:v>1014</c:v>
                </c:pt>
                <c:pt idx="113">
                  <c:v>1040</c:v>
                </c:pt>
                <c:pt idx="114">
                  <c:v>1137</c:v>
                </c:pt>
                <c:pt idx="115">
                  <c:v>1026</c:v>
                </c:pt>
                <c:pt idx="116">
                  <c:v>992</c:v>
                </c:pt>
                <c:pt idx="117">
                  <c:v>1052</c:v>
                </c:pt>
                <c:pt idx="118">
                  <c:v>1056</c:v>
                </c:pt>
                <c:pt idx="119">
                  <c:v>1469</c:v>
                </c:pt>
                <c:pt idx="120">
                  <c:v>916</c:v>
                </c:pt>
                <c:pt idx="121">
                  <c:v>934</c:v>
                </c:pt>
                <c:pt idx="122">
                  <c:v>987</c:v>
                </c:pt>
                <c:pt idx="123">
                  <c:v>1018</c:v>
                </c:pt>
                <c:pt idx="124">
                  <c:v>1048</c:v>
                </c:pt>
                <c:pt idx="125">
                  <c:v>1086</c:v>
                </c:pt>
                <c:pt idx="126">
                  <c:v>1144</c:v>
                </c:pt>
                <c:pt idx="127">
                  <c:v>1077</c:v>
                </c:pt>
                <c:pt idx="128">
                  <c:v>1036</c:v>
                </c:pt>
                <c:pt idx="129">
                  <c:v>1076</c:v>
                </c:pt>
                <c:pt idx="130">
                  <c:v>1114</c:v>
                </c:pt>
                <c:pt idx="131">
                  <c:v>1595</c:v>
                </c:pt>
                <c:pt idx="132">
                  <c:v>949</c:v>
                </c:pt>
                <c:pt idx="133">
                  <c:v>930</c:v>
                </c:pt>
                <c:pt idx="134">
                  <c:v>1045</c:v>
                </c:pt>
                <c:pt idx="135">
                  <c:v>1015</c:v>
                </c:pt>
                <c:pt idx="136">
                  <c:v>1091</c:v>
                </c:pt>
                <c:pt idx="137">
                  <c:v>1142</c:v>
                </c:pt>
                <c:pt idx="138">
                  <c:v>1182</c:v>
                </c:pt>
                <c:pt idx="139">
                  <c:v>1161</c:v>
                </c:pt>
                <c:pt idx="140">
                  <c:v>1145</c:v>
                </c:pt>
                <c:pt idx="141">
                  <c:v>1119</c:v>
                </c:pt>
                <c:pt idx="142">
                  <c:v>1189</c:v>
                </c:pt>
                <c:pt idx="143">
                  <c:v>1662</c:v>
                </c:pt>
                <c:pt idx="144">
                  <c:v>1048</c:v>
                </c:pt>
                <c:pt idx="145">
                  <c:v>1019</c:v>
                </c:pt>
                <c:pt idx="146">
                  <c:v>1129</c:v>
                </c:pt>
                <c:pt idx="147">
                  <c:v>1092</c:v>
                </c:pt>
                <c:pt idx="148">
                  <c:v>1176</c:v>
                </c:pt>
                <c:pt idx="149">
                  <c:v>1297</c:v>
                </c:pt>
                <c:pt idx="150">
                  <c:v>1322</c:v>
                </c:pt>
                <c:pt idx="151">
                  <c:v>1330</c:v>
                </c:pt>
                <c:pt idx="152">
                  <c:v>1263</c:v>
                </c:pt>
                <c:pt idx="153">
                  <c:v>1250</c:v>
                </c:pt>
                <c:pt idx="154">
                  <c:v>1341</c:v>
                </c:pt>
                <c:pt idx="155">
                  <c:v>1927</c:v>
                </c:pt>
                <c:pt idx="156">
                  <c:v>1271</c:v>
                </c:pt>
                <c:pt idx="157">
                  <c:v>1238</c:v>
                </c:pt>
                <c:pt idx="158">
                  <c:v>1283</c:v>
                </c:pt>
                <c:pt idx="159">
                  <c:v>1283</c:v>
                </c:pt>
                <c:pt idx="160">
                  <c:v>1413</c:v>
                </c:pt>
                <c:pt idx="161">
                  <c:v>1371</c:v>
                </c:pt>
                <c:pt idx="162">
                  <c:v>1425</c:v>
                </c:pt>
                <c:pt idx="163">
                  <c:v>1453</c:v>
                </c:pt>
                <c:pt idx="164">
                  <c:v>1311</c:v>
                </c:pt>
                <c:pt idx="165">
                  <c:v>1387</c:v>
                </c:pt>
                <c:pt idx="166">
                  <c:v>1454</c:v>
                </c:pt>
                <c:pt idx="167">
                  <c:v>1993</c:v>
                </c:pt>
                <c:pt idx="168">
                  <c:v>1328</c:v>
                </c:pt>
                <c:pt idx="169">
                  <c:v>1250</c:v>
                </c:pt>
                <c:pt idx="170">
                  <c:v>1308</c:v>
                </c:pt>
                <c:pt idx="171">
                  <c:v>1350</c:v>
                </c:pt>
                <c:pt idx="172">
                  <c:v>1455</c:v>
                </c:pt>
                <c:pt idx="173">
                  <c:v>1442</c:v>
                </c:pt>
                <c:pt idx="174">
                  <c:v>1530</c:v>
                </c:pt>
                <c:pt idx="175">
                  <c:v>1505</c:v>
                </c:pt>
                <c:pt idx="176">
                  <c:v>1421</c:v>
                </c:pt>
                <c:pt idx="177">
                  <c:v>1485</c:v>
                </c:pt>
                <c:pt idx="178">
                  <c:v>1465</c:v>
                </c:pt>
                <c:pt idx="179">
                  <c:v>2163</c:v>
                </c:pt>
                <c:pt idx="180">
                  <c:v>1361</c:v>
                </c:pt>
                <c:pt idx="181">
                  <c:v>1284</c:v>
                </c:pt>
                <c:pt idx="182">
                  <c:v>1392</c:v>
                </c:pt>
                <c:pt idx="183">
                  <c:v>1442</c:v>
                </c:pt>
                <c:pt idx="184">
                  <c:v>1504</c:v>
                </c:pt>
                <c:pt idx="185">
                  <c:v>1488</c:v>
                </c:pt>
                <c:pt idx="186">
                  <c:v>1606</c:v>
                </c:pt>
                <c:pt idx="187">
                  <c:v>1488</c:v>
                </c:pt>
                <c:pt idx="188">
                  <c:v>1442</c:v>
                </c:pt>
                <c:pt idx="189">
                  <c:v>1495</c:v>
                </c:pt>
                <c:pt idx="190">
                  <c:v>1509</c:v>
                </c:pt>
                <c:pt idx="191">
                  <c:v>2135</c:v>
                </c:pt>
                <c:pt idx="192">
                  <c:v>1369</c:v>
                </c:pt>
                <c:pt idx="193">
                  <c:v>1320</c:v>
                </c:pt>
                <c:pt idx="194">
                  <c:v>1448</c:v>
                </c:pt>
                <c:pt idx="195">
                  <c:v>1495</c:v>
                </c:pt>
                <c:pt idx="196">
                  <c:v>1522</c:v>
                </c:pt>
                <c:pt idx="197">
                  <c:v>1575</c:v>
                </c:pt>
                <c:pt idx="198">
                  <c:v>1666</c:v>
                </c:pt>
                <c:pt idx="199">
                  <c:v>1617</c:v>
                </c:pt>
                <c:pt idx="200">
                  <c:v>1567</c:v>
                </c:pt>
                <c:pt idx="201">
                  <c:v>1551</c:v>
                </c:pt>
                <c:pt idx="202">
                  <c:v>1624</c:v>
                </c:pt>
                <c:pt idx="203">
                  <c:v>2367</c:v>
                </c:pt>
                <c:pt idx="204">
                  <c:v>1377</c:v>
                </c:pt>
                <c:pt idx="205">
                  <c:v>1294</c:v>
                </c:pt>
                <c:pt idx="206">
                  <c:v>1401</c:v>
                </c:pt>
                <c:pt idx="207">
                  <c:v>1362</c:v>
                </c:pt>
                <c:pt idx="208">
                  <c:v>1466</c:v>
                </c:pt>
                <c:pt idx="209">
                  <c:v>1559</c:v>
                </c:pt>
                <c:pt idx="210">
                  <c:v>1569</c:v>
                </c:pt>
                <c:pt idx="211">
                  <c:v>1575</c:v>
                </c:pt>
                <c:pt idx="212">
                  <c:v>1456</c:v>
                </c:pt>
                <c:pt idx="213">
                  <c:v>1487</c:v>
                </c:pt>
                <c:pt idx="214">
                  <c:v>1549</c:v>
                </c:pt>
                <c:pt idx="215">
                  <c:v>2178</c:v>
                </c:pt>
                <c:pt idx="216">
                  <c:v>1423</c:v>
                </c:pt>
                <c:pt idx="217">
                  <c:v>1312</c:v>
                </c:pt>
                <c:pt idx="218">
                  <c:v>1465</c:v>
                </c:pt>
                <c:pt idx="219">
                  <c:v>1488</c:v>
                </c:pt>
                <c:pt idx="220">
                  <c:v>1577</c:v>
                </c:pt>
                <c:pt idx="221">
                  <c:v>1591</c:v>
                </c:pt>
                <c:pt idx="222">
                  <c:v>1669</c:v>
                </c:pt>
                <c:pt idx="223">
                  <c:v>1697</c:v>
                </c:pt>
                <c:pt idx="224">
                  <c:v>1659</c:v>
                </c:pt>
                <c:pt idx="225">
                  <c:v>1597</c:v>
                </c:pt>
                <c:pt idx="226">
                  <c:v>1728</c:v>
                </c:pt>
                <c:pt idx="227">
                  <c:v>2326</c:v>
                </c:pt>
                <c:pt idx="228">
                  <c:v>1529</c:v>
                </c:pt>
                <c:pt idx="229">
                  <c:v>1395</c:v>
                </c:pt>
                <c:pt idx="230">
                  <c:v>1567</c:v>
                </c:pt>
                <c:pt idx="231">
                  <c:v>1536</c:v>
                </c:pt>
                <c:pt idx="232">
                  <c:v>1682</c:v>
                </c:pt>
                <c:pt idx="233">
                  <c:v>1675</c:v>
                </c:pt>
                <c:pt idx="234">
                  <c:v>1758</c:v>
                </c:pt>
                <c:pt idx="235">
                  <c:v>1708</c:v>
                </c:pt>
                <c:pt idx="236">
                  <c:v>1561</c:v>
                </c:pt>
                <c:pt idx="237">
                  <c:v>1643</c:v>
                </c:pt>
                <c:pt idx="238">
                  <c:v>1635</c:v>
                </c:pt>
                <c:pt idx="239">
                  <c:v>2240</c:v>
                </c:pt>
                <c:pt idx="240">
                  <c:v>1485</c:v>
                </c:pt>
                <c:pt idx="241">
                  <c:v>1376</c:v>
                </c:pt>
                <c:pt idx="242">
                  <c:v>1459</c:v>
                </c:pt>
                <c:pt idx="243">
                  <c:v>1526</c:v>
                </c:pt>
                <c:pt idx="244">
                  <c:v>1659</c:v>
                </c:pt>
                <c:pt idx="245">
                  <c:v>1623</c:v>
                </c:pt>
                <c:pt idx="246">
                  <c:v>1731</c:v>
                </c:pt>
                <c:pt idx="247">
                  <c:v>1662</c:v>
                </c:pt>
                <c:pt idx="248">
                  <c:v>1589</c:v>
                </c:pt>
                <c:pt idx="249">
                  <c:v>1683</c:v>
                </c:pt>
                <c:pt idx="250">
                  <c:v>1672</c:v>
                </c:pt>
                <c:pt idx="251">
                  <c:v>2361</c:v>
                </c:pt>
                <c:pt idx="252">
                  <c:v>1480</c:v>
                </c:pt>
                <c:pt idx="253">
                  <c:v>1385</c:v>
                </c:pt>
                <c:pt idx="254">
                  <c:v>1505</c:v>
                </c:pt>
                <c:pt idx="255">
                  <c:v>1576</c:v>
                </c:pt>
                <c:pt idx="256">
                  <c:v>1649</c:v>
                </c:pt>
                <c:pt idx="257">
                  <c:v>1684</c:v>
                </c:pt>
                <c:pt idx="258">
                  <c:v>1748</c:v>
                </c:pt>
                <c:pt idx="259">
                  <c:v>1642</c:v>
                </c:pt>
                <c:pt idx="260">
                  <c:v>1571</c:v>
                </c:pt>
                <c:pt idx="261">
                  <c:v>1567</c:v>
                </c:pt>
                <c:pt idx="262">
                  <c:v>1637</c:v>
                </c:pt>
                <c:pt idx="263">
                  <c:v>2397</c:v>
                </c:pt>
                <c:pt idx="264">
                  <c:v>1483</c:v>
                </c:pt>
                <c:pt idx="265">
                  <c:v>1390</c:v>
                </c:pt>
                <c:pt idx="266">
                  <c:v>1562</c:v>
                </c:pt>
                <c:pt idx="267">
                  <c:v>1573</c:v>
                </c:pt>
                <c:pt idx="268">
                  <c:v>1718</c:v>
                </c:pt>
                <c:pt idx="269">
                  <c:v>1752</c:v>
                </c:pt>
                <c:pt idx="270">
                  <c:v>1809</c:v>
                </c:pt>
                <c:pt idx="271">
                  <c:v>1759</c:v>
                </c:pt>
                <c:pt idx="272">
                  <c:v>1698</c:v>
                </c:pt>
                <c:pt idx="273">
                  <c:v>1643</c:v>
                </c:pt>
                <c:pt idx="274">
                  <c:v>1718</c:v>
                </c:pt>
                <c:pt idx="275">
                  <c:v>2399</c:v>
                </c:pt>
                <c:pt idx="276">
                  <c:v>1551</c:v>
                </c:pt>
                <c:pt idx="277">
                  <c:v>1497</c:v>
                </c:pt>
                <c:pt idx="278">
                  <c:v>1697</c:v>
                </c:pt>
                <c:pt idx="279">
                  <c:v>1672</c:v>
                </c:pt>
                <c:pt idx="280">
                  <c:v>1805</c:v>
                </c:pt>
                <c:pt idx="281">
                  <c:v>1903</c:v>
                </c:pt>
                <c:pt idx="282">
                  <c:v>1928</c:v>
                </c:pt>
                <c:pt idx="283">
                  <c:v>1963</c:v>
                </c:pt>
                <c:pt idx="284">
                  <c:v>1807</c:v>
                </c:pt>
                <c:pt idx="285">
                  <c:v>1843</c:v>
                </c:pt>
                <c:pt idx="286">
                  <c:v>1950</c:v>
                </c:pt>
                <c:pt idx="287">
                  <c:v>2736</c:v>
                </c:pt>
                <c:pt idx="288">
                  <c:v>1798</c:v>
                </c:pt>
                <c:pt idx="289">
                  <c:v>1700</c:v>
                </c:pt>
                <c:pt idx="290">
                  <c:v>1901</c:v>
                </c:pt>
                <c:pt idx="291">
                  <c:v>1820</c:v>
                </c:pt>
                <c:pt idx="292">
                  <c:v>1982</c:v>
                </c:pt>
                <c:pt idx="293">
                  <c:v>1957</c:v>
                </c:pt>
                <c:pt idx="294">
                  <c:v>2076</c:v>
                </c:pt>
                <c:pt idx="295">
                  <c:v>2107</c:v>
                </c:pt>
                <c:pt idx="296">
                  <c:v>1799</c:v>
                </c:pt>
                <c:pt idx="297">
                  <c:v>1854</c:v>
                </c:pt>
                <c:pt idx="298">
                  <c:v>1968</c:v>
                </c:pt>
                <c:pt idx="299">
                  <c:v>2364</c:v>
                </c:pt>
                <c:pt idx="300">
                  <c:v>1662</c:v>
                </c:pt>
                <c:pt idx="301">
                  <c:v>1681</c:v>
                </c:pt>
                <c:pt idx="302">
                  <c:v>1725</c:v>
                </c:pt>
                <c:pt idx="303">
                  <c:v>1796</c:v>
                </c:pt>
                <c:pt idx="304">
                  <c:v>1938</c:v>
                </c:pt>
                <c:pt idx="305">
                  <c:v>1871</c:v>
                </c:pt>
                <c:pt idx="306">
                  <c:v>2001</c:v>
                </c:pt>
                <c:pt idx="307">
                  <c:v>1934</c:v>
                </c:pt>
                <c:pt idx="308">
                  <c:v>1825</c:v>
                </c:pt>
                <c:pt idx="309">
                  <c:v>1930</c:v>
                </c:pt>
                <c:pt idx="310">
                  <c:v>1867</c:v>
                </c:pt>
                <c:pt idx="311">
                  <c:v>2553</c:v>
                </c:pt>
                <c:pt idx="312">
                  <c:v>1624</c:v>
                </c:pt>
                <c:pt idx="313">
                  <c:v>1533</c:v>
                </c:pt>
                <c:pt idx="314">
                  <c:v>1676</c:v>
                </c:pt>
                <c:pt idx="315">
                  <c:v>1706</c:v>
                </c:pt>
                <c:pt idx="316">
                  <c:v>1781</c:v>
                </c:pt>
                <c:pt idx="317">
                  <c:v>1772</c:v>
                </c:pt>
                <c:pt idx="318">
                  <c:v>1922</c:v>
                </c:pt>
                <c:pt idx="319">
                  <c:v>1743</c:v>
                </c:pt>
                <c:pt idx="320">
                  <c:v>1669</c:v>
                </c:pt>
                <c:pt idx="321">
                  <c:v>1713</c:v>
                </c:pt>
                <c:pt idx="322">
                  <c:v>1733</c:v>
                </c:pt>
                <c:pt idx="323">
                  <c:v>2369</c:v>
                </c:pt>
                <c:pt idx="324">
                  <c:v>1491</c:v>
                </c:pt>
                <c:pt idx="325">
                  <c:v>1445</c:v>
                </c:pt>
                <c:pt idx="326">
                  <c:v>1643</c:v>
                </c:pt>
                <c:pt idx="327">
                  <c:v>1683</c:v>
                </c:pt>
                <c:pt idx="328">
                  <c:v>1751</c:v>
                </c:pt>
                <c:pt idx="329">
                  <c:v>1774</c:v>
                </c:pt>
                <c:pt idx="330">
                  <c:v>1893</c:v>
                </c:pt>
                <c:pt idx="331">
                  <c:v>1776</c:v>
                </c:pt>
                <c:pt idx="332">
                  <c:v>1743</c:v>
                </c:pt>
                <c:pt idx="333">
                  <c:v>1728</c:v>
                </c:pt>
                <c:pt idx="334">
                  <c:v>1769</c:v>
                </c:pt>
                <c:pt idx="335">
                  <c:v>2431</c:v>
                </c:pt>
                <c:pt idx="336" formatCode="0">
                  <c:v>1560.6793844357501</c:v>
                </c:pt>
                <c:pt idx="337" formatCode="0">
                  <c:v>1534.0853665018631</c:v>
                </c:pt>
                <c:pt idx="338" formatCode="0">
                  <c:v>1715.5141306875646</c:v>
                </c:pt>
                <c:pt idx="339" formatCode="0">
                  <c:v>1742.4613901878813</c:v>
                </c:pt>
                <c:pt idx="340" formatCode="0">
                  <c:v>1821.3387111656282</c:v>
                </c:pt>
                <c:pt idx="341" formatCode="0">
                  <c:v>1834.8698981465539</c:v>
                </c:pt>
                <c:pt idx="342" formatCode="0">
                  <c:v>1959.4295243257734</c:v>
                </c:pt>
                <c:pt idx="343" formatCode="0">
                  <c:v>1846.5926912223454</c:v>
                </c:pt>
                <c:pt idx="344" formatCode="0">
                  <c:v>1789.2665073620024</c:v>
                </c:pt>
                <c:pt idx="345" formatCode="0">
                  <c:v>1793.2103986062066</c:v>
                </c:pt>
                <c:pt idx="346" formatCode="0">
                  <c:v>1829.3142862015206</c:v>
                </c:pt>
                <c:pt idx="347" formatCode="0">
                  <c:v>2479.1578578424578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9-4DE9-81BE-5282BE305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81512"/>
        <c:axId val="666181192"/>
      </c:scatterChart>
      <c:valAx>
        <c:axId val="6661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1192"/>
        <c:crosses val="autoZero"/>
        <c:crossBetween val="midCat"/>
      </c:valAx>
      <c:valAx>
        <c:axId val="6661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Irregular Component</a:t>
            </a:r>
          </a:p>
        </c:rich>
      </c:tx>
      <c:layout>
        <c:manualLayout>
          <c:xMode val="edge"/>
          <c:yMode val="edge"/>
          <c:x val="0.42625759768451521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'US Liquor Sales'!$N$2:$N$337</c:f>
              <c:numCache>
                <c:formatCode>0.0000</c:formatCode>
                <c:ptCount val="336"/>
                <c:pt idx="0">
                  <c:v>0.94871753056799535</c:v>
                </c:pt>
                <c:pt idx="1">
                  <c:v>0.96996465875951232</c:v>
                </c:pt>
                <c:pt idx="2">
                  <c:v>0.97035243546180239</c:v>
                </c:pt>
                <c:pt idx="3">
                  <c:v>0.94395602021650027</c:v>
                </c:pt>
                <c:pt idx="4">
                  <c:v>0.92343320528022732</c:v>
                </c:pt>
                <c:pt idx="5">
                  <c:v>0.93263914006333215</c:v>
                </c:pt>
                <c:pt idx="6">
                  <c:v>0.87257412862440598</c:v>
                </c:pt>
                <c:pt idx="7">
                  <c:v>0.89486276460242098</c:v>
                </c:pt>
                <c:pt idx="8">
                  <c:v>0.96338340741577821</c:v>
                </c:pt>
                <c:pt idx="9">
                  <c:v>0.90999251307209639</c:v>
                </c:pt>
                <c:pt idx="10">
                  <c:v>0.95274395316458804</c:v>
                </c:pt>
                <c:pt idx="11">
                  <c:v>1.0036684507753306</c:v>
                </c:pt>
                <c:pt idx="12">
                  <c:v>0.94324893046196245</c:v>
                </c:pt>
                <c:pt idx="13">
                  <c:v>0.96147647695772043</c:v>
                </c:pt>
                <c:pt idx="14">
                  <c:v>0.96434941705673038</c:v>
                </c:pt>
                <c:pt idx="15">
                  <c:v>0.92120663871611319</c:v>
                </c:pt>
                <c:pt idx="16">
                  <c:v>0.95898207244032674</c:v>
                </c:pt>
                <c:pt idx="17">
                  <c:v>0.91338300846055021</c:v>
                </c:pt>
                <c:pt idx="18">
                  <c:v>0.90184983385950579</c:v>
                </c:pt>
                <c:pt idx="19">
                  <c:v>0.94785194910697201</c:v>
                </c:pt>
                <c:pt idx="20">
                  <c:v>0.91575690187384629</c:v>
                </c:pt>
                <c:pt idx="21">
                  <c:v>0.94884655387734174</c:v>
                </c:pt>
                <c:pt idx="22">
                  <c:v>1.0130621261671813</c:v>
                </c:pt>
                <c:pt idx="23">
                  <c:v>0.93143980098847268</c:v>
                </c:pt>
                <c:pt idx="24">
                  <c:v>1.0068789942133811</c:v>
                </c:pt>
                <c:pt idx="25">
                  <c:v>0.94031205381728555</c:v>
                </c:pt>
                <c:pt idx="26">
                  <c:v>0.91625809619461529</c:v>
                </c:pt>
                <c:pt idx="27">
                  <c:v>0.92883553435302924</c:v>
                </c:pt>
                <c:pt idx="28">
                  <c:v>0.95979714678631067</c:v>
                </c:pt>
                <c:pt idx="29">
                  <c:v>0.90141256535093639</c:v>
                </c:pt>
                <c:pt idx="30">
                  <c:v>0.90745652982206926</c:v>
                </c:pt>
                <c:pt idx="31">
                  <c:v>0.93807135597623559</c:v>
                </c:pt>
                <c:pt idx="32">
                  <c:v>0.89608228317288907</c:v>
                </c:pt>
                <c:pt idx="33">
                  <c:v>0.9213479123687085</c:v>
                </c:pt>
                <c:pt idx="34">
                  <c:v>0.92964811042102502</c:v>
                </c:pt>
                <c:pt idx="35">
                  <c:v>0.91695115898503221</c:v>
                </c:pt>
                <c:pt idx="36">
                  <c:v>0.99178365346503905</c:v>
                </c:pt>
                <c:pt idx="37">
                  <c:v>0.91410929112774608</c:v>
                </c:pt>
                <c:pt idx="38">
                  <c:v>0.91060083179214557</c:v>
                </c:pt>
                <c:pt idx="39">
                  <c:v>0.94563022319155798</c:v>
                </c:pt>
                <c:pt idx="40">
                  <c:v>0.95506152500425556</c:v>
                </c:pt>
                <c:pt idx="41">
                  <c:v>0.91936906407276786</c:v>
                </c:pt>
                <c:pt idx="42">
                  <c:v>0.93268580682288527</c:v>
                </c:pt>
                <c:pt idx="43">
                  <c:v>0.94272115921534516</c:v>
                </c:pt>
                <c:pt idx="44">
                  <c:v>0.93721150656379437</c:v>
                </c:pt>
                <c:pt idx="45">
                  <c:v>0.95670506721092763</c:v>
                </c:pt>
                <c:pt idx="46">
                  <c:v>0.93795582787471798</c:v>
                </c:pt>
                <c:pt idx="47">
                  <c:v>0.92311808844008214</c:v>
                </c:pt>
                <c:pt idx="48">
                  <c:v>0.9873709722901427</c:v>
                </c:pt>
                <c:pt idx="49">
                  <c:v>0.95200159191143841</c:v>
                </c:pt>
                <c:pt idx="50">
                  <c:v>0.94706313460664016</c:v>
                </c:pt>
                <c:pt idx="51">
                  <c:v>0.96564323363619264</c:v>
                </c:pt>
                <c:pt idx="52">
                  <c:v>0.95602935618989426</c:v>
                </c:pt>
                <c:pt idx="53">
                  <c:v>0.97133738239157885</c:v>
                </c:pt>
                <c:pt idx="54">
                  <c:v>0.98318862686873854</c:v>
                </c:pt>
                <c:pt idx="55">
                  <c:v>0.92113979550448</c:v>
                </c:pt>
                <c:pt idx="56">
                  <c:v>0.97038960314802147</c:v>
                </c:pt>
                <c:pt idx="57">
                  <c:v>0.98245456435064815</c:v>
                </c:pt>
                <c:pt idx="58">
                  <c:v>0.97302648452304852</c:v>
                </c:pt>
                <c:pt idx="59">
                  <c:v>0.99487655790136431</c:v>
                </c:pt>
                <c:pt idx="60">
                  <c:v>0.95661289454657616</c:v>
                </c:pt>
                <c:pt idx="61">
                  <c:v>0.98224550020176837</c:v>
                </c:pt>
                <c:pt idx="62">
                  <c:v>1.0202442032206069</c:v>
                </c:pt>
                <c:pt idx="63">
                  <c:v>0.96647713445097672</c:v>
                </c:pt>
                <c:pt idx="64">
                  <c:v>0.94974416501216563</c:v>
                </c:pt>
                <c:pt idx="65">
                  <c:v>0.96976484581935096</c:v>
                </c:pt>
                <c:pt idx="66">
                  <c:v>0.95477131352862876</c:v>
                </c:pt>
                <c:pt idx="67">
                  <c:v>0.92740438167289085</c:v>
                </c:pt>
                <c:pt idx="68">
                  <c:v>0.96796578943543654</c:v>
                </c:pt>
                <c:pt idx="69">
                  <c:v>0.95086536897073792</c:v>
                </c:pt>
                <c:pt idx="70">
                  <c:v>0.94586484698856077</c:v>
                </c:pt>
                <c:pt idx="71">
                  <c:v>0.93732372522637031</c:v>
                </c:pt>
                <c:pt idx="72">
                  <c:v>0.93587061962150075</c:v>
                </c:pt>
                <c:pt idx="73">
                  <c:v>0.9502367149516745</c:v>
                </c:pt>
                <c:pt idx="74">
                  <c:v>0.96082784608456384</c:v>
                </c:pt>
                <c:pt idx="75">
                  <c:v>0.92620839223769547</c:v>
                </c:pt>
                <c:pt idx="76">
                  <c:v>0.94643611742066514</c:v>
                </c:pt>
                <c:pt idx="77">
                  <c:v>0.97945630081401291</c:v>
                </c:pt>
                <c:pt idx="78">
                  <c:v>0.9328245078354106</c:v>
                </c:pt>
                <c:pt idx="79">
                  <c:v>0.94696347528719593</c:v>
                </c:pt>
                <c:pt idx="80">
                  <c:v>0.92924624919865106</c:v>
                </c:pt>
                <c:pt idx="81">
                  <c:v>0.93290030237546406</c:v>
                </c:pt>
                <c:pt idx="82">
                  <c:v>0.94753339311400886</c:v>
                </c:pt>
                <c:pt idx="83">
                  <c:v>0.9637273295106602</c:v>
                </c:pt>
                <c:pt idx="84">
                  <c:v>0.94969047618338531</c:v>
                </c:pt>
                <c:pt idx="85">
                  <c:v>0.94321537101592889</c:v>
                </c:pt>
                <c:pt idx="86">
                  <c:v>0.95623295614358772</c:v>
                </c:pt>
                <c:pt idx="87">
                  <c:v>0.95420159426893358</c:v>
                </c:pt>
                <c:pt idx="88">
                  <c:v>0.95300467404100642</c:v>
                </c:pt>
                <c:pt idx="89">
                  <c:v>0.93678770128848632</c:v>
                </c:pt>
                <c:pt idx="90">
                  <c:v>0.95706916840399725</c:v>
                </c:pt>
                <c:pt idx="91">
                  <c:v>1.0092331809946029</c:v>
                </c:pt>
                <c:pt idx="92">
                  <c:v>0.95310549564492986</c:v>
                </c:pt>
                <c:pt idx="93">
                  <c:v>0.9830539475672686</c:v>
                </c:pt>
                <c:pt idx="94">
                  <c:v>1.010870118039414</c:v>
                </c:pt>
                <c:pt idx="95">
                  <c:v>0.95579471613523104</c:v>
                </c:pt>
                <c:pt idx="96">
                  <c:v>0.97783712888542873</c:v>
                </c:pt>
                <c:pt idx="97">
                  <c:v>0.95837267096194012</c:v>
                </c:pt>
                <c:pt idx="98">
                  <c:v>0.98252473633064019</c:v>
                </c:pt>
                <c:pt idx="99">
                  <c:v>0.94148837422236686</c:v>
                </c:pt>
                <c:pt idx="100">
                  <c:v>1.024942311244863</c:v>
                </c:pt>
                <c:pt idx="101">
                  <c:v>0.97694646577989375</c:v>
                </c:pt>
                <c:pt idx="102">
                  <c:v>0.98915558776147294</c:v>
                </c:pt>
                <c:pt idx="103">
                  <c:v>0.99931240352889683</c:v>
                </c:pt>
                <c:pt idx="104">
                  <c:v>0.97449574675167527</c:v>
                </c:pt>
                <c:pt idx="105">
                  <c:v>1.0061243111076132</c:v>
                </c:pt>
                <c:pt idx="106">
                  <c:v>0.97729011422954071</c:v>
                </c:pt>
                <c:pt idx="107">
                  <c:v>0.95770747659168276</c:v>
                </c:pt>
                <c:pt idx="108">
                  <c:v>0.98061459234684678</c:v>
                </c:pt>
                <c:pt idx="109">
                  <c:v>0.96521321156039486</c:v>
                </c:pt>
                <c:pt idx="110">
                  <c:v>0.95049547709029902</c:v>
                </c:pt>
                <c:pt idx="111">
                  <c:v>0.98843652977882634</c:v>
                </c:pt>
                <c:pt idx="112">
                  <c:v>0.96417060486855843</c:v>
                </c:pt>
                <c:pt idx="113">
                  <c:v>0.98011996682549729</c:v>
                </c:pt>
                <c:pt idx="114">
                  <c:v>1.0189550758997417</c:v>
                </c:pt>
                <c:pt idx="115">
                  <c:v>0.94259872345076989</c:v>
                </c:pt>
                <c:pt idx="116">
                  <c:v>0.96650111890425328</c:v>
                </c:pt>
                <c:pt idx="117">
                  <c:v>0.9966186335736652</c:v>
                </c:pt>
                <c:pt idx="118">
                  <c:v>0.96620143972289885</c:v>
                </c:pt>
                <c:pt idx="119">
                  <c:v>0.97133633631044691</c:v>
                </c:pt>
                <c:pt idx="120">
                  <c:v>0.93417099586274965</c:v>
                </c:pt>
                <c:pt idx="121">
                  <c:v>1.004742198958255</c:v>
                </c:pt>
                <c:pt idx="122">
                  <c:v>0.96864952425381812</c:v>
                </c:pt>
                <c:pt idx="123">
                  <c:v>0.99285749778255439</c:v>
                </c:pt>
                <c:pt idx="124">
                  <c:v>0.94903331155818516</c:v>
                </c:pt>
                <c:pt idx="125">
                  <c:v>0.97491294605160739</c:v>
                </c:pt>
                <c:pt idx="126">
                  <c:v>0.97677804922991252</c:v>
                </c:pt>
                <c:pt idx="127">
                  <c:v>0.94287686342361066</c:v>
                </c:pt>
                <c:pt idx="128">
                  <c:v>0.96204204289002015</c:v>
                </c:pt>
                <c:pt idx="129">
                  <c:v>0.97174494827695479</c:v>
                </c:pt>
                <c:pt idx="130">
                  <c:v>0.9718476737317312</c:v>
                </c:pt>
                <c:pt idx="131">
                  <c:v>1.005772160122731</c:v>
                </c:pt>
                <c:pt idx="132">
                  <c:v>0.9231438755868705</c:v>
                </c:pt>
                <c:pt idx="133">
                  <c:v>0.95442881912071564</c:v>
                </c:pt>
                <c:pt idx="134">
                  <c:v>0.97858501459719438</c:v>
                </c:pt>
                <c:pt idx="135">
                  <c:v>0.94475073783023922</c:v>
                </c:pt>
                <c:pt idx="136">
                  <c:v>0.94305205769644529</c:v>
                </c:pt>
                <c:pt idx="137">
                  <c:v>0.97874811173122378</c:v>
                </c:pt>
                <c:pt idx="138">
                  <c:v>0.96368176654072801</c:v>
                </c:pt>
                <c:pt idx="139">
                  <c:v>0.97072156403583043</c:v>
                </c:pt>
                <c:pt idx="140">
                  <c:v>1.0156387468697885</c:v>
                </c:pt>
                <c:pt idx="141">
                  <c:v>0.96548448651923402</c:v>
                </c:pt>
                <c:pt idx="142">
                  <c:v>0.99116326488838369</c:v>
                </c:pt>
                <c:pt idx="143">
                  <c:v>1.0016012323227399</c:v>
                </c:pt>
                <c:pt idx="144">
                  <c:v>0.97445857927261581</c:v>
                </c:pt>
                <c:pt idx="145">
                  <c:v>0.99978624651322212</c:v>
                </c:pt>
                <c:pt idx="146">
                  <c:v>1.0109309660888997</c:v>
                </c:pt>
                <c:pt idx="147">
                  <c:v>0.97205645759274661</c:v>
                </c:pt>
                <c:pt idx="148">
                  <c:v>0.97231664870488388</c:v>
                </c:pt>
                <c:pt idx="149">
                  <c:v>1.0634218828989768</c:v>
                </c:pt>
                <c:pt idx="150">
                  <c:v>1.0312861350621592</c:v>
                </c:pt>
                <c:pt idx="151">
                  <c:v>1.0641820103637338</c:v>
                </c:pt>
                <c:pt idx="152">
                  <c:v>1.0722811764210576</c:v>
                </c:pt>
                <c:pt idx="153">
                  <c:v>1.0324428450323233</c:v>
                </c:pt>
                <c:pt idx="154">
                  <c:v>1.0702904405385492</c:v>
                </c:pt>
                <c:pt idx="155">
                  <c:v>1.1120474218746059</c:v>
                </c:pt>
                <c:pt idx="156">
                  <c:v>1.131861164114317</c:v>
                </c:pt>
                <c:pt idx="157">
                  <c:v>1.1634999941974389</c:v>
                </c:pt>
                <c:pt idx="158">
                  <c:v>1.1006107726586289</c:v>
                </c:pt>
                <c:pt idx="159">
                  <c:v>1.0943124890371454</c:v>
                </c:pt>
                <c:pt idx="160">
                  <c:v>1.1195777076493278</c:v>
                </c:pt>
                <c:pt idx="161">
                  <c:v>1.0774078079467493</c:v>
                </c:pt>
                <c:pt idx="162">
                  <c:v>1.0656253447095538</c:v>
                </c:pt>
                <c:pt idx="163">
                  <c:v>1.1146442745364122</c:v>
                </c:pt>
                <c:pt idx="164">
                  <c:v>1.0672801339961311</c:v>
                </c:pt>
                <c:pt idx="165">
                  <c:v>1.0986678657241735</c:v>
                </c:pt>
                <c:pt idx="166">
                  <c:v>1.1131004074628461</c:v>
                </c:pt>
                <c:pt idx="167">
                  <c:v>1.1033381434665681</c:v>
                </c:pt>
                <c:pt idx="168">
                  <c:v>1.1346650183679965</c:v>
                </c:pt>
                <c:pt idx="169">
                  <c:v>1.1273001111948657</c:v>
                </c:pt>
                <c:pt idx="170">
                  <c:v>1.0768619527775878</c:v>
                </c:pt>
                <c:pt idx="171">
                  <c:v>1.1052349871672309</c:v>
                </c:pt>
                <c:pt idx="172">
                  <c:v>1.1067302640691741</c:v>
                </c:pt>
                <c:pt idx="173">
                  <c:v>1.0880147449430324</c:v>
                </c:pt>
                <c:pt idx="174">
                  <c:v>1.0986711046610165</c:v>
                </c:pt>
                <c:pt idx="175">
                  <c:v>1.1087997152188365</c:v>
                </c:pt>
                <c:pt idx="176">
                  <c:v>1.1111550886236141</c:v>
                </c:pt>
                <c:pt idx="177">
                  <c:v>1.1300035946021412</c:v>
                </c:pt>
                <c:pt idx="178">
                  <c:v>1.0775293838719215</c:v>
                </c:pt>
                <c:pt idx="179">
                  <c:v>1.1506339414314277</c:v>
                </c:pt>
                <c:pt idx="180">
                  <c:v>1.1175434722554987</c:v>
                </c:pt>
                <c:pt idx="181">
                  <c:v>1.1129823424792262</c:v>
                </c:pt>
                <c:pt idx="182">
                  <c:v>1.1016455037228383</c:v>
                </c:pt>
                <c:pt idx="183">
                  <c:v>1.1349917770644264</c:v>
                </c:pt>
                <c:pt idx="184">
                  <c:v>1.0999909615655223</c:v>
                </c:pt>
                <c:pt idx="185">
                  <c:v>1.0796685826045971</c:v>
                </c:pt>
                <c:pt idx="186">
                  <c:v>1.1091620163207592</c:v>
                </c:pt>
                <c:pt idx="187">
                  <c:v>1.0545022708258112</c:v>
                </c:pt>
                <c:pt idx="188">
                  <c:v>1.0847465983588613</c:v>
                </c:pt>
                <c:pt idx="189">
                  <c:v>1.0945386484342468</c:v>
                </c:pt>
                <c:pt idx="190">
                  <c:v>1.0679994513759057</c:v>
                </c:pt>
                <c:pt idx="191">
                  <c:v>1.0930052415349734</c:v>
                </c:pt>
                <c:pt idx="192">
                  <c:v>1.0819483381451627</c:v>
                </c:pt>
                <c:pt idx="193">
                  <c:v>1.1014041051847641</c:v>
                </c:pt>
                <c:pt idx="194">
                  <c:v>1.1032478809625037</c:v>
                </c:pt>
                <c:pt idx="195">
                  <c:v>1.1329809970792737</c:v>
                </c:pt>
                <c:pt idx="196">
                  <c:v>1.0719182194496824</c:v>
                </c:pt>
                <c:pt idx="197">
                  <c:v>1.100589151667946</c:v>
                </c:pt>
                <c:pt idx="198">
                  <c:v>1.1082370800618542</c:v>
                </c:pt>
                <c:pt idx="199">
                  <c:v>1.1038590361760314</c:v>
                </c:pt>
                <c:pt idx="200">
                  <c:v>1.1356421504576337</c:v>
                </c:pt>
                <c:pt idx="201">
                  <c:v>1.0941108515921165</c:v>
                </c:pt>
                <c:pt idx="202">
                  <c:v>1.1075855286275562</c:v>
                </c:pt>
                <c:pt idx="203">
                  <c:v>1.1678353397931758</c:v>
                </c:pt>
                <c:pt idx="204">
                  <c:v>1.0489269271374033</c:v>
                </c:pt>
                <c:pt idx="205">
                  <c:v>1.0407925642274216</c:v>
                </c:pt>
                <c:pt idx="206">
                  <c:v>1.0290783664703955</c:v>
                </c:pt>
                <c:pt idx="207">
                  <c:v>0.99520522201922634</c:v>
                </c:pt>
                <c:pt idx="208">
                  <c:v>0.99559593676389668</c:v>
                </c:pt>
                <c:pt idx="209">
                  <c:v>1.0506079399369257</c:v>
                </c:pt>
                <c:pt idx="210">
                  <c:v>1.0066487960819259</c:v>
                </c:pt>
                <c:pt idx="211">
                  <c:v>1.0371192284875603</c:v>
                </c:pt>
                <c:pt idx="212">
                  <c:v>1.0179473266254824</c:v>
                </c:pt>
                <c:pt idx="213">
                  <c:v>1.0120419938650895</c:v>
                </c:pt>
                <c:pt idx="214">
                  <c:v>1.0193587110213194</c:v>
                </c:pt>
                <c:pt idx="215">
                  <c:v>1.0369830654475787</c:v>
                </c:pt>
                <c:pt idx="216">
                  <c:v>1.0461462806282522</c:v>
                </c:pt>
                <c:pt idx="217">
                  <c:v>1.0185573290852581</c:v>
                </c:pt>
                <c:pt idx="218">
                  <c:v>1.0387593023134014</c:v>
                </c:pt>
                <c:pt idx="219">
                  <c:v>1.0496643369017458</c:v>
                </c:pt>
                <c:pt idx="220">
                  <c:v>1.0340404584086209</c:v>
                </c:pt>
                <c:pt idx="221">
                  <c:v>1.0352992419934133</c:v>
                </c:pt>
                <c:pt idx="222">
                  <c:v>1.0340861603387308</c:v>
                </c:pt>
                <c:pt idx="223">
                  <c:v>1.0792430724340809</c:v>
                </c:pt>
                <c:pt idx="224">
                  <c:v>1.1203231421430422</c:v>
                </c:pt>
                <c:pt idx="225">
                  <c:v>1.0499507061438953</c:v>
                </c:pt>
                <c:pt idx="226">
                  <c:v>1.0985984369639097</c:v>
                </c:pt>
                <c:pt idx="227">
                  <c:v>1.0700056191439442</c:v>
                </c:pt>
                <c:pt idx="228">
                  <c:v>1.086176133562081</c:v>
                </c:pt>
                <c:pt idx="229">
                  <c:v>1.0465827163926733</c:v>
                </c:pt>
                <c:pt idx="230">
                  <c:v>1.0738316908259018</c:v>
                </c:pt>
                <c:pt idx="231">
                  <c:v>1.0472988273800676</c:v>
                </c:pt>
                <c:pt idx="232">
                  <c:v>1.0661184399426089</c:v>
                </c:pt>
                <c:pt idx="233">
                  <c:v>1.0537210419551184</c:v>
                </c:pt>
                <c:pt idx="234">
                  <c:v>1.0531146416884123</c:v>
                </c:pt>
                <c:pt idx="235">
                  <c:v>1.0503226222488768</c:v>
                </c:pt>
                <c:pt idx="236">
                  <c:v>1.019384570072569</c:v>
                </c:pt>
                <c:pt idx="237">
                  <c:v>1.0446729913961552</c:v>
                </c:pt>
                <c:pt idx="238">
                  <c:v>1.0053844357001962</c:v>
                </c:pt>
                <c:pt idx="239">
                  <c:v>0.99674406228466073</c:v>
                </c:pt>
                <c:pt idx="240">
                  <c:v>1.0205127193692707</c:v>
                </c:pt>
                <c:pt idx="241">
                  <c:v>0.99874971788198663</c:v>
                </c:pt>
                <c:pt idx="242">
                  <c:v>0.96738837891911733</c:v>
                </c:pt>
                <c:pt idx="243">
                  <c:v>1.0068193220855373</c:v>
                </c:pt>
                <c:pt idx="244">
                  <c:v>1.0176126428185974</c:v>
                </c:pt>
                <c:pt idx="245">
                  <c:v>0.98815444945094721</c:v>
                </c:pt>
                <c:pt idx="246">
                  <c:v>1.0036630398690338</c:v>
                </c:pt>
                <c:pt idx="247">
                  <c:v>0.98932358069416904</c:v>
                </c:pt>
                <c:pt idx="248">
                  <c:v>1.00454578251386</c:v>
                </c:pt>
                <c:pt idx="249">
                  <c:v>1.036037785936905</c:v>
                </c:pt>
                <c:pt idx="250">
                  <c:v>0.9954905371945767</c:v>
                </c:pt>
                <c:pt idx="251">
                  <c:v>1.0173155248767829</c:v>
                </c:pt>
                <c:pt idx="252">
                  <c:v>0.98495210508983644</c:v>
                </c:pt>
                <c:pt idx="253">
                  <c:v>0.97361357690581574</c:v>
                </c:pt>
                <c:pt idx="254">
                  <c:v>0.96653519248983144</c:v>
                </c:pt>
                <c:pt idx="255">
                  <c:v>1.0072229388651408</c:v>
                </c:pt>
                <c:pt idx="256">
                  <c:v>0.97986387099614536</c:v>
                </c:pt>
                <c:pt idx="257">
                  <c:v>0.99333052224543605</c:v>
                </c:pt>
                <c:pt idx="258">
                  <c:v>0.98200541787284001</c:v>
                </c:pt>
                <c:pt idx="259">
                  <c:v>0.94710494769253284</c:v>
                </c:pt>
                <c:pt idx="260">
                  <c:v>0.9624439892436395</c:v>
                </c:pt>
                <c:pt idx="261">
                  <c:v>0.93486642168930567</c:v>
                </c:pt>
                <c:pt idx="262">
                  <c:v>0.94465686669423665</c:v>
                </c:pt>
                <c:pt idx="263">
                  <c:v>1.0011232234426011</c:v>
                </c:pt>
                <c:pt idx="264">
                  <c:v>0.95673014020279834</c:v>
                </c:pt>
                <c:pt idx="265">
                  <c:v>0.94728675511982197</c:v>
                </c:pt>
                <c:pt idx="266">
                  <c:v>0.97258316390377209</c:v>
                </c:pt>
                <c:pt idx="267">
                  <c:v>0.97475891092502309</c:v>
                </c:pt>
                <c:pt idx="268">
                  <c:v>0.9899236925665863</c:v>
                </c:pt>
                <c:pt idx="269">
                  <c:v>1.002197839881025</c:v>
                </c:pt>
                <c:pt idx="270">
                  <c:v>0.98562727397236682</c:v>
                </c:pt>
                <c:pt idx="271">
                  <c:v>0.98407076966946627</c:v>
                </c:pt>
                <c:pt idx="272">
                  <c:v>1.0090348893241379</c:v>
                </c:pt>
                <c:pt idx="273">
                  <c:v>0.95086935927263738</c:v>
                </c:pt>
                <c:pt idx="274">
                  <c:v>0.96179968071803867</c:v>
                </c:pt>
                <c:pt idx="275">
                  <c:v>0.97211799494692752</c:v>
                </c:pt>
                <c:pt idx="276">
                  <c:v>0.97087280956909272</c:v>
                </c:pt>
                <c:pt idx="277">
                  <c:v>0.98997342938460475</c:v>
                </c:pt>
                <c:pt idx="278">
                  <c:v>1.0254047070722008</c:v>
                </c:pt>
                <c:pt idx="279">
                  <c:v>1.0055531282888308</c:v>
                </c:pt>
                <c:pt idx="280">
                  <c:v>1.0094582711069766</c:v>
                </c:pt>
                <c:pt idx="281">
                  <c:v>1.0566300122435757</c:v>
                </c:pt>
                <c:pt idx="282">
                  <c:v>1.0197130966214076</c:v>
                </c:pt>
                <c:pt idx="283">
                  <c:v>1.0661283306044433</c:v>
                </c:pt>
                <c:pt idx="284">
                  <c:v>1.042526384488772</c:v>
                </c:pt>
                <c:pt idx="285">
                  <c:v>1.0356203776053652</c:v>
                </c:pt>
                <c:pt idx="286">
                  <c:v>1.0600331465348867</c:v>
                </c:pt>
                <c:pt idx="287">
                  <c:v>1.0766125588364863</c:v>
                </c:pt>
                <c:pt idx="288">
                  <c:v>1.0930145379005303</c:v>
                </c:pt>
                <c:pt idx="289">
                  <c:v>1.0918609025383599</c:v>
                </c:pt>
                <c:pt idx="290">
                  <c:v>1.115688692705646</c:v>
                </c:pt>
                <c:pt idx="291">
                  <c:v>1.0632079914452599</c:v>
                </c:pt>
                <c:pt idx="292">
                  <c:v>1.0767711430577804</c:v>
                </c:pt>
                <c:pt idx="293">
                  <c:v>1.0556353460503121</c:v>
                </c:pt>
                <c:pt idx="294">
                  <c:v>1.0667618236498968</c:v>
                </c:pt>
                <c:pt idx="295">
                  <c:v>1.1118672238759788</c:v>
                </c:pt>
                <c:pt idx="296">
                  <c:v>1.0085308545987492</c:v>
                </c:pt>
                <c:pt idx="297">
                  <c:v>1.0123807493346868</c:v>
                </c:pt>
                <c:pt idx="298">
                  <c:v>1.0396770460359519</c:v>
                </c:pt>
                <c:pt idx="299">
                  <c:v>0.90408411446005243</c:v>
                </c:pt>
                <c:pt idx="300">
                  <c:v>0.98200712409729785</c:v>
                </c:pt>
                <c:pt idx="301">
                  <c:v>1.0494522586400412</c:v>
                </c:pt>
                <c:pt idx="302">
                  <c:v>0.98413724322543206</c:v>
                </c:pt>
                <c:pt idx="303">
                  <c:v>1.0199708652698634</c:v>
                </c:pt>
                <c:pt idx="304">
                  <c:v>1.0236156606114153</c:v>
                </c:pt>
                <c:pt idx="305">
                  <c:v>0.98127095033060152</c:v>
                </c:pt>
                <c:pt idx="306">
                  <c:v>0.99978770920942972</c:v>
                </c:pt>
                <c:pt idx="307">
                  <c:v>0.99241621150428161</c:v>
                </c:pt>
                <c:pt idx="308">
                  <c:v>0.99494288212723481</c:v>
                </c:pt>
                <c:pt idx="309">
                  <c:v>1.0249362361048331</c:v>
                </c:pt>
                <c:pt idx="310">
                  <c:v>0.95929255720104578</c:v>
                </c:pt>
                <c:pt idx="311">
                  <c:v>0.94967160348458735</c:v>
                </c:pt>
                <c:pt idx="312">
                  <c:v>0.93338036888941323</c:v>
                </c:pt>
                <c:pt idx="313">
                  <c:v>0.93100875766545388</c:v>
                </c:pt>
                <c:pt idx="314">
                  <c:v>0.93021794535698987</c:v>
                </c:pt>
                <c:pt idx="315">
                  <c:v>0.94260981912210173</c:v>
                </c:pt>
                <c:pt idx="316">
                  <c:v>0.91526279500021346</c:v>
                </c:pt>
                <c:pt idx="317">
                  <c:v>0.90428375817195783</c:v>
                </c:pt>
                <c:pt idx="318">
                  <c:v>0.93447339483946923</c:v>
                </c:pt>
                <c:pt idx="319">
                  <c:v>0.87039120216267396</c:v>
                </c:pt>
                <c:pt idx="320">
                  <c:v>0.88551942613473733</c:v>
                </c:pt>
                <c:pt idx="321">
                  <c:v>0.8853806108712301</c:v>
                </c:pt>
                <c:pt idx="322">
                  <c:v>0.86669229341841181</c:v>
                </c:pt>
                <c:pt idx="323">
                  <c:v>0.85777563060274664</c:v>
                </c:pt>
                <c:pt idx="324">
                  <c:v>0.8341853506519431</c:v>
                </c:pt>
                <c:pt idx="325">
                  <c:v>0.85431472289881183</c:v>
                </c:pt>
                <c:pt idx="326">
                  <c:v>0.88779507763455956</c:v>
                </c:pt>
                <c:pt idx="327">
                  <c:v>0.90537279498218215</c:v>
                </c:pt>
                <c:pt idx="328">
                  <c:v>0.87616163760103072</c:v>
                </c:pt>
                <c:pt idx="329">
                  <c:v>0.88152882716273029</c:v>
                </c:pt>
                <c:pt idx="330">
                  <c:v>0.8962551010861517</c:v>
                </c:pt>
                <c:pt idx="331">
                  <c:v>0.8636802744520119</c:v>
                </c:pt>
                <c:pt idx="332">
                  <c:v>0.90065285597461708</c:v>
                </c:pt>
                <c:pt idx="333">
                  <c:v>0.86988113193505612</c:v>
                </c:pt>
                <c:pt idx="334">
                  <c:v>0.86171343606470263</c:v>
                </c:pt>
                <c:pt idx="335">
                  <c:v>0.85740750836517232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B-496A-A2D1-37256A7F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5144"/>
        <c:axId val="708993544"/>
      </c:scatterChart>
      <c:valAx>
        <c:axId val="70899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93544"/>
        <c:crosses val="autoZero"/>
        <c:crossBetween val="midCat"/>
      </c:valAx>
      <c:valAx>
        <c:axId val="7089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9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Sheet1!$D$2:$D$337</c:f>
              <c:numCache>
                <c:formatCode>General</c:formatCode>
                <c:ptCount val="336"/>
                <c:pt idx="0">
                  <c:v>480</c:v>
                </c:pt>
                <c:pt idx="1">
                  <c:v>467</c:v>
                </c:pt>
                <c:pt idx="2">
                  <c:v>514</c:v>
                </c:pt>
                <c:pt idx="3">
                  <c:v>505</c:v>
                </c:pt>
                <c:pt idx="4">
                  <c:v>534</c:v>
                </c:pt>
                <c:pt idx="5">
                  <c:v>546</c:v>
                </c:pt>
                <c:pt idx="6">
                  <c:v>539</c:v>
                </c:pt>
                <c:pt idx="7">
                  <c:v>541</c:v>
                </c:pt>
                <c:pt idx="8">
                  <c:v>551</c:v>
                </c:pt>
                <c:pt idx="9">
                  <c:v>537</c:v>
                </c:pt>
                <c:pt idx="10">
                  <c:v>584</c:v>
                </c:pt>
                <c:pt idx="11">
                  <c:v>854</c:v>
                </c:pt>
                <c:pt idx="12">
                  <c:v>522</c:v>
                </c:pt>
                <c:pt idx="13">
                  <c:v>506</c:v>
                </c:pt>
                <c:pt idx="14">
                  <c:v>558</c:v>
                </c:pt>
                <c:pt idx="15">
                  <c:v>538</c:v>
                </c:pt>
                <c:pt idx="16">
                  <c:v>605</c:v>
                </c:pt>
                <c:pt idx="17">
                  <c:v>583</c:v>
                </c:pt>
                <c:pt idx="18">
                  <c:v>607</c:v>
                </c:pt>
                <c:pt idx="19">
                  <c:v>624</c:v>
                </c:pt>
                <c:pt idx="20">
                  <c:v>570</c:v>
                </c:pt>
                <c:pt idx="21">
                  <c:v>609</c:v>
                </c:pt>
                <c:pt idx="22">
                  <c:v>675</c:v>
                </c:pt>
                <c:pt idx="23">
                  <c:v>861</c:v>
                </c:pt>
                <c:pt idx="24">
                  <c:v>605</c:v>
                </c:pt>
                <c:pt idx="25">
                  <c:v>537</c:v>
                </c:pt>
                <c:pt idx="26">
                  <c:v>575</c:v>
                </c:pt>
                <c:pt idx="27">
                  <c:v>588</c:v>
                </c:pt>
                <c:pt idx="28">
                  <c:v>656</c:v>
                </c:pt>
                <c:pt idx="29">
                  <c:v>623</c:v>
                </c:pt>
                <c:pt idx="30">
                  <c:v>661</c:v>
                </c:pt>
                <c:pt idx="31">
                  <c:v>668</c:v>
                </c:pt>
                <c:pt idx="32">
                  <c:v>603</c:v>
                </c:pt>
                <c:pt idx="33">
                  <c:v>639</c:v>
                </c:pt>
                <c:pt idx="34">
                  <c:v>669</c:v>
                </c:pt>
                <c:pt idx="35">
                  <c:v>915</c:v>
                </c:pt>
                <c:pt idx="36">
                  <c:v>643</c:v>
                </c:pt>
                <c:pt idx="37">
                  <c:v>563</c:v>
                </c:pt>
                <c:pt idx="38">
                  <c:v>616</c:v>
                </c:pt>
                <c:pt idx="39">
                  <c:v>645</c:v>
                </c:pt>
                <c:pt idx="40">
                  <c:v>703</c:v>
                </c:pt>
                <c:pt idx="41">
                  <c:v>684</c:v>
                </c:pt>
                <c:pt idx="42">
                  <c:v>731</c:v>
                </c:pt>
                <c:pt idx="43">
                  <c:v>722</c:v>
                </c:pt>
                <c:pt idx="44">
                  <c:v>678</c:v>
                </c:pt>
                <c:pt idx="45">
                  <c:v>713</c:v>
                </c:pt>
                <c:pt idx="46">
                  <c:v>725</c:v>
                </c:pt>
                <c:pt idx="47">
                  <c:v>989</c:v>
                </c:pt>
                <c:pt idx="48">
                  <c:v>687</c:v>
                </c:pt>
                <c:pt idx="49">
                  <c:v>629</c:v>
                </c:pt>
                <c:pt idx="50">
                  <c:v>687</c:v>
                </c:pt>
                <c:pt idx="51">
                  <c:v>706</c:v>
                </c:pt>
                <c:pt idx="52">
                  <c:v>754</c:v>
                </c:pt>
                <c:pt idx="53">
                  <c:v>774</c:v>
                </c:pt>
                <c:pt idx="54">
                  <c:v>825</c:v>
                </c:pt>
                <c:pt idx="55">
                  <c:v>755</c:v>
                </c:pt>
                <c:pt idx="56">
                  <c:v>751</c:v>
                </c:pt>
                <c:pt idx="57">
                  <c:v>783</c:v>
                </c:pt>
                <c:pt idx="58">
                  <c:v>804</c:v>
                </c:pt>
                <c:pt idx="59">
                  <c:v>1139</c:v>
                </c:pt>
                <c:pt idx="60">
                  <c:v>711</c:v>
                </c:pt>
                <c:pt idx="61">
                  <c:v>693</c:v>
                </c:pt>
                <c:pt idx="62">
                  <c:v>790</c:v>
                </c:pt>
                <c:pt idx="63">
                  <c:v>754</c:v>
                </c:pt>
                <c:pt idx="64">
                  <c:v>799</c:v>
                </c:pt>
                <c:pt idx="65">
                  <c:v>824</c:v>
                </c:pt>
                <c:pt idx="66">
                  <c:v>854</c:v>
                </c:pt>
                <c:pt idx="67">
                  <c:v>810</c:v>
                </c:pt>
                <c:pt idx="68">
                  <c:v>798</c:v>
                </c:pt>
                <c:pt idx="69">
                  <c:v>807</c:v>
                </c:pt>
                <c:pt idx="70">
                  <c:v>832</c:v>
                </c:pt>
                <c:pt idx="71">
                  <c:v>1142</c:v>
                </c:pt>
                <c:pt idx="72">
                  <c:v>740</c:v>
                </c:pt>
                <c:pt idx="73">
                  <c:v>713</c:v>
                </c:pt>
                <c:pt idx="74">
                  <c:v>791</c:v>
                </c:pt>
                <c:pt idx="75">
                  <c:v>768</c:v>
                </c:pt>
                <c:pt idx="76">
                  <c:v>846</c:v>
                </c:pt>
                <c:pt idx="77">
                  <c:v>884</c:v>
                </c:pt>
                <c:pt idx="78">
                  <c:v>886</c:v>
                </c:pt>
                <c:pt idx="79">
                  <c:v>878</c:v>
                </c:pt>
                <c:pt idx="80">
                  <c:v>813</c:v>
                </c:pt>
                <c:pt idx="81">
                  <c:v>840</c:v>
                </c:pt>
                <c:pt idx="82">
                  <c:v>884</c:v>
                </c:pt>
                <c:pt idx="83">
                  <c:v>1245</c:v>
                </c:pt>
                <c:pt idx="84">
                  <c:v>796</c:v>
                </c:pt>
                <c:pt idx="85">
                  <c:v>750</c:v>
                </c:pt>
                <c:pt idx="86">
                  <c:v>834</c:v>
                </c:pt>
                <c:pt idx="87">
                  <c:v>838</c:v>
                </c:pt>
                <c:pt idx="88">
                  <c:v>902</c:v>
                </c:pt>
                <c:pt idx="89">
                  <c:v>895</c:v>
                </c:pt>
                <c:pt idx="90">
                  <c:v>962</c:v>
                </c:pt>
                <c:pt idx="91">
                  <c:v>990</c:v>
                </c:pt>
                <c:pt idx="92">
                  <c:v>882</c:v>
                </c:pt>
                <c:pt idx="93">
                  <c:v>936</c:v>
                </c:pt>
                <c:pt idx="94">
                  <c:v>997</c:v>
                </c:pt>
                <c:pt idx="95">
                  <c:v>1305</c:v>
                </c:pt>
                <c:pt idx="96">
                  <c:v>866</c:v>
                </c:pt>
                <c:pt idx="97">
                  <c:v>805</c:v>
                </c:pt>
                <c:pt idx="98">
                  <c:v>905</c:v>
                </c:pt>
                <c:pt idx="99">
                  <c:v>873</c:v>
                </c:pt>
                <c:pt idx="100">
                  <c:v>1024</c:v>
                </c:pt>
                <c:pt idx="101">
                  <c:v>985</c:v>
                </c:pt>
                <c:pt idx="102">
                  <c:v>1049</c:v>
                </c:pt>
                <c:pt idx="103">
                  <c:v>1034</c:v>
                </c:pt>
                <c:pt idx="104">
                  <c:v>951</c:v>
                </c:pt>
                <c:pt idx="105">
                  <c:v>1010</c:v>
                </c:pt>
                <c:pt idx="106">
                  <c:v>1016</c:v>
                </c:pt>
                <c:pt idx="107">
                  <c:v>1378</c:v>
                </c:pt>
                <c:pt idx="108">
                  <c:v>915</c:v>
                </c:pt>
                <c:pt idx="109">
                  <c:v>854</c:v>
                </c:pt>
                <c:pt idx="110">
                  <c:v>922</c:v>
                </c:pt>
                <c:pt idx="111">
                  <c:v>965</c:v>
                </c:pt>
                <c:pt idx="112">
                  <c:v>1014</c:v>
                </c:pt>
                <c:pt idx="113">
                  <c:v>1040</c:v>
                </c:pt>
                <c:pt idx="114">
                  <c:v>1137</c:v>
                </c:pt>
                <c:pt idx="115">
                  <c:v>1026</c:v>
                </c:pt>
                <c:pt idx="116">
                  <c:v>992</c:v>
                </c:pt>
                <c:pt idx="117">
                  <c:v>1052</c:v>
                </c:pt>
                <c:pt idx="118">
                  <c:v>1056</c:v>
                </c:pt>
                <c:pt idx="119">
                  <c:v>1469</c:v>
                </c:pt>
                <c:pt idx="120">
                  <c:v>916</c:v>
                </c:pt>
                <c:pt idx="121">
                  <c:v>934</c:v>
                </c:pt>
                <c:pt idx="122">
                  <c:v>987</c:v>
                </c:pt>
                <c:pt idx="123">
                  <c:v>1018</c:v>
                </c:pt>
                <c:pt idx="124">
                  <c:v>1048</c:v>
                </c:pt>
                <c:pt idx="125">
                  <c:v>1086</c:v>
                </c:pt>
                <c:pt idx="126">
                  <c:v>1144</c:v>
                </c:pt>
                <c:pt idx="127">
                  <c:v>1077</c:v>
                </c:pt>
                <c:pt idx="128">
                  <c:v>1036</c:v>
                </c:pt>
                <c:pt idx="129">
                  <c:v>1076</c:v>
                </c:pt>
                <c:pt idx="130">
                  <c:v>1114</c:v>
                </c:pt>
                <c:pt idx="131">
                  <c:v>1595</c:v>
                </c:pt>
                <c:pt idx="132">
                  <c:v>949</c:v>
                </c:pt>
                <c:pt idx="133">
                  <c:v>930</c:v>
                </c:pt>
                <c:pt idx="134">
                  <c:v>1045</c:v>
                </c:pt>
                <c:pt idx="135">
                  <c:v>1015</c:v>
                </c:pt>
                <c:pt idx="136">
                  <c:v>1091</c:v>
                </c:pt>
                <c:pt idx="137">
                  <c:v>1142</c:v>
                </c:pt>
                <c:pt idx="138">
                  <c:v>1182</c:v>
                </c:pt>
                <c:pt idx="139">
                  <c:v>1161</c:v>
                </c:pt>
                <c:pt idx="140">
                  <c:v>1145</c:v>
                </c:pt>
                <c:pt idx="141">
                  <c:v>1119</c:v>
                </c:pt>
                <c:pt idx="142">
                  <c:v>1189</c:v>
                </c:pt>
                <c:pt idx="143">
                  <c:v>1662</c:v>
                </c:pt>
                <c:pt idx="144">
                  <c:v>1048</c:v>
                </c:pt>
                <c:pt idx="145">
                  <c:v>1019</c:v>
                </c:pt>
                <c:pt idx="146">
                  <c:v>1129</c:v>
                </c:pt>
                <c:pt idx="147">
                  <c:v>1092</c:v>
                </c:pt>
                <c:pt idx="148">
                  <c:v>1176</c:v>
                </c:pt>
                <c:pt idx="149">
                  <c:v>1297</c:v>
                </c:pt>
                <c:pt idx="150">
                  <c:v>1322</c:v>
                </c:pt>
                <c:pt idx="151">
                  <c:v>1330</c:v>
                </c:pt>
                <c:pt idx="152">
                  <c:v>1263</c:v>
                </c:pt>
                <c:pt idx="153">
                  <c:v>1250</c:v>
                </c:pt>
                <c:pt idx="154">
                  <c:v>1341</c:v>
                </c:pt>
                <c:pt idx="155">
                  <c:v>1927</c:v>
                </c:pt>
                <c:pt idx="156">
                  <c:v>1271</c:v>
                </c:pt>
                <c:pt idx="157">
                  <c:v>1238</c:v>
                </c:pt>
                <c:pt idx="158">
                  <c:v>1283</c:v>
                </c:pt>
                <c:pt idx="159">
                  <c:v>1283</c:v>
                </c:pt>
                <c:pt idx="160">
                  <c:v>1413</c:v>
                </c:pt>
                <c:pt idx="161">
                  <c:v>1371</c:v>
                </c:pt>
                <c:pt idx="162">
                  <c:v>1425</c:v>
                </c:pt>
                <c:pt idx="163">
                  <c:v>1453</c:v>
                </c:pt>
                <c:pt idx="164">
                  <c:v>1311</c:v>
                </c:pt>
                <c:pt idx="165">
                  <c:v>1387</c:v>
                </c:pt>
                <c:pt idx="166">
                  <c:v>1454</c:v>
                </c:pt>
                <c:pt idx="167">
                  <c:v>1993</c:v>
                </c:pt>
                <c:pt idx="168">
                  <c:v>1328</c:v>
                </c:pt>
                <c:pt idx="169">
                  <c:v>1250</c:v>
                </c:pt>
                <c:pt idx="170">
                  <c:v>1308</c:v>
                </c:pt>
                <c:pt idx="171">
                  <c:v>1350</c:v>
                </c:pt>
                <c:pt idx="172">
                  <c:v>1455</c:v>
                </c:pt>
                <c:pt idx="173">
                  <c:v>1442</c:v>
                </c:pt>
                <c:pt idx="174">
                  <c:v>1530</c:v>
                </c:pt>
                <c:pt idx="175">
                  <c:v>1505</c:v>
                </c:pt>
                <c:pt idx="176">
                  <c:v>1421</c:v>
                </c:pt>
                <c:pt idx="177">
                  <c:v>1485</c:v>
                </c:pt>
                <c:pt idx="178">
                  <c:v>1465</c:v>
                </c:pt>
                <c:pt idx="179">
                  <c:v>2163</c:v>
                </c:pt>
                <c:pt idx="180">
                  <c:v>1361</c:v>
                </c:pt>
                <c:pt idx="181">
                  <c:v>1284</c:v>
                </c:pt>
                <c:pt idx="182">
                  <c:v>1392</c:v>
                </c:pt>
                <c:pt idx="183">
                  <c:v>1442</c:v>
                </c:pt>
                <c:pt idx="184">
                  <c:v>1504</c:v>
                </c:pt>
                <c:pt idx="185">
                  <c:v>1488</c:v>
                </c:pt>
                <c:pt idx="186">
                  <c:v>1606</c:v>
                </c:pt>
                <c:pt idx="187">
                  <c:v>1488</c:v>
                </c:pt>
                <c:pt idx="188">
                  <c:v>1442</c:v>
                </c:pt>
                <c:pt idx="189">
                  <c:v>1495</c:v>
                </c:pt>
                <c:pt idx="190">
                  <c:v>1509</c:v>
                </c:pt>
                <c:pt idx="191">
                  <c:v>2135</c:v>
                </c:pt>
                <c:pt idx="192">
                  <c:v>1369</c:v>
                </c:pt>
                <c:pt idx="193">
                  <c:v>1320</c:v>
                </c:pt>
                <c:pt idx="194">
                  <c:v>1448</c:v>
                </c:pt>
                <c:pt idx="195">
                  <c:v>1495</c:v>
                </c:pt>
                <c:pt idx="196">
                  <c:v>1522</c:v>
                </c:pt>
                <c:pt idx="197">
                  <c:v>1575</c:v>
                </c:pt>
                <c:pt idx="198">
                  <c:v>1666</c:v>
                </c:pt>
                <c:pt idx="199">
                  <c:v>1617</c:v>
                </c:pt>
                <c:pt idx="200">
                  <c:v>1567</c:v>
                </c:pt>
                <c:pt idx="201">
                  <c:v>1551</c:v>
                </c:pt>
                <c:pt idx="202">
                  <c:v>1624</c:v>
                </c:pt>
                <c:pt idx="203">
                  <c:v>2367</c:v>
                </c:pt>
                <c:pt idx="204">
                  <c:v>1377</c:v>
                </c:pt>
                <c:pt idx="205">
                  <c:v>1294</c:v>
                </c:pt>
                <c:pt idx="206">
                  <c:v>1401</c:v>
                </c:pt>
                <c:pt idx="207">
                  <c:v>1362</c:v>
                </c:pt>
                <c:pt idx="208">
                  <c:v>1466</c:v>
                </c:pt>
                <c:pt idx="209">
                  <c:v>1559</c:v>
                </c:pt>
                <c:pt idx="210">
                  <c:v>1569</c:v>
                </c:pt>
                <c:pt idx="211">
                  <c:v>1575</c:v>
                </c:pt>
                <c:pt idx="212">
                  <c:v>1456</c:v>
                </c:pt>
                <c:pt idx="213">
                  <c:v>1487</c:v>
                </c:pt>
                <c:pt idx="214">
                  <c:v>1549</c:v>
                </c:pt>
                <c:pt idx="215">
                  <c:v>2178</c:v>
                </c:pt>
                <c:pt idx="216">
                  <c:v>1423</c:v>
                </c:pt>
                <c:pt idx="217">
                  <c:v>1312</c:v>
                </c:pt>
                <c:pt idx="218">
                  <c:v>1465</c:v>
                </c:pt>
                <c:pt idx="219">
                  <c:v>1488</c:v>
                </c:pt>
                <c:pt idx="220">
                  <c:v>1577</c:v>
                </c:pt>
                <c:pt idx="221">
                  <c:v>1591</c:v>
                </c:pt>
                <c:pt idx="222">
                  <c:v>1669</c:v>
                </c:pt>
                <c:pt idx="223">
                  <c:v>1697</c:v>
                </c:pt>
                <c:pt idx="224">
                  <c:v>1659</c:v>
                </c:pt>
                <c:pt idx="225">
                  <c:v>1597</c:v>
                </c:pt>
                <c:pt idx="226">
                  <c:v>1728</c:v>
                </c:pt>
                <c:pt idx="227">
                  <c:v>2326</c:v>
                </c:pt>
                <c:pt idx="228">
                  <c:v>1529</c:v>
                </c:pt>
                <c:pt idx="229">
                  <c:v>1395</c:v>
                </c:pt>
                <c:pt idx="230">
                  <c:v>1567</c:v>
                </c:pt>
                <c:pt idx="231">
                  <c:v>1536</c:v>
                </c:pt>
                <c:pt idx="232">
                  <c:v>1682</c:v>
                </c:pt>
                <c:pt idx="233">
                  <c:v>1675</c:v>
                </c:pt>
                <c:pt idx="234">
                  <c:v>1758</c:v>
                </c:pt>
                <c:pt idx="235">
                  <c:v>1708</c:v>
                </c:pt>
                <c:pt idx="236">
                  <c:v>1561</c:v>
                </c:pt>
                <c:pt idx="237">
                  <c:v>1643</c:v>
                </c:pt>
                <c:pt idx="238">
                  <c:v>1635</c:v>
                </c:pt>
                <c:pt idx="239">
                  <c:v>2240</c:v>
                </c:pt>
                <c:pt idx="240">
                  <c:v>1485</c:v>
                </c:pt>
                <c:pt idx="241">
                  <c:v>1376</c:v>
                </c:pt>
                <c:pt idx="242">
                  <c:v>1459</c:v>
                </c:pt>
                <c:pt idx="243">
                  <c:v>1526</c:v>
                </c:pt>
                <c:pt idx="244">
                  <c:v>1659</c:v>
                </c:pt>
                <c:pt idx="245">
                  <c:v>1623</c:v>
                </c:pt>
                <c:pt idx="246">
                  <c:v>1731</c:v>
                </c:pt>
                <c:pt idx="247">
                  <c:v>1662</c:v>
                </c:pt>
                <c:pt idx="248">
                  <c:v>1589</c:v>
                </c:pt>
                <c:pt idx="249">
                  <c:v>1683</c:v>
                </c:pt>
                <c:pt idx="250">
                  <c:v>1672</c:v>
                </c:pt>
                <c:pt idx="251">
                  <c:v>2361</c:v>
                </c:pt>
                <c:pt idx="252">
                  <c:v>1480</c:v>
                </c:pt>
                <c:pt idx="253">
                  <c:v>1385</c:v>
                </c:pt>
                <c:pt idx="254">
                  <c:v>1505</c:v>
                </c:pt>
                <c:pt idx="255">
                  <c:v>1576</c:v>
                </c:pt>
                <c:pt idx="256">
                  <c:v>1649</c:v>
                </c:pt>
                <c:pt idx="257">
                  <c:v>1684</c:v>
                </c:pt>
                <c:pt idx="258">
                  <c:v>1748</c:v>
                </c:pt>
                <c:pt idx="259">
                  <c:v>1642</c:v>
                </c:pt>
                <c:pt idx="260">
                  <c:v>1571</c:v>
                </c:pt>
                <c:pt idx="261">
                  <c:v>1567</c:v>
                </c:pt>
                <c:pt idx="262">
                  <c:v>1637</c:v>
                </c:pt>
                <c:pt idx="263">
                  <c:v>2397</c:v>
                </c:pt>
                <c:pt idx="264">
                  <c:v>1483</c:v>
                </c:pt>
                <c:pt idx="265">
                  <c:v>1390</c:v>
                </c:pt>
                <c:pt idx="266">
                  <c:v>1562</c:v>
                </c:pt>
                <c:pt idx="267">
                  <c:v>1573</c:v>
                </c:pt>
                <c:pt idx="268">
                  <c:v>1718</c:v>
                </c:pt>
                <c:pt idx="269">
                  <c:v>1752</c:v>
                </c:pt>
                <c:pt idx="270">
                  <c:v>1809</c:v>
                </c:pt>
                <c:pt idx="271">
                  <c:v>1759</c:v>
                </c:pt>
                <c:pt idx="272">
                  <c:v>1698</c:v>
                </c:pt>
                <c:pt idx="273">
                  <c:v>1643</c:v>
                </c:pt>
                <c:pt idx="274">
                  <c:v>1718</c:v>
                </c:pt>
                <c:pt idx="275">
                  <c:v>2399</c:v>
                </c:pt>
                <c:pt idx="276">
                  <c:v>1551</c:v>
                </c:pt>
                <c:pt idx="277">
                  <c:v>1497</c:v>
                </c:pt>
                <c:pt idx="278">
                  <c:v>1697</c:v>
                </c:pt>
                <c:pt idx="279">
                  <c:v>1672</c:v>
                </c:pt>
                <c:pt idx="280">
                  <c:v>1805</c:v>
                </c:pt>
                <c:pt idx="281">
                  <c:v>1903</c:v>
                </c:pt>
                <c:pt idx="282">
                  <c:v>1928</c:v>
                </c:pt>
                <c:pt idx="283">
                  <c:v>1963</c:v>
                </c:pt>
                <c:pt idx="284">
                  <c:v>1807</c:v>
                </c:pt>
                <c:pt idx="285">
                  <c:v>1843</c:v>
                </c:pt>
                <c:pt idx="286">
                  <c:v>1950</c:v>
                </c:pt>
                <c:pt idx="287">
                  <c:v>2736</c:v>
                </c:pt>
                <c:pt idx="288">
                  <c:v>1798</c:v>
                </c:pt>
                <c:pt idx="289">
                  <c:v>1700</c:v>
                </c:pt>
                <c:pt idx="290">
                  <c:v>1901</c:v>
                </c:pt>
                <c:pt idx="291">
                  <c:v>1820</c:v>
                </c:pt>
                <c:pt idx="292">
                  <c:v>1982</c:v>
                </c:pt>
                <c:pt idx="293">
                  <c:v>1957</c:v>
                </c:pt>
                <c:pt idx="294">
                  <c:v>2076</c:v>
                </c:pt>
                <c:pt idx="295">
                  <c:v>2107</c:v>
                </c:pt>
                <c:pt idx="296">
                  <c:v>1799</c:v>
                </c:pt>
                <c:pt idx="297">
                  <c:v>1854</c:v>
                </c:pt>
                <c:pt idx="298">
                  <c:v>1968</c:v>
                </c:pt>
                <c:pt idx="299">
                  <c:v>2364</c:v>
                </c:pt>
                <c:pt idx="300">
                  <c:v>1662</c:v>
                </c:pt>
                <c:pt idx="301">
                  <c:v>1681</c:v>
                </c:pt>
                <c:pt idx="302">
                  <c:v>1725</c:v>
                </c:pt>
                <c:pt idx="303">
                  <c:v>1796</c:v>
                </c:pt>
                <c:pt idx="304">
                  <c:v>1938</c:v>
                </c:pt>
                <c:pt idx="305">
                  <c:v>1871</c:v>
                </c:pt>
                <c:pt idx="306">
                  <c:v>2001</c:v>
                </c:pt>
                <c:pt idx="307">
                  <c:v>1934</c:v>
                </c:pt>
                <c:pt idx="308">
                  <c:v>1825</c:v>
                </c:pt>
                <c:pt idx="309">
                  <c:v>1930</c:v>
                </c:pt>
                <c:pt idx="310">
                  <c:v>1867</c:v>
                </c:pt>
                <c:pt idx="311">
                  <c:v>2553</c:v>
                </c:pt>
                <c:pt idx="312">
                  <c:v>1624</c:v>
                </c:pt>
                <c:pt idx="313">
                  <c:v>1533</c:v>
                </c:pt>
                <c:pt idx="314">
                  <c:v>1676</c:v>
                </c:pt>
                <c:pt idx="315">
                  <c:v>1706</c:v>
                </c:pt>
                <c:pt idx="316">
                  <c:v>1781</c:v>
                </c:pt>
                <c:pt idx="317">
                  <c:v>1772</c:v>
                </c:pt>
                <c:pt idx="318">
                  <c:v>1922</c:v>
                </c:pt>
                <c:pt idx="319">
                  <c:v>1743</c:v>
                </c:pt>
                <c:pt idx="320">
                  <c:v>1669</c:v>
                </c:pt>
                <c:pt idx="321">
                  <c:v>1713</c:v>
                </c:pt>
                <c:pt idx="322">
                  <c:v>1733</c:v>
                </c:pt>
                <c:pt idx="323">
                  <c:v>2369</c:v>
                </c:pt>
                <c:pt idx="324">
                  <c:v>1491</c:v>
                </c:pt>
                <c:pt idx="325">
                  <c:v>1445</c:v>
                </c:pt>
                <c:pt idx="326">
                  <c:v>1643</c:v>
                </c:pt>
                <c:pt idx="327">
                  <c:v>1683</c:v>
                </c:pt>
                <c:pt idx="328">
                  <c:v>1751</c:v>
                </c:pt>
                <c:pt idx="329">
                  <c:v>1774</c:v>
                </c:pt>
                <c:pt idx="330">
                  <c:v>1893</c:v>
                </c:pt>
                <c:pt idx="331">
                  <c:v>1776</c:v>
                </c:pt>
                <c:pt idx="332">
                  <c:v>1743</c:v>
                </c:pt>
                <c:pt idx="333">
                  <c:v>1728</c:v>
                </c:pt>
                <c:pt idx="334">
                  <c:v>1769</c:v>
                </c:pt>
                <c:pt idx="335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0-4AB4-A96B-3E632105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17232"/>
        <c:axId val="691813072"/>
      </c:lineChart>
      <c:catAx>
        <c:axId val="69181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3072"/>
        <c:crosses val="autoZero"/>
        <c:auto val="1"/>
        <c:lblAlgn val="ctr"/>
        <c:lblOffset val="100"/>
        <c:noMultiLvlLbl val="0"/>
      </c:catAx>
      <c:valAx>
        <c:axId val="691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1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254155730533685"/>
                  <c:y val="-2.767023913677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Sheet1!$J$2:$J$337</c:f>
              <c:numCache>
                <c:formatCode>0</c:formatCode>
                <c:ptCount val="336"/>
                <c:pt idx="0">
                  <c:v>521.0473183644084</c:v>
                </c:pt>
                <c:pt idx="1">
                  <c:v>536.88078752495198</c:v>
                </c:pt>
                <c:pt idx="2">
                  <c:v>541.2613743200186</c:v>
                </c:pt>
                <c:pt idx="3">
                  <c:v>530.59011118496676</c:v>
                </c:pt>
                <c:pt idx="4">
                  <c:v>523.01891645128023</c:v>
                </c:pt>
                <c:pt idx="5">
                  <c:v>532.23706006476289</c:v>
                </c:pt>
                <c:pt idx="6">
                  <c:v>501.70541744203763</c:v>
                </c:pt>
                <c:pt idx="7">
                  <c:v>518.3626074534252</c:v>
                </c:pt>
                <c:pt idx="8">
                  <c:v>562.19024269093245</c:v>
                </c:pt>
                <c:pt idx="9">
                  <c:v>534.94036192425108</c:v>
                </c:pt>
                <c:pt idx="10">
                  <c:v>564.16220823746062</c:v>
                </c:pt>
                <c:pt idx="11">
                  <c:v>598.62585934585081</c:v>
                </c:pt>
                <c:pt idx="12">
                  <c:v>566.6389587212941</c:v>
                </c:pt>
                <c:pt idx="13">
                  <c:v>581.71665629041911</c:v>
                </c:pt>
                <c:pt idx="14">
                  <c:v>587.59503282212131</c:v>
                </c:pt>
                <c:pt idx="15">
                  <c:v>565.26233627230124</c:v>
                </c:pt>
                <c:pt idx="16">
                  <c:v>592.5588847434916</c:v>
                </c:pt>
                <c:pt idx="17">
                  <c:v>568.3044066259281</c:v>
                </c:pt>
                <c:pt idx="18">
                  <c:v>565.00034951264718</c:v>
                </c:pt>
                <c:pt idx="19">
                  <c:v>597.88958789452374</c:v>
                </c:pt>
                <c:pt idx="20">
                  <c:v>581.57611312855079</c:v>
                </c:pt>
                <c:pt idx="21">
                  <c:v>606.66420933308916</c:v>
                </c:pt>
                <c:pt idx="22">
                  <c:v>652.07104547994163</c:v>
                </c:pt>
                <c:pt idx="23">
                  <c:v>603.53262868475122</c:v>
                </c:pt>
                <c:pt idx="24">
                  <c:v>656.73672418847309</c:v>
                </c:pt>
                <c:pt idx="25">
                  <c:v>617.35542377066213</c:v>
                </c:pt>
                <c:pt idx="26">
                  <c:v>605.4966736070246</c:v>
                </c:pt>
                <c:pt idx="27">
                  <c:v>617.79601064705037</c:v>
                </c:pt>
                <c:pt idx="28">
                  <c:v>642.51012957310832</c:v>
                </c:pt>
                <c:pt idx="29">
                  <c:v>607.29613263799865</c:v>
                </c:pt>
                <c:pt idx="30">
                  <c:v>615.26397203930776</c:v>
                </c:pt>
                <c:pt idx="31">
                  <c:v>640.04846909221453</c:v>
                </c:pt>
                <c:pt idx="32">
                  <c:v>615.24630915178273</c:v>
                </c:pt>
                <c:pt idx="33">
                  <c:v>636.54914575343832</c:v>
                </c:pt>
                <c:pt idx="34">
                  <c:v>646.27485840900886</c:v>
                </c:pt>
                <c:pt idx="35">
                  <c:v>641.38484929912579</c:v>
                </c:pt>
                <c:pt idx="36">
                  <c:v>697.98630355898877</c:v>
                </c:pt>
                <c:pt idx="37">
                  <c:v>647.24600294764025</c:v>
                </c:pt>
                <c:pt idx="38">
                  <c:v>648.67121902943859</c:v>
                </c:pt>
                <c:pt idx="39">
                  <c:v>677.68439943426449</c:v>
                </c:pt>
                <c:pt idx="40">
                  <c:v>688.54362971020601</c:v>
                </c:pt>
                <c:pt idx="41">
                  <c:v>666.7585148064062</c:v>
                </c:pt>
                <c:pt idx="42">
                  <c:v>680.42051975905281</c:v>
                </c:pt>
                <c:pt idx="43">
                  <c:v>691.78891419847139</c:v>
                </c:pt>
                <c:pt idx="44">
                  <c:v>691.76948193185513</c:v>
                </c:pt>
                <c:pt idx="45">
                  <c:v>710.26532225696644</c:v>
                </c:pt>
                <c:pt idx="46">
                  <c:v>700.37260440438172</c:v>
                </c:pt>
                <c:pt idx="47">
                  <c:v>693.25641088178736</c:v>
                </c:pt>
                <c:pt idx="48">
                  <c:v>745.74897440905954</c:v>
                </c:pt>
                <c:pt idx="49">
                  <c:v>723.12208855073834</c:v>
                </c:pt>
                <c:pt idx="50">
                  <c:v>723.43689524874071</c:v>
                </c:pt>
                <c:pt idx="51">
                  <c:v>741.77548217145841</c:v>
                </c:pt>
                <c:pt idx="52">
                  <c:v>738.4948745398226</c:v>
                </c:pt>
                <c:pt idx="53">
                  <c:v>754.48989833356495</c:v>
                </c:pt>
                <c:pt idx="54">
                  <c:v>767.9164552684249</c:v>
                </c:pt>
                <c:pt idx="55">
                  <c:v>723.40807509673948</c:v>
                </c:pt>
                <c:pt idx="56">
                  <c:v>766.25203677112574</c:v>
                </c:pt>
                <c:pt idx="57">
                  <c:v>779.9968405711146</c:v>
                </c:pt>
                <c:pt idx="58">
                  <c:v>776.68906750499718</c:v>
                </c:pt>
                <c:pt idx="59">
                  <c:v>798.40146814393916</c:v>
                </c:pt>
                <c:pt idx="60">
                  <c:v>771.80134032727995</c:v>
                </c:pt>
                <c:pt idx="61">
                  <c:v>796.69889883253052</c:v>
                </c:pt>
                <c:pt idx="62">
                  <c:v>831.89977765139042</c:v>
                </c:pt>
                <c:pt idx="63">
                  <c:v>792.20780957121769</c:v>
                </c:pt>
                <c:pt idx="64">
                  <c:v>782.56950233066084</c:v>
                </c:pt>
                <c:pt idx="65">
                  <c:v>803.22955584865304</c:v>
                </c:pt>
                <c:pt idx="66">
                  <c:v>794.9098821808908</c:v>
                </c:pt>
                <c:pt idx="67">
                  <c:v>776.10667659385297</c:v>
                </c:pt>
                <c:pt idx="68">
                  <c:v>814.20655837997117</c:v>
                </c:pt>
                <c:pt idx="69">
                  <c:v>803.904789707394</c:v>
                </c:pt>
                <c:pt idx="70">
                  <c:v>803.73794050268361</c:v>
                </c:pt>
                <c:pt idx="71">
                  <c:v>800.50436928918214</c:v>
                </c:pt>
                <c:pt idx="72">
                  <c:v>803.28128247846291</c:v>
                </c:pt>
                <c:pt idx="73">
                  <c:v>819.69165204559056</c:v>
                </c:pt>
                <c:pt idx="74">
                  <c:v>832.95281534462003</c:v>
                </c:pt>
                <c:pt idx="75">
                  <c:v>806.91723839614747</c:v>
                </c:pt>
                <c:pt idx="76">
                  <c:v>828.60300246775853</c:v>
                </c:pt>
                <c:pt idx="77">
                  <c:v>861.71714486675887</c:v>
                </c:pt>
                <c:pt idx="78">
                  <c:v>824.69573256705996</c:v>
                </c:pt>
                <c:pt idx="79">
                  <c:v>841.2613111721023</c:v>
                </c:pt>
                <c:pt idx="80">
                  <c:v>829.5111929359856</c:v>
                </c:pt>
                <c:pt idx="81">
                  <c:v>836.77821976977816</c:v>
                </c:pt>
                <c:pt idx="82">
                  <c:v>853.97156178410137</c:v>
                </c:pt>
                <c:pt idx="83">
                  <c:v>872.70397527585976</c:v>
                </c:pt>
                <c:pt idx="84">
                  <c:v>864.07013628764389</c:v>
                </c:pt>
                <c:pt idx="85">
                  <c:v>862.22824548975154</c:v>
                </c:pt>
                <c:pt idx="86">
                  <c:v>878.23343615349313</c:v>
                </c:pt>
                <c:pt idx="87">
                  <c:v>880.46438252079622</c:v>
                </c:pt>
                <c:pt idx="88">
                  <c:v>883.45142816302393</c:v>
                </c:pt>
                <c:pt idx="89">
                  <c:v>872.43986952007833</c:v>
                </c:pt>
                <c:pt idx="90">
                  <c:v>895.43712723421186</c:v>
                </c:pt>
                <c:pt idx="91">
                  <c:v>948.57482694804241</c:v>
                </c:pt>
                <c:pt idx="92">
                  <c:v>899.91251189365232</c:v>
                </c:pt>
                <c:pt idx="93">
                  <c:v>932.41001631489564</c:v>
                </c:pt>
                <c:pt idx="94">
                  <c:v>963.13308495333604</c:v>
                </c:pt>
                <c:pt idx="95">
                  <c:v>914.76199818072041</c:v>
                </c:pt>
                <c:pt idx="96">
                  <c:v>940.05620354912014</c:v>
                </c:pt>
                <c:pt idx="97">
                  <c:v>925.45831682566666</c:v>
                </c:pt>
                <c:pt idx="98">
                  <c:v>952.99911237279537</c:v>
                </c:pt>
                <c:pt idx="99">
                  <c:v>917.23795458312065</c:v>
                </c:pt>
                <c:pt idx="100">
                  <c:v>1002.942641284852</c:v>
                </c:pt>
                <c:pt idx="101">
                  <c:v>960.17125304723697</c:v>
                </c:pt>
                <c:pt idx="102">
                  <c:v>976.41740797160935</c:v>
                </c:pt>
                <c:pt idx="103">
                  <c:v>990.7337081457332</c:v>
                </c:pt>
                <c:pt idx="104">
                  <c:v>970.31383085131904</c:v>
                </c:pt>
                <c:pt idx="105">
                  <c:v>1006.1261928184238</c:v>
                </c:pt>
                <c:pt idx="106">
                  <c:v>981.48767734462319</c:v>
                </c:pt>
                <c:pt idx="107">
                  <c:v>965.93259271496765</c:v>
                </c:pt>
                <c:pt idx="108">
                  <c:v>993.24645063215348</c:v>
                </c:pt>
                <c:pt idx="109">
                  <c:v>981.7905621976638</c:v>
                </c:pt>
                <c:pt idx="110">
                  <c:v>970.90075315769866</c:v>
                </c:pt>
                <c:pt idx="111">
                  <c:v>1013.8999154326592</c:v>
                </c:pt>
                <c:pt idx="112">
                  <c:v>993.14827955355463</c:v>
                </c:pt>
                <c:pt idx="113">
                  <c:v>1013.784876313834</c:v>
                </c:pt>
                <c:pt idx="114">
                  <c:v>1058.3284965335747</c:v>
                </c:pt>
                <c:pt idx="115">
                  <c:v>983.06845701888039</c:v>
                </c:pt>
                <c:pt idx="116">
                  <c:v>1012.1464986377586</c:v>
                </c:pt>
                <c:pt idx="117">
                  <c:v>1047.9651038069126</c:v>
                </c:pt>
                <c:pt idx="118">
                  <c:v>1020.1289244841753</c:v>
                </c:pt>
                <c:pt idx="119">
                  <c:v>1029.720594120673</c:v>
                </c:pt>
                <c:pt idx="120">
                  <c:v>994.33196587874602</c:v>
                </c:pt>
                <c:pt idx="121">
                  <c:v>1073.761575049904</c:v>
                </c:pt>
                <c:pt idx="122">
                  <c:v>1039.3482032176232</c:v>
                </c:pt>
                <c:pt idx="123">
                  <c:v>1069.5856102698933</c:v>
                </c:pt>
                <c:pt idx="124">
                  <c:v>1026.4491094399657</c:v>
                </c:pt>
                <c:pt idx="125">
                  <c:v>1058.6253612277151</c:v>
                </c:pt>
                <c:pt idx="126">
                  <c:v>1064.8441513055493</c:v>
                </c:pt>
                <c:pt idx="127">
                  <c:v>1031.9344329525675</c:v>
                </c:pt>
                <c:pt idx="128">
                  <c:v>1057.040093335401</c:v>
                </c:pt>
                <c:pt idx="129">
                  <c:v>1071.8730529431921</c:v>
                </c:pt>
                <c:pt idx="130">
                  <c:v>1076.1587328365258</c:v>
                </c:pt>
                <c:pt idx="131">
                  <c:v>1118.0424422208805</c:v>
                </c:pt>
                <c:pt idx="132">
                  <c:v>1030.153969016299</c:v>
                </c:pt>
                <c:pt idx="133">
                  <c:v>1069.1630244072919</c:v>
                </c:pt>
                <c:pt idx="134">
                  <c:v>1100.4243894249405</c:v>
                </c:pt>
                <c:pt idx="135">
                  <c:v>1066.4335898074085</c:v>
                </c:pt>
                <c:pt idx="136">
                  <c:v>1068.5648648845445</c:v>
                </c:pt>
                <c:pt idx="137">
                  <c:v>1113.2137776446139</c:v>
                </c:pt>
                <c:pt idx="138">
                  <c:v>1100.2148486391252</c:v>
                </c:pt>
                <c:pt idx="139">
                  <c:v>1112.4195697845225</c:v>
                </c:pt>
                <c:pt idx="140">
                  <c:v>1168.2537711091065</c:v>
                </c:pt>
                <c:pt idx="141">
                  <c:v>1114.7081284790258</c:v>
                </c:pt>
                <c:pt idx="142">
                  <c:v>1148.6110712231859</c:v>
                </c:pt>
                <c:pt idx="143">
                  <c:v>1165.0072344646417</c:v>
                </c:pt>
                <c:pt idx="144">
                  <c:v>1137.6199784289583</c:v>
                </c:pt>
                <c:pt idx="145">
                  <c:v>1171.4807762054093</c:v>
                </c:pt>
                <c:pt idx="146">
                  <c:v>1188.8795556562275</c:v>
                </c:pt>
                <c:pt idx="147">
                  <c:v>1147.3354483445221</c:v>
                </c:pt>
                <c:pt idx="148">
                  <c:v>1151.8169396005721</c:v>
                </c:pt>
                <c:pt idx="149">
                  <c:v>1264.3067159413872</c:v>
                </c:pt>
                <c:pt idx="150">
                  <c:v>1230.5279440786155</c:v>
                </c:pt>
                <c:pt idx="151">
                  <c:v>1274.3479998392893</c:v>
                </c:pt>
                <c:pt idx="152">
                  <c:v>1288.6502296164206</c:v>
                </c:pt>
                <c:pt idx="153">
                  <c:v>1245.2056841812175</c:v>
                </c:pt>
                <c:pt idx="154">
                  <c:v>1295.4478103534841</c:v>
                </c:pt>
                <c:pt idx="155">
                  <c:v>1350.7635022944432</c:v>
                </c:pt>
                <c:pt idx="156">
                  <c:v>1379.6898784190898</c:v>
                </c:pt>
                <c:pt idx="157">
                  <c:v>1423.2514238884166</c:v>
                </c:pt>
                <c:pt idx="158">
                  <c:v>1351.0473604135871</c:v>
                </c:pt>
                <c:pt idx="159">
                  <c:v>1348.014084456064</c:v>
                </c:pt>
                <c:pt idx="160">
                  <c:v>1383.9433126323202</c:v>
                </c:pt>
                <c:pt idx="161">
                  <c:v>1336.4414090637176</c:v>
                </c:pt>
                <c:pt idx="162">
                  <c:v>1326.4011500090976</c:v>
                </c:pt>
                <c:pt idx="163">
                  <c:v>1392.2012359146522</c:v>
                </c:pt>
                <c:pt idx="164">
                  <c:v>1337.6250601956669</c:v>
                </c:pt>
                <c:pt idx="165">
                  <c:v>1381.680227167479</c:v>
                </c:pt>
                <c:pt idx="166">
                  <c:v>1404.6093335227188</c:v>
                </c:pt>
                <c:pt idx="167">
                  <c:v>1397.02732748979</c:v>
                </c:pt>
                <c:pt idx="168">
                  <c:v>1441.5642474748634</c:v>
                </c:pt>
                <c:pt idx="169">
                  <c:v>1437.0470758162526</c:v>
                </c:pt>
                <c:pt idx="170">
                  <c:v>1377.3733027443275</c:v>
                </c:pt>
                <c:pt idx="171">
                  <c:v>1418.409208118228</c:v>
                </c:pt>
                <c:pt idx="172">
                  <c:v>1425.079631903769</c:v>
                </c:pt>
                <c:pt idx="173">
                  <c:v>1405.6517227351428</c:v>
                </c:pt>
                <c:pt idx="174">
                  <c:v>1424.1359715887154</c:v>
                </c:pt>
                <c:pt idx="175">
                  <c:v>1442.0253682391958</c:v>
                </c:pt>
                <c:pt idx="176">
                  <c:v>1449.8590469397732</c:v>
                </c:pt>
                <c:pt idx="177">
                  <c:v>1479.3043528072863</c:v>
                </c:pt>
                <c:pt idx="178">
                  <c:v>1415.2356764860956</c:v>
                </c:pt>
                <c:pt idx="179">
                  <c:v>1516.1917257202285</c:v>
                </c:pt>
                <c:pt idx="180">
                  <c:v>1477.3862506124162</c:v>
                </c:pt>
                <c:pt idx="181">
                  <c:v>1476.1347562784547</c:v>
                </c:pt>
                <c:pt idx="182">
                  <c:v>1465.8284689756144</c:v>
                </c:pt>
                <c:pt idx="183">
                  <c:v>1515.0711689677664</c:v>
                </c:pt>
                <c:pt idx="184">
                  <c:v>1473.0720043871263</c:v>
                </c:pt>
                <c:pt idx="185">
                  <c:v>1450.4922076490241</c:v>
                </c:pt>
                <c:pt idx="186">
                  <c:v>1494.8773662558672</c:v>
                </c:pt>
                <c:pt idx="187">
                  <c:v>1425.7367095946336</c:v>
                </c:pt>
                <c:pt idx="188">
                  <c:v>1471.2855353181935</c:v>
                </c:pt>
                <c:pt idx="189">
                  <c:v>1489.2659982807361</c:v>
                </c:pt>
                <c:pt idx="190">
                  <c:v>1457.7410483396029</c:v>
                </c:pt>
                <c:pt idx="191">
                  <c:v>1496.5646483646269</c:v>
                </c:pt>
                <c:pt idx="192">
                  <c:v>1486.0703725851565</c:v>
                </c:pt>
                <c:pt idx="193">
                  <c:v>1517.5217120619627</c:v>
                </c:pt>
                <c:pt idx="194">
                  <c:v>1524.7985797964725</c:v>
                </c:pt>
                <c:pt idx="195">
                  <c:v>1570.7568638050004</c:v>
                </c:pt>
                <c:pt idx="196">
                  <c:v>1490.7018555034615</c:v>
                </c:pt>
                <c:pt idx="197">
                  <c:v>1535.2992117252775</c:v>
                </c:pt>
                <c:pt idx="198">
                  <c:v>1550.7258357299345</c:v>
                </c:pt>
                <c:pt idx="199">
                  <c:v>1549.338884015136</c:v>
                </c:pt>
                <c:pt idx="200">
                  <c:v>1598.8241566183142</c:v>
                </c:pt>
                <c:pt idx="201">
                  <c:v>1545.0512129320546</c:v>
                </c:pt>
                <c:pt idx="202">
                  <c:v>1568.834633865815</c:v>
                </c:pt>
                <c:pt idx="203">
                  <c:v>1659.1890035967551</c:v>
                </c:pt>
                <c:pt idx="204">
                  <c:v>1494.7544945578966</c:v>
                </c:pt>
                <c:pt idx="205">
                  <c:v>1487.6311328849847</c:v>
                </c:pt>
                <c:pt idx="206">
                  <c:v>1475.3058082146808</c:v>
                </c:pt>
                <c:pt idx="207">
                  <c:v>1431.0172899681677</c:v>
                </c:pt>
                <c:pt idx="208">
                  <c:v>1435.8534298081963</c:v>
                </c:pt>
                <c:pt idx="209">
                  <c:v>1519.7025213204493</c:v>
                </c:pt>
                <c:pt idx="210">
                  <c:v>1460.4374767468589</c:v>
                </c:pt>
                <c:pt idx="211">
                  <c:v>1509.0963155991585</c:v>
                </c:pt>
                <c:pt idx="212">
                  <c:v>1485.569860903807</c:v>
                </c:pt>
                <c:pt idx="213">
                  <c:v>1481.2966819019764</c:v>
                </c:pt>
                <c:pt idx="214">
                  <c:v>1496.3822954791549</c:v>
                </c:pt>
                <c:pt idx="215">
                  <c:v>1526.7062314464438</c:v>
                </c:pt>
                <c:pt idx="216">
                  <c:v>1544.6881959011523</c:v>
                </c:pt>
                <c:pt idx="217">
                  <c:v>1508.3246107767388</c:v>
                </c:pt>
                <c:pt idx="218">
                  <c:v>1542.7002205813758</c:v>
                </c:pt>
                <c:pt idx="219">
                  <c:v>1563.4021493925356</c:v>
                </c:pt>
                <c:pt idx="220">
                  <c:v>1544.5708450255972</c:v>
                </c:pt>
                <c:pt idx="221">
                  <c:v>1550.8959021301057</c:v>
                </c:pt>
                <c:pt idx="222">
                  <c:v>1553.5182592036379</c:v>
                </c:pt>
                <c:pt idx="223">
                  <c:v>1625.9913952836648</c:v>
                </c:pt>
                <c:pt idx="224">
                  <c:v>1692.6925818952031</c:v>
                </c:pt>
                <c:pt idx="225">
                  <c:v>1590.8747821099234</c:v>
                </c:pt>
                <c:pt idx="226">
                  <c:v>1669.3018764286505</c:v>
                </c:pt>
                <c:pt idx="227">
                  <c:v>1630.4493546117669</c:v>
                </c:pt>
                <c:pt idx="228">
                  <c:v>1659.7528120399593</c:v>
                </c:pt>
                <c:pt idx="229">
                  <c:v>1603.744536610938</c:v>
                </c:pt>
                <c:pt idx="230">
                  <c:v>1650.1100652907958</c:v>
                </c:pt>
                <c:pt idx="231">
                  <c:v>1613.8344767922949</c:v>
                </c:pt>
                <c:pt idx="232">
                  <c:v>1647.4116432042197</c:v>
                </c:pt>
                <c:pt idx="233">
                  <c:v>1632.7785267554539</c:v>
                </c:pt>
                <c:pt idx="234">
                  <c:v>1636.360155590171</c:v>
                </c:pt>
                <c:pt idx="235">
                  <c:v>1636.5311155830875</c:v>
                </c:pt>
                <c:pt idx="236">
                  <c:v>1592.7023027959085</c:v>
                </c:pt>
                <c:pt idx="237">
                  <c:v>1636.6983512877923</c:v>
                </c:pt>
                <c:pt idx="238">
                  <c:v>1579.4609768291918</c:v>
                </c:pt>
                <c:pt idx="239">
                  <c:v>1570.1661884481332</c:v>
                </c:pt>
                <c:pt idx="240">
                  <c:v>1611.9901411898884</c:v>
                </c:pt>
                <c:pt idx="241">
                  <c:v>1581.901421058531</c:v>
                </c:pt>
                <c:pt idx="242">
                  <c:v>1536.3819944219981</c:v>
                </c:pt>
                <c:pt idx="243">
                  <c:v>1603.3277419173451</c:v>
                </c:pt>
                <c:pt idx="244">
                  <c:v>1624.8846112222357</c:v>
                </c:pt>
                <c:pt idx="245">
                  <c:v>1582.0892829397621</c:v>
                </c:pt>
                <c:pt idx="246">
                  <c:v>1611.2283443268407</c:v>
                </c:pt>
                <c:pt idx="247">
                  <c:v>1592.4559216036835</c:v>
                </c:pt>
                <c:pt idx="248">
                  <c:v>1621.2709539671355</c:v>
                </c:pt>
                <c:pt idx="249">
                  <c:v>1676.5449331815912</c:v>
                </c:pt>
                <c:pt idx="250">
                  <c:v>1615.2041304332777</c:v>
                </c:pt>
                <c:pt idx="251">
                  <c:v>1654.9832013062689</c:v>
                </c:pt>
                <c:pt idx="252">
                  <c:v>1606.5625649569258</c:v>
                </c:pt>
                <c:pt idx="253">
                  <c:v>1592.248160004408</c:v>
                </c:pt>
                <c:pt idx="254">
                  <c:v>1584.82172831056</c:v>
                </c:pt>
                <c:pt idx="255">
                  <c:v>1655.8614162920942</c:v>
                </c:pt>
                <c:pt idx="256">
                  <c:v>1615.0902494909383</c:v>
                </c:pt>
                <c:pt idx="257">
                  <c:v>1641.5516651081696</c:v>
                </c:pt>
                <c:pt idx="258">
                  <c:v>1627.052077344493</c:v>
                </c:pt>
                <c:pt idx="259">
                  <c:v>1573.2927937865513</c:v>
                </c:pt>
                <c:pt idx="260">
                  <c:v>1602.9053924999182</c:v>
                </c:pt>
                <c:pt idx="261">
                  <c:v>1560.9898456895742</c:v>
                </c:pt>
                <c:pt idx="262">
                  <c:v>1581.3930391861695</c:v>
                </c:pt>
                <c:pt idx="263">
                  <c:v>1680.2180150491854</c:v>
                </c:pt>
                <c:pt idx="264">
                  <c:v>1609.8191106967035</c:v>
                </c:pt>
                <c:pt idx="265">
                  <c:v>1597.9963483076729</c:v>
                </c:pt>
                <c:pt idx="266">
                  <c:v>1644.8448768246478</c:v>
                </c:pt>
                <c:pt idx="267">
                  <c:v>1652.7093958296093</c:v>
                </c:pt>
                <c:pt idx="268">
                  <c:v>1682.6713454368903</c:v>
                </c:pt>
                <c:pt idx="269">
                  <c:v>1707.8375993286895</c:v>
                </c:pt>
                <c:pt idx="270">
                  <c:v>1683.8313546431282</c:v>
                </c:pt>
                <c:pt idx="271">
                  <c:v>1685.3970915167745</c:v>
                </c:pt>
                <c:pt idx="272">
                  <c:v>1732.4846317408408</c:v>
                </c:pt>
                <c:pt idx="273">
                  <c:v>1636.6983512877923</c:v>
                </c:pt>
                <c:pt idx="274">
                  <c:v>1659.6415646437624</c:v>
                </c:pt>
                <c:pt idx="275">
                  <c:v>1681.6199491460141</c:v>
                </c:pt>
                <c:pt idx="276">
                  <c:v>1683.6341474649946</c:v>
                </c:pt>
                <c:pt idx="277">
                  <c:v>1721.0075779975441</c:v>
                </c:pt>
                <c:pt idx="278">
                  <c:v>1787.0049654106449</c:v>
                </c:pt>
                <c:pt idx="279">
                  <c:v>1756.7260710916125</c:v>
                </c:pt>
                <c:pt idx="280">
                  <c:v>1767.8822924991775</c:v>
                </c:pt>
                <c:pt idx="281">
                  <c:v>1855.0313650242558</c:v>
                </c:pt>
                <c:pt idx="282">
                  <c:v>1794.5974857666947</c:v>
                </c:pt>
                <c:pt idx="283">
                  <c:v>1880.8609952515226</c:v>
                </c:pt>
                <c:pt idx="284">
                  <c:v>1843.6983095145463</c:v>
                </c:pt>
                <c:pt idx="285">
                  <c:v>1835.931260756787</c:v>
                </c:pt>
                <c:pt idx="286">
                  <c:v>1883.7607980531648</c:v>
                </c:pt>
                <c:pt idx="287">
                  <c:v>1917.8458444616483</c:v>
                </c:pt>
                <c:pt idx="288">
                  <c:v>1951.7564133733465</c:v>
                </c:pt>
                <c:pt idx="289">
                  <c:v>1954.3840231101035</c:v>
                </c:pt>
                <c:pt idx="290">
                  <c:v>2001.8246548294849</c:v>
                </c:pt>
                <c:pt idx="291">
                  <c:v>1912.2257472408703</c:v>
                </c:pt>
                <c:pt idx="292">
                  <c:v>1941.2424951431412</c:v>
                </c:pt>
                <c:pt idx="293">
                  <c:v>1907.6701951405512</c:v>
                </c:pt>
                <c:pt idx="294">
                  <c:v>1932.3570438027275</c:v>
                </c:pt>
                <c:pt idx="295">
                  <c:v>2018.8355155348743</c:v>
                </c:pt>
                <c:pt idx="296">
                  <c:v>1835.5358377513385</c:v>
                </c:pt>
                <c:pt idx="297">
                  <c:v>1846.8890707775818</c:v>
                </c:pt>
                <c:pt idx="298">
                  <c:v>1901.1493592659631</c:v>
                </c:pt>
                <c:pt idx="299">
                  <c:v>1657.086102451512</c:v>
                </c:pt>
                <c:pt idx="300">
                  <c:v>1804.1263398367641</c:v>
                </c:pt>
                <c:pt idx="301">
                  <c:v>1932.5409075576965</c:v>
                </c:pt>
                <c:pt idx="302">
                  <c:v>1816.490020821074</c:v>
                </c:pt>
                <c:pt idx="303">
                  <c:v>1887.0095835409907</c:v>
                </c:pt>
                <c:pt idx="304">
                  <c:v>1898.1473035254328</c:v>
                </c:pt>
                <c:pt idx="305">
                  <c:v>1823.8379842145994</c:v>
                </c:pt>
                <c:pt idx="306">
                  <c:v>1862.5464569601434</c:v>
                </c:pt>
                <c:pt idx="307">
                  <c:v>1853.074459916681</c:v>
                </c:pt>
                <c:pt idx="308">
                  <c:v>1862.0638709817636</c:v>
                </c:pt>
                <c:pt idx="309">
                  <c:v>1922.5975763757997</c:v>
                </c:pt>
                <c:pt idx="310">
                  <c:v>1803.5802102385942</c:v>
                </c:pt>
                <c:pt idx="311">
                  <c:v>1789.5688746018232</c:v>
                </c:pt>
                <c:pt idx="312">
                  <c:v>1762.8767604662485</c:v>
                </c:pt>
                <c:pt idx="313">
                  <c:v>1762.3945337810524</c:v>
                </c:pt>
                <c:pt idx="314">
                  <c:v>1764.8911738528232</c:v>
                </c:pt>
                <c:pt idx="315">
                  <c:v>1792.4489696664421</c:v>
                </c:pt>
                <c:pt idx="316">
                  <c:v>1744.3758243440639</c:v>
                </c:pt>
                <c:pt idx="317">
                  <c:v>1727.3334623347248</c:v>
                </c:pt>
                <c:pt idx="318">
                  <c:v>1789.012638819288</c:v>
                </c:pt>
                <c:pt idx="319">
                  <c:v>1670.0665892630686</c:v>
                </c:pt>
                <c:pt idx="320">
                  <c:v>1702.8956715992128</c:v>
                </c:pt>
                <c:pt idx="321">
                  <c:v>1706.4298696019405</c:v>
                </c:pt>
                <c:pt idx="322">
                  <c:v>1674.1320323210946</c:v>
                </c:pt>
                <c:pt idx="323">
                  <c:v>1660.5909376935838</c:v>
                </c:pt>
                <c:pt idx="324">
                  <c:v>1618.5032326694436</c:v>
                </c:pt>
                <c:pt idx="325">
                  <c:v>1661.2264196435881</c:v>
                </c:pt>
                <c:pt idx="326">
                  <c:v>1730.1409299762461</c:v>
                </c:pt>
                <c:pt idx="327">
                  <c:v>1768.2834794540574</c:v>
                </c:pt>
                <c:pt idx="328">
                  <c:v>1714.9927391501717</c:v>
                </c:pt>
                <c:pt idx="329">
                  <c:v>1729.2830486353284</c:v>
                </c:pt>
                <c:pt idx="330">
                  <c:v>1762.0192119068222</c:v>
                </c:pt>
                <c:pt idx="331">
                  <c:v>1701.6857501613367</c:v>
                </c:pt>
                <c:pt idx="332">
                  <c:v>1778.3985354088843</c:v>
                </c:pt>
                <c:pt idx="333">
                  <c:v>1721.3723378121151</c:v>
                </c:pt>
                <c:pt idx="334">
                  <c:v>1708.9091547466915</c:v>
                </c:pt>
                <c:pt idx="335">
                  <c:v>1704.0508946952732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DA0-9914-7E6E18D8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08296"/>
        <c:axId val="799508936"/>
      </c:lineChart>
      <c:catAx>
        <c:axId val="79950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936"/>
        <c:crosses val="autoZero"/>
        <c:auto val="1"/>
        <c:lblAlgn val="ctr"/>
        <c:lblOffset val="100"/>
        <c:noMultiLvlLbl val="0"/>
      </c:catAx>
      <c:valAx>
        <c:axId val="7995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3044619422573"/>
                  <c:y val="-9.15172061825605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Sheet1!$J$2:$J$337</c:f>
              <c:numCache>
                <c:formatCode>0</c:formatCode>
                <c:ptCount val="336"/>
                <c:pt idx="0">
                  <c:v>521.0473183644084</c:v>
                </c:pt>
                <c:pt idx="1">
                  <c:v>536.88078752495198</c:v>
                </c:pt>
                <c:pt idx="2">
                  <c:v>541.2613743200186</c:v>
                </c:pt>
                <c:pt idx="3">
                  <c:v>530.59011118496676</c:v>
                </c:pt>
                <c:pt idx="4">
                  <c:v>523.01891645128023</c:v>
                </c:pt>
                <c:pt idx="5">
                  <c:v>532.23706006476289</c:v>
                </c:pt>
                <c:pt idx="6">
                  <c:v>501.70541744203763</c:v>
                </c:pt>
                <c:pt idx="7">
                  <c:v>518.3626074534252</c:v>
                </c:pt>
                <c:pt idx="8">
                  <c:v>562.19024269093245</c:v>
                </c:pt>
                <c:pt idx="9">
                  <c:v>534.94036192425108</c:v>
                </c:pt>
                <c:pt idx="10">
                  <c:v>564.16220823746062</c:v>
                </c:pt>
                <c:pt idx="11">
                  <c:v>598.62585934585081</c:v>
                </c:pt>
                <c:pt idx="12">
                  <c:v>566.6389587212941</c:v>
                </c:pt>
                <c:pt idx="13">
                  <c:v>581.71665629041911</c:v>
                </c:pt>
                <c:pt idx="14">
                  <c:v>587.59503282212131</c:v>
                </c:pt>
                <c:pt idx="15">
                  <c:v>565.26233627230124</c:v>
                </c:pt>
                <c:pt idx="16">
                  <c:v>592.5588847434916</c:v>
                </c:pt>
                <c:pt idx="17">
                  <c:v>568.3044066259281</c:v>
                </c:pt>
                <c:pt idx="18">
                  <c:v>565.00034951264718</c:v>
                </c:pt>
                <c:pt idx="19">
                  <c:v>597.88958789452374</c:v>
                </c:pt>
                <c:pt idx="20">
                  <c:v>581.57611312855079</c:v>
                </c:pt>
                <c:pt idx="21">
                  <c:v>606.66420933308916</c:v>
                </c:pt>
                <c:pt idx="22">
                  <c:v>652.07104547994163</c:v>
                </c:pt>
                <c:pt idx="23">
                  <c:v>603.53262868475122</c:v>
                </c:pt>
                <c:pt idx="24">
                  <c:v>656.73672418847309</c:v>
                </c:pt>
                <c:pt idx="25">
                  <c:v>617.35542377066213</c:v>
                </c:pt>
                <c:pt idx="26">
                  <c:v>605.4966736070246</c:v>
                </c:pt>
                <c:pt idx="27">
                  <c:v>617.79601064705037</c:v>
                </c:pt>
                <c:pt idx="28">
                  <c:v>642.51012957310832</c:v>
                </c:pt>
                <c:pt idx="29">
                  <c:v>607.29613263799865</c:v>
                </c:pt>
                <c:pt idx="30">
                  <c:v>615.26397203930776</c:v>
                </c:pt>
                <c:pt idx="31">
                  <c:v>640.04846909221453</c:v>
                </c:pt>
                <c:pt idx="32">
                  <c:v>615.24630915178273</c:v>
                </c:pt>
                <c:pt idx="33">
                  <c:v>636.54914575343832</c:v>
                </c:pt>
                <c:pt idx="34">
                  <c:v>646.27485840900886</c:v>
                </c:pt>
                <c:pt idx="35">
                  <c:v>641.38484929912579</c:v>
                </c:pt>
                <c:pt idx="36">
                  <c:v>697.98630355898877</c:v>
                </c:pt>
                <c:pt idx="37">
                  <c:v>647.24600294764025</c:v>
                </c:pt>
                <c:pt idx="38">
                  <c:v>648.67121902943859</c:v>
                </c:pt>
                <c:pt idx="39">
                  <c:v>677.68439943426449</c:v>
                </c:pt>
                <c:pt idx="40">
                  <c:v>688.54362971020601</c:v>
                </c:pt>
                <c:pt idx="41">
                  <c:v>666.7585148064062</c:v>
                </c:pt>
                <c:pt idx="42">
                  <c:v>680.42051975905281</c:v>
                </c:pt>
                <c:pt idx="43">
                  <c:v>691.78891419847139</c:v>
                </c:pt>
                <c:pt idx="44">
                  <c:v>691.76948193185513</c:v>
                </c:pt>
                <c:pt idx="45">
                  <c:v>710.26532225696644</c:v>
                </c:pt>
                <c:pt idx="46">
                  <c:v>700.37260440438172</c:v>
                </c:pt>
                <c:pt idx="47">
                  <c:v>693.25641088178736</c:v>
                </c:pt>
                <c:pt idx="48">
                  <c:v>745.74897440905954</c:v>
                </c:pt>
                <c:pt idx="49">
                  <c:v>723.12208855073834</c:v>
                </c:pt>
                <c:pt idx="50">
                  <c:v>723.43689524874071</c:v>
                </c:pt>
                <c:pt idx="51">
                  <c:v>741.77548217145841</c:v>
                </c:pt>
                <c:pt idx="52">
                  <c:v>738.4948745398226</c:v>
                </c:pt>
                <c:pt idx="53">
                  <c:v>754.48989833356495</c:v>
                </c:pt>
                <c:pt idx="54">
                  <c:v>767.9164552684249</c:v>
                </c:pt>
                <c:pt idx="55">
                  <c:v>723.40807509673948</c:v>
                </c:pt>
                <c:pt idx="56">
                  <c:v>766.25203677112574</c:v>
                </c:pt>
                <c:pt idx="57">
                  <c:v>779.9968405711146</c:v>
                </c:pt>
                <c:pt idx="58">
                  <c:v>776.68906750499718</c:v>
                </c:pt>
                <c:pt idx="59">
                  <c:v>798.40146814393916</c:v>
                </c:pt>
                <c:pt idx="60">
                  <c:v>771.80134032727995</c:v>
                </c:pt>
                <c:pt idx="61">
                  <c:v>796.69889883253052</c:v>
                </c:pt>
                <c:pt idx="62">
                  <c:v>831.89977765139042</c:v>
                </c:pt>
                <c:pt idx="63">
                  <c:v>792.20780957121769</c:v>
                </c:pt>
                <c:pt idx="64">
                  <c:v>782.56950233066084</c:v>
                </c:pt>
                <c:pt idx="65">
                  <c:v>803.22955584865304</c:v>
                </c:pt>
                <c:pt idx="66">
                  <c:v>794.9098821808908</c:v>
                </c:pt>
                <c:pt idx="67">
                  <c:v>776.10667659385297</c:v>
                </c:pt>
                <c:pt idx="68">
                  <c:v>814.20655837997117</c:v>
                </c:pt>
                <c:pt idx="69">
                  <c:v>803.904789707394</c:v>
                </c:pt>
                <c:pt idx="70">
                  <c:v>803.73794050268361</c:v>
                </c:pt>
                <c:pt idx="71">
                  <c:v>800.50436928918214</c:v>
                </c:pt>
                <c:pt idx="72">
                  <c:v>803.28128247846291</c:v>
                </c:pt>
                <c:pt idx="73">
                  <c:v>819.69165204559056</c:v>
                </c:pt>
                <c:pt idx="74">
                  <c:v>832.95281534462003</c:v>
                </c:pt>
                <c:pt idx="75">
                  <c:v>806.91723839614747</c:v>
                </c:pt>
                <c:pt idx="76">
                  <c:v>828.60300246775853</c:v>
                </c:pt>
                <c:pt idx="77">
                  <c:v>861.71714486675887</c:v>
                </c:pt>
                <c:pt idx="78">
                  <c:v>824.69573256705996</c:v>
                </c:pt>
                <c:pt idx="79">
                  <c:v>841.2613111721023</c:v>
                </c:pt>
                <c:pt idx="80">
                  <c:v>829.5111929359856</c:v>
                </c:pt>
                <c:pt idx="81">
                  <c:v>836.77821976977816</c:v>
                </c:pt>
                <c:pt idx="82">
                  <c:v>853.97156178410137</c:v>
                </c:pt>
                <c:pt idx="83">
                  <c:v>872.70397527585976</c:v>
                </c:pt>
                <c:pt idx="84">
                  <c:v>864.07013628764389</c:v>
                </c:pt>
                <c:pt idx="85">
                  <c:v>862.22824548975154</c:v>
                </c:pt>
                <c:pt idx="86">
                  <c:v>878.23343615349313</c:v>
                </c:pt>
                <c:pt idx="87">
                  <c:v>880.46438252079622</c:v>
                </c:pt>
                <c:pt idx="88">
                  <c:v>883.45142816302393</c:v>
                </c:pt>
                <c:pt idx="89">
                  <c:v>872.43986952007833</c:v>
                </c:pt>
                <c:pt idx="90">
                  <c:v>895.43712723421186</c:v>
                </c:pt>
                <c:pt idx="91">
                  <c:v>948.57482694804241</c:v>
                </c:pt>
                <c:pt idx="92">
                  <c:v>899.91251189365232</c:v>
                </c:pt>
                <c:pt idx="93">
                  <c:v>932.41001631489564</c:v>
                </c:pt>
                <c:pt idx="94">
                  <c:v>963.13308495333604</c:v>
                </c:pt>
                <c:pt idx="95">
                  <c:v>914.76199818072041</c:v>
                </c:pt>
                <c:pt idx="96">
                  <c:v>940.05620354912014</c:v>
                </c:pt>
                <c:pt idx="97">
                  <c:v>925.45831682566666</c:v>
                </c:pt>
                <c:pt idx="98">
                  <c:v>952.99911237279537</c:v>
                </c:pt>
                <c:pt idx="99">
                  <c:v>917.23795458312065</c:v>
                </c:pt>
                <c:pt idx="100">
                  <c:v>1002.942641284852</c:v>
                </c:pt>
                <c:pt idx="101">
                  <c:v>960.17125304723697</c:v>
                </c:pt>
                <c:pt idx="102">
                  <c:v>976.41740797160935</c:v>
                </c:pt>
                <c:pt idx="103">
                  <c:v>990.7337081457332</c:v>
                </c:pt>
                <c:pt idx="104">
                  <c:v>970.31383085131904</c:v>
                </c:pt>
                <c:pt idx="105">
                  <c:v>1006.1261928184238</c:v>
                </c:pt>
                <c:pt idx="106">
                  <c:v>981.48767734462319</c:v>
                </c:pt>
                <c:pt idx="107">
                  <c:v>965.93259271496765</c:v>
                </c:pt>
                <c:pt idx="108">
                  <c:v>993.24645063215348</c:v>
                </c:pt>
                <c:pt idx="109">
                  <c:v>981.7905621976638</c:v>
                </c:pt>
                <c:pt idx="110">
                  <c:v>970.90075315769866</c:v>
                </c:pt>
                <c:pt idx="111">
                  <c:v>1013.8999154326592</c:v>
                </c:pt>
                <c:pt idx="112">
                  <c:v>993.14827955355463</c:v>
                </c:pt>
                <c:pt idx="113">
                  <c:v>1013.784876313834</c:v>
                </c:pt>
                <c:pt idx="114">
                  <c:v>1058.3284965335747</c:v>
                </c:pt>
                <c:pt idx="115">
                  <c:v>983.06845701888039</c:v>
                </c:pt>
                <c:pt idx="116">
                  <c:v>1012.1464986377586</c:v>
                </c:pt>
                <c:pt idx="117">
                  <c:v>1047.9651038069126</c:v>
                </c:pt>
                <c:pt idx="118">
                  <c:v>1020.1289244841753</c:v>
                </c:pt>
                <c:pt idx="119">
                  <c:v>1029.720594120673</c:v>
                </c:pt>
                <c:pt idx="120">
                  <c:v>994.33196587874602</c:v>
                </c:pt>
                <c:pt idx="121">
                  <c:v>1073.761575049904</c:v>
                </c:pt>
                <c:pt idx="122">
                  <c:v>1039.3482032176232</c:v>
                </c:pt>
                <c:pt idx="123">
                  <c:v>1069.5856102698933</c:v>
                </c:pt>
                <c:pt idx="124">
                  <c:v>1026.4491094399657</c:v>
                </c:pt>
                <c:pt idx="125">
                  <c:v>1058.6253612277151</c:v>
                </c:pt>
                <c:pt idx="126">
                  <c:v>1064.8441513055493</c:v>
                </c:pt>
                <c:pt idx="127">
                  <c:v>1031.9344329525675</c:v>
                </c:pt>
                <c:pt idx="128">
                  <c:v>1057.040093335401</c:v>
                </c:pt>
                <c:pt idx="129">
                  <c:v>1071.8730529431921</c:v>
                </c:pt>
                <c:pt idx="130">
                  <c:v>1076.1587328365258</c:v>
                </c:pt>
                <c:pt idx="131">
                  <c:v>1118.0424422208805</c:v>
                </c:pt>
                <c:pt idx="132">
                  <c:v>1030.153969016299</c:v>
                </c:pt>
                <c:pt idx="133">
                  <c:v>1069.1630244072919</c:v>
                </c:pt>
                <c:pt idx="134">
                  <c:v>1100.4243894249405</c:v>
                </c:pt>
                <c:pt idx="135">
                  <c:v>1066.4335898074085</c:v>
                </c:pt>
                <c:pt idx="136">
                  <c:v>1068.5648648845445</c:v>
                </c:pt>
                <c:pt idx="137">
                  <c:v>1113.2137776446139</c:v>
                </c:pt>
                <c:pt idx="138">
                  <c:v>1100.2148486391252</c:v>
                </c:pt>
                <c:pt idx="139">
                  <c:v>1112.4195697845225</c:v>
                </c:pt>
                <c:pt idx="140">
                  <c:v>1168.2537711091065</c:v>
                </c:pt>
                <c:pt idx="141">
                  <c:v>1114.7081284790258</c:v>
                </c:pt>
                <c:pt idx="142">
                  <c:v>1148.6110712231859</c:v>
                </c:pt>
                <c:pt idx="143">
                  <c:v>1165.0072344646417</c:v>
                </c:pt>
                <c:pt idx="144">
                  <c:v>1137.6199784289583</c:v>
                </c:pt>
                <c:pt idx="145">
                  <c:v>1171.4807762054093</c:v>
                </c:pt>
                <c:pt idx="146">
                  <c:v>1188.8795556562275</c:v>
                </c:pt>
                <c:pt idx="147">
                  <c:v>1147.3354483445221</c:v>
                </c:pt>
                <c:pt idx="148">
                  <c:v>1151.8169396005721</c:v>
                </c:pt>
                <c:pt idx="149">
                  <c:v>1264.3067159413872</c:v>
                </c:pt>
                <c:pt idx="150">
                  <c:v>1230.5279440786155</c:v>
                </c:pt>
                <c:pt idx="151">
                  <c:v>1274.3479998392893</c:v>
                </c:pt>
                <c:pt idx="152">
                  <c:v>1288.6502296164206</c:v>
                </c:pt>
                <c:pt idx="153">
                  <c:v>1245.2056841812175</c:v>
                </c:pt>
                <c:pt idx="154">
                  <c:v>1295.4478103534841</c:v>
                </c:pt>
                <c:pt idx="155">
                  <c:v>1350.7635022944432</c:v>
                </c:pt>
                <c:pt idx="156">
                  <c:v>1379.6898784190898</c:v>
                </c:pt>
                <c:pt idx="157">
                  <c:v>1423.2514238884166</c:v>
                </c:pt>
                <c:pt idx="158">
                  <c:v>1351.0473604135871</c:v>
                </c:pt>
                <c:pt idx="159">
                  <c:v>1348.014084456064</c:v>
                </c:pt>
                <c:pt idx="160">
                  <c:v>1383.9433126323202</c:v>
                </c:pt>
                <c:pt idx="161">
                  <c:v>1336.4414090637176</c:v>
                </c:pt>
                <c:pt idx="162">
                  <c:v>1326.4011500090976</c:v>
                </c:pt>
                <c:pt idx="163">
                  <c:v>1392.2012359146522</c:v>
                </c:pt>
                <c:pt idx="164">
                  <c:v>1337.6250601956669</c:v>
                </c:pt>
                <c:pt idx="165">
                  <c:v>1381.680227167479</c:v>
                </c:pt>
                <c:pt idx="166">
                  <c:v>1404.6093335227188</c:v>
                </c:pt>
                <c:pt idx="167">
                  <c:v>1397.02732748979</c:v>
                </c:pt>
                <c:pt idx="168">
                  <c:v>1441.5642474748634</c:v>
                </c:pt>
                <c:pt idx="169">
                  <c:v>1437.0470758162526</c:v>
                </c:pt>
                <c:pt idx="170">
                  <c:v>1377.3733027443275</c:v>
                </c:pt>
                <c:pt idx="171">
                  <c:v>1418.409208118228</c:v>
                </c:pt>
                <c:pt idx="172">
                  <c:v>1425.079631903769</c:v>
                </c:pt>
                <c:pt idx="173">
                  <c:v>1405.6517227351428</c:v>
                </c:pt>
                <c:pt idx="174">
                  <c:v>1424.1359715887154</c:v>
                </c:pt>
                <c:pt idx="175">
                  <c:v>1442.0253682391958</c:v>
                </c:pt>
                <c:pt idx="176">
                  <c:v>1449.8590469397732</c:v>
                </c:pt>
                <c:pt idx="177">
                  <c:v>1479.3043528072863</c:v>
                </c:pt>
                <c:pt idx="178">
                  <c:v>1415.2356764860956</c:v>
                </c:pt>
                <c:pt idx="179">
                  <c:v>1516.1917257202285</c:v>
                </c:pt>
                <c:pt idx="180">
                  <c:v>1477.3862506124162</c:v>
                </c:pt>
                <c:pt idx="181">
                  <c:v>1476.1347562784547</c:v>
                </c:pt>
                <c:pt idx="182">
                  <c:v>1465.8284689756144</c:v>
                </c:pt>
                <c:pt idx="183">
                  <c:v>1515.0711689677664</c:v>
                </c:pt>
                <c:pt idx="184">
                  <c:v>1473.0720043871263</c:v>
                </c:pt>
                <c:pt idx="185">
                  <c:v>1450.4922076490241</c:v>
                </c:pt>
                <c:pt idx="186">
                  <c:v>1494.8773662558672</c:v>
                </c:pt>
                <c:pt idx="187">
                  <c:v>1425.7367095946336</c:v>
                </c:pt>
                <c:pt idx="188">
                  <c:v>1471.2855353181935</c:v>
                </c:pt>
                <c:pt idx="189">
                  <c:v>1489.2659982807361</c:v>
                </c:pt>
                <c:pt idx="190">
                  <c:v>1457.7410483396029</c:v>
                </c:pt>
                <c:pt idx="191">
                  <c:v>1496.5646483646269</c:v>
                </c:pt>
                <c:pt idx="192">
                  <c:v>1486.0703725851565</c:v>
                </c:pt>
                <c:pt idx="193">
                  <c:v>1517.5217120619627</c:v>
                </c:pt>
                <c:pt idx="194">
                  <c:v>1524.7985797964725</c:v>
                </c:pt>
                <c:pt idx="195">
                  <c:v>1570.7568638050004</c:v>
                </c:pt>
                <c:pt idx="196">
                  <c:v>1490.7018555034615</c:v>
                </c:pt>
                <c:pt idx="197">
                  <c:v>1535.2992117252775</c:v>
                </c:pt>
                <c:pt idx="198">
                  <c:v>1550.7258357299345</c:v>
                </c:pt>
                <c:pt idx="199">
                  <c:v>1549.338884015136</c:v>
                </c:pt>
                <c:pt idx="200">
                  <c:v>1598.8241566183142</c:v>
                </c:pt>
                <c:pt idx="201">
                  <c:v>1545.0512129320546</c:v>
                </c:pt>
                <c:pt idx="202">
                  <c:v>1568.834633865815</c:v>
                </c:pt>
                <c:pt idx="203">
                  <c:v>1659.1890035967551</c:v>
                </c:pt>
                <c:pt idx="204">
                  <c:v>1494.7544945578966</c:v>
                </c:pt>
                <c:pt idx="205">
                  <c:v>1487.6311328849847</c:v>
                </c:pt>
                <c:pt idx="206">
                  <c:v>1475.3058082146808</c:v>
                </c:pt>
                <c:pt idx="207">
                  <c:v>1431.0172899681677</c:v>
                </c:pt>
                <c:pt idx="208">
                  <c:v>1435.8534298081963</c:v>
                </c:pt>
                <c:pt idx="209">
                  <c:v>1519.7025213204493</c:v>
                </c:pt>
                <c:pt idx="210">
                  <c:v>1460.4374767468589</c:v>
                </c:pt>
                <c:pt idx="211">
                  <c:v>1509.0963155991585</c:v>
                </c:pt>
                <c:pt idx="212">
                  <c:v>1485.569860903807</c:v>
                </c:pt>
                <c:pt idx="213">
                  <c:v>1481.2966819019764</c:v>
                </c:pt>
                <c:pt idx="214">
                  <c:v>1496.3822954791549</c:v>
                </c:pt>
                <c:pt idx="215">
                  <c:v>1526.7062314464438</c:v>
                </c:pt>
                <c:pt idx="216">
                  <c:v>1544.6881959011523</c:v>
                </c:pt>
                <c:pt idx="217">
                  <c:v>1508.3246107767388</c:v>
                </c:pt>
                <c:pt idx="218">
                  <c:v>1542.7002205813758</c:v>
                </c:pt>
                <c:pt idx="219">
                  <c:v>1563.4021493925356</c:v>
                </c:pt>
                <c:pt idx="220">
                  <c:v>1544.5708450255972</c:v>
                </c:pt>
                <c:pt idx="221">
                  <c:v>1550.8959021301057</c:v>
                </c:pt>
                <c:pt idx="222">
                  <c:v>1553.5182592036379</c:v>
                </c:pt>
                <c:pt idx="223">
                  <c:v>1625.9913952836648</c:v>
                </c:pt>
                <c:pt idx="224">
                  <c:v>1692.6925818952031</c:v>
                </c:pt>
                <c:pt idx="225">
                  <c:v>1590.8747821099234</c:v>
                </c:pt>
                <c:pt idx="226">
                  <c:v>1669.3018764286505</c:v>
                </c:pt>
                <c:pt idx="227">
                  <c:v>1630.4493546117669</c:v>
                </c:pt>
                <c:pt idx="228">
                  <c:v>1659.7528120399593</c:v>
                </c:pt>
                <c:pt idx="229">
                  <c:v>1603.744536610938</c:v>
                </c:pt>
                <c:pt idx="230">
                  <c:v>1650.1100652907958</c:v>
                </c:pt>
                <c:pt idx="231">
                  <c:v>1613.8344767922949</c:v>
                </c:pt>
                <c:pt idx="232">
                  <c:v>1647.4116432042197</c:v>
                </c:pt>
                <c:pt idx="233">
                  <c:v>1632.7785267554539</c:v>
                </c:pt>
                <c:pt idx="234">
                  <c:v>1636.360155590171</c:v>
                </c:pt>
                <c:pt idx="235">
                  <c:v>1636.5311155830875</c:v>
                </c:pt>
                <c:pt idx="236">
                  <c:v>1592.7023027959085</c:v>
                </c:pt>
                <c:pt idx="237">
                  <c:v>1636.6983512877923</c:v>
                </c:pt>
                <c:pt idx="238">
                  <c:v>1579.4609768291918</c:v>
                </c:pt>
                <c:pt idx="239">
                  <c:v>1570.1661884481332</c:v>
                </c:pt>
                <c:pt idx="240">
                  <c:v>1611.9901411898884</c:v>
                </c:pt>
                <c:pt idx="241">
                  <c:v>1581.901421058531</c:v>
                </c:pt>
                <c:pt idx="242">
                  <c:v>1536.3819944219981</c:v>
                </c:pt>
                <c:pt idx="243">
                  <c:v>1603.3277419173451</c:v>
                </c:pt>
                <c:pt idx="244">
                  <c:v>1624.8846112222357</c:v>
                </c:pt>
                <c:pt idx="245">
                  <c:v>1582.0892829397621</c:v>
                </c:pt>
                <c:pt idx="246">
                  <c:v>1611.2283443268407</c:v>
                </c:pt>
                <c:pt idx="247">
                  <c:v>1592.4559216036835</c:v>
                </c:pt>
                <c:pt idx="248">
                  <c:v>1621.2709539671355</c:v>
                </c:pt>
                <c:pt idx="249">
                  <c:v>1676.5449331815912</c:v>
                </c:pt>
                <c:pt idx="250">
                  <c:v>1615.2041304332777</c:v>
                </c:pt>
                <c:pt idx="251">
                  <c:v>1654.9832013062689</c:v>
                </c:pt>
                <c:pt idx="252">
                  <c:v>1606.5625649569258</c:v>
                </c:pt>
                <c:pt idx="253">
                  <c:v>1592.248160004408</c:v>
                </c:pt>
                <c:pt idx="254">
                  <c:v>1584.82172831056</c:v>
                </c:pt>
                <c:pt idx="255">
                  <c:v>1655.8614162920942</c:v>
                </c:pt>
                <c:pt idx="256">
                  <c:v>1615.0902494909383</c:v>
                </c:pt>
                <c:pt idx="257">
                  <c:v>1641.5516651081696</c:v>
                </c:pt>
                <c:pt idx="258">
                  <c:v>1627.052077344493</c:v>
                </c:pt>
                <c:pt idx="259">
                  <c:v>1573.2927937865513</c:v>
                </c:pt>
                <c:pt idx="260">
                  <c:v>1602.9053924999182</c:v>
                </c:pt>
                <c:pt idx="261">
                  <c:v>1560.9898456895742</c:v>
                </c:pt>
                <c:pt idx="262">
                  <c:v>1581.3930391861695</c:v>
                </c:pt>
                <c:pt idx="263">
                  <c:v>1680.2180150491854</c:v>
                </c:pt>
                <c:pt idx="264">
                  <c:v>1609.8191106967035</c:v>
                </c:pt>
                <c:pt idx="265">
                  <c:v>1597.9963483076729</c:v>
                </c:pt>
                <c:pt idx="266">
                  <c:v>1644.8448768246478</c:v>
                </c:pt>
                <c:pt idx="267">
                  <c:v>1652.7093958296093</c:v>
                </c:pt>
                <c:pt idx="268">
                  <c:v>1682.6713454368903</c:v>
                </c:pt>
                <c:pt idx="269">
                  <c:v>1707.8375993286895</c:v>
                </c:pt>
                <c:pt idx="270">
                  <c:v>1683.8313546431282</c:v>
                </c:pt>
                <c:pt idx="271">
                  <c:v>1685.3970915167745</c:v>
                </c:pt>
                <c:pt idx="272">
                  <c:v>1732.4846317408408</c:v>
                </c:pt>
                <c:pt idx="273">
                  <c:v>1636.6983512877923</c:v>
                </c:pt>
                <c:pt idx="274">
                  <c:v>1659.6415646437624</c:v>
                </c:pt>
                <c:pt idx="275">
                  <c:v>1681.6199491460141</c:v>
                </c:pt>
                <c:pt idx="276">
                  <c:v>1683.6341474649946</c:v>
                </c:pt>
                <c:pt idx="277">
                  <c:v>1721.0075779975441</c:v>
                </c:pt>
                <c:pt idx="278">
                  <c:v>1787.0049654106449</c:v>
                </c:pt>
                <c:pt idx="279">
                  <c:v>1756.7260710916125</c:v>
                </c:pt>
                <c:pt idx="280">
                  <c:v>1767.8822924991775</c:v>
                </c:pt>
                <c:pt idx="281">
                  <c:v>1855.0313650242558</c:v>
                </c:pt>
                <c:pt idx="282">
                  <c:v>1794.5974857666947</c:v>
                </c:pt>
                <c:pt idx="283">
                  <c:v>1880.8609952515226</c:v>
                </c:pt>
                <c:pt idx="284">
                  <c:v>1843.6983095145463</c:v>
                </c:pt>
                <c:pt idx="285">
                  <c:v>1835.931260756787</c:v>
                </c:pt>
                <c:pt idx="286">
                  <c:v>1883.7607980531648</c:v>
                </c:pt>
                <c:pt idx="287">
                  <c:v>1917.8458444616483</c:v>
                </c:pt>
                <c:pt idx="288">
                  <c:v>1951.7564133733465</c:v>
                </c:pt>
                <c:pt idx="289">
                  <c:v>1954.3840231101035</c:v>
                </c:pt>
                <c:pt idx="290">
                  <c:v>2001.8246548294849</c:v>
                </c:pt>
                <c:pt idx="291">
                  <c:v>1912.2257472408703</c:v>
                </c:pt>
                <c:pt idx="292">
                  <c:v>1941.2424951431412</c:v>
                </c:pt>
                <c:pt idx="293">
                  <c:v>1907.6701951405512</c:v>
                </c:pt>
                <c:pt idx="294">
                  <c:v>1932.3570438027275</c:v>
                </c:pt>
                <c:pt idx="295">
                  <c:v>2018.8355155348743</c:v>
                </c:pt>
                <c:pt idx="296">
                  <c:v>1835.5358377513385</c:v>
                </c:pt>
                <c:pt idx="297">
                  <c:v>1846.8890707775818</c:v>
                </c:pt>
                <c:pt idx="298">
                  <c:v>1901.1493592659631</c:v>
                </c:pt>
                <c:pt idx="299">
                  <c:v>1657.086102451512</c:v>
                </c:pt>
                <c:pt idx="300">
                  <c:v>1804.1263398367641</c:v>
                </c:pt>
                <c:pt idx="301">
                  <c:v>1932.5409075576965</c:v>
                </c:pt>
                <c:pt idx="302">
                  <c:v>1816.490020821074</c:v>
                </c:pt>
                <c:pt idx="303">
                  <c:v>1887.0095835409907</c:v>
                </c:pt>
                <c:pt idx="304">
                  <c:v>1898.1473035254328</c:v>
                </c:pt>
                <c:pt idx="305">
                  <c:v>1823.8379842145994</c:v>
                </c:pt>
                <c:pt idx="306">
                  <c:v>1862.5464569601434</c:v>
                </c:pt>
                <c:pt idx="307">
                  <c:v>1853.074459916681</c:v>
                </c:pt>
                <c:pt idx="308">
                  <c:v>1862.0638709817636</c:v>
                </c:pt>
                <c:pt idx="309">
                  <c:v>1922.5975763757997</c:v>
                </c:pt>
                <c:pt idx="310">
                  <c:v>1803.5802102385942</c:v>
                </c:pt>
                <c:pt idx="311">
                  <c:v>1789.5688746018232</c:v>
                </c:pt>
                <c:pt idx="312">
                  <c:v>1762.8767604662485</c:v>
                </c:pt>
                <c:pt idx="313">
                  <c:v>1762.3945337810524</c:v>
                </c:pt>
                <c:pt idx="314">
                  <c:v>1764.8911738528232</c:v>
                </c:pt>
                <c:pt idx="315">
                  <c:v>1792.4489696664421</c:v>
                </c:pt>
                <c:pt idx="316">
                  <c:v>1744.3758243440639</c:v>
                </c:pt>
                <c:pt idx="317">
                  <c:v>1727.3334623347248</c:v>
                </c:pt>
                <c:pt idx="318">
                  <c:v>1789.012638819288</c:v>
                </c:pt>
                <c:pt idx="319">
                  <c:v>1670.0665892630686</c:v>
                </c:pt>
                <c:pt idx="320">
                  <c:v>1702.8956715992128</c:v>
                </c:pt>
                <c:pt idx="321">
                  <c:v>1706.4298696019405</c:v>
                </c:pt>
                <c:pt idx="322">
                  <c:v>1674.1320323210946</c:v>
                </c:pt>
                <c:pt idx="323">
                  <c:v>1660.5909376935838</c:v>
                </c:pt>
                <c:pt idx="324">
                  <c:v>1618.5032326694436</c:v>
                </c:pt>
                <c:pt idx="325">
                  <c:v>1661.2264196435881</c:v>
                </c:pt>
                <c:pt idx="326">
                  <c:v>1730.1409299762461</c:v>
                </c:pt>
                <c:pt idx="327">
                  <c:v>1768.2834794540574</c:v>
                </c:pt>
                <c:pt idx="328">
                  <c:v>1714.9927391501717</c:v>
                </c:pt>
                <c:pt idx="329">
                  <c:v>1729.2830486353284</c:v>
                </c:pt>
                <c:pt idx="330">
                  <c:v>1762.0192119068222</c:v>
                </c:pt>
                <c:pt idx="331">
                  <c:v>1701.6857501613367</c:v>
                </c:pt>
                <c:pt idx="332">
                  <c:v>1778.3985354088843</c:v>
                </c:pt>
                <c:pt idx="333">
                  <c:v>1721.3723378121151</c:v>
                </c:pt>
                <c:pt idx="334">
                  <c:v>1708.9091547466915</c:v>
                </c:pt>
                <c:pt idx="335">
                  <c:v>1704.0508946952732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E-420E-B0F2-5C264D1EA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04112"/>
        <c:axId val="691805392"/>
      </c:lineChart>
      <c:catAx>
        <c:axId val="69180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5392"/>
        <c:crosses val="autoZero"/>
        <c:auto val="1"/>
        <c:lblAlgn val="ctr"/>
        <c:lblOffset val="100"/>
        <c:noMultiLvlLbl val="0"/>
      </c:catAx>
      <c:valAx>
        <c:axId val="691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Sheet1!$L$2:$L$349</c:f>
              <c:numCache>
                <c:formatCode>0</c:formatCode>
                <c:ptCount val="348"/>
                <c:pt idx="0">
                  <c:v>505.94701615109096</c:v>
                </c:pt>
                <c:pt idx="1">
                  <c:v>481.4616108571152</c:v>
                </c:pt>
                <c:pt idx="2">
                  <c:v>529.70525517397152</c:v>
                </c:pt>
                <c:pt idx="3">
                  <c:v>534.98332896944225</c:v>
                </c:pt>
                <c:pt idx="4">
                  <c:v>578.27760045878483</c:v>
                </c:pt>
                <c:pt idx="5">
                  <c:v>585.4362023608154</c:v>
                </c:pt>
                <c:pt idx="6">
                  <c:v>617.71332902898973</c:v>
                </c:pt>
                <c:pt idx="7">
                  <c:v>604.562684680448</c:v>
                </c:pt>
                <c:pt idx="8">
                  <c:v>571.9432220327044</c:v>
                </c:pt>
                <c:pt idx="9">
                  <c:v>590.11535952245197</c:v>
                </c:pt>
                <c:pt idx="10">
                  <c:v>612.96696544133715</c:v>
                </c:pt>
                <c:pt idx="11">
                  <c:v>850.87936922170729</c:v>
                </c:pt>
                <c:pt idx="12">
                  <c:v>553.40687464844382</c:v>
                </c:pt>
                <c:pt idx="13">
                  <c:v>526.27433904378324</c:v>
                </c:pt>
                <c:pt idx="14">
                  <c:v>578.62886002803521</c:v>
                </c:pt>
                <c:pt idx="15">
                  <c:v>584.01702079965128</c:v>
                </c:pt>
                <c:pt idx="16">
                  <c:v>630.877658955068</c:v>
                </c:pt>
                <c:pt idx="17">
                  <c:v>638.28679941727978</c:v>
                </c:pt>
                <c:pt idx="18">
                  <c:v>673.06138116200873</c:v>
                </c:pt>
                <c:pt idx="19">
                  <c:v>658.33094265130148</c:v>
                </c:pt>
                <c:pt idx="20">
                  <c:v>622.43616240130086</c:v>
                </c:pt>
                <c:pt idx="21">
                  <c:v>641.83211669606283</c:v>
                </c:pt>
                <c:pt idx="22">
                  <c:v>666.29692118934122</c:v>
                </c:pt>
                <c:pt idx="23">
                  <c:v>924.3755487019547</c:v>
                </c:pt>
                <c:pt idx="24">
                  <c:v>600.86673314579673</c:v>
                </c:pt>
                <c:pt idx="25">
                  <c:v>571.08706723045145</c:v>
                </c:pt>
                <c:pt idx="26">
                  <c:v>627.55246488209877</c:v>
                </c:pt>
                <c:pt idx="27">
                  <c:v>633.0507126298603</c:v>
                </c:pt>
                <c:pt idx="28">
                  <c:v>683.47771745135117</c:v>
                </c:pt>
                <c:pt idx="29">
                  <c:v>691.13739647374405</c:v>
                </c:pt>
                <c:pt idx="30">
                  <c:v>728.40943329502784</c:v>
                </c:pt>
                <c:pt idx="31">
                  <c:v>712.09920062215485</c:v>
                </c:pt>
                <c:pt idx="32">
                  <c:v>672.92910276989733</c:v>
                </c:pt>
                <c:pt idx="33">
                  <c:v>693.54887386967368</c:v>
                </c:pt>
                <c:pt idx="34">
                  <c:v>719.62687693734529</c:v>
                </c:pt>
                <c:pt idx="35">
                  <c:v>997.87172818220211</c:v>
                </c:pt>
                <c:pt idx="36">
                  <c:v>648.32659164314964</c:v>
                </c:pt>
                <c:pt idx="37">
                  <c:v>615.89979541711966</c:v>
                </c:pt>
                <c:pt idx="38">
                  <c:v>676.47606973616246</c:v>
                </c:pt>
                <c:pt idx="39">
                  <c:v>682.08440446006921</c:v>
                </c:pt>
                <c:pt idx="40">
                  <c:v>736.07777594763445</c:v>
                </c:pt>
                <c:pt idx="41">
                  <c:v>743.98799353020843</c:v>
                </c:pt>
                <c:pt idx="42">
                  <c:v>783.75748542804683</c:v>
                </c:pt>
                <c:pt idx="43">
                  <c:v>765.86745859300834</c:v>
                </c:pt>
                <c:pt idx="44">
                  <c:v>723.42204313849368</c:v>
                </c:pt>
                <c:pt idx="45">
                  <c:v>745.26563104328443</c:v>
                </c:pt>
                <c:pt idx="46">
                  <c:v>772.95683268534924</c:v>
                </c:pt>
                <c:pt idx="47">
                  <c:v>1071.3679076624496</c:v>
                </c:pt>
                <c:pt idx="48">
                  <c:v>695.78645014050255</c:v>
                </c:pt>
                <c:pt idx="49">
                  <c:v>660.71252360378764</c:v>
                </c:pt>
                <c:pt idx="50">
                  <c:v>725.39967459022603</c:v>
                </c:pt>
                <c:pt idx="51">
                  <c:v>731.11809629027834</c:v>
                </c:pt>
                <c:pt idx="52">
                  <c:v>788.67783444391762</c:v>
                </c:pt>
                <c:pt idx="53">
                  <c:v>796.83859058667292</c:v>
                </c:pt>
                <c:pt idx="54">
                  <c:v>839.10553756106594</c:v>
                </c:pt>
                <c:pt idx="55">
                  <c:v>819.63571656386171</c:v>
                </c:pt>
                <c:pt idx="56">
                  <c:v>773.91498350709014</c:v>
                </c:pt>
                <c:pt idx="57">
                  <c:v>796.9823882168954</c:v>
                </c:pt>
                <c:pt idx="58">
                  <c:v>826.28678843335319</c:v>
                </c:pt>
                <c:pt idx="59">
                  <c:v>1144.8640871426969</c:v>
                </c:pt>
                <c:pt idx="60">
                  <c:v>743.24630863785546</c:v>
                </c:pt>
                <c:pt idx="61">
                  <c:v>705.52525179045574</c:v>
                </c:pt>
                <c:pt idx="62">
                  <c:v>774.3232794442896</c:v>
                </c:pt>
                <c:pt idx="63">
                  <c:v>780.15178812048737</c:v>
                </c:pt>
                <c:pt idx="64">
                  <c:v>841.2778929402009</c:v>
                </c:pt>
                <c:pt idx="65">
                  <c:v>849.68918764313719</c:v>
                </c:pt>
                <c:pt idx="66">
                  <c:v>894.45358969408505</c:v>
                </c:pt>
                <c:pt idx="67">
                  <c:v>873.40397453471519</c:v>
                </c:pt>
                <c:pt idx="68">
                  <c:v>824.40792387568649</c:v>
                </c:pt>
                <c:pt idx="69">
                  <c:v>848.69914539050626</c:v>
                </c:pt>
                <c:pt idx="70">
                  <c:v>879.61674418135715</c:v>
                </c:pt>
                <c:pt idx="71">
                  <c:v>1218.3602666229442</c:v>
                </c:pt>
                <c:pt idx="72">
                  <c:v>790.70616713520826</c:v>
                </c:pt>
                <c:pt idx="73">
                  <c:v>750.33797997712406</c:v>
                </c:pt>
                <c:pt idx="74">
                  <c:v>823.24688429835317</c:v>
                </c:pt>
                <c:pt idx="75">
                  <c:v>829.18547995069628</c:v>
                </c:pt>
                <c:pt idx="76">
                  <c:v>893.87795143648407</c:v>
                </c:pt>
                <c:pt idx="77">
                  <c:v>902.53978469960157</c:v>
                </c:pt>
                <c:pt idx="78">
                  <c:v>949.80164182710405</c:v>
                </c:pt>
                <c:pt idx="79">
                  <c:v>927.17223250556867</c:v>
                </c:pt>
                <c:pt idx="80">
                  <c:v>874.90086424428296</c:v>
                </c:pt>
                <c:pt idx="81">
                  <c:v>900.41590256411712</c:v>
                </c:pt>
                <c:pt idx="82">
                  <c:v>932.94669992936122</c:v>
                </c:pt>
                <c:pt idx="83">
                  <c:v>1291.8564461031917</c:v>
                </c:pt>
                <c:pt idx="84">
                  <c:v>838.16602563256106</c:v>
                </c:pt>
                <c:pt idx="85">
                  <c:v>795.15070816379205</c:v>
                </c:pt>
                <c:pt idx="86">
                  <c:v>872.17048915241685</c:v>
                </c:pt>
                <c:pt idx="87">
                  <c:v>878.2191717809053</c:v>
                </c:pt>
                <c:pt idx="88">
                  <c:v>946.47800993276724</c:v>
                </c:pt>
                <c:pt idx="89">
                  <c:v>955.39038175606595</c:v>
                </c:pt>
                <c:pt idx="90">
                  <c:v>1005.1496939601233</c:v>
                </c:pt>
                <c:pt idx="91">
                  <c:v>980.94049047642204</c:v>
                </c:pt>
                <c:pt idx="92">
                  <c:v>925.39380461287942</c:v>
                </c:pt>
                <c:pt idx="93">
                  <c:v>952.13265973772798</c:v>
                </c:pt>
                <c:pt idx="94">
                  <c:v>986.27665567736517</c:v>
                </c:pt>
                <c:pt idx="95">
                  <c:v>1365.3526255834392</c:v>
                </c:pt>
                <c:pt idx="96">
                  <c:v>885.62588412991397</c:v>
                </c:pt>
                <c:pt idx="97">
                  <c:v>839.96343635046014</c:v>
                </c:pt>
                <c:pt idx="98">
                  <c:v>921.09409400648042</c:v>
                </c:pt>
                <c:pt idx="99">
                  <c:v>927.25286361111444</c:v>
                </c:pt>
                <c:pt idx="100">
                  <c:v>999.0780684290504</c:v>
                </c:pt>
                <c:pt idx="101">
                  <c:v>1008.2409788125302</c:v>
                </c:pt>
                <c:pt idx="102">
                  <c:v>1060.4977460931423</c:v>
                </c:pt>
                <c:pt idx="103">
                  <c:v>1034.7087484472754</c:v>
                </c:pt>
                <c:pt idx="104">
                  <c:v>975.88674498147577</c:v>
                </c:pt>
                <c:pt idx="105">
                  <c:v>1003.8494169113389</c:v>
                </c:pt>
                <c:pt idx="106">
                  <c:v>1039.6066114253692</c:v>
                </c:pt>
                <c:pt idx="107">
                  <c:v>1438.8488050636865</c:v>
                </c:pt>
                <c:pt idx="108">
                  <c:v>933.08574262726688</c:v>
                </c:pt>
                <c:pt idx="109">
                  <c:v>884.77616453712835</c:v>
                </c:pt>
                <c:pt idx="110">
                  <c:v>970.01769886054399</c:v>
                </c:pt>
                <c:pt idx="111">
                  <c:v>976.28655544132346</c:v>
                </c:pt>
                <c:pt idx="112">
                  <c:v>1051.6781269253338</c:v>
                </c:pt>
                <c:pt idx="113">
                  <c:v>1061.0915758689946</c:v>
                </c:pt>
                <c:pt idx="114">
                  <c:v>1115.8457982261614</c:v>
                </c:pt>
                <c:pt idx="115">
                  <c:v>1088.4770064181289</c:v>
                </c:pt>
                <c:pt idx="116">
                  <c:v>1026.3796853500724</c:v>
                </c:pt>
                <c:pt idx="117">
                  <c:v>1055.5661740849496</c:v>
                </c:pt>
                <c:pt idx="118">
                  <c:v>1092.9365671733733</c:v>
                </c:pt>
                <c:pt idx="119">
                  <c:v>1512.3449845439338</c:v>
                </c:pt>
                <c:pt idx="120">
                  <c:v>980.54560112461968</c:v>
                </c:pt>
                <c:pt idx="121">
                  <c:v>929.58889272379645</c:v>
                </c:pt>
                <c:pt idx="122">
                  <c:v>1018.9413037146078</c:v>
                </c:pt>
                <c:pt idx="123">
                  <c:v>1025.3202472715323</c:v>
                </c:pt>
                <c:pt idx="124">
                  <c:v>1104.2781854216169</c:v>
                </c:pt>
                <c:pt idx="125">
                  <c:v>1113.9421729254589</c:v>
                </c:pt>
                <c:pt idx="126">
                  <c:v>1171.1938503591805</c:v>
                </c:pt>
                <c:pt idx="127">
                  <c:v>1142.2452643889824</c:v>
                </c:pt>
                <c:pt idx="128">
                  <c:v>1076.8726257186686</c:v>
                </c:pt>
                <c:pt idx="129">
                  <c:v>1107.2829312585607</c:v>
                </c:pt>
                <c:pt idx="130">
                  <c:v>1146.2665229213771</c:v>
                </c:pt>
                <c:pt idx="131">
                  <c:v>1585.8411640241816</c:v>
                </c:pt>
                <c:pt idx="132">
                  <c:v>1028.0054596219725</c:v>
                </c:pt>
                <c:pt idx="133">
                  <c:v>974.40162091046454</c:v>
                </c:pt>
                <c:pt idx="134">
                  <c:v>1067.8649085686714</c:v>
                </c:pt>
                <c:pt idx="135">
                  <c:v>1074.3539391017416</c:v>
                </c:pt>
                <c:pt idx="136">
                  <c:v>1156.8782439178999</c:v>
                </c:pt>
                <c:pt idx="137">
                  <c:v>1166.7927699819234</c:v>
                </c:pt>
                <c:pt idx="138">
                  <c:v>1226.5419024921994</c:v>
                </c:pt>
                <c:pt idx="139">
                  <c:v>1196.0135223598356</c:v>
                </c:pt>
                <c:pt idx="140">
                  <c:v>1127.3655660872651</c:v>
                </c:pt>
                <c:pt idx="141">
                  <c:v>1158.9996884321715</c:v>
                </c:pt>
                <c:pt idx="142">
                  <c:v>1199.5964786693814</c:v>
                </c:pt>
                <c:pt idx="143">
                  <c:v>1659.3373435044289</c:v>
                </c:pt>
                <c:pt idx="144">
                  <c:v>1075.4653181193255</c:v>
                </c:pt>
                <c:pt idx="145">
                  <c:v>1019.2143490971326</c:v>
                </c:pt>
                <c:pt idx="146">
                  <c:v>1116.7885134227349</c:v>
                </c:pt>
                <c:pt idx="147">
                  <c:v>1123.3876309319505</c:v>
                </c:pt>
                <c:pt idx="148">
                  <c:v>1209.4783024141834</c:v>
                </c:pt>
                <c:pt idx="149">
                  <c:v>1219.6433670383876</c:v>
                </c:pt>
                <c:pt idx="150">
                  <c:v>1281.8899546252187</c:v>
                </c:pt>
                <c:pt idx="151">
                  <c:v>1249.7817803306891</c:v>
                </c:pt>
                <c:pt idx="152">
                  <c:v>1177.8585064558613</c:v>
                </c:pt>
                <c:pt idx="153">
                  <c:v>1210.7164456057824</c:v>
                </c:pt>
                <c:pt idx="154">
                  <c:v>1252.9264344173853</c:v>
                </c:pt>
                <c:pt idx="155">
                  <c:v>1732.8335229846766</c:v>
                </c:pt>
                <c:pt idx="156">
                  <c:v>1122.9251766166783</c:v>
                </c:pt>
                <c:pt idx="157">
                  <c:v>1064.0270772838007</c:v>
                </c:pt>
                <c:pt idx="158">
                  <c:v>1165.7121182767983</c:v>
                </c:pt>
                <c:pt idx="159">
                  <c:v>1172.4213227621594</c:v>
                </c:pt>
                <c:pt idx="160">
                  <c:v>1262.0783609104665</c:v>
                </c:pt>
                <c:pt idx="161">
                  <c:v>1272.4939640948521</c:v>
                </c:pt>
                <c:pt idx="162">
                  <c:v>1337.2380067582376</c:v>
                </c:pt>
                <c:pt idx="163">
                  <c:v>1303.5500383015426</c:v>
                </c:pt>
                <c:pt idx="164">
                  <c:v>1228.3514468244578</c:v>
                </c:pt>
                <c:pt idx="165">
                  <c:v>1262.433202779393</c:v>
                </c:pt>
                <c:pt idx="166">
                  <c:v>1306.2563901653893</c:v>
                </c:pt>
                <c:pt idx="167">
                  <c:v>1806.3297024649239</c:v>
                </c:pt>
                <c:pt idx="168">
                  <c:v>1170.3850351140313</c:v>
                </c:pt>
                <c:pt idx="169">
                  <c:v>1108.8398054704689</c:v>
                </c:pt>
                <c:pt idx="170">
                  <c:v>1214.6357231308618</c:v>
                </c:pt>
                <c:pt idx="171">
                  <c:v>1221.4550145923683</c:v>
                </c:pt>
                <c:pt idx="172">
                  <c:v>1314.6784194067498</c:v>
                </c:pt>
                <c:pt idx="173">
                  <c:v>1325.3445611513164</c:v>
                </c:pt>
                <c:pt idx="174">
                  <c:v>1392.5860588912569</c:v>
                </c:pt>
                <c:pt idx="175">
                  <c:v>1357.3182962723961</c:v>
                </c:pt>
                <c:pt idx="176">
                  <c:v>1278.8443871930542</c:v>
                </c:pt>
                <c:pt idx="177">
                  <c:v>1314.1499599530039</c:v>
                </c:pt>
                <c:pt idx="178">
                  <c:v>1359.5863459133932</c:v>
                </c:pt>
                <c:pt idx="179">
                  <c:v>1879.8258819451712</c:v>
                </c:pt>
                <c:pt idx="180">
                  <c:v>1217.8448936113841</c:v>
                </c:pt>
                <c:pt idx="181">
                  <c:v>1153.6525336571372</c:v>
                </c:pt>
                <c:pt idx="182">
                  <c:v>1263.5593279849256</c:v>
                </c:pt>
                <c:pt idx="183">
                  <c:v>1270.4887064225773</c:v>
                </c:pt>
                <c:pt idx="184">
                  <c:v>1367.2784779030328</c:v>
                </c:pt>
                <c:pt idx="185">
                  <c:v>1378.1951582077807</c:v>
                </c:pt>
                <c:pt idx="186">
                  <c:v>1447.9341110242758</c:v>
                </c:pt>
                <c:pt idx="187">
                  <c:v>1411.0865542432496</c:v>
                </c:pt>
                <c:pt idx="188">
                  <c:v>1329.3373275616507</c:v>
                </c:pt>
                <c:pt idx="189">
                  <c:v>1365.866717126615</c:v>
                </c:pt>
                <c:pt idx="190">
                  <c:v>1412.9163016613973</c:v>
                </c:pt>
                <c:pt idx="191">
                  <c:v>1953.3220614254185</c:v>
                </c:pt>
                <c:pt idx="192">
                  <c:v>1265.3047521087369</c:v>
                </c:pt>
                <c:pt idx="193">
                  <c:v>1198.4652618438054</c:v>
                </c:pt>
                <c:pt idx="194">
                  <c:v>1312.4829328389894</c:v>
                </c:pt>
                <c:pt idx="195">
                  <c:v>1319.5223982527866</c:v>
                </c:pt>
                <c:pt idx="196">
                  <c:v>1419.8785363993159</c:v>
                </c:pt>
                <c:pt idx="197">
                  <c:v>1431.0457552642449</c:v>
                </c:pt>
                <c:pt idx="198">
                  <c:v>1503.2821631572949</c:v>
                </c:pt>
                <c:pt idx="199">
                  <c:v>1464.854812214103</c:v>
                </c:pt>
                <c:pt idx="200">
                  <c:v>1379.8302679302471</c:v>
                </c:pt>
                <c:pt idx="201">
                  <c:v>1417.5834743002256</c:v>
                </c:pt>
                <c:pt idx="202">
                  <c:v>1466.2462574094013</c:v>
                </c:pt>
                <c:pt idx="203">
                  <c:v>2026.8182409056658</c:v>
                </c:pt>
                <c:pt idx="204">
                  <c:v>1312.7646106060899</c:v>
                </c:pt>
                <c:pt idx="205">
                  <c:v>1243.2779900304733</c:v>
                </c:pt>
                <c:pt idx="206">
                  <c:v>1361.406537693053</c:v>
                </c:pt>
                <c:pt idx="207">
                  <c:v>1368.5560900829958</c:v>
                </c:pt>
                <c:pt idx="208">
                  <c:v>1472.4785948955994</c:v>
                </c:pt>
                <c:pt idx="209">
                  <c:v>1483.8963523207094</c:v>
                </c:pt>
                <c:pt idx="210">
                  <c:v>1558.630215290314</c:v>
                </c:pt>
                <c:pt idx="211">
                  <c:v>1518.6230701849563</c:v>
                </c:pt>
                <c:pt idx="212">
                  <c:v>1430.3232082988436</c:v>
                </c:pt>
                <c:pt idx="213">
                  <c:v>1469.3002314738367</c:v>
                </c:pt>
                <c:pt idx="214">
                  <c:v>1519.5762131574054</c:v>
                </c:pt>
                <c:pt idx="215">
                  <c:v>2100.3144203859133</c:v>
                </c:pt>
                <c:pt idx="216">
                  <c:v>1360.2244691034427</c:v>
                </c:pt>
                <c:pt idx="217">
                  <c:v>1288.0907182171416</c:v>
                </c:pt>
                <c:pt idx="218">
                  <c:v>1410.3301425471166</c:v>
                </c:pt>
                <c:pt idx="219">
                  <c:v>1417.5897819132047</c:v>
                </c:pt>
                <c:pt idx="220">
                  <c:v>1525.0786533918827</c:v>
                </c:pt>
                <c:pt idx="221">
                  <c:v>1536.7469493771739</c:v>
                </c:pt>
                <c:pt idx="222">
                  <c:v>1613.9782674233329</c:v>
                </c:pt>
                <c:pt idx="223">
                  <c:v>1572.3913281558096</c:v>
                </c:pt>
                <c:pt idx="224">
                  <c:v>1480.8161486674398</c:v>
                </c:pt>
                <c:pt idx="225">
                  <c:v>1521.0169886474475</c:v>
                </c:pt>
                <c:pt idx="226">
                  <c:v>1572.9061689054095</c:v>
                </c:pt>
                <c:pt idx="227">
                  <c:v>2173.8105998661608</c:v>
                </c:pt>
                <c:pt idx="228">
                  <c:v>1407.6843276007958</c:v>
                </c:pt>
                <c:pt idx="229">
                  <c:v>1332.9034464038095</c:v>
                </c:pt>
                <c:pt idx="230">
                  <c:v>1459.2537474011801</c:v>
                </c:pt>
                <c:pt idx="231">
                  <c:v>1466.6234737434136</c:v>
                </c:pt>
                <c:pt idx="232">
                  <c:v>1577.6787118881657</c:v>
                </c:pt>
                <c:pt idx="233">
                  <c:v>1589.5975464336384</c:v>
                </c:pt>
                <c:pt idx="234">
                  <c:v>1669.3263195563522</c:v>
                </c:pt>
                <c:pt idx="235">
                  <c:v>1626.159586126663</c:v>
                </c:pt>
                <c:pt idx="236">
                  <c:v>1531.3090890360363</c:v>
                </c:pt>
                <c:pt idx="237">
                  <c:v>1572.7337458210582</c:v>
                </c:pt>
                <c:pt idx="238">
                  <c:v>1626.2361246534135</c:v>
                </c:pt>
                <c:pt idx="239">
                  <c:v>2247.3067793464083</c:v>
                </c:pt>
                <c:pt idx="240">
                  <c:v>1455.1441860981488</c:v>
                </c:pt>
                <c:pt idx="241">
                  <c:v>1377.7161745904775</c:v>
                </c:pt>
                <c:pt idx="242">
                  <c:v>1508.1773522552437</c:v>
                </c:pt>
                <c:pt idx="243">
                  <c:v>1515.6571655736225</c:v>
                </c:pt>
                <c:pt idx="244">
                  <c:v>1630.278770384449</c:v>
                </c:pt>
                <c:pt idx="245">
                  <c:v>1642.4481434901027</c:v>
                </c:pt>
                <c:pt idx="246">
                  <c:v>1724.6743716893714</c:v>
                </c:pt>
                <c:pt idx="247">
                  <c:v>1679.9278440975163</c:v>
                </c:pt>
                <c:pt idx="248">
                  <c:v>1581.8020294046325</c:v>
                </c:pt>
                <c:pt idx="249">
                  <c:v>1624.450502994669</c:v>
                </c:pt>
                <c:pt idx="250">
                  <c:v>1679.5660804014174</c:v>
                </c:pt>
                <c:pt idx="251">
                  <c:v>2320.8029588266559</c:v>
                </c:pt>
                <c:pt idx="252">
                  <c:v>1502.6040445955016</c:v>
                </c:pt>
                <c:pt idx="253">
                  <c:v>1422.528902777146</c:v>
                </c:pt>
                <c:pt idx="254">
                  <c:v>1557.100957109307</c:v>
                </c:pt>
                <c:pt idx="255">
                  <c:v>1564.6908574038316</c:v>
                </c:pt>
                <c:pt idx="256">
                  <c:v>1682.878828880732</c:v>
                </c:pt>
                <c:pt idx="257">
                  <c:v>1695.2987405465669</c:v>
                </c:pt>
                <c:pt idx="258">
                  <c:v>1780.0224238223905</c:v>
                </c:pt>
                <c:pt idx="259">
                  <c:v>1733.6961020683702</c:v>
                </c:pt>
                <c:pt idx="260">
                  <c:v>1632.294969773229</c:v>
                </c:pt>
                <c:pt idx="261">
                  <c:v>1676.1672601682799</c:v>
                </c:pt>
                <c:pt idx="262">
                  <c:v>1732.8960361494212</c:v>
                </c:pt>
                <c:pt idx="263">
                  <c:v>2394.2991383069029</c:v>
                </c:pt>
                <c:pt idx="264">
                  <c:v>1550.0639030928544</c:v>
                </c:pt>
                <c:pt idx="265">
                  <c:v>1467.3416309638142</c:v>
                </c:pt>
                <c:pt idx="266">
                  <c:v>1606.0245619633711</c:v>
                </c:pt>
                <c:pt idx="267">
                  <c:v>1613.7245492340405</c:v>
                </c:pt>
                <c:pt idx="268">
                  <c:v>1735.4788873770151</c:v>
                </c:pt>
                <c:pt idx="269">
                  <c:v>1748.1493376030312</c:v>
                </c:pt>
                <c:pt idx="270">
                  <c:v>1835.3704759554093</c:v>
                </c:pt>
                <c:pt idx="271">
                  <c:v>1787.4643600392235</c:v>
                </c:pt>
                <c:pt idx="272">
                  <c:v>1682.7879101418257</c:v>
                </c:pt>
                <c:pt idx="273">
                  <c:v>1727.8840173418907</c:v>
                </c:pt>
                <c:pt idx="274">
                  <c:v>1786.2259918974253</c:v>
                </c:pt>
                <c:pt idx="275">
                  <c:v>2467.7953177871505</c:v>
                </c:pt>
                <c:pt idx="276">
                  <c:v>1597.5237615902072</c:v>
                </c:pt>
                <c:pt idx="277">
                  <c:v>1512.1543591504822</c:v>
                </c:pt>
                <c:pt idx="278">
                  <c:v>1654.9481668174346</c:v>
                </c:pt>
                <c:pt idx="279">
                  <c:v>1662.7582410642499</c:v>
                </c:pt>
                <c:pt idx="280">
                  <c:v>1788.0789458732984</c:v>
                </c:pt>
                <c:pt idx="281">
                  <c:v>1800.9999346594955</c:v>
                </c:pt>
                <c:pt idx="282">
                  <c:v>1890.7185280884285</c:v>
                </c:pt>
                <c:pt idx="283">
                  <c:v>1841.232618010077</c:v>
                </c:pt>
                <c:pt idx="284">
                  <c:v>1733.2808505104219</c:v>
                </c:pt>
                <c:pt idx="285">
                  <c:v>1779.6007745155018</c:v>
                </c:pt>
                <c:pt idx="286">
                  <c:v>1839.5559476454291</c:v>
                </c:pt>
                <c:pt idx="287">
                  <c:v>2541.2914972673975</c:v>
                </c:pt>
                <c:pt idx="288">
                  <c:v>1644.98362008756</c:v>
                </c:pt>
                <c:pt idx="289">
                  <c:v>1556.9670873371504</c:v>
                </c:pt>
                <c:pt idx="290">
                  <c:v>1703.8717716714982</c:v>
                </c:pt>
                <c:pt idx="291">
                  <c:v>1711.7919328944588</c:v>
                </c:pt>
                <c:pt idx="292">
                  <c:v>1840.6790043695819</c:v>
                </c:pt>
                <c:pt idx="293">
                  <c:v>1853.8505317159597</c:v>
                </c:pt>
                <c:pt idx="294">
                  <c:v>1946.0665802214476</c:v>
                </c:pt>
                <c:pt idx="295">
                  <c:v>1895.0008759809302</c:v>
                </c:pt>
                <c:pt idx="296">
                  <c:v>1783.7737908790184</c:v>
                </c:pt>
                <c:pt idx="297">
                  <c:v>1831.3175316891127</c:v>
                </c:pt>
                <c:pt idx="298">
                  <c:v>1892.8859033934336</c:v>
                </c:pt>
                <c:pt idx="299">
                  <c:v>2614.787676747645</c:v>
                </c:pt>
                <c:pt idx="300">
                  <c:v>1692.4434785849128</c:v>
                </c:pt>
                <c:pt idx="301">
                  <c:v>1601.7798155238183</c:v>
                </c:pt>
                <c:pt idx="302">
                  <c:v>1752.7953765255618</c:v>
                </c:pt>
                <c:pt idx="303">
                  <c:v>1760.8256247246677</c:v>
                </c:pt>
                <c:pt idx="304">
                  <c:v>1893.2790628658652</c:v>
                </c:pt>
                <c:pt idx="305">
                  <c:v>1906.7011287724245</c:v>
                </c:pt>
                <c:pt idx="306">
                  <c:v>2001.4146323544664</c:v>
                </c:pt>
                <c:pt idx="307">
                  <c:v>1948.7691339517837</c:v>
                </c:pt>
                <c:pt idx="308">
                  <c:v>1834.2667312476146</c:v>
                </c:pt>
                <c:pt idx="309">
                  <c:v>1883.0342888627235</c:v>
                </c:pt>
                <c:pt idx="310">
                  <c:v>1946.2158591414375</c:v>
                </c:pt>
                <c:pt idx="311">
                  <c:v>2688.283856227893</c:v>
                </c:pt>
                <c:pt idx="312">
                  <c:v>1739.9033370822656</c:v>
                </c:pt>
                <c:pt idx="313">
                  <c:v>1646.5925437104863</c:v>
                </c:pt>
                <c:pt idx="314">
                  <c:v>1801.7189813796253</c:v>
                </c:pt>
                <c:pt idx="315">
                  <c:v>1809.8593165548766</c:v>
                </c:pt>
                <c:pt idx="316">
                  <c:v>1945.8791213621482</c:v>
                </c:pt>
                <c:pt idx="317">
                  <c:v>1959.5517258288887</c:v>
                </c:pt>
                <c:pt idx="318">
                  <c:v>2056.7626844874858</c:v>
                </c:pt>
                <c:pt idx="319">
                  <c:v>2002.537391922637</c:v>
                </c:pt>
                <c:pt idx="320">
                  <c:v>1884.7596716162111</c:v>
                </c:pt>
                <c:pt idx="321">
                  <c:v>1934.7510460363342</c:v>
                </c:pt>
                <c:pt idx="322">
                  <c:v>1999.5458148894415</c:v>
                </c:pt>
                <c:pt idx="323">
                  <c:v>2761.7800357081405</c:v>
                </c:pt>
                <c:pt idx="324">
                  <c:v>1787.3631955796188</c:v>
                </c:pt>
                <c:pt idx="325">
                  <c:v>1691.4052718971545</c:v>
                </c:pt>
                <c:pt idx="326">
                  <c:v>1850.6425862336889</c:v>
                </c:pt>
                <c:pt idx="327">
                  <c:v>1858.8930083850857</c:v>
                </c:pt>
                <c:pt idx="328">
                  <c:v>1998.4791798584313</c:v>
                </c:pt>
                <c:pt idx="329">
                  <c:v>2012.4023228853532</c:v>
                </c:pt>
                <c:pt idx="330">
                  <c:v>2112.1107366205051</c:v>
                </c:pt>
                <c:pt idx="331">
                  <c:v>2056.3056498934907</c:v>
                </c:pt>
                <c:pt idx="332">
                  <c:v>1935.2526119848073</c:v>
                </c:pt>
                <c:pt idx="333">
                  <c:v>1986.467803209945</c:v>
                </c:pt>
                <c:pt idx="334">
                  <c:v>2052.8757706374454</c:v>
                </c:pt>
                <c:pt idx="335">
                  <c:v>2835.2762151883876</c:v>
                </c:pt>
                <c:pt idx="336">
                  <c:v>1834.8230540769716</c:v>
                </c:pt>
                <c:pt idx="337">
                  <c:v>1736.218000083823</c:v>
                </c:pt>
                <c:pt idx="338">
                  <c:v>1899.5661910877523</c:v>
                </c:pt>
                <c:pt idx="339">
                  <c:v>1907.9267002152947</c:v>
                </c:pt>
                <c:pt idx="340">
                  <c:v>2051.0792383547146</c:v>
                </c:pt>
                <c:pt idx="341">
                  <c:v>2065.2529199418173</c:v>
                </c:pt>
                <c:pt idx="342">
                  <c:v>2167.458788753524</c:v>
                </c:pt>
                <c:pt idx="343">
                  <c:v>2110.0739078643442</c:v>
                </c:pt>
                <c:pt idx="344">
                  <c:v>1985.7455523534043</c:v>
                </c:pt>
                <c:pt idx="345">
                  <c:v>2038.1845603835559</c:v>
                </c:pt>
                <c:pt idx="346">
                  <c:v>2106.2057263854495</c:v>
                </c:pt>
                <c:pt idx="347">
                  <c:v>2908.7723946686351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5-404D-AD8D-09999B06F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Sheet1!$D$2:$D$349</c:f>
              <c:numCache>
                <c:formatCode>General</c:formatCode>
                <c:ptCount val="348"/>
                <c:pt idx="0">
                  <c:v>480</c:v>
                </c:pt>
                <c:pt idx="1">
                  <c:v>467</c:v>
                </c:pt>
                <c:pt idx="2">
                  <c:v>514</c:v>
                </c:pt>
                <c:pt idx="3">
                  <c:v>505</c:v>
                </c:pt>
                <c:pt idx="4">
                  <c:v>534</c:v>
                </c:pt>
                <c:pt idx="5">
                  <c:v>546</c:v>
                </c:pt>
                <c:pt idx="6">
                  <c:v>539</c:v>
                </c:pt>
                <c:pt idx="7">
                  <c:v>541</c:v>
                </c:pt>
                <c:pt idx="8">
                  <c:v>551</c:v>
                </c:pt>
                <c:pt idx="9">
                  <c:v>537</c:v>
                </c:pt>
                <c:pt idx="10">
                  <c:v>584</c:v>
                </c:pt>
                <c:pt idx="11">
                  <c:v>854</c:v>
                </c:pt>
                <c:pt idx="12">
                  <c:v>522</c:v>
                </c:pt>
                <c:pt idx="13">
                  <c:v>506</c:v>
                </c:pt>
                <c:pt idx="14">
                  <c:v>558</c:v>
                </c:pt>
                <c:pt idx="15">
                  <c:v>538</c:v>
                </c:pt>
                <c:pt idx="16">
                  <c:v>605</c:v>
                </c:pt>
                <c:pt idx="17">
                  <c:v>583</c:v>
                </c:pt>
                <c:pt idx="18">
                  <c:v>607</c:v>
                </c:pt>
                <c:pt idx="19">
                  <c:v>624</c:v>
                </c:pt>
                <c:pt idx="20">
                  <c:v>570</c:v>
                </c:pt>
                <c:pt idx="21">
                  <c:v>609</c:v>
                </c:pt>
                <c:pt idx="22">
                  <c:v>675</c:v>
                </c:pt>
                <c:pt idx="23">
                  <c:v>861</c:v>
                </c:pt>
                <c:pt idx="24">
                  <c:v>605</c:v>
                </c:pt>
                <c:pt idx="25">
                  <c:v>537</c:v>
                </c:pt>
                <c:pt idx="26">
                  <c:v>575</c:v>
                </c:pt>
                <c:pt idx="27">
                  <c:v>588</c:v>
                </c:pt>
                <c:pt idx="28">
                  <c:v>656</c:v>
                </c:pt>
                <c:pt idx="29">
                  <c:v>623</c:v>
                </c:pt>
                <c:pt idx="30">
                  <c:v>661</c:v>
                </c:pt>
                <c:pt idx="31">
                  <c:v>668</c:v>
                </c:pt>
                <c:pt idx="32">
                  <c:v>603</c:v>
                </c:pt>
                <c:pt idx="33">
                  <c:v>639</c:v>
                </c:pt>
                <c:pt idx="34">
                  <c:v>669</c:v>
                </c:pt>
                <c:pt idx="35">
                  <c:v>915</c:v>
                </c:pt>
                <c:pt idx="36">
                  <c:v>643</c:v>
                </c:pt>
                <c:pt idx="37">
                  <c:v>563</c:v>
                </c:pt>
                <c:pt idx="38">
                  <c:v>616</c:v>
                </c:pt>
                <c:pt idx="39">
                  <c:v>645</c:v>
                </c:pt>
                <c:pt idx="40">
                  <c:v>703</c:v>
                </c:pt>
                <c:pt idx="41">
                  <c:v>684</c:v>
                </c:pt>
                <c:pt idx="42">
                  <c:v>731</c:v>
                </c:pt>
                <c:pt idx="43">
                  <c:v>722</c:v>
                </c:pt>
                <c:pt idx="44">
                  <c:v>678</c:v>
                </c:pt>
                <c:pt idx="45">
                  <c:v>713</c:v>
                </c:pt>
                <c:pt idx="46">
                  <c:v>725</c:v>
                </c:pt>
                <c:pt idx="47">
                  <c:v>989</c:v>
                </c:pt>
                <c:pt idx="48">
                  <c:v>687</c:v>
                </c:pt>
                <c:pt idx="49">
                  <c:v>629</c:v>
                </c:pt>
                <c:pt idx="50">
                  <c:v>687</c:v>
                </c:pt>
                <c:pt idx="51">
                  <c:v>706</c:v>
                </c:pt>
                <c:pt idx="52">
                  <c:v>754</c:v>
                </c:pt>
                <c:pt idx="53">
                  <c:v>774</c:v>
                </c:pt>
                <c:pt idx="54">
                  <c:v>825</c:v>
                </c:pt>
                <c:pt idx="55">
                  <c:v>755</c:v>
                </c:pt>
                <c:pt idx="56">
                  <c:v>751</c:v>
                </c:pt>
                <c:pt idx="57">
                  <c:v>783</c:v>
                </c:pt>
                <c:pt idx="58">
                  <c:v>804</c:v>
                </c:pt>
                <c:pt idx="59">
                  <c:v>1139</c:v>
                </c:pt>
                <c:pt idx="60">
                  <c:v>711</c:v>
                </c:pt>
                <c:pt idx="61">
                  <c:v>693</c:v>
                </c:pt>
                <c:pt idx="62">
                  <c:v>790</c:v>
                </c:pt>
                <c:pt idx="63">
                  <c:v>754</c:v>
                </c:pt>
                <c:pt idx="64">
                  <c:v>799</c:v>
                </c:pt>
                <c:pt idx="65">
                  <c:v>824</c:v>
                </c:pt>
                <c:pt idx="66">
                  <c:v>854</c:v>
                </c:pt>
                <c:pt idx="67">
                  <c:v>810</c:v>
                </c:pt>
                <c:pt idx="68">
                  <c:v>798</c:v>
                </c:pt>
                <c:pt idx="69">
                  <c:v>807</c:v>
                </c:pt>
                <c:pt idx="70">
                  <c:v>832</c:v>
                </c:pt>
                <c:pt idx="71">
                  <c:v>1142</c:v>
                </c:pt>
                <c:pt idx="72">
                  <c:v>740</c:v>
                </c:pt>
                <c:pt idx="73">
                  <c:v>713</c:v>
                </c:pt>
                <c:pt idx="74">
                  <c:v>791</c:v>
                </c:pt>
                <c:pt idx="75">
                  <c:v>768</c:v>
                </c:pt>
                <c:pt idx="76">
                  <c:v>846</c:v>
                </c:pt>
                <c:pt idx="77">
                  <c:v>884</c:v>
                </c:pt>
                <c:pt idx="78">
                  <c:v>886</c:v>
                </c:pt>
                <c:pt idx="79">
                  <c:v>878</c:v>
                </c:pt>
                <c:pt idx="80">
                  <c:v>813</c:v>
                </c:pt>
                <c:pt idx="81">
                  <c:v>840</c:v>
                </c:pt>
                <c:pt idx="82">
                  <c:v>884</c:v>
                </c:pt>
                <c:pt idx="83">
                  <c:v>1245</c:v>
                </c:pt>
                <c:pt idx="84">
                  <c:v>796</c:v>
                </c:pt>
                <c:pt idx="85">
                  <c:v>750</c:v>
                </c:pt>
                <c:pt idx="86">
                  <c:v>834</c:v>
                </c:pt>
                <c:pt idx="87">
                  <c:v>838</c:v>
                </c:pt>
                <c:pt idx="88">
                  <c:v>902</c:v>
                </c:pt>
                <c:pt idx="89">
                  <c:v>895</c:v>
                </c:pt>
                <c:pt idx="90">
                  <c:v>962</c:v>
                </c:pt>
                <c:pt idx="91">
                  <c:v>990</c:v>
                </c:pt>
                <c:pt idx="92">
                  <c:v>882</c:v>
                </c:pt>
                <c:pt idx="93">
                  <c:v>936</c:v>
                </c:pt>
                <c:pt idx="94">
                  <c:v>997</c:v>
                </c:pt>
                <c:pt idx="95">
                  <c:v>1305</c:v>
                </c:pt>
                <c:pt idx="96">
                  <c:v>866</c:v>
                </c:pt>
                <c:pt idx="97">
                  <c:v>805</c:v>
                </c:pt>
                <c:pt idx="98">
                  <c:v>905</c:v>
                </c:pt>
                <c:pt idx="99">
                  <c:v>873</c:v>
                </c:pt>
                <c:pt idx="100">
                  <c:v>1024</c:v>
                </c:pt>
                <c:pt idx="101">
                  <c:v>985</c:v>
                </c:pt>
                <c:pt idx="102">
                  <c:v>1049</c:v>
                </c:pt>
                <c:pt idx="103">
                  <c:v>1034</c:v>
                </c:pt>
                <c:pt idx="104">
                  <c:v>951</c:v>
                </c:pt>
                <c:pt idx="105">
                  <c:v>1010</c:v>
                </c:pt>
                <c:pt idx="106">
                  <c:v>1016</c:v>
                </c:pt>
                <c:pt idx="107">
                  <c:v>1378</c:v>
                </c:pt>
                <c:pt idx="108">
                  <c:v>915</c:v>
                </c:pt>
                <c:pt idx="109">
                  <c:v>854</c:v>
                </c:pt>
                <c:pt idx="110">
                  <c:v>922</c:v>
                </c:pt>
                <c:pt idx="111">
                  <c:v>965</c:v>
                </c:pt>
                <c:pt idx="112">
                  <c:v>1014</c:v>
                </c:pt>
                <c:pt idx="113">
                  <c:v>1040</c:v>
                </c:pt>
                <c:pt idx="114">
                  <c:v>1137</c:v>
                </c:pt>
                <c:pt idx="115">
                  <c:v>1026</c:v>
                </c:pt>
                <c:pt idx="116">
                  <c:v>992</c:v>
                </c:pt>
                <c:pt idx="117">
                  <c:v>1052</c:v>
                </c:pt>
                <c:pt idx="118">
                  <c:v>1056</c:v>
                </c:pt>
                <c:pt idx="119">
                  <c:v>1469</c:v>
                </c:pt>
                <c:pt idx="120">
                  <c:v>916</c:v>
                </c:pt>
                <c:pt idx="121">
                  <c:v>934</c:v>
                </c:pt>
                <c:pt idx="122">
                  <c:v>987</c:v>
                </c:pt>
                <c:pt idx="123">
                  <c:v>1018</c:v>
                </c:pt>
                <c:pt idx="124">
                  <c:v>1048</c:v>
                </c:pt>
                <c:pt idx="125">
                  <c:v>1086</c:v>
                </c:pt>
                <c:pt idx="126">
                  <c:v>1144</c:v>
                </c:pt>
                <c:pt idx="127">
                  <c:v>1077</c:v>
                </c:pt>
                <c:pt idx="128">
                  <c:v>1036</c:v>
                </c:pt>
                <c:pt idx="129">
                  <c:v>1076</c:v>
                </c:pt>
                <c:pt idx="130">
                  <c:v>1114</c:v>
                </c:pt>
                <c:pt idx="131">
                  <c:v>1595</c:v>
                </c:pt>
                <c:pt idx="132">
                  <c:v>949</c:v>
                </c:pt>
                <c:pt idx="133">
                  <c:v>930</c:v>
                </c:pt>
                <c:pt idx="134">
                  <c:v>1045</c:v>
                </c:pt>
                <c:pt idx="135">
                  <c:v>1015</c:v>
                </c:pt>
                <c:pt idx="136">
                  <c:v>1091</c:v>
                </c:pt>
                <c:pt idx="137">
                  <c:v>1142</c:v>
                </c:pt>
                <c:pt idx="138">
                  <c:v>1182</c:v>
                </c:pt>
                <c:pt idx="139">
                  <c:v>1161</c:v>
                </c:pt>
                <c:pt idx="140">
                  <c:v>1145</c:v>
                </c:pt>
                <c:pt idx="141">
                  <c:v>1119</c:v>
                </c:pt>
                <c:pt idx="142">
                  <c:v>1189</c:v>
                </c:pt>
                <c:pt idx="143">
                  <c:v>1662</c:v>
                </c:pt>
                <c:pt idx="144">
                  <c:v>1048</c:v>
                </c:pt>
                <c:pt idx="145">
                  <c:v>1019</c:v>
                </c:pt>
                <c:pt idx="146">
                  <c:v>1129</c:v>
                </c:pt>
                <c:pt idx="147">
                  <c:v>1092</c:v>
                </c:pt>
                <c:pt idx="148">
                  <c:v>1176</c:v>
                </c:pt>
                <c:pt idx="149">
                  <c:v>1297</c:v>
                </c:pt>
                <c:pt idx="150">
                  <c:v>1322</c:v>
                </c:pt>
                <c:pt idx="151">
                  <c:v>1330</c:v>
                </c:pt>
                <c:pt idx="152">
                  <c:v>1263</c:v>
                </c:pt>
                <c:pt idx="153">
                  <c:v>1250</c:v>
                </c:pt>
                <c:pt idx="154">
                  <c:v>1341</c:v>
                </c:pt>
                <c:pt idx="155">
                  <c:v>1927</c:v>
                </c:pt>
                <c:pt idx="156">
                  <c:v>1271</c:v>
                </c:pt>
                <c:pt idx="157">
                  <c:v>1238</c:v>
                </c:pt>
                <c:pt idx="158">
                  <c:v>1283</c:v>
                </c:pt>
                <c:pt idx="159">
                  <c:v>1283</c:v>
                </c:pt>
                <c:pt idx="160">
                  <c:v>1413</c:v>
                </c:pt>
                <c:pt idx="161">
                  <c:v>1371</c:v>
                </c:pt>
                <c:pt idx="162">
                  <c:v>1425</c:v>
                </c:pt>
                <c:pt idx="163">
                  <c:v>1453</c:v>
                </c:pt>
                <c:pt idx="164">
                  <c:v>1311</c:v>
                </c:pt>
                <c:pt idx="165">
                  <c:v>1387</c:v>
                </c:pt>
                <c:pt idx="166">
                  <c:v>1454</c:v>
                </c:pt>
                <c:pt idx="167">
                  <c:v>1993</c:v>
                </c:pt>
                <c:pt idx="168">
                  <c:v>1328</c:v>
                </c:pt>
                <c:pt idx="169">
                  <c:v>1250</c:v>
                </c:pt>
                <c:pt idx="170">
                  <c:v>1308</c:v>
                </c:pt>
                <c:pt idx="171">
                  <c:v>1350</c:v>
                </c:pt>
                <c:pt idx="172">
                  <c:v>1455</c:v>
                </c:pt>
                <c:pt idx="173">
                  <c:v>1442</c:v>
                </c:pt>
                <c:pt idx="174">
                  <c:v>1530</c:v>
                </c:pt>
                <c:pt idx="175">
                  <c:v>1505</c:v>
                </c:pt>
                <c:pt idx="176">
                  <c:v>1421</c:v>
                </c:pt>
                <c:pt idx="177">
                  <c:v>1485</c:v>
                </c:pt>
                <c:pt idx="178">
                  <c:v>1465</c:v>
                </c:pt>
                <c:pt idx="179">
                  <c:v>2163</c:v>
                </c:pt>
                <c:pt idx="180">
                  <c:v>1361</c:v>
                </c:pt>
                <c:pt idx="181">
                  <c:v>1284</c:v>
                </c:pt>
                <c:pt idx="182">
                  <c:v>1392</c:v>
                </c:pt>
                <c:pt idx="183">
                  <c:v>1442</c:v>
                </c:pt>
                <c:pt idx="184">
                  <c:v>1504</c:v>
                </c:pt>
                <c:pt idx="185">
                  <c:v>1488</c:v>
                </c:pt>
                <c:pt idx="186">
                  <c:v>1606</c:v>
                </c:pt>
                <c:pt idx="187">
                  <c:v>1488</c:v>
                </c:pt>
                <c:pt idx="188">
                  <c:v>1442</c:v>
                </c:pt>
                <c:pt idx="189">
                  <c:v>1495</c:v>
                </c:pt>
                <c:pt idx="190">
                  <c:v>1509</c:v>
                </c:pt>
                <c:pt idx="191">
                  <c:v>2135</c:v>
                </c:pt>
                <c:pt idx="192">
                  <c:v>1369</c:v>
                </c:pt>
                <c:pt idx="193">
                  <c:v>1320</c:v>
                </c:pt>
                <c:pt idx="194">
                  <c:v>1448</c:v>
                </c:pt>
                <c:pt idx="195">
                  <c:v>1495</c:v>
                </c:pt>
                <c:pt idx="196">
                  <c:v>1522</c:v>
                </c:pt>
                <c:pt idx="197">
                  <c:v>1575</c:v>
                </c:pt>
                <c:pt idx="198">
                  <c:v>1666</c:v>
                </c:pt>
                <c:pt idx="199">
                  <c:v>1617</c:v>
                </c:pt>
                <c:pt idx="200">
                  <c:v>1567</c:v>
                </c:pt>
                <c:pt idx="201">
                  <c:v>1551</c:v>
                </c:pt>
                <c:pt idx="202">
                  <c:v>1624</c:v>
                </c:pt>
                <c:pt idx="203">
                  <c:v>2367</c:v>
                </c:pt>
                <c:pt idx="204">
                  <c:v>1377</c:v>
                </c:pt>
                <c:pt idx="205">
                  <c:v>1294</c:v>
                </c:pt>
                <c:pt idx="206">
                  <c:v>1401</c:v>
                </c:pt>
                <c:pt idx="207">
                  <c:v>1362</c:v>
                </c:pt>
                <c:pt idx="208">
                  <c:v>1466</c:v>
                </c:pt>
                <c:pt idx="209">
                  <c:v>1559</c:v>
                </c:pt>
                <c:pt idx="210">
                  <c:v>1569</c:v>
                </c:pt>
                <c:pt idx="211">
                  <c:v>1575</c:v>
                </c:pt>
                <c:pt idx="212">
                  <c:v>1456</c:v>
                </c:pt>
                <c:pt idx="213">
                  <c:v>1487</c:v>
                </c:pt>
                <c:pt idx="214">
                  <c:v>1549</c:v>
                </c:pt>
                <c:pt idx="215">
                  <c:v>2178</c:v>
                </c:pt>
                <c:pt idx="216">
                  <c:v>1423</c:v>
                </c:pt>
                <c:pt idx="217">
                  <c:v>1312</c:v>
                </c:pt>
                <c:pt idx="218">
                  <c:v>1465</c:v>
                </c:pt>
                <c:pt idx="219">
                  <c:v>1488</c:v>
                </c:pt>
                <c:pt idx="220">
                  <c:v>1577</c:v>
                </c:pt>
                <c:pt idx="221">
                  <c:v>1591</c:v>
                </c:pt>
                <c:pt idx="222">
                  <c:v>1669</c:v>
                </c:pt>
                <c:pt idx="223">
                  <c:v>1697</c:v>
                </c:pt>
                <c:pt idx="224">
                  <c:v>1659</c:v>
                </c:pt>
                <c:pt idx="225">
                  <c:v>1597</c:v>
                </c:pt>
                <c:pt idx="226">
                  <c:v>1728</c:v>
                </c:pt>
                <c:pt idx="227">
                  <c:v>2326</c:v>
                </c:pt>
                <c:pt idx="228">
                  <c:v>1529</c:v>
                </c:pt>
                <c:pt idx="229">
                  <c:v>1395</c:v>
                </c:pt>
                <c:pt idx="230">
                  <c:v>1567</c:v>
                </c:pt>
                <c:pt idx="231">
                  <c:v>1536</c:v>
                </c:pt>
                <c:pt idx="232">
                  <c:v>1682</c:v>
                </c:pt>
                <c:pt idx="233">
                  <c:v>1675</c:v>
                </c:pt>
                <c:pt idx="234">
                  <c:v>1758</c:v>
                </c:pt>
                <c:pt idx="235">
                  <c:v>1708</c:v>
                </c:pt>
                <c:pt idx="236">
                  <c:v>1561</c:v>
                </c:pt>
                <c:pt idx="237">
                  <c:v>1643</c:v>
                </c:pt>
                <c:pt idx="238">
                  <c:v>1635</c:v>
                </c:pt>
                <c:pt idx="239">
                  <c:v>2240</c:v>
                </c:pt>
                <c:pt idx="240">
                  <c:v>1485</c:v>
                </c:pt>
                <c:pt idx="241">
                  <c:v>1376</c:v>
                </c:pt>
                <c:pt idx="242">
                  <c:v>1459</c:v>
                </c:pt>
                <c:pt idx="243">
                  <c:v>1526</c:v>
                </c:pt>
                <c:pt idx="244">
                  <c:v>1659</c:v>
                </c:pt>
                <c:pt idx="245">
                  <c:v>1623</c:v>
                </c:pt>
                <c:pt idx="246">
                  <c:v>1731</c:v>
                </c:pt>
                <c:pt idx="247">
                  <c:v>1662</c:v>
                </c:pt>
                <c:pt idx="248">
                  <c:v>1589</c:v>
                </c:pt>
                <c:pt idx="249">
                  <c:v>1683</c:v>
                </c:pt>
                <c:pt idx="250">
                  <c:v>1672</c:v>
                </c:pt>
                <c:pt idx="251">
                  <c:v>2361</c:v>
                </c:pt>
                <c:pt idx="252">
                  <c:v>1480</c:v>
                </c:pt>
                <c:pt idx="253">
                  <c:v>1385</c:v>
                </c:pt>
                <c:pt idx="254">
                  <c:v>1505</c:v>
                </c:pt>
                <c:pt idx="255">
                  <c:v>1576</c:v>
                </c:pt>
                <c:pt idx="256">
                  <c:v>1649</c:v>
                </c:pt>
                <c:pt idx="257">
                  <c:v>1684</c:v>
                </c:pt>
                <c:pt idx="258">
                  <c:v>1748</c:v>
                </c:pt>
                <c:pt idx="259">
                  <c:v>1642</c:v>
                </c:pt>
                <c:pt idx="260">
                  <c:v>1571</c:v>
                </c:pt>
                <c:pt idx="261">
                  <c:v>1567</c:v>
                </c:pt>
                <c:pt idx="262">
                  <c:v>1637</c:v>
                </c:pt>
                <c:pt idx="263">
                  <c:v>2397</c:v>
                </c:pt>
                <c:pt idx="264">
                  <c:v>1483</c:v>
                </c:pt>
                <c:pt idx="265">
                  <c:v>1390</c:v>
                </c:pt>
                <c:pt idx="266">
                  <c:v>1562</c:v>
                </c:pt>
                <c:pt idx="267">
                  <c:v>1573</c:v>
                </c:pt>
                <c:pt idx="268">
                  <c:v>1718</c:v>
                </c:pt>
                <c:pt idx="269">
                  <c:v>1752</c:v>
                </c:pt>
                <c:pt idx="270">
                  <c:v>1809</c:v>
                </c:pt>
                <c:pt idx="271">
                  <c:v>1759</c:v>
                </c:pt>
                <c:pt idx="272">
                  <c:v>1698</c:v>
                </c:pt>
                <c:pt idx="273">
                  <c:v>1643</c:v>
                </c:pt>
                <c:pt idx="274">
                  <c:v>1718</c:v>
                </c:pt>
                <c:pt idx="275">
                  <c:v>2399</c:v>
                </c:pt>
                <c:pt idx="276">
                  <c:v>1551</c:v>
                </c:pt>
                <c:pt idx="277">
                  <c:v>1497</c:v>
                </c:pt>
                <c:pt idx="278">
                  <c:v>1697</c:v>
                </c:pt>
                <c:pt idx="279">
                  <c:v>1672</c:v>
                </c:pt>
                <c:pt idx="280">
                  <c:v>1805</c:v>
                </c:pt>
                <c:pt idx="281">
                  <c:v>1903</c:v>
                </c:pt>
                <c:pt idx="282">
                  <c:v>1928</c:v>
                </c:pt>
                <c:pt idx="283">
                  <c:v>1963</c:v>
                </c:pt>
                <c:pt idx="284">
                  <c:v>1807</c:v>
                </c:pt>
                <c:pt idx="285">
                  <c:v>1843</c:v>
                </c:pt>
                <c:pt idx="286">
                  <c:v>1950</c:v>
                </c:pt>
                <c:pt idx="287">
                  <c:v>2736</c:v>
                </c:pt>
                <c:pt idx="288">
                  <c:v>1798</c:v>
                </c:pt>
                <c:pt idx="289">
                  <c:v>1700</c:v>
                </c:pt>
                <c:pt idx="290">
                  <c:v>1901</c:v>
                </c:pt>
                <c:pt idx="291">
                  <c:v>1820</c:v>
                </c:pt>
                <c:pt idx="292">
                  <c:v>1982</c:v>
                </c:pt>
                <c:pt idx="293">
                  <c:v>1957</c:v>
                </c:pt>
                <c:pt idx="294">
                  <c:v>2076</c:v>
                </c:pt>
                <c:pt idx="295">
                  <c:v>2107</c:v>
                </c:pt>
                <c:pt idx="296">
                  <c:v>1799</c:v>
                </c:pt>
                <c:pt idx="297">
                  <c:v>1854</c:v>
                </c:pt>
                <c:pt idx="298">
                  <c:v>1968</c:v>
                </c:pt>
                <c:pt idx="299">
                  <c:v>2364</c:v>
                </c:pt>
                <c:pt idx="300">
                  <c:v>1662</c:v>
                </c:pt>
                <c:pt idx="301">
                  <c:v>1681</c:v>
                </c:pt>
                <c:pt idx="302">
                  <c:v>1725</c:v>
                </c:pt>
                <c:pt idx="303">
                  <c:v>1796</c:v>
                </c:pt>
                <c:pt idx="304">
                  <c:v>1938</c:v>
                </c:pt>
                <c:pt idx="305">
                  <c:v>1871</c:v>
                </c:pt>
                <c:pt idx="306">
                  <c:v>2001</c:v>
                </c:pt>
                <c:pt idx="307">
                  <c:v>1934</c:v>
                </c:pt>
                <c:pt idx="308">
                  <c:v>1825</c:v>
                </c:pt>
                <c:pt idx="309">
                  <c:v>1930</c:v>
                </c:pt>
                <c:pt idx="310">
                  <c:v>1867</c:v>
                </c:pt>
                <c:pt idx="311">
                  <c:v>2553</c:v>
                </c:pt>
                <c:pt idx="312">
                  <c:v>1624</c:v>
                </c:pt>
                <c:pt idx="313">
                  <c:v>1533</c:v>
                </c:pt>
                <c:pt idx="314">
                  <c:v>1676</c:v>
                </c:pt>
                <c:pt idx="315">
                  <c:v>1706</c:v>
                </c:pt>
                <c:pt idx="316">
                  <c:v>1781</c:v>
                </c:pt>
                <c:pt idx="317">
                  <c:v>1772</c:v>
                </c:pt>
                <c:pt idx="318">
                  <c:v>1922</c:v>
                </c:pt>
                <c:pt idx="319">
                  <c:v>1743</c:v>
                </c:pt>
                <c:pt idx="320">
                  <c:v>1669</c:v>
                </c:pt>
                <c:pt idx="321">
                  <c:v>1713</c:v>
                </c:pt>
                <c:pt idx="322">
                  <c:v>1733</c:v>
                </c:pt>
                <c:pt idx="323">
                  <c:v>2369</c:v>
                </c:pt>
                <c:pt idx="324">
                  <c:v>1491</c:v>
                </c:pt>
                <c:pt idx="325">
                  <c:v>1445</c:v>
                </c:pt>
                <c:pt idx="326">
                  <c:v>1643</c:v>
                </c:pt>
                <c:pt idx="327">
                  <c:v>1683</c:v>
                </c:pt>
                <c:pt idx="328">
                  <c:v>1751</c:v>
                </c:pt>
                <c:pt idx="329">
                  <c:v>1774</c:v>
                </c:pt>
                <c:pt idx="330">
                  <c:v>1893</c:v>
                </c:pt>
                <c:pt idx="331">
                  <c:v>1776</c:v>
                </c:pt>
                <c:pt idx="332">
                  <c:v>1743</c:v>
                </c:pt>
                <c:pt idx="333">
                  <c:v>1728</c:v>
                </c:pt>
                <c:pt idx="334">
                  <c:v>1769</c:v>
                </c:pt>
                <c:pt idx="335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5-404D-AD8D-09999B06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88776"/>
        <c:axId val="799490376"/>
      </c:lineChart>
      <c:catAx>
        <c:axId val="79948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0376"/>
        <c:crosses val="autoZero"/>
        <c:auto val="1"/>
        <c:lblAlgn val="ctr"/>
        <c:lblOffset val="100"/>
        <c:noMultiLvlLbl val="0"/>
      </c:catAx>
      <c:valAx>
        <c:axId val="7994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8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Sheet1!$D$302:$D$349</c:f>
              <c:numCache>
                <c:formatCode>General</c:formatCode>
                <c:ptCount val="48"/>
                <c:pt idx="0">
                  <c:v>1662</c:v>
                </c:pt>
                <c:pt idx="1">
                  <c:v>1681</c:v>
                </c:pt>
                <c:pt idx="2">
                  <c:v>1725</c:v>
                </c:pt>
                <c:pt idx="3">
                  <c:v>1796</c:v>
                </c:pt>
                <c:pt idx="4">
                  <c:v>1938</c:v>
                </c:pt>
                <c:pt idx="5">
                  <c:v>1871</c:v>
                </c:pt>
                <c:pt idx="6">
                  <c:v>2001</c:v>
                </c:pt>
                <c:pt idx="7">
                  <c:v>1934</c:v>
                </c:pt>
                <c:pt idx="8">
                  <c:v>1825</c:v>
                </c:pt>
                <c:pt idx="9">
                  <c:v>1930</c:v>
                </c:pt>
                <c:pt idx="10">
                  <c:v>1867</c:v>
                </c:pt>
                <c:pt idx="11">
                  <c:v>2553</c:v>
                </c:pt>
                <c:pt idx="12">
                  <c:v>1624</c:v>
                </c:pt>
                <c:pt idx="13">
                  <c:v>1533</c:v>
                </c:pt>
                <c:pt idx="14">
                  <c:v>1676</c:v>
                </c:pt>
                <c:pt idx="15">
                  <c:v>1706</c:v>
                </c:pt>
                <c:pt idx="16">
                  <c:v>1781</c:v>
                </c:pt>
                <c:pt idx="17">
                  <c:v>1772</c:v>
                </c:pt>
                <c:pt idx="18">
                  <c:v>1922</c:v>
                </c:pt>
                <c:pt idx="19">
                  <c:v>1743</c:v>
                </c:pt>
                <c:pt idx="20">
                  <c:v>1669</c:v>
                </c:pt>
                <c:pt idx="21">
                  <c:v>1713</c:v>
                </c:pt>
                <c:pt idx="22">
                  <c:v>1733</c:v>
                </c:pt>
                <c:pt idx="23">
                  <c:v>2369</c:v>
                </c:pt>
                <c:pt idx="24">
                  <c:v>1491</c:v>
                </c:pt>
                <c:pt idx="25">
                  <c:v>1445</c:v>
                </c:pt>
                <c:pt idx="26">
                  <c:v>1643</c:v>
                </c:pt>
                <c:pt idx="27">
                  <c:v>1683</c:v>
                </c:pt>
                <c:pt idx="28">
                  <c:v>1751</c:v>
                </c:pt>
                <c:pt idx="29">
                  <c:v>1774</c:v>
                </c:pt>
                <c:pt idx="30">
                  <c:v>1893</c:v>
                </c:pt>
                <c:pt idx="31">
                  <c:v>1776</c:v>
                </c:pt>
                <c:pt idx="32">
                  <c:v>1743</c:v>
                </c:pt>
                <c:pt idx="33">
                  <c:v>1728</c:v>
                </c:pt>
                <c:pt idx="34">
                  <c:v>1769</c:v>
                </c:pt>
                <c:pt idx="35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D41-AB7B-FD27338D9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Sheet1!$E$302:$E$349</c:f>
              <c:numCache>
                <c:formatCode>General</c:formatCode>
                <c:ptCount val="48"/>
                <c:pt idx="35">
                  <c:v>2431</c:v>
                </c:pt>
                <c:pt idx="36" formatCode="0">
                  <c:v>1560.6793844357501</c:v>
                </c:pt>
                <c:pt idx="37" formatCode="0">
                  <c:v>1534.0853665018631</c:v>
                </c:pt>
                <c:pt idx="38" formatCode="0">
                  <c:v>1715.5141306875646</c:v>
                </c:pt>
                <c:pt idx="39" formatCode="0">
                  <c:v>1742.4613901878813</c:v>
                </c:pt>
                <c:pt idx="40" formatCode="0">
                  <c:v>1821.3387111656282</c:v>
                </c:pt>
                <c:pt idx="41" formatCode="0">
                  <c:v>1834.8698981465539</c:v>
                </c:pt>
                <c:pt idx="42" formatCode="0">
                  <c:v>1959.4295243257734</c:v>
                </c:pt>
                <c:pt idx="43" formatCode="0">
                  <c:v>1846.5926912223454</c:v>
                </c:pt>
                <c:pt idx="44" formatCode="0">
                  <c:v>1789.2665073620024</c:v>
                </c:pt>
                <c:pt idx="45" formatCode="0">
                  <c:v>1793.2103986062066</c:v>
                </c:pt>
                <c:pt idx="46" formatCode="0">
                  <c:v>1829.3142862015206</c:v>
                </c:pt>
                <c:pt idx="47" formatCode="0">
                  <c:v>2479.1578578424578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5-4D41-AB7B-FD27338D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96136"/>
        <c:axId val="799492616"/>
      </c:lineChart>
      <c:catAx>
        <c:axId val="79949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2616"/>
        <c:crosses val="autoZero"/>
        <c:auto val="1"/>
        <c:lblAlgn val="ctr"/>
        <c:lblOffset val="100"/>
        <c:noMultiLvlLbl val="0"/>
      </c:catAx>
      <c:valAx>
        <c:axId val="7994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9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US Liquor Sales</a:t>
            </a:r>
          </a:p>
        </c:rich>
      </c:tx>
      <c:layout>
        <c:manualLayout>
          <c:xMode val="edge"/>
          <c:yMode val="edge"/>
          <c:x val="0.44518973661043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'US Liquor Sales'!$K$2:$K$349</c:f>
              <c:numCache>
                <c:formatCode>0.00</c:formatCode>
                <c:ptCount val="348"/>
                <c:pt idx="0">
                  <c:v>505.94616894306245</c:v>
                </c:pt>
                <c:pt idx="1">
                  <c:v>481.46084064263357</c:v>
                </c:pt>
                <c:pt idx="2">
                  <c:v>529.70444677183832</c:v>
                </c:pt>
                <c:pt idx="3">
                  <c:v>534.9825512889638</c:v>
                </c:pt>
                <c:pt idx="4">
                  <c:v>578.27680112277426</c:v>
                </c:pt>
                <c:pt idx="5">
                  <c:v>585.43543429125555</c:v>
                </c:pt>
                <c:pt idx="6">
                  <c:v>617.71256139546756</c:v>
                </c:pt>
                <c:pt idx="7">
                  <c:v>604.56197464016861</c:v>
                </c:pt>
                <c:pt idx="8">
                  <c:v>571.94258875396918</c:v>
                </c:pt>
                <c:pt idx="9">
                  <c:v>590.11474521599155</c:v>
                </c:pt>
                <c:pt idx="10">
                  <c:v>612.96636736471953</c:v>
                </c:pt>
                <c:pt idx="11">
                  <c:v>850.87859376299787</c:v>
                </c:pt>
                <c:pt idx="12">
                  <c:v>553.40640539538913</c:v>
                </c:pt>
                <c:pt idx="13">
                  <c:v>526.27392570338532</c:v>
                </c:pt>
                <c:pt idx="14">
                  <c:v>578.62844123767866</c:v>
                </c:pt>
                <c:pt idx="15">
                  <c:v>584.01663360764667</c:v>
                </c:pt>
                <c:pt idx="16">
                  <c:v>630.87727850892281</c:v>
                </c:pt>
                <c:pt idx="17">
                  <c:v>638.28645223279329</c:v>
                </c:pt>
                <c:pt idx="18">
                  <c:v>673.0610543024851</c:v>
                </c:pt>
                <c:pt idx="19">
                  <c:v>658.33066080405035</c:v>
                </c:pt>
                <c:pt idx="20">
                  <c:v>622.43593123202322</c:v>
                </c:pt>
                <c:pt idx="21">
                  <c:v>641.83191424514143</c:v>
                </c:pt>
                <c:pt idx="22">
                  <c:v>666.29674781525455</c:v>
                </c:pt>
                <c:pt idx="23">
                  <c:v>924.37535854306441</c:v>
                </c:pt>
                <c:pt idx="24">
                  <c:v>600.86664184771587</c:v>
                </c:pt>
                <c:pt idx="25">
                  <c:v>571.08701076413706</c:v>
                </c:pt>
                <c:pt idx="26">
                  <c:v>627.552435703519</c:v>
                </c:pt>
                <c:pt idx="27">
                  <c:v>633.05071592632953</c:v>
                </c:pt>
                <c:pt idx="28">
                  <c:v>683.47775589507137</c:v>
                </c:pt>
                <c:pt idx="29">
                  <c:v>691.13747017433104</c:v>
                </c:pt>
                <c:pt idx="30">
                  <c:v>728.40954720950265</c:v>
                </c:pt>
                <c:pt idx="31">
                  <c:v>712.09934696793221</c:v>
                </c:pt>
                <c:pt idx="32">
                  <c:v>672.92927371007727</c:v>
                </c:pt>
                <c:pt idx="33">
                  <c:v>693.54908327429143</c:v>
                </c:pt>
                <c:pt idx="34">
                  <c:v>719.62712826578968</c:v>
                </c:pt>
                <c:pt idx="35">
                  <c:v>997.87212332313106</c:v>
                </c:pt>
                <c:pt idx="36">
                  <c:v>648.32687830004261</c:v>
                </c:pt>
                <c:pt idx="37">
                  <c:v>615.90009582488881</c:v>
                </c:pt>
                <c:pt idx="38">
                  <c:v>676.47643016935945</c:v>
                </c:pt>
                <c:pt idx="39">
                  <c:v>682.08479824501251</c:v>
                </c:pt>
                <c:pt idx="40">
                  <c:v>736.07823328121981</c:v>
                </c:pt>
                <c:pt idx="41">
                  <c:v>743.9884881158689</c:v>
                </c:pt>
                <c:pt idx="42">
                  <c:v>783.75804011652031</c:v>
                </c:pt>
                <c:pt idx="43">
                  <c:v>765.86803313181395</c:v>
                </c:pt>
                <c:pt idx="44">
                  <c:v>723.4226161881312</c:v>
                </c:pt>
                <c:pt idx="45">
                  <c:v>745.26625230344132</c:v>
                </c:pt>
                <c:pt idx="46">
                  <c:v>772.95750871632481</c:v>
                </c:pt>
                <c:pt idx="47">
                  <c:v>1071.3688881031976</c:v>
                </c:pt>
                <c:pt idx="48">
                  <c:v>695.78711475236935</c:v>
                </c:pt>
                <c:pt idx="49">
                  <c:v>660.71318088564055</c:v>
                </c:pt>
                <c:pt idx="50">
                  <c:v>725.40042463519967</c:v>
                </c:pt>
                <c:pt idx="51">
                  <c:v>731.11888056369526</c:v>
                </c:pt>
                <c:pt idx="52">
                  <c:v>788.67871066736825</c:v>
                </c:pt>
                <c:pt idx="53">
                  <c:v>796.83950605740665</c:v>
                </c:pt>
                <c:pt idx="54">
                  <c:v>839.10653302353785</c:v>
                </c:pt>
                <c:pt idx="55">
                  <c:v>819.63671929569568</c:v>
                </c:pt>
                <c:pt idx="56">
                  <c:v>773.91595866618513</c:v>
                </c:pt>
                <c:pt idx="57">
                  <c:v>796.98342133259121</c:v>
                </c:pt>
                <c:pt idx="58">
                  <c:v>826.28788916685983</c:v>
                </c:pt>
                <c:pt idx="59">
                  <c:v>1144.8656528832641</c:v>
                </c:pt>
                <c:pt idx="60">
                  <c:v>743.24735120469609</c:v>
                </c:pt>
                <c:pt idx="61">
                  <c:v>705.5262659463923</c:v>
                </c:pt>
                <c:pt idx="62">
                  <c:v>774.32441910104012</c:v>
                </c:pt>
                <c:pt idx="63">
                  <c:v>780.15296288237812</c:v>
                </c:pt>
                <c:pt idx="64">
                  <c:v>841.2791880535168</c:v>
                </c:pt>
                <c:pt idx="65">
                  <c:v>849.69052399894451</c:v>
                </c:pt>
                <c:pt idx="66">
                  <c:v>894.45502593055528</c:v>
                </c:pt>
                <c:pt idx="67">
                  <c:v>873.40540545957754</c:v>
                </c:pt>
                <c:pt idx="68">
                  <c:v>824.40930114423918</c:v>
                </c:pt>
                <c:pt idx="69">
                  <c:v>848.70059036174109</c:v>
                </c:pt>
                <c:pt idx="70">
                  <c:v>879.61826961739507</c:v>
                </c:pt>
                <c:pt idx="71">
                  <c:v>1218.3624176633307</c:v>
                </c:pt>
                <c:pt idx="72">
                  <c:v>790.70758765702271</c:v>
                </c:pt>
                <c:pt idx="73">
                  <c:v>750.33935100714405</c:v>
                </c:pt>
                <c:pt idx="74">
                  <c:v>823.24841356688046</c:v>
                </c:pt>
                <c:pt idx="75">
                  <c:v>829.18704520106098</c:v>
                </c:pt>
                <c:pt idx="76">
                  <c:v>893.87966543966536</c:v>
                </c:pt>
                <c:pt idx="77">
                  <c:v>902.54154194048226</c:v>
                </c:pt>
                <c:pt idx="78">
                  <c:v>949.80351883757282</c:v>
                </c:pt>
                <c:pt idx="79">
                  <c:v>927.17409162345928</c:v>
                </c:pt>
                <c:pt idx="80">
                  <c:v>874.90264362229311</c:v>
                </c:pt>
                <c:pt idx="81">
                  <c:v>900.41775939089098</c:v>
                </c:pt>
                <c:pt idx="82">
                  <c:v>932.9486500679302</c:v>
                </c:pt>
                <c:pt idx="83">
                  <c:v>1291.8591824433972</c:v>
                </c:pt>
                <c:pt idx="84">
                  <c:v>838.16782410934945</c:v>
                </c:pt>
                <c:pt idx="85">
                  <c:v>795.15243606789579</c:v>
                </c:pt>
                <c:pt idx="86">
                  <c:v>872.1724080327208</c:v>
                </c:pt>
                <c:pt idx="87">
                  <c:v>878.22112751974385</c:v>
                </c:pt>
                <c:pt idx="88">
                  <c:v>946.48014282581391</c:v>
                </c:pt>
                <c:pt idx="89">
                  <c:v>955.39255988202001</c:v>
                </c:pt>
                <c:pt idx="90">
                  <c:v>1005.1520117445904</c:v>
                </c:pt>
                <c:pt idx="91">
                  <c:v>980.94277778734102</c:v>
                </c:pt>
                <c:pt idx="92">
                  <c:v>925.39598610034716</c:v>
                </c:pt>
                <c:pt idx="93">
                  <c:v>952.13492842004098</c:v>
                </c:pt>
                <c:pt idx="94">
                  <c:v>986.27903051846545</c:v>
                </c:pt>
                <c:pt idx="95">
                  <c:v>1365.3559472234638</c:v>
                </c:pt>
                <c:pt idx="96">
                  <c:v>885.62806056167619</c:v>
                </c:pt>
                <c:pt idx="97">
                  <c:v>839.96552112864765</c:v>
                </c:pt>
                <c:pt idx="98">
                  <c:v>921.09640249856113</c:v>
                </c:pt>
                <c:pt idx="99">
                  <c:v>927.25520983842671</c:v>
                </c:pt>
                <c:pt idx="100">
                  <c:v>999.08062021196247</c:v>
                </c:pt>
                <c:pt idx="101">
                  <c:v>1008.2435778235578</c:v>
                </c:pt>
                <c:pt idx="102">
                  <c:v>1060.500504651608</c:v>
                </c:pt>
                <c:pt idx="103">
                  <c:v>1034.7114639512229</c:v>
                </c:pt>
                <c:pt idx="104">
                  <c:v>975.88932857840109</c:v>
                </c:pt>
                <c:pt idx="105">
                  <c:v>1003.852097449191</c:v>
                </c:pt>
                <c:pt idx="106">
                  <c:v>1039.6094109690005</c:v>
                </c:pt>
                <c:pt idx="107">
                  <c:v>1438.8527120035301</c:v>
                </c:pt>
                <c:pt idx="108">
                  <c:v>933.08829701400293</c:v>
                </c:pt>
                <c:pt idx="109">
                  <c:v>884.7786061893994</c:v>
                </c:pt>
                <c:pt idx="110">
                  <c:v>970.02039696440147</c:v>
                </c:pt>
                <c:pt idx="111">
                  <c:v>976.28929215710946</c:v>
                </c:pt>
                <c:pt idx="112">
                  <c:v>1051.6810975981109</c:v>
                </c:pt>
                <c:pt idx="113">
                  <c:v>1061.0945957650956</c:v>
                </c:pt>
                <c:pt idx="114">
                  <c:v>1115.8489975586256</c:v>
                </c:pt>
                <c:pt idx="115">
                  <c:v>1088.4801501151046</c:v>
                </c:pt>
                <c:pt idx="116">
                  <c:v>1026.3826710564551</c:v>
                </c:pt>
                <c:pt idx="117">
                  <c:v>1055.5692664783408</c:v>
                </c:pt>
                <c:pt idx="118">
                  <c:v>1092.9397914195356</c:v>
                </c:pt>
                <c:pt idx="119">
                  <c:v>1512.3494767835966</c:v>
                </c:pt>
                <c:pt idx="120">
                  <c:v>980.54853346632979</c:v>
                </c:pt>
                <c:pt idx="121">
                  <c:v>929.59169125015103</c:v>
                </c:pt>
                <c:pt idx="122">
                  <c:v>1018.9443914302418</c:v>
                </c:pt>
                <c:pt idx="123">
                  <c:v>1025.3233744757922</c:v>
                </c:pt>
                <c:pt idx="124">
                  <c:v>1104.2815749842594</c:v>
                </c:pt>
                <c:pt idx="125">
                  <c:v>1113.9456137066336</c:v>
                </c:pt>
                <c:pt idx="126">
                  <c:v>1171.1974904656431</c:v>
                </c:pt>
                <c:pt idx="127">
                  <c:v>1142.2488362789863</c:v>
                </c:pt>
                <c:pt idx="128">
                  <c:v>1076.876013534509</c:v>
                </c:pt>
                <c:pt idx="129">
                  <c:v>1107.2864355074905</c:v>
                </c:pt>
                <c:pt idx="130">
                  <c:v>1146.2701718700707</c:v>
                </c:pt>
                <c:pt idx="131">
                  <c:v>1585.8462415636634</c:v>
                </c:pt>
                <c:pt idx="132">
                  <c:v>1028.0087699186565</c:v>
                </c:pt>
                <c:pt idx="133">
                  <c:v>974.40477631090278</c:v>
                </c:pt>
                <c:pt idx="134">
                  <c:v>1067.8683858960821</c:v>
                </c:pt>
                <c:pt idx="135">
                  <c:v>1074.3574567944754</c:v>
                </c:pt>
                <c:pt idx="136">
                  <c:v>1156.882052370408</c:v>
                </c:pt>
                <c:pt idx="137">
                  <c:v>1166.7966316481713</c:v>
                </c:pt>
                <c:pt idx="138">
                  <c:v>1226.5459833726607</c:v>
                </c:pt>
                <c:pt idx="139">
                  <c:v>1196.0175224428683</c:v>
                </c:pt>
                <c:pt idx="140">
                  <c:v>1127.369356012563</c:v>
                </c:pt>
                <c:pt idx="141">
                  <c:v>1159.0036045366408</c:v>
                </c:pt>
                <c:pt idx="142">
                  <c:v>1199.6005523206059</c:v>
                </c:pt>
                <c:pt idx="143">
                  <c:v>1659.3430063437299</c:v>
                </c:pt>
                <c:pt idx="144">
                  <c:v>1075.4690063709832</c:v>
                </c:pt>
                <c:pt idx="145">
                  <c:v>1019.2178613716545</c:v>
                </c:pt>
                <c:pt idx="146">
                  <c:v>1116.7923803619224</c:v>
                </c:pt>
                <c:pt idx="147">
                  <c:v>1123.3915391131582</c:v>
                </c:pt>
                <c:pt idx="148">
                  <c:v>1209.4825297565565</c:v>
                </c:pt>
                <c:pt idx="149">
                  <c:v>1219.6476495897091</c:v>
                </c:pt>
                <c:pt idx="150">
                  <c:v>1281.8944762796782</c:v>
                </c:pt>
                <c:pt idx="151">
                  <c:v>1249.7862086067501</c:v>
                </c:pt>
                <c:pt idx="152">
                  <c:v>1177.8626984906168</c:v>
                </c:pt>
                <c:pt idx="153">
                  <c:v>1210.7207735657905</c:v>
                </c:pt>
                <c:pt idx="154">
                  <c:v>1252.9309327711412</c:v>
                </c:pt>
                <c:pt idx="155">
                  <c:v>1732.8397711237965</c:v>
                </c:pt>
                <c:pt idx="156">
                  <c:v>1122.9292428233098</c:v>
                </c:pt>
                <c:pt idx="157">
                  <c:v>1064.0309464324062</c:v>
                </c:pt>
                <c:pt idx="158">
                  <c:v>1165.7163748277628</c:v>
                </c:pt>
                <c:pt idx="159">
                  <c:v>1172.4256214318411</c:v>
                </c:pt>
                <c:pt idx="160">
                  <c:v>1262.0830071427051</c:v>
                </c:pt>
                <c:pt idx="161">
                  <c:v>1272.4986675312468</c:v>
                </c:pt>
                <c:pt idx="162">
                  <c:v>1337.2429691866957</c:v>
                </c:pt>
                <c:pt idx="163">
                  <c:v>1303.5548947706318</c:v>
                </c:pt>
                <c:pt idx="164">
                  <c:v>1228.3560409686709</c:v>
                </c:pt>
                <c:pt idx="165">
                  <c:v>1262.4379425949405</c:v>
                </c:pt>
                <c:pt idx="166">
                  <c:v>1306.2613132216761</c:v>
                </c:pt>
                <c:pt idx="167">
                  <c:v>1806.336535903863</c:v>
                </c:pt>
                <c:pt idx="168">
                  <c:v>1170.3894792756366</c:v>
                </c:pt>
                <c:pt idx="169">
                  <c:v>1108.8440314931579</c:v>
                </c:pt>
                <c:pt idx="170">
                  <c:v>1214.6403692936033</c:v>
                </c:pt>
                <c:pt idx="171">
                  <c:v>1221.4597037505239</c:v>
                </c:pt>
                <c:pt idx="172">
                  <c:v>1314.6834845288536</c:v>
                </c:pt>
                <c:pt idx="173">
                  <c:v>1325.3496854727846</c:v>
                </c:pt>
                <c:pt idx="174">
                  <c:v>1392.5914620937133</c:v>
                </c:pt>
                <c:pt idx="175">
                  <c:v>1357.3235809345135</c:v>
                </c:pt>
                <c:pt idx="176">
                  <c:v>1278.8493834467249</c:v>
                </c:pt>
                <c:pt idx="177">
                  <c:v>1314.1551116240903</c:v>
                </c:pt>
                <c:pt idx="178">
                  <c:v>1359.5916936722112</c:v>
                </c:pt>
                <c:pt idx="179">
                  <c:v>1879.8333006839293</c:v>
                </c:pt>
                <c:pt idx="180">
                  <c:v>1217.8497157279633</c:v>
                </c:pt>
                <c:pt idx="181">
                  <c:v>1153.6571165539096</c:v>
                </c:pt>
                <c:pt idx="182">
                  <c:v>1263.5643637594437</c:v>
                </c:pt>
                <c:pt idx="183">
                  <c:v>1270.4937860692066</c:v>
                </c:pt>
                <c:pt idx="184">
                  <c:v>1367.283961915002</c:v>
                </c:pt>
                <c:pt idx="185">
                  <c:v>1378.2007034143223</c:v>
                </c:pt>
                <c:pt idx="186">
                  <c:v>1447.9399550007308</c:v>
                </c:pt>
                <c:pt idx="187">
                  <c:v>1411.0922670983953</c:v>
                </c:pt>
                <c:pt idx="188">
                  <c:v>1329.342725924779</c:v>
                </c:pt>
                <c:pt idx="189">
                  <c:v>1365.8722806532405</c:v>
                </c:pt>
                <c:pt idx="190">
                  <c:v>1412.9220741227464</c:v>
                </c:pt>
                <c:pt idx="191">
                  <c:v>1953.3300654639959</c:v>
                </c:pt>
                <c:pt idx="192">
                  <c:v>1265.3099521802899</c:v>
                </c:pt>
                <c:pt idx="193">
                  <c:v>1198.4702016146614</c:v>
                </c:pt>
                <c:pt idx="194">
                  <c:v>1312.4883582252839</c:v>
                </c:pt>
                <c:pt idx="195">
                  <c:v>1319.5278683878898</c:v>
                </c:pt>
                <c:pt idx="196">
                  <c:v>1419.8844393011507</c:v>
                </c:pt>
                <c:pt idx="197">
                  <c:v>1431.0517213558601</c:v>
                </c:pt>
                <c:pt idx="198">
                  <c:v>1503.2884479077484</c:v>
                </c:pt>
                <c:pt idx="199">
                  <c:v>1464.8609532622772</c:v>
                </c:pt>
                <c:pt idx="200">
                  <c:v>1379.836068402833</c:v>
                </c:pt>
                <c:pt idx="201">
                  <c:v>1417.5894496823903</c:v>
                </c:pt>
                <c:pt idx="202">
                  <c:v>1466.2524545732815</c:v>
                </c:pt>
                <c:pt idx="203">
                  <c:v>2026.8268302440624</c:v>
                </c:pt>
                <c:pt idx="204">
                  <c:v>1312.7701886326167</c:v>
                </c:pt>
                <c:pt idx="205">
                  <c:v>1243.2832866754134</c:v>
                </c:pt>
                <c:pt idx="206">
                  <c:v>1361.4123526911242</c:v>
                </c:pt>
                <c:pt idx="207">
                  <c:v>1368.5619507065726</c:v>
                </c:pt>
                <c:pt idx="208">
                  <c:v>1472.4849166872991</c:v>
                </c:pt>
                <c:pt idx="209">
                  <c:v>1483.9027392973978</c:v>
                </c:pt>
                <c:pt idx="210">
                  <c:v>1558.6369408147657</c:v>
                </c:pt>
                <c:pt idx="211">
                  <c:v>1518.629639426159</c:v>
                </c:pt>
                <c:pt idx="212">
                  <c:v>1430.3294108808868</c:v>
                </c:pt>
                <c:pt idx="213">
                  <c:v>1469.3066187115403</c:v>
                </c:pt>
                <c:pt idx="214">
                  <c:v>1519.5828350238166</c:v>
                </c:pt>
                <c:pt idx="215">
                  <c:v>2100.3235950241287</c:v>
                </c:pt>
                <c:pt idx="216">
                  <c:v>1360.2304250849434</c:v>
                </c:pt>
                <c:pt idx="217">
                  <c:v>1288.0963717361651</c:v>
                </c:pt>
                <c:pt idx="218">
                  <c:v>1410.3363471569648</c:v>
                </c:pt>
                <c:pt idx="219">
                  <c:v>1417.5960330252553</c:v>
                </c:pt>
                <c:pt idx="220">
                  <c:v>1525.0853940734476</c:v>
                </c:pt>
                <c:pt idx="221">
                  <c:v>1536.7537572389356</c:v>
                </c:pt>
                <c:pt idx="222">
                  <c:v>1613.9854337217832</c:v>
                </c:pt>
                <c:pt idx="223">
                  <c:v>1572.3983255900407</c:v>
                </c:pt>
                <c:pt idx="224">
                  <c:v>1480.8227533589411</c:v>
                </c:pt>
                <c:pt idx="225">
                  <c:v>1521.0237877406901</c:v>
                </c:pt>
                <c:pt idx="226">
                  <c:v>1572.9132154743518</c:v>
                </c:pt>
                <c:pt idx="227">
                  <c:v>2173.8203598041955</c:v>
                </c:pt>
                <c:pt idx="228">
                  <c:v>1407.69066153727</c:v>
                </c:pt>
                <c:pt idx="229">
                  <c:v>1332.9094567969169</c:v>
                </c:pt>
                <c:pt idx="230">
                  <c:v>1459.2603416228051</c:v>
                </c:pt>
                <c:pt idx="231">
                  <c:v>1466.6301153439383</c:v>
                </c:pt>
                <c:pt idx="232">
                  <c:v>1577.685871459596</c:v>
                </c:pt>
                <c:pt idx="233">
                  <c:v>1589.6047751804733</c:v>
                </c:pt>
                <c:pt idx="234">
                  <c:v>1669.333926628801</c:v>
                </c:pt>
                <c:pt idx="235">
                  <c:v>1626.1670117539225</c:v>
                </c:pt>
                <c:pt idx="236">
                  <c:v>1531.3160958369949</c:v>
                </c:pt>
                <c:pt idx="237">
                  <c:v>1572.7409567698401</c:v>
                </c:pt>
                <c:pt idx="238">
                  <c:v>1626.2435959248867</c:v>
                </c:pt>
                <c:pt idx="239">
                  <c:v>2247.3171245842618</c:v>
                </c:pt>
                <c:pt idx="240">
                  <c:v>1455.1508979895971</c:v>
                </c:pt>
                <c:pt idx="241">
                  <c:v>1377.7225418576686</c:v>
                </c:pt>
                <c:pt idx="242">
                  <c:v>1508.1843360886455</c:v>
                </c:pt>
                <c:pt idx="243">
                  <c:v>1515.6641976626211</c:v>
                </c:pt>
                <c:pt idx="244">
                  <c:v>1630.2863488457444</c:v>
                </c:pt>
                <c:pt idx="245">
                  <c:v>1642.4557931220113</c:v>
                </c:pt>
                <c:pt idx="246">
                  <c:v>1724.6824195358186</c:v>
                </c:pt>
                <c:pt idx="247">
                  <c:v>1679.9356979178042</c:v>
                </c:pt>
                <c:pt idx="248">
                  <c:v>1581.809438315049</c:v>
                </c:pt>
                <c:pt idx="249">
                  <c:v>1624.4581257989901</c:v>
                </c:pt>
                <c:pt idx="250">
                  <c:v>1679.5739763754218</c:v>
                </c:pt>
                <c:pt idx="251">
                  <c:v>2320.8138893643286</c:v>
                </c:pt>
                <c:pt idx="252">
                  <c:v>1502.6111344419237</c:v>
                </c:pt>
                <c:pt idx="253">
                  <c:v>1422.5356269184201</c:v>
                </c:pt>
                <c:pt idx="254">
                  <c:v>1557.1083305544857</c:v>
                </c:pt>
                <c:pt idx="255">
                  <c:v>1564.698279981304</c:v>
                </c:pt>
                <c:pt idx="256">
                  <c:v>1682.8868262318929</c:v>
                </c:pt>
                <c:pt idx="257">
                  <c:v>1695.306811063549</c:v>
                </c:pt>
                <c:pt idx="258">
                  <c:v>1780.0309124428361</c:v>
                </c:pt>
                <c:pt idx="259">
                  <c:v>1733.7043840816859</c:v>
                </c:pt>
                <c:pt idx="260">
                  <c:v>1632.302780793103</c:v>
                </c:pt>
                <c:pt idx="261">
                  <c:v>1676.1752948281398</c:v>
                </c:pt>
                <c:pt idx="262">
                  <c:v>1732.9043568259569</c:v>
                </c:pt>
                <c:pt idx="263">
                  <c:v>2394.3106541443954</c:v>
                </c:pt>
                <c:pt idx="264">
                  <c:v>1550.0713708942503</c:v>
                </c:pt>
                <c:pt idx="265">
                  <c:v>1467.3487119791719</c:v>
                </c:pt>
                <c:pt idx="266">
                  <c:v>1606.0323250203262</c:v>
                </c:pt>
                <c:pt idx="267">
                  <c:v>1613.7323622999868</c:v>
                </c:pt>
                <c:pt idx="268">
                  <c:v>1735.4873036180416</c:v>
                </c:pt>
                <c:pt idx="269">
                  <c:v>1748.1578290050868</c:v>
                </c:pt>
                <c:pt idx="270">
                  <c:v>1835.3794053498536</c:v>
                </c:pt>
                <c:pt idx="271">
                  <c:v>1787.4730702455679</c:v>
                </c:pt>
                <c:pt idx="272">
                  <c:v>1682.7961232711568</c:v>
                </c:pt>
                <c:pt idx="273">
                  <c:v>1727.8924638572898</c:v>
                </c:pt>
                <c:pt idx="274">
                  <c:v>1786.2347372764923</c:v>
                </c:pt>
                <c:pt idx="275">
                  <c:v>2467.8074189244617</c:v>
                </c:pt>
                <c:pt idx="276">
                  <c:v>1597.5316073465772</c:v>
                </c:pt>
                <c:pt idx="277">
                  <c:v>1512.1617970399238</c:v>
                </c:pt>
                <c:pt idx="278">
                  <c:v>1654.9563194861664</c:v>
                </c:pt>
                <c:pt idx="279">
                  <c:v>1662.7664446186695</c:v>
                </c:pt>
                <c:pt idx="280">
                  <c:v>1788.0877810041902</c:v>
                </c:pt>
                <c:pt idx="281">
                  <c:v>1801.0088469466245</c:v>
                </c:pt>
                <c:pt idx="282">
                  <c:v>1890.7278982568712</c:v>
                </c:pt>
                <c:pt idx="283">
                  <c:v>1841.2417564094499</c:v>
                </c:pt>
                <c:pt idx="284">
                  <c:v>1733.2894657492109</c:v>
                </c:pt>
                <c:pt idx="285">
                  <c:v>1779.6096328864396</c:v>
                </c:pt>
                <c:pt idx="286">
                  <c:v>1839.5651177270274</c:v>
                </c:pt>
                <c:pt idx="287">
                  <c:v>2541.304183704528</c:v>
                </c:pt>
                <c:pt idx="288">
                  <c:v>1644.9918437989038</c:v>
                </c:pt>
                <c:pt idx="289">
                  <c:v>1556.9748821006756</c:v>
                </c:pt>
                <c:pt idx="290">
                  <c:v>1703.8803139520069</c:v>
                </c:pt>
                <c:pt idx="291">
                  <c:v>1711.8005269373525</c:v>
                </c:pt>
                <c:pt idx="292">
                  <c:v>1840.6882583903387</c:v>
                </c:pt>
                <c:pt idx="293">
                  <c:v>1853.8598648881623</c:v>
                </c:pt>
                <c:pt idx="294">
                  <c:v>1946.0763911638887</c:v>
                </c:pt>
                <c:pt idx="295">
                  <c:v>1895.0104425733316</c:v>
                </c:pt>
                <c:pt idx="296">
                  <c:v>1783.7828082272647</c:v>
                </c:pt>
                <c:pt idx="297">
                  <c:v>1831.3268019155896</c:v>
                </c:pt>
                <c:pt idx="298">
                  <c:v>1892.8954981775626</c:v>
                </c:pt>
                <c:pt idx="299">
                  <c:v>2614.8009484845948</c:v>
                </c:pt>
                <c:pt idx="300">
                  <c:v>1692.4520802512304</c:v>
                </c:pt>
                <c:pt idx="301">
                  <c:v>1601.7879671614273</c:v>
                </c:pt>
                <c:pt idx="302">
                  <c:v>1752.8043084178471</c:v>
                </c:pt>
                <c:pt idx="303">
                  <c:v>1760.8346092560353</c:v>
                </c:pt>
                <c:pt idx="304">
                  <c:v>1893.2887357764871</c:v>
                </c:pt>
                <c:pt idx="305">
                  <c:v>1906.7108828297</c:v>
                </c:pt>
                <c:pt idx="306">
                  <c:v>2001.4248840709065</c:v>
                </c:pt>
                <c:pt idx="307">
                  <c:v>1948.7791287372133</c:v>
                </c:pt>
                <c:pt idx="308">
                  <c:v>1834.2761507053187</c:v>
                </c:pt>
                <c:pt idx="309">
                  <c:v>1883.0439709447396</c:v>
                </c:pt>
                <c:pt idx="310">
                  <c:v>1946.2258786280977</c:v>
                </c:pt>
                <c:pt idx="311">
                  <c:v>2688.2977132646611</c:v>
                </c:pt>
                <c:pt idx="312">
                  <c:v>1739.9123167035575</c:v>
                </c:pt>
                <c:pt idx="313">
                  <c:v>1646.6010522221791</c:v>
                </c:pt>
                <c:pt idx="314">
                  <c:v>1801.7283028836873</c:v>
                </c:pt>
                <c:pt idx="315">
                  <c:v>1809.8686915747182</c:v>
                </c:pt>
                <c:pt idx="316">
                  <c:v>1945.8892131626355</c:v>
                </c:pt>
                <c:pt idx="317">
                  <c:v>1959.5619007712378</c:v>
                </c:pt>
                <c:pt idx="318">
                  <c:v>2056.7733769779238</c:v>
                </c:pt>
                <c:pt idx="319">
                  <c:v>2002.5478149010951</c:v>
                </c:pt>
                <c:pt idx="320">
                  <c:v>1884.7694931833728</c:v>
                </c:pt>
                <c:pt idx="321">
                  <c:v>1934.7611399738896</c:v>
                </c:pt>
                <c:pt idx="322">
                  <c:v>1999.5562590786326</c:v>
                </c:pt>
                <c:pt idx="323">
                  <c:v>2761.7944780447278</c:v>
                </c:pt>
                <c:pt idx="324">
                  <c:v>1787.3725531558841</c:v>
                </c:pt>
                <c:pt idx="325">
                  <c:v>1691.4141372829308</c:v>
                </c:pt>
                <c:pt idx="326">
                  <c:v>1850.6522973495278</c:v>
                </c:pt>
                <c:pt idx="327">
                  <c:v>1858.9027738934012</c:v>
                </c:pt>
                <c:pt idx="328">
                  <c:v>1998.4896905487842</c:v>
                </c:pt>
                <c:pt idx="329">
                  <c:v>2012.4129187127755</c:v>
                </c:pt>
                <c:pt idx="330">
                  <c:v>2112.1218698849416</c:v>
                </c:pt>
                <c:pt idx="331">
                  <c:v>2056.3165010649768</c:v>
                </c:pt>
                <c:pt idx="332">
                  <c:v>1935.2628356614266</c:v>
                </c:pt>
                <c:pt idx="333">
                  <c:v>1986.4783090030394</c:v>
                </c:pt>
                <c:pt idx="334">
                  <c:v>2052.886639529168</c:v>
                </c:pt>
                <c:pt idx="335">
                  <c:v>2835.2912428247946</c:v>
                </c:pt>
                <c:pt idx="336">
                  <c:v>1834.8327896082108</c:v>
                </c:pt>
                <c:pt idx="337">
                  <c:v>1736.2272223436826</c:v>
                </c:pt>
                <c:pt idx="338">
                  <c:v>1899.5762918153682</c:v>
                </c:pt>
                <c:pt idx="339">
                  <c:v>1907.936856212084</c:v>
                </c:pt>
                <c:pt idx="340">
                  <c:v>2051.0901679349327</c:v>
                </c:pt>
                <c:pt idx="341">
                  <c:v>2065.2639366543135</c:v>
                </c:pt>
                <c:pt idx="342">
                  <c:v>2167.4703627919589</c:v>
                </c:pt>
                <c:pt idx="343">
                  <c:v>2110.0851872288586</c:v>
                </c:pt>
                <c:pt idx="344">
                  <c:v>1985.7561781394809</c:v>
                </c:pt>
                <c:pt idx="345">
                  <c:v>2038.1954780321894</c:v>
                </c:pt>
                <c:pt idx="346">
                  <c:v>2106.2170199797029</c:v>
                </c:pt>
                <c:pt idx="347">
                  <c:v>2908.7880076048609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5-452A-95FB-EEB23F49F9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041189179959678E-3"/>
                  <c:y val="-0.2792966969094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'US Liquor Sales'!$D$2:$D$337</c:f>
              <c:numCache>
                <c:formatCode>General</c:formatCode>
                <c:ptCount val="336"/>
                <c:pt idx="0">
                  <c:v>480</c:v>
                </c:pt>
                <c:pt idx="1">
                  <c:v>467</c:v>
                </c:pt>
                <c:pt idx="2">
                  <c:v>514</c:v>
                </c:pt>
                <c:pt idx="3">
                  <c:v>505</c:v>
                </c:pt>
                <c:pt idx="4">
                  <c:v>534</c:v>
                </c:pt>
                <c:pt idx="5">
                  <c:v>546</c:v>
                </c:pt>
                <c:pt idx="6">
                  <c:v>539</c:v>
                </c:pt>
                <c:pt idx="7">
                  <c:v>541</c:v>
                </c:pt>
                <c:pt idx="8">
                  <c:v>551</c:v>
                </c:pt>
                <c:pt idx="9">
                  <c:v>537</c:v>
                </c:pt>
                <c:pt idx="10">
                  <c:v>584</c:v>
                </c:pt>
                <c:pt idx="11">
                  <c:v>854</c:v>
                </c:pt>
                <c:pt idx="12">
                  <c:v>522</c:v>
                </c:pt>
                <c:pt idx="13">
                  <c:v>506</c:v>
                </c:pt>
                <c:pt idx="14">
                  <c:v>558</c:v>
                </c:pt>
                <c:pt idx="15">
                  <c:v>538</c:v>
                </c:pt>
                <c:pt idx="16">
                  <c:v>605</c:v>
                </c:pt>
                <c:pt idx="17">
                  <c:v>583</c:v>
                </c:pt>
                <c:pt idx="18">
                  <c:v>607</c:v>
                </c:pt>
                <c:pt idx="19">
                  <c:v>624</c:v>
                </c:pt>
                <c:pt idx="20">
                  <c:v>570</c:v>
                </c:pt>
                <c:pt idx="21">
                  <c:v>609</c:v>
                </c:pt>
                <c:pt idx="22">
                  <c:v>675</c:v>
                </c:pt>
                <c:pt idx="23">
                  <c:v>861</c:v>
                </c:pt>
                <c:pt idx="24">
                  <c:v>605</c:v>
                </c:pt>
                <c:pt idx="25">
                  <c:v>537</c:v>
                </c:pt>
                <c:pt idx="26">
                  <c:v>575</c:v>
                </c:pt>
                <c:pt idx="27">
                  <c:v>588</c:v>
                </c:pt>
                <c:pt idx="28">
                  <c:v>656</c:v>
                </c:pt>
                <c:pt idx="29">
                  <c:v>623</c:v>
                </c:pt>
                <c:pt idx="30">
                  <c:v>661</c:v>
                </c:pt>
                <c:pt idx="31">
                  <c:v>668</c:v>
                </c:pt>
                <c:pt idx="32">
                  <c:v>603</c:v>
                </c:pt>
                <c:pt idx="33">
                  <c:v>639</c:v>
                </c:pt>
                <c:pt idx="34">
                  <c:v>669</c:v>
                </c:pt>
                <c:pt idx="35">
                  <c:v>915</c:v>
                </c:pt>
                <c:pt idx="36">
                  <c:v>643</c:v>
                </c:pt>
                <c:pt idx="37">
                  <c:v>563</c:v>
                </c:pt>
                <c:pt idx="38">
                  <c:v>616</c:v>
                </c:pt>
                <c:pt idx="39">
                  <c:v>645</c:v>
                </c:pt>
                <c:pt idx="40">
                  <c:v>703</c:v>
                </c:pt>
                <c:pt idx="41">
                  <c:v>684</c:v>
                </c:pt>
                <c:pt idx="42">
                  <c:v>731</c:v>
                </c:pt>
                <c:pt idx="43">
                  <c:v>722</c:v>
                </c:pt>
                <c:pt idx="44">
                  <c:v>678</c:v>
                </c:pt>
                <c:pt idx="45">
                  <c:v>713</c:v>
                </c:pt>
                <c:pt idx="46">
                  <c:v>725</c:v>
                </c:pt>
                <c:pt idx="47">
                  <c:v>989</c:v>
                </c:pt>
                <c:pt idx="48">
                  <c:v>687</c:v>
                </c:pt>
                <c:pt idx="49">
                  <c:v>629</c:v>
                </c:pt>
                <c:pt idx="50">
                  <c:v>687</c:v>
                </c:pt>
                <c:pt idx="51">
                  <c:v>706</c:v>
                </c:pt>
                <c:pt idx="52">
                  <c:v>754</c:v>
                </c:pt>
                <c:pt idx="53">
                  <c:v>774</c:v>
                </c:pt>
                <c:pt idx="54">
                  <c:v>825</c:v>
                </c:pt>
                <c:pt idx="55">
                  <c:v>755</c:v>
                </c:pt>
                <c:pt idx="56">
                  <c:v>751</c:v>
                </c:pt>
                <c:pt idx="57">
                  <c:v>783</c:v>
                </c:pt>
                <c:pt idx="58">
                  <c:v>804</c:v>
                </c:pt>
                <c:pt idx="59">
                  <c:v>1139</c:v>
                </c:pt>
                <c:pt idx="60">
                  <c:v>711</c:v>
                </c:pt>
                <c:pt idx="61">
                  <c:v>693</c:v>
                </c:pt>
                <c:pt idx="62">
                  <c:v>790</c:v>
                </c:pt>
                <c:pt idx="63">
                  <c:v>754</c:v>
                </c:pt>
                <c:pt idx="64">
                  <c:v>799</c:v>
                </c:pt>
                <c:pt idx="65">
                  <c:v>824</c:v>
                </c:pt>
                <c:pt idx="66">
                  <c:v>854</c:v>
                </c:pt>
                <c:pt idx="67">
                  <c:v>810</c:v>
                </c:pt>
                <c:pt idx="68">
                  <c:v>798</c:v>
                </c:pt>
                <c:pt idx="69">
                  <c:v>807</c:v>
                </c:pt>
                <c:pt idx="70">
                  <c:v>832</c:v>
                </c:pt>
                <c:pt idx="71">
                  <c:v>1142</c:v>
                </c:pt>
                <c:pt idx="72">
                  <c:v>740</c:v>
                </c:pt>
                <c:pt idx="73">
                  <c:v>713</c:v>
                </c:pt>
                <c:pt idx="74">
                  <c:v>791</c:v>
                </c:pt>
                <c:pt idx="75">
                  <c:v>768</c:v>
                </c:pt>
                <c:pt idx="76">
                  <c:v>846</c:v>
                </c:pt>
                <c:pt idx="77">
                  <c:v>884</c:v>
                </c:pt>
                <c:pt idx="78">
                  <c:v>886</c:v>
                </c:pt>
                <c:pt idx="79">
                  <c:v>878</c:v>
                </c:pt>
                <c:pt idx="80">
                  <c:v>813</c:v>
                </c:pt>
                <c:pt idx="81">
                  <c:v>840</c:v>
                </c:pt>
                <c:pt idx="82">
                  <c:v>884</c:v>
                </c:pt>
                <c:pt idx="83">
                  <c:v>1245</c:v>
                </c:pt>
                <c:pt idx="84">
                  <c:v>796</c:v>
                </c:pt>
                <c:pt idx="85">
                  <c:v>750</c:v>
                </c:pt>
                <c:pt idx="86">
                  <c:v>834</c:v>
                </c:pt>
                <c:pt idx="87">
                  <c:v>838</c:v>
                </c:pt>
                <c:pt idx="88">
                  <c:v>902</c:v>
                </c:pt>
                <c:pt idx="89">
                  <c:v>895</c:v>
                </c:pt>
                <c:pt idx="90">
                  <c:v>962</c:v>
                </c:pt>
                <c:pt idx="91">
                  <c:v>990</c:v>
                </c:pt>
                <c:pt idx="92">
                  <c:v>882</c:v>
                </c:pt>
                <c:pt idx="93">
                  <c:v>936</c:v>
                </c:pt>
                <c:pt idx="94">
                  <c:v>997</c:v>
                </c:pt>
                <c:pt idx="95">
                  <c:v>1305</c:v>
                </c:pt>
                <c:pt idx="96">
                  <c:v>866</c:v>
                </c:pt>
                <c:pt idx="97">
                  <c:v>805</c:v>
                </c:pt>
                <c:pt idx="98">
                  <c:v>905</c:v>
                </c:pt>
                <c:pt idx="99">
                  <c:v>873</c:v>
                </c:pt>
                <c:pt idx="100">
                  <c:v>1024</c:v>
                </c:pt>
                <c:pt idx="101">
                  <c:v>985</c:v>
                </c:pt>
                <c:pt idx="102">
                  <c:v>1049</c:v>
                </c:pt>
                <c:pt idx="103">
                  <c:v>1034</c:v>
                </c:pt>
                <c:pt idx="104">
                  <c:v>951</c:v>
                </c:pt>
                <c:pt idx="105">
                  <c:v>1010</c:v>
                </c:pt>
                <c:pt idx="106">
                  <c:v>1016</c:v>
                </c:pt>
                <c:pt idx="107">
                  <c:v>1378</c:v>
                </c:pt>
                <c:pt idx="108">
                  <c:v>915</c:v>
                </c:pt>
                <c:pt idx="109">
                  <c:v>854</c:v>
                </c:pt>
                <c:pt idx="110">
                  <c:v>922</c:v>
                </c:pt>
                <c:pt idx="111">
                  <c:v>965</c:v>
                </c:pt>
                <c:pt idx="112">
                  <c:v>1014</c:v>
                </c:pt>
                <c:pt idx="113">
                  <c:v>1040</c:v>
                </c:pt>
                <c:pt idx="114">
                  <c:v>1137</c:v>
                </c:pt>
                <c:pt idx="115">
                  <c:v>1026</c:v>
                </c:pt>
                <c:pt idx="116">
                  <c:v>992</c:v>
                </c:pt>
                <c:pt idx="117">
                  <c:v>1052</c:v>
                </c:pt>
                <c:pt idx="118">
                  <c:v>1056</c:v>
                </c:pt>
                <c:pt idx="119">
                  <c:v>1469</c:v>
                </c:pt>
                <c:pt idx="120">
                  <c:v>916</c:v>
                </c:pt>
                <c:pt idx="121">
                  <c:v>934</c:v>
                </c:pt>
                <c:pt idx="122">
                  <c:v>987</c:v>
                </c:pt>
                <c:pt idx="123">
                  <c:v>1018</c:v>
                </c:pt>
                <c:pt idx="124">
                  <c:v>1048</c:v>
                </c:pt>
                <c:pt idx="125">
                  <c:v>1086</c:v>
                </c:pt>
                <c:pt idx="126">
                  <c:v>1144</c:v>
                </c:pt>
                <c:pt idx="127">
                  <c:v>1077</c:v>
                </c:pt>
                <c:pt idx="128">
                  <c:v>1036</c:v>
                </c:pt>
                <c:pt idx="129">
                  <c:v>1076</c:v>
                </c:pt>
                <c:pt idx="130">
                  <c:v>1114</c:v>
                </c:pt>
                <c:pt idx="131">
                  <c:v>1595</c:v>
                </c:pt>
                <c:pt idx="132">
                  <c:v>949</c:v>
                </c:pt>
                <c:pt idx="133">
                  <c:v>930</c:v>
                </c:pt>
                <c:pt idx="134">
                  <c:v>1045</c:v>
                </c:pt>
                <c:pt idx="135">
                  <c:v>1015</c:v>
                </c:pt>
                <c:pt idx="136">
                  <c:v>1091</c:v>
                </c:pt>
                <c:pt idx="137">
                  <c:v>1142</c:v>
                </c:pt>
                <c:pt idx="138">
                  <c:v>1182</c:v>
                </c:pt>
                <c:pt idx="139">
                  <c:v>1161</c:v>
                </c:pt>
                <c:pt idx="140">
                  <c:v>1145</c:v>
                </c:pt>
                <c:pt idx="141">
                  <c:v>1119</c:v>
                </c:pt>
                <c:pt idx="142">
                  <c:v>1189</c:v>
                </c:pt>
                <c:pt idx="143">
                  <c:v>1662</c:v>
                </c:pt>
                <c:pt idx="144">
                  <c:v>1048</c:v>
                </c:pt>
                <c:pt idx="145">
                  <c:v>1019</c:v>
                </c:pt>
                <c:pt idx="146">
                  <c:v>1129</c:v>
                </c:pt>
                <c:pt idx="147">
                  <c:v>1092</c:v>
                </c:pt>
                <c:pt idx="148">
                  <c:v>1176</c:v>
                </c:pt>
                <c:pt idx="149">
                  <c:v>1297</c:v>
                </c:pt>
                <c:pt idx="150">
                  <c:v>1322</c:v>
                </c:pt>
                <c:pt idx="151">
                  <c:v>1330</c:v>
                </c:pt>
                <c:pt idx="152">
                  <c:v>1263</c:v>
                </c:pt>
                <c:pt idx="153">
                  <c:v>1250</c:v>
                </c:pt>
                <c:pt idx="154">
                  <c:v>1341</c:v>
                </c:pt>
                <c:pt idx="155">
                  <c:v>1927</c:v>
                </c:pt>
                <c:pt idx="156">
                  <c:v>1271</c:v>
                </c:pt>
                <c:pt idx="157">
                  <c:v>1238</c:v>
                </c:pt>
                <c:pt idx="158">
                  <c:v>1283</c:v>
                </c:pt>
                <c:pt idx="159">
                  <c:v>1283</c:v>
                </c:pt>
                <c:pt idx="160">
                  <c:v>1413</c:v>
                </c:pt>
                <c:pt idx="161">
                  <c:v>1371</c:v>
                </c:pt>
                <c:pt idx="162">
                  <c:v>1425</c:v>
                </c:pt>
                <c:pt idx="163">
                  <c:v>1453</c:v>
                </c:pt>
                <c:pt idx="164">
                  <c:v>1311</c:v>
                </c:pt>
                <c:pt idx="165">
                  <c:v>1387</c:v>
                </c:pt>
                <c:pt idx="166">
                  <c:v>1454</c:v>
                </c:pt>
                <c:pt idx="167">
                  <c:v>1993</c:v>
                </c:pt>
                <c:pt idx="168">
                  <c:v>1328</c:v>
                </c:pt>
                <c:pt idx="169">
                  <c:v>1250</c:v>
                </c:pt>
                <c:pt idx="170">
                  <c:v>1308</c:v>
                </c:pt>
                <c:pt idx="171">
                  <c:v>1350</c:v>
                </c:pt>
                <c:pt idx="172">
                  <c:v>1455</c:v>
                </c:pt>
                <c:pt idx="173">
                  <c:v>1442</c:v>
                </c:pt>
                <c:pt idx="174">
                  <c:v>1530</c:v>
                </c:pt>
                <c:pt idx="175">
                  <c:v>1505</c:v>
                </c:pt>
                <c:pt idx="176">
                  <c:v>1421</c:v>
                </c:pt>
                <c:pt idx="177">
                  <c:v>1485</c:v>
                </c:pt>
                <c:pt idx="178">
                  <c:v>1465</c:v>
                </c:pt>
                <c:pt idx="179">
                  <c:v>2163</c:v>
                </c:pt>
                <c:pt idx="180">
                  <c:v>1361</c:v>
                </c:pt>
                <c:pt idx="181">
                  <c:v>1284</c:v>
                </c:pt>
                <c:pt idx="182">
                  <c:v>1392</c:v>
                </c:pt>
                <c:pt idx="183">
                  <c:v>1442</c:v>
                </c:pt>
                <c:pt idx="184">
                  <c:v>1504</c:v>
                </c:pt>
                <c:pt idx="185">
                  <c:v>1488</c:v>
                </c:pt>
                <c:pt idx="186">
                  <c:v>1606</c:v>
                </c:pt>
                <c:pt idx="187">
                  <c:v>1488</c:v>
                </c:pt>
                <c:pt idx="188">
                  <c:v>1442</c:v>
                </c:pt>
                <c:pt idx="189">
                  <c:v>1495</c:v>
                </c:pt>
                <c:pt idx="190">
                  <c:v>1509</c:v>
                </c:pt>
                <c:pt idx="191">
                  <c:v>2135</c:v>
                </c:pt>
                <c:pt idx="192">
                  <c:v>1369</c:v>
                </c:pt>
                <c:pt idx="193">
                  <c:v>1320</c:v>
                </c:pt>
                <c:pt idx="194">
                  <c:v>1448</c:v>
                </c:pt>
                <c:pt idx="195">
                  <c:v>1495</c:v>
                </c:pt>
                <c:pt idx="196">
                  <c:v>1522</c:v>
                </c:pt>
                <c:pt idx="197">
                  <c:v>1575</c:v>
                </c:pt>
                <c:pt idx="198">
                  <c:v>1666</c:v>
                </c:pt>
                <c:pt idx="199">
                  <c:v>1617</c:v>
                </c:pt>
                <c:pt idx="200">
                  <c:v>1567</c:v>
                </c:pt>
                <c:pt idx="201">
                  <c:v>1551</c:v>
                </c:pt>
                <c:pt idx="202">
                  <c:v>1624</c:v>
                </c:pt>
                <c:pt idx="203">
                  <c:v>2367</c:v>
                </c:pt>
                <c:pt idx="204">
                  <c:v>1377</c:v>
                </c:pt>
                <c:pt idx="205">
                  <c:v>1294</c:v>
                </c:pt>
                <c:pt idx="206">
                  <c:v>1401</c:v>
                </c:pt>
                <c:pt idx="207">
                  <c:v>1362</c:v>
                </c:pt>
                <c:pt idx="208">
                  <c:v>1466</c:v>
                </c:pt>
                <c:pt idx="209">
                  <c:v>1559</c:v>
                </c:pt>
                <c:pt idx="210">
                  <c:v>1569</c:v>
                </c:pt>
                <c:pt idx="211">
                  <c:v>1575</c:v>
                </c:pt>
                <c:pt idx="212">
                  <c:v>1456</c:v>
                </c:pt>
                <c:pt idx="213">
                  <c:v>1487</c:v>
                </c:pt>
                <c:pt idx="214">
                  <c:v>1549</c:v>
                </c:pt>
                <c:pt idx="215">
                  <c:v>2178</c:v>
                </c:pt>
                <c:pt idx="216">
                  <c:v>1423</c:v>
                </c:pt>
                <c:pt idx="217">
                  <c:v>1312</c:v>
                </c:pt>
                <c:pt idx="218">
                  <c:v>1465</c:v>
                </c:pt>
                <c:pt idx="219">
                  <c:v>1488</c:v>
                </c:pt>
                <c:pt idx="220">
                  <c:v>1577</c:v>
                </c:pt>
                <c:pt idx="221">
                  <c:v>1591</c:v>
                </c:pt>
                <c:pt idx="222">
                  <c:v>1669</c:v>
                </c:pt>
                <c:pt idx="223">
                  <c:v>1697</c:v>
                </c:pt>
                <c:pt idx="224">
                  <c:v>1659</c:v>
                </c:pt>
                <c:pt idx="225">
                  <c:v>1597</c:v>
                </c:pt>
                <c:pt idx="226">
                  <c:v>1728</c:v>
                </c:pt>
                <c:pt idx="227">
                  <c:v>2326</c:v>
                </c:pt>
                <c:pt idx="228">
                  <c:v>1529</c:v>
                </c:pt>
                <c:pt idx="229">
                  <c:v>1395</c:v>
                </c:pt>
                <c:pt idx="230">
                  <c:v>1567</c:v>
                </c:pt>
                <c:pt idx="231">
                  <c:v>1536</c:v>
                </c:pt>
                <c:pt idx="232">
                  <c:v>1682</c:v>
                </c:pt>
                <c:pt idx="233">
                  <c:v>1675</c:v>
                </c:pt>
                <c:pt idx="234">
                  <c:v>1758</c:v>
                </c:pt>
                <c:pt idx="235">
                  <c:v>1708</c:v>
                </c:pt>
                <c:pt idx="236">
                  <c:v>1561</c:v>
                </c:pt>
                <c:pt idx="237">
                  <c:v>1643</c:v>
                </c:pt>
                <c:pt idx="238">
                  <c:v>1635</c:v>
                </c:pt>
                <c:pt idx="239">
                  <c:v>2240</c:v>
                </c:pt>
                <c:pt idx="240">
                  <c:v>1485</c:v>
                </c:pt>
                <c:pt idx="241">
                  <c:v>1376</c:v>
                </c:pt>
                <c:pt idx="242">
                  <c:v>1459</c:v>
                </c:pt>
                <c:pt idx="243">
                  <c:v>1526</c:v>
                </c:pt>
                <c:pt idx="244">
                  <c:v>1659</c:v>
                </c:pt>
                <c:pt idx="245">
                  <c:v>1623</c:v>
                </c:pt>
                <c:pt idx="246">
                  <c:v>1731</c:v>
                </c:pt>
                <c:pt idx="247">
                  <c:v>1662</c:v>
                </c:pt>
                <c:pt idx="248">
                  <c:v>1589</c:v>
                </c:pt>
                <c:pt idx="249">
                  <c:v>1683</c:v>
                </c:pt>
                <c:pt idx="250">
                  <c:v>1672</c:v>
                </c:pt>
                <c:pt idx="251">
                  <c:v>2361</c:v>
                </c:pt>
                <c:pt idx="252">
                  <c:v>1480</c:v>
                </c:pt>
                <c:pt idx="253">
                  <c:v>1385</c:v>
                </c:pt>
                <c:pt idx="254">
                  <c:v>1505</c:v>
                </c:pt>
                <c:pt idx="255">
                  <c:v>1576</c:v>
                </c:pt>
                <c:pt idx="256">
                  <c:v>1649</c:v>
                </c:pt>
                <c:pt idx="257">
                  <c:v>1684</c:v>
                </c:pt>
                <c:pt idx="258">
                  <c:v>1748</c:v>
                </c:pt>
                <c:pt idx="259">
                  <c:v>1642</c:v>
                </c:pt>
                <c:pt idx="260">
                  <c:v>1571</c:v>
                </c:pt>
                <c:pt idx="261">
                  <c:v>1567</c:v>
                </c:pt>
                <c:pt idx="262">
                  <c:v>1637</c:v>
                </c:pt>
                <c:pt idx="263">
                  <c:v>2397</c:v>
                </c:pt>
                <c:pt idx="264">
                  <c:v>1483</c:v>
                </c:pt>
                <c:pt idx="265">
                  <c:v>1390</c:v>
                </c:pt>
                <c:pt idx="266">
                  <c:v>1562</c:v>
                </c:pt>
                <c:pt idx="267">
                  <c:v>1573</c:v>
                </c:pt>
                <c:pt idx="268">
                  <c:v>1718</c:v>
                </c:pt>
                <c:pt idx="269">
                  <c:v>1752</c:v>
                </c:pt>
                <c:pt idx="270">
                  <c:v>1809</c:v>
                </c:pt>
                <c:pt idx="271">
                  <c:v>1759</c:v>
                </c:pt>
                <c:pt idx="272">
                  <c:v>1698</c:v>
                </c:pt>
                <c:pt idx="273">
                  <c:v>1643</c:v>
                </c:pt>
                <c:pt idx="274">
                  <c:v>1718</c:v>
                </c:pt>
                <c:pt idx="275">
                  <c:v>2399</c:v>
                </c:pt>
                <c:pt idx="276">
                  <c:v>1551</c:v>
                </c:pt>
                <c:pt idx="277">
                  <c:v>1497</c:v>
                </c:pt>
                <c:pt idx="278">
                  <c:v>1697</c:v>
                </c:pt>
                <c:pt idx="279">
                  <c:v>1672</c:v>
                </c:pt>
                <c:pt idx="280">
                  <c:v>1805</c:v>
                </c:pt>
                <c:pt idx="281">
                  <c:v>1903</c:v>
                </c:pt>
                <c:pt idx="282">
                  <c:v>1928</c:v>
                </c:pt>
                <c:pt idx="283">
                  <c:v>1963</c:v>
                </c:pt>
                <c:pt idx="284">
                  <c:v>1807</c:v>
                </c:pt>
                <c:pt idx="285">
                  <c:v>1843</c:v>
                </c:pt>
                <c:pt idx="286">
                  <c:v>1950</c:v>
                </c:pt>
                <c:pt idx="287">
                  <c:v>2736</c:v>
                </c:pt>
                <c:pt idx="288">
                  <c:v>1798</c:v>
                </c:pt>
                <c:pt idx="289">
                  <c:v>1700</c:v>
                </c:pt>
                <c:pt idx="290">
                  <c:v>1901</c:v>
                </c:pt>
                <c:pt idx="291">
                  <c:v>1820</c:v>
                </c:pt>
                <c:pt idx="292">
                  <c:v>1982</c:v>
                </c:pt>
                <c:pt idx="293">
                  <c:v>1957</c:v>
                </c:pt>
                <c:pt idx="294">
                  <c:v>2076</c:v>
                </c:pt>
                <c:pt idx="295">
                  <c:v>2107</c:v>
                </c:pt>
                <c:pt idx="296">
                  <c:v>1799</c:v>
                </c:pt>
                <c:pt idx="297">
                  <c:v>1854</c:v>
                </c:pt>
                <c:pt idx="298">
                  <c:v>1968</c:v>
                </c:pt>
                <c:pt idx="299">
                  <c:v>2364</c:v>
                </c:pt>
                <c:pt idx="300">
                  <c:v>1662</c:v>
                </c:pt>
                <c:pt idx="301">
                  <c:v>1681</c:v>
                </c:pt>
                <c:pt idx="302">
                  <c:v>1725</c:v>
                </c:pt>
                <c:pt idx="303">
                  <c:v>1796</c:v>
                </c:pt>
                <c:pt idx="304">
                  <c:v>1938</c:v>
                </c:pt>
                <c:pt idx="305">
                  <c:v>1871</c:v>
                </c:pt>
                <c:pt idx="306">
                  <c:v>2001</c:v>
                </c:pt>
                <c:pt idx="307">
                  <c:v>1934</c:v>
                </c:pt>
                <c:pt idx="308">
                  <c:v>1825</c:v>
                </c:pt>
                <c:pt idx="309">
                  <c:v>1930</c:v>
                </c:pt>
                <c:pt idx="310">
                  <c:v>1867</c:v>
                </c:pt>
                <c:pt idx="311">
                  <c:v>2553</c:v>
                </c:pt>
                <c:pt idx="312">
                  <c:v>1624</c:v>
                </c:pt>
                <c:pt idx="313">
                  <c:v>1533</c:v>
                </c:pt>
                <c:pt idx="314">
                  <c:v>1676</c:v>
                </c:pt>
                <c:pt idx="315">
                  <c:v>1706</c:v>
                </c:pt>
                <c:pt idx="316">
                  <c:v>1781</c:v>
                </c:pt>
                <c:pt idx="317">
                  <c:v>1772</c:v>
                </c:pt>
                <c:pt idx="318">
                  <c:v>1922</c:v>
                </c:pt>
                <c:pt idx="319">
                  <c:v>1743</c:v>
                </c:pt>
                <c:pt idx="320">
                  <c:v>1669</c:v>
                </c:pt>
                <c:pt idx="321">
                  <c:v>1713</c:v>
                </c:pt>
                <c:pt idx="322">
                  <c:v>1733</c:v>
                </c:pt>
                <c:pt idx="323">
                  <c:v>2369</c:v>
                </c:pt>
                <c:pt idx="324">
                  <c:v>1491</c:v>
                </c:pt>
                <c:pt idx="325">
                  <c:v>1445</c:v>
                </c:pt>
                <c:pt idx="326">
                  <c:v>1643</c:v>
                </c:pt>
                <c:pt idx="327">
                  <c:v>1683</c:v>
                </c:pt>
                <c:pt idx="328">
                  <c:v>1751</c:v>
                </c:pt>
                <c:pt idx="329">
                  <c:v>1774</c:v>
                </c:pt>
                <c:pt idx="330">
                  <c:v>1893</c:v>
                </c:pt>
                <c:pt idx="331">
                  <c:v>1776</c:v>
                </c:pt>
                <c:pt idx="332">
                  <c:v>1743</c:v>
                </c:pt>
                <c:pt idx="333">
                  <c:v>1728</c:v>
                </c:pt>
                <c:pt idx="334">
                  <c:v>1769</c:v>
                </c:pt>
                <c:pt idx="335">
                  <c:v>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5-452A-95FB-EEB23F49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822728"/>
        <c:axId val="772820488"/>
      </c:lineChart>
      <c:catAx>
        <c:axId val="77282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0488"/>
        <c:crosses val="autoZero"/>
        <c:auto val="1"/>
        <c:lblAlgn val="ctr"/>
        <c:lblOffset val="100"/>
        <c:noMultiLvlLbl val="0"/>
      </c:catAx>
      <c:valAx>
        <c:axId val="7728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2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Seasonal Component</a:t>
            </a:r>
          </a:p>
        </c:rich>
      </c:tx>
      <c:layout>
        <c:manualLayout>
          <c:xMode val="edge"/>
          <c:yMode val="edge"/>
          <c:x val="0.43683434010366429"/>
          <c:y val="4.68272881309859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'US Liquor Sales'!$H$2:$H$349</c:f>
              <c:numCache>
                <c:formatCode>0.0000</c:formatCode>
                <c:ptCount val="348"/>
                <c:pt idx="0">
                  <c:v>0.92122151498014071</c:v>
                </c:pt>
                <c:pt idx="1">
                  <c:v>0.86983928434633317</c:v>
                </c:pt>
                <c:pt idx="2">
                  <c:v>0.94963362321158284</c:v>
                </c:pt>
                <c:pt idx="3">
                  <c:v>0.9517704709425957</c:v>
                </c:pt>
                <c:pt idx="4">
                  <c:v>1.0209955762656295</c:v>
                </c:pt>
                <c:pt idx="5">
                  <c:v>1.0258586651849506</c:v>
                </c:pt>
                <c:pt idx="6">
                  <c:v>1.074335618594892</c:v>
                </c:pt>
                <c:pt idx="7">
                  <c:v>1.0436709597125189</c:v>
                </c:pt>
                <c:pt idx="8">
                  <c:v>0.98009527408841146</c:v>
                </c:pt>
                <c:pt idx="9">
                  <c:v>1.0038502199915149</c:v>
                </c:pt>
                <c:pt idx="10">
                  <c:v>1.0351632765769903</c:v>
                </c:pt>
                <c:pt idx="11">
                  <c:v>1.4266005830974453</c:v>
                </c:pt>
                <c:pt idx="12">
                  <c:v>0.92122151498014071</c:v>
                </c:pt>
                <c:pt idx="13">
                  <c:v>0.86983928434633317</c:v>
                </c:pt>
                <c:pt idx="14">
                  <c:v>0.94963362321158284</c:v>
                </c:pt>
                <c:pt idx="15">
                  <c:v>0.9517704709425957</c:v>
                </c:pt>
                <c:pt idx="16">
                  <c:v>1.0209955762656295</c:v>
                </c:pt>
                <c:pt idx="17">
                  <c:v>1.0258586651849506</c:v>
                </c:pt>
                <c:pt idx="18">
                  <c:v>1.074335618594892</c:v>
                </c:pt>
                <c:pt idx="19">
                  <c:v>1.0436709597125189</c:v>
                </c:pt>
                <c:pt idx="20">
                  <c:v>0.98009527408841146</c:v>
                </c:pt>
                <c:pt idx="21">
                  <c:v>1.0038502199915149</c:v>
                </c:pt>
                <c:pt idx="22">
                  <c:v>1.0351632765769903</c:v>
                </c:pt>
                <c:pt idx="23">
                  <c:v>1.4266005830974453</c:v>
                </c:pt>
                <c:pt idx="24">
                  <c:v>0.92122151498014071</c:v>
                </c:pt>
                <c:pt idx="25">
                  <c:v>0.86983928434633317</c:v>
                </c:pt>
                <c:pt idx="26">
                  <c:v>0.94963362321158284</c:v>
                </c:pt>
                <c:pt idx="27">
                  <c:v>0.9517704709425957</c:v>
                </c:pt>
                <c:pt idx="28">
                  <c:v>1.0209955762656295</c:v>
                </c:pt>
                <c:pt idx="29">
                  <c:v>1.0258586651849506</c:v>
                </c:pt>
                <c:pt idx="30">
                  <c:v>1.074335618594892</c:v>
                </c:pt>
                <c:pt idx="31">
                  <c:v>1.0436709597125189</c:v>
                </c:pt>
                <c:pt idx="32">
                  <c:v>0.98009527408841146</c:v>
                </c:pt>
                <c:pt idx="33">
                  <c:v>1.0038502199915149</c:v>
                </c:pt>
                <c:pt idx="34">
                  <c:v>1.0351632765769903</c:v>
                </c:pt>
                <c:pt idx="35">
                  <c:v>1.4266005830974453</c:v>
                </c:pt>
                <c:pt idx="36">
                  <c:v>0.92122151498014071</c:v>
                </c:pt>
                <c:pt idx="37">
                  <c:v>0.86983928434633317</c:v>
                </c:pt>
                <c:pt idx="38">
                  <c:v>0.94963362321158284</c:v>
                </c:pt>
                <c:pt idx="39">
                  <c:v>0.9517704709425957</c:v>
                </c:pt>
                <c:pt idx="40">
                  <c:v>1.0209955762656295</c:v>
                </c:pt>
                <c:pt idx="41">
                  <c:v>1.0258586651849506</c:v>
                </c:pt>
                <c:pt idx="42">
                  <c:v>1.074335618594892</c:v>
                </c:pt>
                <c:pt idx="43">
                  <c:v>1.0436709597125189</c:v>
                </c:pt>
                <c:pt idx="44">
                  <c:v>0.98009527408841146</c:v>
                </c:pt>
                <c:pt idx="45">
                  <c:v>1.0038502199915149</c:v>
                </c:pt>
                <c:pt idx="46">
                  <c:v>1.0351632765769903</c:v>
                </c:pt>
                <c:pt idx="47">
                  <c:v>1.4266005830974453</c:v>
                </c:pt>
                <c:pt idx="48">
                  <c:v>0.92122151498014071</c:v>
                </c:pt>
                <c:pt idx="49">
                  <c:v>0.86983928434633317</c:v>
                </c:pt>
                <c:pt idx="50">
                  <c:v>0.94963362321158284</c:v>
                </c:pt>
                <c:pt idx="51">
                  <c:v>0.9517704709425957</c:v>
                </c:pt>
                <c:pt idx="52">
                  <c:v>1.0209955762656295</c:v>
                </c:pt>
                <c:pt idx="53">
                  <c:v>1.0258586651849506</c:v>
                </c:pt>
                <c:pt idx="54">
                  <c:v>1.074335618594892</c:v>
                </c:pt>
                <c:pt idx="55">
                  <c:v>1.0436709597125189</c:v>
                </c:pt>
                <c:pt idx="56">
                  <c:v>0.98009527408841146</c:v>
                </c:pt>
                <c:pt idx="57">
                  <c:v>1.0038502199915149</c:v>
                </c:pt>
                <c:pt idx="58">
                  <c:v>1.0351632765769903</c:v>
                </c:pt>
                <c:pt idx="59">
                  <c:v>1.4266005830974453</c:v>
                </c:pt>
                <c:pt idx="60">
                  <c:v>0.92122151498014071</c:v>
                </c:pt>
                <c:pt idx="61">
                  <c:v>0.86983928434633317</c:v>
                </c:pt>
                <c:pt idx="62">
                  <c:v>0.94963362321158284</c:v>
                </c:pt>
                <c:pt idx="63">
                  <c:v>0.9517704709425957</c:v>
                </c:pt>
                <c:pt idx="64">
                  <c:v>1.0209955762656295</c:v>
                </c:pt>
                <c:pt idx="65">
                  <c:v>1.0258586651849506</c:v>
                </c:pt>
                <c:pt idx="66">
                  <c:v>1.074335618594892</c:v>
                </c:pt>
                <c:pt idx="67">
                  <c:v>1.0436709597125189</c:v>
                </c:pt>
                <c:pt idx="68">
                  <c:v>0.98009527408841146</c:v>
                </c:pt>
                <c:pt idx="69">
                  <c:v>1.0038502199915149</c:v>
                </c:pt>
                <c:pt idx="70">
                  <c:v>1.0351632765769903</c:v>
                </c:pt>
                <c:pt idx="71">
                  <c:v>1.4266005830974453</c:v>
                </c:pt>
                <c:pt idx="72">
                  <c:v>0.92122151498014071</c:v>
                </c:pt>
                <c:pt idx="73">
                  <c:v>0.86983928434633317</c:v>
                </c:pt>
                <c:pt idx="74">
                  <c:v>0.94963362321158284</c:v>
                </c:pt>
                <c:pt idx="75">
                  <c:v>0.9517704709425957</c:v>
                </c:pt>
                <c:pt idx="76">
                  <c:v>1.0209955762656295</c:v>
                </c:pt>
                <c:pt idx="77">
                  <c:v>1.0258586651849506</c:v>
                </c:pt>
                <c:pt idx="78">
                  <c:v>1.074335618594892</c:v>
                </c:pt>
                <c:pt idx="79">
                  <c:v>1.0436709597125189</c:v>
                </c:pt>
                <c:pt idx="80">
                  <c:v>0.98009527408841146</c:v>
                </c:pt>
                <c:pt idx="81">
                  <c:v>1.0038502199915149</c:v>
                </c:pt>
                <c:pt idx="82">
                  <c:v>1.0351632765769903</c:v>
                </c:pt>
                <c:pt idx="83">
                  <c:v>1.4266005830974453</c:v>
                </c:pt>
                <c:pt idx="84">
                  <c:v>0.92122151498014071</c:v>
                </c:pt>
                <c:pt idx="85">
                  <c:v>0.86983928434633317</c:v>
                </c:pt>
                <c:pt idx="86">
                  <c:v>0.94963362321158284</c:v>
                </c:pt>
                <c:pt idx="87">
                  <c:v>0.9517704709425957</c:v>
                </c:pt>
                <c:pt idx="88">
                  <c:v>1.0209955762656295</c:v>
                </c:pt>
                <c:pt idx="89">
                  <c:v>1.0258586651849506</c:v>
                </c:pt>
                <c:pt idx="90">
                  <c:v>1.074335618594892</c:v>
                </c:pt>
                <c:pt idx="91">
                  <c:v>1.0436709597125189</c:v>
                </c:pt>
                <c:pt idx="92">
                  <c:v>0.98009527408841146</c:v>
                </c:pt>
                <c:pt idx="93">
                  <c:v>1.0038502199915149</c:v>
                </c:pt>
                <c:pt idx="94">
                  <c:v>1.0351632765769903</c:v>
                </c:pt>
                <c:pt idx="95">
                  <c:v>1.4266005830974453</c:v>
                </c:pt>
                <c:pt idx="96">
                  <c:v>0.92122151498014071</c:v>
                </c:pt>
                <c:pt idx="97">
                  <c:v>0.86983928434633317</c:v>
                </c:pt>
                <c:pt idx="98">
                  <c:v>0.94963362321158284</c:v>
                </c:pt>
                <c:pt idx="99">
                  <c:v>0.9517704709425957</c:v>
                </c:pt>
                <c:pt idx="100">
                  <c:v>1.0209955762656295</c:v>
                </c:pt>
                <c:pt idx="101">
                  <c:v>1.0258586651849506</c:v>
                </c:pt>
                <c:pt idx="102">
                  <c:v>1.074335618594892</c:v>
                </c:pt>
                <c:pt idx="103">
                  <c:v>1.0436709597125189</c:v>
                </c:pt>
                <c:pt idx="104">
                  <c:v>0.98009527408841146</c:v>
                </c:pt>
                <c:pt idx="105">
                  <c:v>1.0038502199915149</c:v>
                </c:pt>
                <c:pt idx="106">
                  <c:v>1.0351632765769903</c:v>
                </c:pt>
                <c:pt idx="107">
                  <c:v>1.4266005830974453</c:v>
                </c:pt>
                <c:pt idx="108">
                  <c:v>0.92122151498014071</c:v>
                </c:pt>
                <c:pt idx="109">
                  <c:v>0.86983928434633317</c:v>
                </c:pt>
                <c:pt idx="110">
                  <c:v>0.94963362321158284</c:v>
                </c:pt>
                <c:pt idx="111">
                  <c:v>0.9517704709425957</c:v>
                </c:pt>
                <c:pt idx="112">
                  <c:v>1.0209955762656295</c:v>
                </c:pt>
                <c:pt idx="113">
                  <c:v>1.0258586651849506</c:v>
                </c:pt>
                <c:pt idx="114">
                  <c:v>1.074335618594892</c:v>
                </c:pt>
                <c:pt idx="115">
                  <c:v>1.0436709597125189</c:v>
                </c:pt>
                <c:pt idx="116">
                  <c:v>0.98009527408841146</c:v>
                </c:pt>
                <c:pt idx="117">
                  <c:v>1.0038502199915149</c:v>
                </c:pt>
                <c:pt idx="118">
                  <c:v>1.0351632765769903</c:v>
                </c:pt>
                <c:pt idx="119">
                  <c:v>1.4266005830974453</c:v>
                </c:pt>
                <c:pt idx="120">
                  <c:v>0.92122151498014071</c:v>
                </c:pt>
                <c:pt idx="121">
                  <c:v>0.86983928434633317</c:v>
                </c:pt>
                <c:pt idx="122">
                  <c:v>0.94963362321158284</c:v>
                </c:pt>
                <c:pt idx="123">
                  <c:v>0.9517704709425957</c:v>
                </c:pt>
                <c:pt idx="124">
                  <c:v>1.0209955762656295</c:v>
                </c:pt>
                <c:pt idx="125">
                  <c:v>1.0258586651849506</c:v>
                </c:pt>
                <c:pt idx="126">
                  <c:v>1.074335618594892</c:v>
                </c:pt>
                <c:pt idx="127">
                  <c:v>1.0436709597125189</c:v>
                </c:pt>
                <c:pt idx="128">
                  <c:v>0.98009527408841146</c:v>
                </c:pt>
                <c:pt idx="129">
                  <c:v>1.0038502199915149</c:v>
                </c:pt>
                <c:pt idx="130">
                  <c:v>1.0351632765769903</c:v>
                </c:pt>
                <c:pt idx="131">
                  <c:v>1.4266005830974453</c:v>
                </c:pt>
                <c:pt idx="132">
                  <c:v>0.92122151498014071</c:v>
                </c:pt>
                <c:pt idx="133">
                  <c:v>0.86983928434633317</c:v>
                </c:pt>
                <c:pt idx="134">
                  <c:v>0.94963362321158284</c:v>
                </c:pt>
                <c:pt idx="135">
                  <c:v>0.9517704709425957</c:v>
                </c:pt>
                <c:pt idx="136">
                  <c:v>1.0209955762656295</c:v>
                </c:pt>
                <c:pt idx="137">
                  <c:v>1.0258586651849506</c:v>
                </c:pt>
                <c:pt idx="138">
                  <c:v>1.074335618594892</c:v>
                </c:pt>
                <c:pt idx="139">
                  <c:v>1.0436709597125189</c:v>
                </c:pt>
                <c:pt idx="140">
                  <c:v>0.98009527408841146</c:v>
                </c:pt>
                <c:pt idx="141">
                  <c:v>1.0038502199915149</c:v>
                </c:pt>
                <c:pt idx="142">
                  <c:v>1.0351632765769903</c:v>
                </c:pt>
                <c:pt idx="143">
                  <c:v>1.4266005830974453</c:v>
                </c:pt>
                <c:pt idx="144">
                  <c:v>0.92122151498014071</c:v>
                </c:pt>
                <c:pt idx="145">
                  <c:v>0.86983928434633317</c:v>
                </c:pt>
                <c:pt idx="146">
                  <c:v>0.94963362321158284</c:v>
                </c:pt>
                <c:pt idx="147">
                  <c:v>0.9517704709425957</c:v>
                </c:pt>
                <c:pt idx="148">
                  <c:v>1.0209955762656295</c:v>
                </c:pt>
                <c:pt idx="149">
                  <c:v>1.0258586651849506</c:v>
                </c:pt>
                <c:pt idx="150">
                  <c:v>1.074335618594892</c:v>
                </c:pt>
                <c:pt idx="151">
                  <c:v>1.0436709597125189</c:v>
                </c:pt>
                <c:pt idx="152">
                  <c:v>0.98009527408841146</c:v>
                </c:pt>
                <c:pt idx="153">
                  <c:v>1.0038502199915149</c:v>
                </c:pt>
                <c:pt idx="154">
                  <c:v>1.0351632765769903</c:v>
                </c:pt>
                <c:pt idx="155">
                  <c:v>1.4266005830974453</c:v>
                </c:pt>
                <c:pt idx="156">
                  <c:v>0.92122151498014071</c:v>
                </c:pt>
                <c:pt idx="157">
                  <c:v>0.86983928434633317</c:v>
                </c:pt>
                <c:pt idx="158">
                  <c:v>0.94963362321158284</c:v>
                </c:pt>
                <c:pt idx="159">
                  <c:v>0.9517704709425957</c:v>
                </c:pt>
                <c:pt idx="160">
                  <c:v>1.0209955762656295</c:v>
                </c:pt>
                <c:pt idx="161">
                  <c:v>1.0258586651849506</c:v>
                </c:pt>
                <c:pt idx="162">
                  <c:v>1.074335618594892</c:v>
                </c:pt>
                <c:pt idx="163">
                  <c:v>1.0436709597125189</c:v>
                </c:pt>
                <c:pt idx="164">
                  <c:v>0.98009527408841146</c:v>
                </c:pt>
                <c:pt idx="165">
                  <c:v>1.0038502199915149</c:v>
                </c:pt>
                <c:pt idx="166">
                  <c:v>1.0351632765769903</c:v>
                </c:pt>
                <c:pt idx="167">
                  <c:v>1.4266005830974453</c:v>
                </c:pt>
                <c:pt idx="168">
                  <c:v>0.92122151498014071</c:v>
                </c:pt>
                <c:pt idx="169">
                  <c:v>0.86983928434633317</c:v>
                </c:pt>
                <c:pt idx="170">
                  <c:v>0.94963362321158284</c:v>
                </c:pt>
                <c:pt idx="171">
                  <c:v>0.9517704709425957</c:v>
                </c:pt>
                <c:pt idx="172">
                  <c:v>1.0209955762656295</c:v>
                </c:pt>
                <c:pt idx="173">
                  <c:v>1.0258586651849506</c:v>
                </c:pt>
                <c:pt idx="174">
                  <c:v>1.074335618594892</c:v>
                </c:pt>
                <c:pt idx="175">
                  <c:v>1.0436709597125189</c:v>
                </c:pt>
                <c:pt idx="176">
                  <c:v>0.98009527408841146</c:v>
                </c:pt>
                <c:pt idx="177">
                  <c:v>1.0038502199915149</c:v>
                </c:pt>
                <c:pt idx="178">
                  <c:v>1.0351632765769903</c:v>
                </c:pt>
                <c:pt idx="179">
                  <c:v>1.4266005830974453</c:v>
                </c:pt>
                <c:pt idx="180">
                  <c:v>0.92122151498014071</c:v>
                </c:pt>
                <c:pt idx="181">
                  <c:v>0.86983928434633317</c:v>
                </c:pt>
                <c:pt idx="182">
                  <c:v>0.94963362321158284</c:v>
                </c:pt>
                <c:pt idx="183">
                  <c:v>0.9517704709425957</c:v>
                </c:pt>
                <c:pt idx="184">
                  <c:v>1.0209955762656295</c:v>
                </c:pt>
                <c:pt idx="185">
                  <c:v>1.0258586651849506</c:v>
                </c:pt>
                <c:pt idx="186">
                  <c:v>1.074335618594892</c:v>
                </c:pt>
                <c:pt idx="187">
                  <c:v>1.0436709597125189</c:v>
                </c:pt>
                <c:pt idx="188">
                  <c:v>0.98009527408841146</c:v>
                </c:pt>
                <c:pt idx="189">
                  <c:v>1.0038502199915149</c:v>
                </c:pt>
                <c:pt idx="190">
                  <c:v>1.0351632765769903</c:v>
                </c:pt>
                <c:pt idx="191">
                  <c:v>1.4266005830974453</c:v>
                </c:pt>
                <c:pt idx="192">
                  <c:v>0.92122151498014071</c:v>
                </c:pt>
                <c:pt idx="193">
                  <c:v>0.86983928434633317</c:v>
                </c:pt>
                <c:pt idx="194">
                  <c:v>0.94963362321158284</c:v>
                </c:pt>
                <c:pt idx="195">
                  <c:v>0.9517704709425957</c:v>
                </c:pt>
                <c:pt idx="196">
                  <c:v>1.0209955762656295</c:v>
                </c:pt>
                <c:pt idx="197">
                  <c:v>1.0258586651849506</c:v>
                </c:pt>
                <c:pt idx="198">
                  <c:v>1.074335618594892</c:v>
                </c:pt>
                <c:pt idx="199">
                  <c:v>1.0436709597125189</c:v>
                </c:pt>
                <c:pt idx="200">
                  <c:v>0.98009527408841146</c:v>
                </c:pt>
                <c:pt idx="201">
                  <c:v>1.0038502199915149</c:v>
                </c:pt>
                <c:pt idx="202">
                  <c:v>1.0351632765769903</c:v>
                </c:pt>
                <c:pt idx="203">
                  <c:v>1.4266005830974453</c:v>
                </c:pt>
                <c:pt idx="204">
                  <c:v>0.92122151498014071</c:v>
                </c:pt>
                <c:pt idx="205">
                  <c:v>0.86983928434633317</c:v>
                </c:pt>
                <c:pt idx="206">
                  <c:v>0.94963362321158284</c:v>
                </c:pt>
                <c:pt idx="207">
                  <c:v>0.9517704709425957</c:v>
                </c:pt>
                <c:pt idx="208">
                  <c:v>1.0209955762656295</c:v>
                </c:pt>
                <c:pt idx="209">
                  <c:v>1.0258586651849506</c:v>
                </c:pt>
                <c:pt idx="210">
                  <c:v>1.074335618594892</c:v>
                </c:pt>
                <c:pt idx="211">
                  <c:v>1.0436709597125189</c:v>
                </c:pt>
                <c:pt idx="212">
                  <c:v>0.98009527408841146</c:v>
                </c:pt>
                <c:pt idx="213">
                  <c:v>1.0038502199915149</c:v>
                </c:pt>
                <c:pt idx="214">
                  <c:v>1.0351632765769903</c:v>
                </c:pt>
                <c:pt idx="215">
                  <c:v>1.4266005830974453</c:v>
                </c:pt>
                <c:pt idx="216">
                  <c:v>0.92122151498014071</c:v>
                </c:pt>
                <c:pt idx="217">
                  <c:v>0.86983928434633317</c:v>
                </c:pt>
                <c:pt idx="218">
                  <c:v>0.94963362321158284</c:v>
                </c:pt>
                <c:pt idx="219">
                  <c:v>0.9517704709425957</c:v>
                </c:pt>
                <c:pt idx="220">
                  <c:v>1.0209955762656295</c:v>
                </c:pt>
                <c:pt idx="221">
                  <c:v>1.0258586651849506</c:v>
                </c:pt>
                <c:pt idx="222">
                  <c:v>1.074335618594892</c:v>
                </c:pt>
                <c:pt idx="223">
                  <c:v>1.0436709597125189</c:v>
                </c:pt>
                <c:pt idx="224">
                  <c:v>0.98009527408841146</c:v>
                </c:pt>
                <c:pt idx="225">
                  <c:v>1.0038502199915149</c:v>
                </c:pt>
                <c:pt idx="226">
                  <c:v>1.0351632765769903</c:v>
                </c:pt>
                <c:pt idx="227">
                  <c:v>1.4266005830974453</c:v>
                </c:pt>
                <c:pt idx="228">
                  <c:v>0.92122151498014071</c:v>
                </c:pt>
                <c:pt idx="229">
                  <c:v>0.86983928434633317</c:v>
                </c:pt>
                <c:pt idx="230">
                  <c:v>0.94963362321158284</c:v>
                </c:pt>
                <c:pt idx="231">
                  <c:v>0.9517704709425957</c:v>
                </c:pt>
                <c:pt idx="232">
                  <c:v>1.0209955762656295</c:v>
                </c:pt>
                <c:pt idx="233">
                  <c:v>1.0258586651849506</c:v>
                </c:pt>
                <c:pt idx="234">
                  <c:v>1.074335618594892</c:v>
                </c:pt>
                <c:pt idx="235">
                  <c:v>1.0436709597125189</c:v>
                </c:pt>
                <c:pt idx="236">
                  <c:v>0.98009527408841146</c:v>
                </c:pt>
                <c:pt idx="237">
                  <c:v>1.0038502199915149</c:v>
                </c:pt>
                <c:pt idx="238">
                  <c:v>1.0351632765769903</c:v>
                </c:pt>
                <c:pt idx="239">
                  <c:v>1.4266005830974453</c:v>
                </c:pt>
                <c:pt idx="240">
                  <c:v>0.92122151498014071</c:v>
                </c:pt>
                <c:pt idx="241">
                  <c:v>0.86983928434633317</c:v>
                </c:pt>
                <c:pt idx="242">
                  <c:v>0.94963362321158284</c:v>
                </c:pt>
                <c:pt idx="243">
                  <c:v>0.9517704709425957</c:v>
                </c:pt>
                <c:pt idx="244">
                  <c:v>1.0209955762656295</c:v>
                </c:pt>
                <c:pt idx="245">
                  <c:v>1.0258586651849506</c:v>
                </c:pt>
                <c:pt idx="246">
                  <c:v>1.074335618594892</c:v>
                </c:pt>
                <c:pt idx="247">
                  <c:v>1.0436709597125189</c:v>
                </c:pt>
                <c:pt idx="248">
                  <c:v>0.98009527408841146</c:v>
                </c:pt>
                <c:pt idx="249">
                  <c:v>1.0038502199915149</c:v>
                </c:pt>
                <c:pt idx="250">
                  <c:v>1.0351632765769903</c:v>
                </c:pt>
                <c:pt idx="251">
                  <c:v>1.4266005830974453</c:v>
                </c:pt>
                <c:pt idx="252">
                  <c:v>0.92122151498014071</c:v>
                </c:pt>
                <c:pt idx="253">
                  <c:v>0.86983928434633317</c:v>
                </c:pt>
                <c:pt idx="254">
                  <c:v>0.94963362321158284</c:v>
                </c:pt>
                <c:pt idx="255">
                  <c:v>0.9517704709425957</c:v>
                </c:pt>
                <c:pt idx="256">
                  <c:v>1.0209955762656295</c:v>
                </c:pt>
                <c:pt idx="257">
                  <c:v>1.0258586651849506</c:v>
                </c:pt>
                <c:pt idx="258">
                  <c:v>1.074335618594892</c:v>
                </c:pt>
                <c:pt idx="259">
                  <c:v>1.0436709597125189</c:v>
                </c:pt>
                <c:pt idx="260">
                  <c:v>0.98009527408841146</c:v>
                </c:pt>
                <c:pt idx="261">
                  <c:v>1.0038502199915149</c:v>
                </c:pt>
                <c:pt idx="262">
                  <c:v>1.0351632765769903</c:v>
                </c:pt>
                <c:pt idx="263">
                  <c:v>1.4266005830974453</c:v>
                </c:pt>
                <c:pt idx="264">
                  <c:v>0.92122151498014071</c:v>
                </c:pt>
                <c:pt idx="265">
                  <c:v>0.86983928434633317</c:v>
                </c:pt>
                <c:pt idx="266">
                  <c:v>0.94963362321158284</c:v>
                </c:pt>
                <c:pt idx="267">
                  <c:v>0.9517704709425957</c:v>
                </c:pt>
                <c:pt idx="268">
                  <c:v>1.0209955762656295</c:v>
                </c:pt>
                <c:pt idx="269">
                  <c:v>1.0258586651849506</c:v>
                </c:pt>
                <c:pt idx="270">
                  <c:v>1.074335618594892</c:v>
                </c:pt>
                <c:pt idx="271">
                  <c:v>1.0436709597125189</c:v>
                </c:pt>
                <c:pt idx="272">
                  <c:v>0.98009527408841146</c:v>
                </c:pt>
                <c:pt idx="273">
                  <c:v>1.0038502199915149</c:v>
                </c:pt>
                <c:pt idx="274">
                  <c:v>1.0351632765769903</c:v>
                </c:pt>
                <c:pt idx="275">
                  <c:v>1.4266005830974453</c:v>
                </c:pt>
                <c:pt idx="276">
                  <c:v>0.92122151498014071</c:v>
                </c:pt>
                <c:pt idx="277">
                  <c:v>0.86983928434633317</c:v>
                </c:pt>
                <c:pt idx="278">
                  <c:v>0.94963362321158284</c:v>
                </c:pt>
                <c:pt idx="279">
                  <c:v>0.9517704709425957</c:v>
                </c:pt>
                <c:pt idx="280">
                  <c:v>1.0209955762656295</c:v>
                </c:pt>
                <c:pt idx="281">
                  <c:v>1.0258586651849506</c:v>
                </c:pt>
                <c:pt idx="282">
                  <c:v>1.074335618594892</c:v>
                </c:pt>
                <c:pt idx="283">
                  <c:v>1.0436709597125189</c:v>
                </c:pt>
                <c:pt idx="284">
                  <c:v>0.98009527408841146</c:v>
                </c:pt>
                <c:pt idx="285">
                  <c:v>1.0038502199915149</c:v>
                </c:pt>
                <c:pt idx="286">
                  <c:v>1.0351632765769903</c:v>
                </c:pt>
                <c:pt idx="287">
                  <c:v>1.4266005830974453</c:v>
                </c:pt>
                <c:pt idx="288">
                  <c:v>0.92122151498014071</c:v>
                </c:pt>
                <c:pt idx="289">
                  <c:v>0.86983928434633317</c:v>
                </c:pt>
                <c:pt idx="290">
                  <c:v>0.94963362321158284</c:v>
                </c:pt>
                <c:pt idx="291">
                  <c:v>0.9517704709425957</c:v>
                </c:pt>
                <c:pt idx="292">
                  <c:v>1.0209955762656295</c:v>
                </c:pt>
                <c:pt idx="293">
                  <c:v>1.0258586651849506</c:v>
                </c:pt>
                <c:pt idx="294">
                  <c:v>1.074335618594892</c:v>
                </c:pt>
                <c:pt idx="295">
                  <c:v>1.0436709597125189</c:v>
                </c:pt>
                <c:pt idx="296">
                  <c:v>0.98009527408841146</c:v>
                </c:pt>
                <c:pt idx="297">
                  <c:v>1.0038502199915149</c:v>
                </c:pt>
                <c:pt idx="298">
                  <c:v>1.0351632765769903</c:v>
                </c:pt>
                <c:pt idx="299">
                  <c:v>1.4266005830974453</c:v>
                </c:pt>
                <c:pt idx="300">
                  <c:v>0.92122151498014071</c:v>
                </c:pt>
                <c:pt idx="301">
                  <c:v>0.86983928434633317</c:v>
                </c:pt>
                <c:pt idx="302">
                  <c:v>0.94963362321158284</c:v>
                </c:pt>
                <c:pt idx="303">
                  <c:v>0.9517704709425957</c:v>
                </c:pt>
                <c:pt idx="304">
                  <c:v>1.0209955762656295</c:v>
                </c:pt>
                <c:pt idx="305">
                  <c:v>1.0258586651849506</c:v>
                </c:pt>
                <c:pt idx="306">
                  <c:v>1.074335618594892</c:v>
                </c:pt>
                <c:pt idx="307">
                  <c:v>1.0436709597125189</c:v>
                </c:pt>
                <c:pt idx="308">
                  <c:v>0.98009527408841146</c:v>
                </c:pt>
                <c:pt idx="309">
                  <c:v>1.0038502199915149</c:v>
                </c:pt>
                <c:pt idx="310">
                  <c:v>1.0351632765769903</c:v>
                </c:pt>
                <c:pt idx="311">
                  <c:v>1.4266005830974453</c:v>
                </c:pt>
                <c:pt idx="312">
                  <c:v>0.92122151498014071</c:v>
                </c:pt>
                <c:pt idx="313">
                  <c:v>0.86983928434633317</c:v>
                </c:pt>
                <c:pt idx="314">
                  <c:v>0.94963362321158284</c:v>
                </c:pt>
                <c:pt idx="315">
                  <c:v>0.9517704709425957</c:v>
                </c:pt>
                <c:pt idx="316">
                  <c:v>1.0209955762656295</c:v>
                </c:pt>
                <c:pt idx="317">
                  <c:v>1.0258586651849506</c:v>
                </c:pt>
                <c:pt idx="318">
                  <c:v>1.074335618594892</c:v>
                </c:pt>
                <c:pt idx="319">
                  <c:v>1.0436709597125189</c:v>
                </c:pt>
                <c:pt idx="320">
                  <c:v>0.98009527408841146</c:v>
                </c:pt>
                <c:pt idx="321">
                  <c:v>1.0038502199915149</c:v>
                </c:pt>
                <c:pt idx="322">
                  <c:v>1.0351632765769903</c:v>
                </c:pt>
                <c:pt idx="323">
                  <c:v>1.4266005830974453</c:v>
                </c:pt>
                <c:pt idx="324">
                  <c:v>0.92122151498014071</c:v>
                </c:pt>
                <c:pt idx="325">
                  <c:v>0.86983928434633317</c:v>
                </c:pt>
                <c:pt idx="326">
                  <c:v>0.94963362321158284</c:v>
                </c:pt>
                <c:pt idx="327">
                  <c:v>0.9517704709425957</c:v>
                </c:pt>
                <c:pt idx="328">
                  <c:v>1.0209955762656295</c:v>
                </c:pt>
                <c:pt idx="329">
                  <c:v>1.0258586651849506</c:v>
                </c:pt>
                <c:pt idx="330">
                  <c:v>1.074335618594892</c:v>
                </c:pt>
                <c:pt idx="331">
                  <c:v>1.0436709597125189</c:v>
                </c:pt>
                <c:pt idx="332">
                  <c:v>0.98009527408841146</c:v>
                </c:pt>
                <c:pt idx="333">
                  <c:v>1.0038502199915149</c:v>
                </c:pt>
                <c:pt idx="334">
                  <c:v>1.0351632765769903</c:v>
                </c:pt>
                <c:pt idx="335">
                  <c:v>1.4266005830974453</c:v>
                </c:pt>
                <c:pt idx="336">
                  <c:v>0.92122151498014071</c:v>
                </c:pt>
                <c:pt idx="337">
                  <c:v>0.86983928434633317</c:v>
                </c:pt>
                <c:pt idx="338">
                  <c:v>0.94963362321158284</c:v>
                </c:pt>
                <c:pt idx="339">
                  <c:v>0.9517704709425957</c:v>
                </c:pt>
                <c:pt idx="340">
                  <c:v>1.0209955762656295</c:v>
                </c:pt>
                <c:pt idx="341">
                  <c:v>1.0258586651849506</c:v>
                </c:pt>
                <c:pt idx="342">
                  <c:v>1.074335618594892</c:v>
                </c:pt>
                <c:pt idx="343">
                  <c:v>1.0436709597125189</c:v>
                </c:pt>
                <c:pt idx="344">
                  <c:v>0.98009527408841146</c:v>
                </c:pt>
                <c:pt idx="345">
                  <c:v>1.0038502199915149</c:v>
                </c:pt>
                <c:pt idx="346">
                  <c:v>1.0351632765769903</c:v>
                </c:pt>
                <c:pt idx="347">
                  <c:v>1.4266005830974453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0-4DA6-A27E-F0AE3D122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01224"/>
        <c:axId val="709003144"/>
      </c:scatterChart>
      <c:valAx>
        <c:axId val="70900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03144"/>
        <c:crosses val="autoZero"/>
        <c:crossBetween val="midCat"/>
      </c:valAx>
      <c:valAx>
        <c:axId val="7090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0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Trend Component</a:t>
            </a:r>
          </a:p>
        </c:rich>
      </c:tx>
      <c:layout>
        <c:manualLayout>
          <c:xMode val="edge"/>
          <c:yMode val="edge"/>
          <c:x val="0.43726065338159026"/>
          <c:y val="9.227220299884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'US Liquor Sales'!$J$2:$J$349</c:f>
              <c:numCache>
                <c:formatCode>0.00</c:formatCode>
                <c:ptCount val="348"/>
                <c:pt idx="0">
                  <c:v>549.21228034276794</c:v>
                </c:pt>
                <c:pt idx="1">
                  <c:v>553.50551453242508</c:v>
                </c:pt>
                <c:pt idx="2">
                  <c:v>557.79874872208234</c:v>
                </c:pt>
                <c:pt idx="3">
                  <c:v>562.09198291173959</c:v>
                </c:pt>
                <c:pt idx="4">
                  <c:v>566.38521710139673</c:v>
                </c:pt>
                <c:pt idx="5">
                  <c:v>570.67845129105399</c:v>
                </c:pt>
                <c:pt idx="6">
                  <c:v>574.97168548071124</c:v>
                </c:pt>
                <c:pt idx="7">
                  <c:v>579.2649196703685</c:v>
                </c:pt>
                <c:pt idx="8">
                  <c:v>583.55815386002564</c:v>
                </c:pt>
                <c:pt idx="9">
                  <c:v>587.8513880496829</c:v>
                </c:pt>
                <c:pt idx="10">
                  <c:v>592.14462223934015</c:v>
                </c:pt>
                <c:pt idx="11">
                  <c:v>596.43785642899729</c:v>
                </c:pt>
                <c:pt idx="12">
                  <c:v>600.73109061865455</c:v>
                </c:pt>
                <c:pt idx="13">
                  <c:v>605.0243248083118</c:v>
                </c:pt>
                <c:pt idx="14">
                  <c:v>609.31755899796894</c:v>
                </c:pt>
                <c:pt idx="15">
                  <c:v>613.6107931876262</c:v>
                </c:pt>
                <c:pt idx="16">
                  <c:v>617.90402737728346</c:v>
                </c:pt>
                <c:pt idx="17">
                  <c:v>622.1972615669406</c:v>
                </c:pt>
                <c:pt idx="18">
                  <c:v>626.49049575659785</c:v>
                </c:pt>
                <c:pt idx="19">
                  <c:v>630.78372994625511</c:v>
                </c:pt>
                <c:pt idx="20">
                  <c:v>635.07696413591225</c:v>
                </c:pt>
                <c:pt idx="21">
                  <c:v>639.3701983255695</c:v>
                </c:pt>
                <c:pt idx="22">
                  <c:v>643.66343251522676</c:v>
                </c:pt>
                <c:pt idx="23">
                  <c:v>647.9566667048839</c:v>
                </c:pt>
                <c:pt idx="24">
                  <c:v>652.24990089454116</c:v>
                </c:pt>
                <c:pt idx="25">
                  <c:v>656.54313508419841</c:v>
                </c:pt>
                <c:pt idx="26">
                  <c:v>660.83636927385555</c:v>
                </c:pt>
                <c:pt idx="27">
                  <c:v>665.12960346351281</c:v>
                </c:pt>
                <c:pt idx="28">
                  <c:v>669.42283765317006</c:v>
                </c:pt>
                <c:pt idx="29">
                  <c:v>673.7160718428272</c:v>
                </c:pt>
                <c:pt idx="30">
                  <c:v>678.00930603248446</c:v>
                </c:pt>
                <c:pt idx="31">
                  <c:v>682.30254022214172</c:v>
                </c:pt>
                <c:pt idx="32">
                  <c:v>686.59577441179897</c:v>
                </c:pt>
                <c:pt idx="33">
                  <c:v>690.88900860145623</c:v>
                </c:pt>
                <c:pt idx="34">
                  <c:v>695.18224279111337</c:v>
                </c:pt>
                <c:pt idx="35">
                  <c:v>699.47547698077062</c:v>
                </c:pt>
                <c:pt idx="36">
                  <c:v>703.76871117042788</c:v>
                </c:pt>
                <c:pt idx="37">
                  <c:v>708.06194536008502</c:v>
                </c:pt>
                <c:pt idx="38">
                  <c:v>712.35517954974227</c:v>
                </c:pt>
                <c:pt idx="39">
                  <c:v>716.64841373939953</c:v>
                </c:pt>
                <c:pt idx="40">
                  <c:v>720.94164792905667</c:v>
                </c:pt>
                <c:pt idx="41">
                  <c:v>725.23488211871393</c:v>
                </c:pt>
                <c:pt idx="42">
                  <c:v>729.52811630837118</c:v>
                </c:pt>
                <c:pt idx="43">
                  <c:v>733.82135049802832</c:v>
                </c:pt>
                <c:pt idx="44">
                  <c:v>738.11458468768558</c:v>
                </c:pt>
                <c:pt idx="45">
                  <c:v>742.40781887734283</c:v>
                </c:pt>
                <c:pt idx="46">
                  <c:v>746.70105306699998</c:v>
                </c:pt>
                <c:pt idx="47">
                  <c:v>750.99428725665723</c:v>
                </c:pt>
                <c:pt idx="48">
                  <c:v>755.28752144631449</c:v>
                </c:pt>
                <c:pt idx="49">
                  <c:v>759.58075563597163</c:v>
                </c:pt>
                <c:pt idx="50">
                  <c:v>763.87398982562888</c:v>
                </c:pt>
                <c:pt idx="51">
                  <c:v>768.16722401528614</c:v>
                </c:pt>
                <c:pt idx="52">
                  <c:v>772.46045820494328</c:v>
                </c:pt>
                <c:pt idx="53">
                  <c:v>776.75369239460053</c:v>
                </c:pt>
                <c:pt idx="54">
                  <c:v>781.04692658425779</c:v>
                </c:pt>
                <c:pt idx="55">
                  <c:v>785.34016077391493</c:v>
                </c:pt>
                <c:pt idx="56">
                  <c:v>789.63339496357219</c:v>
                </c:pt>
                <c:pt idx="57">
                  <c:v>793.92662915322944</c:v>
                </c:pt>
                <c:pt idx="58">
                  <c:v>798.21986334288658</c:v>
                </c:pt>
                <c:pt idx="59">
                  <c:v>802.51309753254384</c:v>
                </c:pt>
                <c:pt idx="60">
                  <c:v>806.80633172220109</c:v>
                </c:pt>
                <c:pt idx="61">
                  <c:v>811.09956591185824</c:v>
                </c:pt>
                <c:pt idx="62">
                  <c:v>815.3928001015156</c:v>
                </c:pt>
                <c:pt idx="63">
                  <c:v>819.68603429117275</c:v>
                </c:pt>
                <c:pt idx="64">
                  <c:v>823.97926848082989</c:v>
                </c:pt>
                <c:pt idx="65">
                  <c:v>828.27250267048726</c:v>
                </c:pt>
                <c:pt idx="66">
                  <c:v>832.5657368601444</c:v>
                </c:pt>
                <c:pt idx="67">
                  <c:v>836.85897104980165</c:v>
                </c:pt>
                <c:pt idx="68">
                  <c:v>841.15220523945891</c:v>
                </c:pt>
                <c:pt idx="69">
                  <c:v>845.44543942911605</c:v>
                </c:pt>
                <c:pt idx="70">
                  <c:v>849.7386736187733</c:v>
                </c:pt>
                <c:pt idx="71">
                  <c:v>854.03190780843056</c:v>
                </c:pt>
                <c:pt idx="72">
                  <c:v>858.3251419980877</c:v>
                </c:pt>
                <c:pt idx="73">
                  <c:v>862.61837618774496</c:v>
                </c:pt>
                <c:pt idx="74">
                  <c:v>866.91161037740221</c:v>
                </c:pt>
                <c:pt idx="75">
                  <c:v>871.20484456705935</c:v>
                </c:pt>
                <c:pt idx="76">
                  <c:v>875.49807875671661</c:v>
                </c:pt>
                <c:pt idx="77">
                  <c:v>879.79131294637386</c:v>
                </c:pt>
                <c:pt idx="78">
                  <c:v>884.08454713603101</c:v>
                </c:pt>
                <c:pt idx="79">
                  <c:v>888.37778132568826</c:v>
                </c:pt>
                <c:pt idx="80">
                  <c:v>892.67101551534552</c:v>
                </c:pt>
                <c:pt idx="81">
                  <c:v>896.96424970500266</c:v>
                </c:pt>
                <c:pt idx="82">
                  <c:v>901.25748389465991</c:v>
                </c:pt>
                <c:pt idx="83">
                  <c:v>905.55071808431717</c:v>
                </c:pt>
                <c:pt idx="84">
                  <c:v>909.84395227397431</c:v>
                </c:pt>
                <c:pt idx="85">
                  <c:v>914.13718646363156</c:v>
                </c:pt>
                <c:pt idx="86">
                  <c:v>918.43042065328882</c:v>
                </c:pt>
                <c:pt idx="87">
                  <c:v>922.72365484294596</c:v>
                </c:pt>
                <c:pt idx="88">
                  <c:v>927.01688903260322</c:v>
                </c:pt>
                <c:pt idx="89">
                  <c:v>931.31012322226047</c:v>
                </c:pt>
                <c:pt idx="90">
                  <c:v>935.60335741191761</c:v>
                </c:pt>
                <c:pt idx="91">
                  <c:v>939.89659160157487</c:v>
                </c:pt>
                <c:pt idx="92">
                  <c:v>944.18982579123212</c:v>
                </c:pt>
                <c:pt idx="93">
                  <c:v>948.48305998088927</c:v>
                </c:pt>
                <c:pt idx="94">
                  <c:v>952.77629417054663</c:v>
                </c:pt>
                <c:pt idx="95">
                  <c:v>957.06952836020378</c:v>
                </c:pt>
                <c:pt idx="96">
                  <c:v>961.36276254986092</c:v>
                </c:pt>
                <c:pt idx="97">
                  <c:v>965.65599673951829</c:v>
                </c:pt>
                <c:pt idx="98">
                  <c:v>969.94923092917543</c:v>
                </c:pt>
                <c:pt idx="99">
                  <c:v>974.24246511883268</c:v>
                </c:pt>
                <c:pt idx="100">
                  <c:v>978.53569930848994</c:v>
                </c:pt>
                <c:pt idx="101">
                  <c:v>982.82893349814708</c:v>
                </c:pt>
                <c:pt idx="102">
                  <c:v>987.12216768780434</c:v>
                </c:pt>
                <c:pt idx="103">
                  <c:v>991.41540187746159</c:v>
                </c:pt>
                <c:pt idx="104">
                  <c:v>995.70863606711873</c:v>
                </c:pt>
                <c:pt idx="105">
                  <c:v>1000.001870256776</c:v>
                </c:pt>
                <c:pt idx="106">
                  <c:v>1004.2951044464332</c:v>
                </c:pt>
                <c:pt idx="107">
                  <c:v>1008.5883386360904</c:v>
                </c:pt>
                <c:pt idx="108">
                  <c:v>1012.8815728257476</c:v>
                </c:pt>
                <c:pt idx="109">
                  <c:v>1017.1748070154049</c:v>
                </c:pt>
                <c:pt idx="110">
                  <c:v>1021.468041205062</c:v>
                </c:pt>
                <c:pt idx="111">
                  <c:v>1025.7612753947192</c:v>
                </c:pt>
                <c:pt idx="112">
                  <c:v>1030.0545095843765</c:v>
                </c:pt>
                <c:pt idx="113">
                  <c:v>1034.3477437740337</c:v>
                </c:pt>
                <c:pt idx="114">
                  <c:v>1038.6409779636911</c:v>
                </c:pt>
                <c:pt idx="115">
                  <c:v>1042.9342121533482</c:v>
                </c:pt>
                <c:pt idx="116">
                  <c:v>1047.2274463430053</c:v>
                </c:pt>
                <c:pt idx="117">
                  <c:v>1051.5206805326625</c:v>
                </c:pt>
                <c:pt idx="118">
                  <c:v>1055.8139147223199</c:v>
                </c:pt>
                <c:pt idx="119">
                  <c:v>1060.107148911977</c:v>
                </c:pt>
                <c:pt idx="120">
                  <c:v>1064.4003831016344</c:v>
                </c:pt>
                <c:pt idx="121">
                  <c:v>1068.6936172912915</c:v>
                </c:pt>
                <c:pt idx="122">
                  <c:v>1072.9868514809486</c:v>
                </c:pt>
                <c:pt idx="123">
                  <c:v>1077.2800856706058</c:v>
                </c:pt>
                <c:pt idx="124">
                  <c:v>1081.5733198602632</c:v>
                </c:pt>
                <c:pt idx="125">
                  <c:v>1085.8665540499205</c:v>
                </c:pt>
                <c:pt idx="126">
                  <c:v>1090.1597882395777</c:v>
                </c:pt>
                <c:pt idx="127">
                  <c:v>1094.4530224292348</c:v>
                </c:pt>
                <c:pt idx="128">
                  <c:v>1098.7462566188919</c:v>
                </c:pt>
                <c:pt idx="129">
                  <c:v>1103.0394908085491</c:v>
                </c:pt>
                <c:pt idx="130">
                  <c:v>1107.3327249982065</c:v>
                </c:pt>
                <c:pt idx="131">
                  <c:v>1111.6259591878638</c:v>
                </c:pt>
                <c:pt idx="132">
                  <c:v>1115.919193377521</c:v>
                </c:pt>
                <c:pt idx="133">
                  <c:v>1120.2124275671781</c:v>
                </c:pt>
                <c:pt idx="134">
                  <c:v>1124.5056617568353</c:v>
                </c:pt>
                <c:pt idx="135">
                  <c:v>1128.7988959464926</c:v>
                </c:pt>
                <c:pt idx="136">
                  <c:v>1133.0921301361498</c:v>
                </c:pt>
                <c:pt idx="137">
                  <c:v>1137.3853643258071</c:v>
                </c:pt>
                <c:pt idx="138">
                  <c:v>1141.6785985154643</c:v>
                </c:pt>
                <c:pt idx="139">
                  <c:v>1145.9718327051214</c:v>
                </c:pt>
                <c:pt idx="140">
                  <c:v>1150.2650668947786</c:v>
                </c:pt>
                <c:pt idx="141">
                  <c:v>1154.5583010844359</c:v>
                </c:pt>
                <c:pt idx="142">
                  <c:v>1158.8515352740931</c:v>
                </c:pt>
                <c:pt idx="143">
                  <c:v>1163.1447694637504</c:v>
                </c:pt>
                <c:pt idx="144">
                  <c:v>1167.4380036534076</c:v>
                </c:pt>
                <c:pt idx="145">
                  <c:v>1171.7312378430647</c:v>
                </c:pt>
                <c:pt idx="146">
                  <c:v>1176.0244720327219</c:v>
                </c:pt>
                <c:pt idx="147">
                  <c:v>1180.3177062223792</c:v>
                </c:pt>
                <c:pt idx="148">
                  <c:v>1184.6109404120364</c:v>
                </c:pt>
                <c:pt idx="149">
                  <c:v>1188.9041746016937</c:v>
                </c:pt>
                <c:pt idx="150">
                  <c:v>1193.1974087913509</c:v>
                </c:pt>
                <c:pt idx="151">
                  <c:v>1197.490642981008</c:v>
                </c:pt>
                <c:pt idx="152">
                  <c:v>1201.7838771706652</c:v>
                </c:pt>
                <c:pt idx="153">
                  <c:v>1206.0771113603225</c:v>
                </c:pt>
                <c:pt idx="154">
                  <c:v>1210.3703455499799</c:v>
                </c:pt>
                <c:pt idx="155">
                  <c:v>1214.663579739637</c:v>
                </c:pt>
                <c:pt idx="156">
                  <c:v>1218.9568139292942</c:v>
                </c:pt>
                <c:pt idx="157">
                  <c:v>1223.2500481189513</c:v>
                </c:pt>
                <c:pt idx="158">
                  <c:v>1227.5432823086085</c:v>
                </c:pt>
                <c:pt idx="159">
                  <c:v>1231.8365164982658</c:v>
                </c:pt>
                <c:pt idx="160">
                  <c:v>1236.1297506879232</c:v>
                </c:pt>
                <c:pt idx="161">
                  <c:v>1240.4229848775803</c:v>
                </c:pt>
                <c:pt idx="162">
                  <c:v>1244.7162190672375</c:v>
                </c:pt>
                <c:pt idx="163">
                  <c:v>1249.0094532568946</c:v>
                </c:pt>
                <c:pt idx="164">
                  <c:v>1253.3026874465518</c:v>
                </c:pt>
                <c:pt idx="165">
                  <c:v>1257.5959216362091</c:v>
                </c:pt>
                <c:pt idx="166">
                  <c:v>1261.8891558258665</c:v>
                </c:pt>
                <c:pt idx="167">
                  <c:v>1266.1823900155237</c:v>
                </c:pt>
                <c:pt idx="168">
                  <c:v>1270.4756242051808</c:v>
                </c:pt>
                <c:pt idx="169">
                  <c:v>1274.7688583948379</c:v>
                </c:pt>
                <c:pt idx="170">
                  <c:v>1279.0620925844953</c:v>
                </c:pt>
                <c:pt idx="171">
                  <c:v>1283.3553267741524</c:v>
                </c:pt>
                <c:pt idx="172">
                  <c:v>1287.6485609638098</c:v>
                </c:pt>
                <c:pt idx="173">
                  <c:v>1291.941795153467</c:v>
                </c:pt>
                <c:pt idx="174">
                  <c:v>1296.2350293431241</c:v>
                </c:pt>
                <c:pt idx="175">
                  <c:v>1300.5282635327812</c:v>
                </c:pt>
                <c:pt idx="176">
                  <c:v>1304.8214977224386</c:v>
                </c:pt>
                <c:pt idx="177">
                  <c:v>1309.1147319120957</c:v>
                </c:pt>
                <c:pt idx="178">
                  <c:v>1313.4079661017531</c:v>
                </c:pt>
                <c:pt idx="179">
                  <c:v>1317.7012002914103</c:v>
                </c:pt>
                <c:pt idx="180">
                  <c:v>1321.9944344810674</c:v>
                </c:pt>
                <c:pt idx="181">
                  <c:v>1326.2876686707245</c:v>
                </c:pt>
                <c:pt idx="182">
                  <c:v>1330.5809028603819</c:v>
                </c:pt>
                <c:pt idx="183">
                  <c:v>1334.8741370500391</c:v>
                </c:pt>
                <c:pt idx="184">
                  <c:v>1339.1673712396964</c:v>
                </c:pt>
                <c:pt idx="185">
                  <c:v>1343.4606054293536</c:v>
                </c:pt>
                <c:pt idx="186">
                  <c:v>1347.7538396190107</c:v>
                </c:pt>
                <c:pt idx="187">
                  <c:v>1352.0470738086678</c:v>
                </c:pt>
                <c:pt idx="188">
                  <c:v>1356.3403079983252</c:v>
                </c:pt>
                <c:pt idx="189">
                  <c:v>1360.6335421879826</c:v>
                </c:pt>
                <c:pt idx="190">
                  <c:v>1364.9267763776397</c:v>
                </c:pt>
                <c:pt idx="191">
                  <c:v>1369.2200105672969</c:v>
                </c:pt>
                <c:pt idx="192">
                  <c:v>1373.513244756954</c:v>
                </c:pt>
                <c:pt idx="193">
                  <c:v>1377.8064789466112</c:v>
                </c:pt>
                <c:pt idx="194">
                  <c:v>1382.0997131362685</c:v>
                </c:pt>
                <c:pt idx="195">
                  <c:v>1386.3929473259259</c:v>
                </c:pt>
                <c:pt idx="196">
                  <c:v>1390.686181515583</c:v>
                </c:pt>
                <c:pt idx="197">
                  <c:v>1394.9794157052402</c:v>
                </c:pt>
                <c:pt idx="198">
                  <c:v>1399.2726498948973</c:v>
                </c:pt>
                <c:pt idx="199">
                  <c:v>1403.5658840845547</c:v>
                </c:pt>
                <c:pt idx="200">
                  <c:v>1407.8591182742118</c:v>
                </c:pt>
                <c:pt idx="201">
                  <c:v>1412.1523524638692</c:v>
                </c:pt>
                <c:pt idx="202">
                  <c:v>1416.4455866535263</c:v>
                </c:pt>
                <c:pt idx="203">
                  <c:v>1420.7388208431835</c:v>
                </c:pt>
                <c:pt idx="204">
                  <c:v>1425.0320550328406</c:v>
                </c:pt>
                <c:pt idx="205">
                  <c:v>1429.325289222498</c:v>
                </c:pt>
                <c:pt idx="206">
                  <c:v>1433.6185234121551</c:v>
                </c:pt>
                <c:pt idx="207">
                  <c:v>1437.9117576018125</c:v>
                </c:pt>
                <c:pt idx="208">
                  <c:v>1442.2049917914696</c:v>
                </c:pt>
                <c:pt idx="209">
                  <c:v>1446.4982259811268</c:v>
                </c:pt>
                <c:pt idx="210">
                  <c:v>1450.7914601707839</c:v>
                </c:pt>
                <c:pt idx="211">
                  <c:v>1455.0846943604413</c:v>
                </c:pt>
                <c:pt idx="212">
                  <c:v>1459.3779285500984</c:v>
                </c:pt>
                <c:pt idx="213">
                  <c:v>1463.6711627397558</c:v>
                </c:pt>
                <c:pt idx="214">
                  <c:v>1467.9643969294129</c:v>
                </c:pt>
                <c:pt idx="215">
                  <c:v>1472.2576311190701</c:v>
                </c:pt>
                <c:pt idx="216">
                  <c:v>1476.5508653087272</c:v>
                </c:pt>
                <c:pt idx="217">
                  <c:v>1480.8440994983846</c:v>
                </c:pt>
                <c:pt idx="218">
                  <c:v>1485.137333688042</c:v>
                </c:pt>
                <c:pt idx="219">
                  <c:v>1489.4305678776991</c:v>
                </c:pt>
                <c:pt idx="220">
                  <c:v>1493.7238020673562</c:v>
                </c:pt>
                <c:pt idx="221">
                  <c:v>1498.0170362570134</c:v>
                </c:pt>
                <c:pt idx="222">
                  <c:v>1502.3102704466705</c:v>
                </c:pt>
                <c:pt idx="223">
                  <c:v>1506.6035046363279</c:v>
                </c:pt>
                <c:pt idx="224">
                  <c:v>1510.8967388259853</c:v>
                </c:pt>
                <c:pt idx="225">
                  <c:v>1515.1899730156424</c:v>
                </c:pt>
                <c:pt idx="226">
                  <c:v>1519.4832072052995</c:v>
                </c:pt>
                <c:pt idx="227">
                  <c:v>1523.7764413949567</c:v>
                </c:pt>
                <c:pt idx="228">
                  <c:v>1528.0696755846138</c:v>
                </c:pt>
                <c:pt idx="229">
                  <c:v>1532.3629097742712</c:v>
                </c:pt>
                <c:pt idx="230">
                  <c:v>1536.6561439639286</c:v>
                </c:pt>
                <c:pt idx="231">
                  <c:v>1540.9493781535857</c:v>
                </c:pt>
                <c:pt idx="232">
                  <c:v>1545.2426123432429</c:v>
                </c:pt>
                <c:pt idx="233">
                  <c:v>1549.5358465329</c:v>
                </c:pt>
                <c:pt idx="234">
                  <c:v>1553.8290807225574</c:v>
                </c:pt>
                <c:pt idx="235">
                  <c:v>1558.1223149122145</c:v>
                </c:pt>
                <c:pt idx="236">
                  <c:v>1562.4155491018719</c:v>
                </c:pt>
                <c:pt idx="237">
                  <c:v>1566.708783291529</c:v>
                </c:pt>
                <c:pt idx="238">
                  <c:v>1571.0020174811862</c:v>
                </c:pt>
                <c:pt idx="239">
                  <c:v>1575.2952516708433</c:v>
                </c:pt>
                <c:pt idx="240">
                  <c:v>1579.5884858605007</c:v>
                </c:pt>
                <c:pt idx="241">
                  <c:v>1583.8817200501578</c:v>
                </c:pt>
                <c:pt idx="242">
                  <c:v>1588.1749542398152</c:v>
                </c:pt>
                <c:pt idx="243">
                  <c:v>1592.4681884294723</c:v>
                </c:pt>
                <c:pt idx="244">
                  <c:v>1596.7614226191295</c:v>
                </c:pt>
                <c:pt idx="245">
                  <c:v>1601.0546568087868</c:v>
                </c:pt>
                <c:pt idx="246">
                  <c:v>1605.347890998444</c:v>
                </c:pt>
                <c:pt idx="247">
                  <c:v>1609.6411251881011</c:v>
                </c:pt>
                <c:pt idx="248">
                  <c:v>1613.9343593777585</c:v>
                </c:pt>
                <c:pt idx="249">
                  <c:v>1618.2275935674156</c:v>
                </c:pt>
                <c:pt idx="250">
                  <c:v>1622.5208277570728</c:v>
                </c:pt>
                <c:pt idx="251">
                  <c:v>1626.8140619467301</c:v>
                </c:pt>
                <c:pt idx="252">
                  <c:v>1631.1072961363873</c:v>
                </c:pt>
                <c:pt idx="253">
                  <c:v>1635.4005303260444</c:v>
                </c:pt>
                <c:pt idx="254">
                  <c:v>1639.6937645157018</c:v>
                </c:pt>
                <c:pt idx="255">
                  <c:v>1643.9869987053589</c:v>
                </c:pt>
                <c:pt idx="256">
                  <c:v>1648.2802328950161</c:v>
                </c:pt>
                <c:pt idx="257">
                  <c:v>1652.5734670846734</c:v>
                </c:pt>
                <c:pt idx="258">
                  <c:v>1656.8667012743306</c:v>
                </c:pt>
                <c:pt idx="259">
                  <c:v>1661.1599354639877</c:v>
                </c:pt>
                <c:pt idx="260">
                  <c:v>1665.4531696536451</c:v>
                </c:pt>
                <c:pt idx="261">
                  <c:v>1669.7464038433022</c:v>
                </c:pt>
                <c:pt idx="262">
                  <c:v>1674.0396380329594</c:v>
                </c:pt>
                <c:pt idx="263">
                  <c:v>1678.3328722226167</c:v>
                </c:pt>
                <c:pt idx="264">
                  <c:v>1682.6261064122739</c:v>
                </c:pt>
                <c:pt idx="265">
                  <c:v>1686.919340601931</c:v>
                </c:pt>
                <c:pt idx="266">
                  <c:v>1691.2125747915884</c:v>
                </c:pt>
                <c:pt idx="267">
                  <c:v>1695.5058089812455</c:v>
                </c:pt>
                <c:pt idx="268">
                  <c:v>1699.7990431709027</c:v>
                </c:pt>
                <c:pt idx="269">
                  <c:v>1704.09227736056</c:v>
                </c:pt>
                <c:pt idx="270">
                  <c:v>1708.3855115502172</c:v>
                </c:pt>
                <c:pt idx="271">
                  <c:v>1712.6787457398746</c:v>
                </c:pt>
                <c:pt idx="272">
                  <c:v>1716.9719799295317</c:v>
                </c:pt>
                <c:pt idx="273">
                  <c:v>1721.2652141191888</c:v>
                </c:pt>
                <c:pt idx="274">
                  <c:v>1725.5584483088462</c:v>
                </c:pt>
                <c:pt idx="275">
                  <c:v>1729.8516824985034</c:v>
                </c:pt>
                <c:pt idx="276">
                  <c:v>1734.1449166881605</c:v>
                </c:pt>
                <c:pt idx="277">
                  <c:v>1738.4381508778179</c:v>
                </c:pt>
                <c:pt idx="278">
                  <c:v>1742.731385067475</c:v>
                </c:pt>
                <c:pt idx="279">
                  <c:v>1747.0246192571321</c:v>
                </c:pt>
                <c:pt idx="280">
                  <c:v>1751.3178534467895</c:v>
                </c:pt>
                <c:pt idx="281">
                  <c:v>1755.6110876364467</c:v>
                </c:pt>
                <c:pt idx="282">
                  <c:v>1759.9043218261038</c:v>
                </c:pt>
                <c:pt idx="283">
                  <c:v>1764.1975560157612</c:v>
                </c:pt>
                <c:pt idx="284">
                  <c:v>1768.4907902054183</c:v>
                </c:pt>
                <c:pt idx="285">
                  <c:v>1772.7840243950754</c:v>
                </c:pt>
                <c:pt idx="286">
                  <c:v>1777.0772585847328</c:v>
                </c:pt>
                <c:pt idx="287">
                  <c:v>1781.37049277439</c:v>
                </c:pt>
                <c:pt idx="288">
                  <c:v>1785.6637269640471</c:v>
                </c:pt>
                <c:pt idx="289">
                  <c:v>1789.9569611537045</c:v>
                </c:pt>
                <c:pt idx="290">
                  <c:v>1794.2501953433616</c:v>
                </c:pt>
                <c:pt idx="291">
                  <c:v>1798.5434295330188</c:v>
                </c:pt>
                <c:pt idx="292">
                  <c:v>1802.8366637226761</c:v>
                </c:pt>
                <c:pt idx="293">
                  <c:v>1807.1298979123333</c:v>
                </c:pt>
                <c:pt idx="294">
                  <c:v>1811.4231321019904</c:v>
                </c:pt>
                <c:pt idx="295">
                  <c:v>1815.7163662916478</c:v>
                </c:pt>
                <c:pt idx="296">
                  <c:v>1820.0096004813049</c:v>
                </c:pt>
                <c:pt idx="297">
                  <c:v>1824.3028346709621</c:v>
                </c:pt>
                <c:pt idx="298">
                  <c:v>1828.5960688606194</c:v>
                </c:pt>
                <c:pt idx="299">
                  <c:v>1832.8893030502766</c:v>
                </c:pt>
                <c:pt idx="300">
                  <c:v>1837.1825372399337</c:v>
                </c:pt>
                <c:pt idx="301">
                  <c:v>1841.4757714295911</c:v>
                </c:pt>
                <c:pt idx="302">
                  <c:v>1845.7690056192482</c:v>
                </c:pt>
                <c:pt idx="303">
                  <c:v>1850.0622398089054</c:v>
                </c:pt>
                <c:pt idx="304">
                  <c:v>1854.3554739985627</c:v>
                </c:pt>
                <c:pt idx="305">
                  <c:v>1858.6487081882199</c:v>
                </c:pt>
                <c:pt idx="306">
                  <c:v>1862.9419423778772</c:v>
                </c:pt>
                <c:pt idx="307">
                  <c:v>1867.2351765675344</c:v>
                </c:pt>
                <c:pt idx="308">
                  <c:v>1871.5284107571915</c:v>
                </c:pt>
                <c:pt idx="309">
                  <c:v>1875.8216449468489</c:v>
                </c:pt>
                <c:pt idx="310">
                  <c:v>1880.114879136506</c:v>
                </c:pt>
                <c:pt idx="311">
                  <c:v>1884.4081133261632</c:v>
                </c:pt>
                <c:pt idx="312">
                  <c:v>1888.7013475158205</c:v>
                </c:pt>
                <c:pt idx="313">
                  <c:v>1892.9945817054777</c:v>
                </c:pt>
                <c:pt idx="314">
                  <c:v>1897.2878158951348</c:v>
                </c:pt>
                <c:pt idx="315">
                  <c:v>1901.5810500847922</c:v>
                </c:pt>
                <c:pt idx="316">
                  <c:v>1905.8742842744493</c:v>
                </c:pt>
                <c:pt idx="317">
                  <c:v>1910.1675184641065</c:v>
                </c:pt>
                <c:pt idx="318">
                  <c:v>1914.4607526537638</c:v>
                </c:pt>
                <c:pt idx="319">
                  <c:v>1918.753986843421</c:v>
                </c:pt>
                <c:pt idx="320">
                  <c:v>1923.0472210330781</c:v>
                </c:pt>
                <c:pt idx="321">
                  <c:v>1927.3404552227355</c:v>
                </c:pt>
                <c:pt idx="322">
                  <c:v>1931.6336894123926</c:v>
                </c:pt>
                <c:pt idx="323">
                  <c:v>1935.9269236020498</c:v>
                </c:pt>
                <c:pt idx="324">
                  <c:v>1940.2201577917072</c:v>
                </c:pt>
                <c:pt idx="325">
                  <c:v>1944.5133919813643</c:v>
                </c:pt>
                <c:pt idx="326">
                  <c:v>1948.8066261710214</c:v>
                </c:pt>
                <c:pt idx="327">
                  <c:v>1953.0998603606788</c:v>
                </c:pt>
                <c:pt idx="328">
                  <c:v>1957.3930945503359</c:v>
                </c:pt>
                <c:pt idx="329">
                  <c:v>1961.6863287399931</c:v>
                </c:pt>
                <c:pt idx="330">
                  <c:v>1965.9795629296505</c:v>
                </c:pt>
                <c:pt idx="331">
                  <c:v>1970.2727971193076</c:v>
                </c:pt>
                <c:pt idx="332">
                  <c:v>1974.5660313089647</c:v>
                </c:pt>
                <c:pt idx="333">
                  <c:v>1978.8592654986221</c:v>
                </c:pt>
                <c:pt idx="334">
                  <c:v>1983.1524996882792</c:v>
                </c:pt>
                <c:pt idx="335">
                  <c:v>1987.4457338779366</c:v>
                </c:pt>
                <c:pt idx="336">
                  <c:v>1991.7389680675938</c:v>
                </c:pt>
                <c:pt idx="337">
                  <c:v>1996.0322022572509</c:v>
                </c:pt>
                <c:pt idx="338">
                  <c:v>2000.3254364469083</c:v>
                </c:pt>
                <c:pt idx="339">
                  <c:v>2004.6186706365654</c:v>
                </c:pt>
                <c:pt idx="340">
                  <c:v>2008.9119048262226</c:v>
                </c:pt>
                <c:pt idx="341">
                  <c:v>2013.2051390158799</c:v>
                </c:pt>
                <c:pt idx="342">
                  <c:v>2017.4983732055371</c:v>
                </c:pt>
                <c:pt idx="343">
                  <c:v>2021.7916073951942</c:v>
                </c:pt>
                <c:pt idx="344">
                  <c:v>2026.0848415848516</c:v>
                </c:pt>
                <c:pt idx="345">
                  <c:v>2030.3780757745087</c:v>
                </c:pt>
                <c:pt idx="346">
                  <c:v>2034.6713099641659</c:v>
                </c:pt>
                <c:pt idx="347">
                  <c:v>2038.9645441538232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2-4FEC-80D0-B5E4E478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02824"/>
        <c:axId val="708998344"/>
      </c:scatterChart>
      <c:valAx>
        <c:axId val="7090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98344"/>
        <c:crosses val="autoZero"/>
        <c:crossBetween val="midCat"/>
      </c:valAx>
      <c:valAx>
        <c:axId val="7089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73024</xdr:colOff>
      <xdr:row>350</xdr:row>
      <xdr:rowOff>155575</xdr:rowOff>
    </xdr:from>
    <xdr:to>
      <xdr:col>19</xdr:col>
      <xdr:colOff>69849</xdr:colOff>
      <xdr:row>365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881BF-0AE1-43EE-ABF9-FE4E70A0C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485774</xdr:colOff>
      <xdr:row>321</xdr:row>
      <xdr:rowOff>28575</xdr:rowOff>
    </xdr:from>
    <xdr:to>
      <xdr:col>59</xdr:col>
      <xdr:colOff>501650</xdr:colOff>
      <xdr:row>336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04755-85D0-4C97-B6F7-87AA554C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155575</xdr:colOff>
      <xdr:row>312</xdr:row>
      <xdr:rowOff>104775</xdr:rowOff>
    </xdr:from>
    <xdr:to>
      <xdr:col>21</xdr:col>
      <xdr:colOff>460375</xdr:colOff>
      <xdr:row>327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F52C9-87B5-49CB-9BE5-508FFF25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549275</xdr:colOff>
      <xdr:row>1</xdr:row>
      <xdr:rowOff>161925</xdr:rowOff>
    </xdr:from>
    <xdr:to>
      <xdr:col>26</xdr:col>
      <xdr:colOff>244475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BF4F0D-C897-4A7E-B7EE-2B3301BB0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517524</xdr:colOff>
      <xdr:row>2</xdr:row>
      <xdr:rowOff>123825</xdr:rowOff>
    </xdr:from>
    <xdr:to>
      <xdr:col>28</xdr:col>
      <xdr:colOff>476249</xdr:colOff>
      <xdr:row>17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E55E5-9AB0-4642-8A14-209A9C79B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479424</xdr:colOff>
      <xdr:row>306</xdr:row>
      <xdr:rowOff>66675</xdr:rowOff>
    </xdr:from>
    <xdr:to>
      <xdr:col>13</xdr:col>
      <xdr:colOff>457199</xdr:colOff>
      <xdr:row>321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DED7D-129D-4896-9F49-55E72A28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6350</xdr:rowOff>
    </xdr:from>
    <xdr:to>
      <xdr:col>50</xdr:col>
      <xdr:colOff>596900</xdr:colOff>
      <xdr:row>14</xdr:row>
      <xdr:rowOff>180975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16187C0-3A0A-49C1-BC44-61EC04FB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15</xdr:row>
      <xdr:rowOff>3174</xdr:rowOff>
    </xdr:from>
    <xdr:to>
      <xdr:col>18</xdr:col>
      <xdr:colOff>603249</xdr:colOff>
      <xdr:row>29</xdr:row>
      <xdr:rowOff>184149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A05A86B-3AA8-4E93-AE00-A8260770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3174</xdr:colOff>
      <xdr:row>30</xdr:row>
      <xdr:rowOff>3174</xdr:rowOff>
    </xdr:from>
    <xdr:to>
      <xdr:col>19</xdr:col>
      <xdr:colOff>6349</xdr:colOff>
      <xdr:row>44</xdr:row>
      <xdr:rowOff>177799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FB1AAAF-299C-458F-99D0-87C8CC98C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3174</xdr:colOff>
      <xdr:row>45</xdr:row>
      <xdr:rowOff>3175</xdr:rowOff>
    </xdr:from>
    <xdr:to>
      <xdr:col>18</xdr:col>
      <xdr:colOff>609599</xdr:colOff>
      <xdr:row>59</xdr:row>
      <xdr:rowOff>168275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6C42622-E1C1-4874-888F-12F732441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defaultRowHeight="14.5" x14ac:dyDescent="0.35"/>
  <cols>
    <col min="1" max="3" width="8.7265625" style="1"/>
    <col min="4" max="4" width="10.81640625" style="1" bestFit="1" customWidth="1"/>
    <col min="5" max="5" width="8.7265625" style="1"/>
  </cols>
  <sheetData>
    <row r="1" spans="1:16" x14ac:dyDescent="0.35">
      <c r="A1" s="6" t="s">
        <v>0</v>
      </c>
      <c r="B1" s="6" t="s">
        <v>1</v>
      </c>
      <c r="C1" s="6" t="s">
        <v>2</v>
      </c>
      <c r="D1" s="6" t="s">
        <v>3</v>
      </c>
      <c r="E1" s="10" t="s">
        <v>4</v>
      </c>
      <c r="F1" s="10" t="s">
        <v>5</v>
      </c>
      <c r="G1" s="10" t="s">
        <v>6</v>
      </c>
      <c r="H1" s="13" t="s">
        <v>7</v>
      </c>
      <c r="I1" s="13" t="s">
        <v>8</v>
      </c>
      <c r="J1" s="13" t="s">
        <v>9</v>
      </c>
      <c r="K1" s="7" t="s">
        <v>10</v>
      </c>
      <c r="L1" s="7" t="s">
        <v>11</v>
      </c>
      <c r="N1" s="12" t="s">
        <v>13</v>
      </c>
      <c r="O1" s="6" t="s">
        <v>1</v>
      </c>
      <c r="P1" s="6" t="s">
        <v>7</v>
      </c>
    </row>
    <row r="2" spans="1:16" x14ac:dyDescent="0.35">
      <c r="A2" s="2">
        <v>1</v>
      </c>
      <c r="B2" s="2">
        <v>1</v>
      </c>
      <c r="C2" s="2">
        <v>1980</v>
      </c>
      <c r="D2" s="2">
        <v>480</v>
      </c>
      <c r="E2" s="2"/>
      <c r="F2" s="4"/>
      <c r="G2" s="4"/>
      <c r="H2" s="5">
        <v>0.92122151498014071</v>
      </c>
      <c r="I2" s="3">
        <f>D2/H2</f>
        <v>521.0473183644084</v>
      </c>
      <c r="J2" s="3">
        <f>$M$2+$M$3*A2</f>
        <v>549.21228034276794</v>
      </c>
      <c r="K2" s="3">
        <f>H2*J2</f>
        <v>505.94616894306245</v>
      </c>
      <c r="L2" s="9">
        <f>ABS(D2-K2)/D2</f>
        <v>5.4054518631380097E-2</v>
      </c>
      <c r="M2" s="1">
        <f>INTERCEPT(I2:I337,A2:A337)</f>
        <v>544.91904615311068</v>
      </c>
      <c r="N2" s="5">
        <f>D2/(H2*J2)</f>
        <v>0.94871753056799535</v>
      </c>
      <c r="O2" s="2">
        <v>1</v>
      </c>
      <c r="P2" s="5">
        <f>AVERAGEIF($B$2:$B$337,O2,$G$2:$G$337)</f>
        <v>0.92122151498014071</v>
      </c>
    </row>
    <row r="3" spans="1:16" x14ac:dyDescent="0.35">
      <c r="A3" s="2">
        <v>2</v>
      </c>
      <c r="B3" s="2">
        <v>2</v>
      </c>
      <c r="C3" s="2">
        <v>1980</v>
      </c>
      <c r="D3" s="2">
        <v>467</v>
      </c>
      <c r="E3" s="2"/>
      <c r="F3" s="4"/>
      <c r="G3" s="4"/>
      <c r="H3" s="5">
        <v>0.86983928434633317</v>
      </c>
      <c r="I3" s="3">
        <f t="shared" ref="I3:I66" si="0">D3/H3</f>
        <v>536.88078752495198</v>
      </c>
      <c r="J3" s="3">
        <f t="shared" ref="J2:J65" si="1">$M$2+$M$3*A3</f>
        <v>553.50551453242508</v>
      </c>
      <c r="K3" s="3">
        <f t="shared" ref="K3:K66" si="2">H3*J3</f>
        <v>481.46084064263357</v>
      </c>
      <c r="L3" s="9">
        <f t="shared" ref="L3:L66" si="3">ABS(D3-K3)/D3</f>
        <v>3.0965397521699294E-2</v>
      </c>
      <c r="M3" s="8">
        <f>SLOPE(I2:I337,A2:A337)</f>
        <v>4.2932341896572197</v>
      </c>
      <c r="N3" s="5">
        <f t="shared" ref="N3:N66" si="4">D3/(H3*J3)</f>
        <v>0.96996465875951232</v>
      </c>
      <c r="O3" s="2">
        <v>2</v>
      </c>
      <c r="P3" s="5">
        <f t="shared" ref="P3:P13" si="5">AVERAGEIF($B$2:$B$337,O3,$G$2:$G$337)</f>
        <v>0.86983928434633317</v>
      </c>
    </row>
    <row r="4" spans="1:16" x14ac:dyDescent="0.35">
      <c r="A4" s="2">
        <v>3</v>
      </c>
      <c r="B4" s="2">
        <v>3</v>
      </c>
      <c r="C4" s="2">
        <v>1980</v>
      </c>
      <c r="D4" s="2">
        <v>514</v>
      </c>
      <c r="E4" s="2"/>
      <c r="F4" s="4"/>
      <c r="G4" s="4"/>
      <c r="H4" s="5">
        <v>0.94963362321158284</v>
      </c>
      <c r="I4" s="3">
        <f t="shared" si="0"/>
        <v>541.2613743200186</v>
      </c>
      <c r="J4" s="3">
        <f t="shared" si="1"/>
        <v>557.79874872208234</v>
      </c>
      <c r="K4" s="3">
        <f t="shared" si="2"/>
        <v>529.70444677183832</v>
      </c>
      <c r="L4" s="9">
        <f t="shared" si="3"/>
        <v>3.0553398388790506E-2</v>
      </c>
      <c r="N4" s="5">
        <f t="shared" si="4"/>
        <v>0.97035243546180239</v>
      </c>
      <c r="O4" s="2">
        <v>3</v>
      </c>
      <c r="P4" s="5">
        <f t="shared" si="5"/>
        <v>0.94963362321158284</v>
      </c>
    </row>
    <row r="5" spans="1:16" x14ac:dyDescent="0.35">
      <c r="A5" s="2">
        <v>4</v>
      </c>
      <c r="B5" s="2">
        <v>4</v>
      </c>
      <c r="C5" s="2">
        <v>1980</v>
      </c>
      <c r="D5" s="2">
        <v>505</v>
      </c>
      <c r="E5" s="2"/>
      <c r="F5" s="4"/>
      <c r="G5" s="4"/>
      <c r="H5" s="5">
        <v>0.9517704709425957</v>
      </c>
      <c r="I5" s="3">
        <f t="shared" si="0"/>
        <v>530.59011118496676</v>
      </c>
      <c r="J5" s="3">
        <f t="shared" si="1"/>
        <v>562.09198291173959</v>
      </c>
      <c r="K5" s="3">
        <f t="shared" si="2"/>
        <v>534.9825512889638</v>
      </c>
      <c r="L5" s="9">
        <f t="shared" si="3"/>
        <v>5.9371388691017435E-2</v>
      </c>
      <c r="M5" s="10" t="s">
        <v>12</v>
      </c>
      <c r="N5" s="5">
        <f t="shared" si="4"/>
        <v>0.94395602021650027</v>
      </c>
      <c r="O5" s="2">
        <v>4</v>
      </c>
      <c r="P5" s="5">
        <f t="shared" si="5"/>
        <v>0.9517704709425957</v>
      </c>
    </row>
    <row r="6" spans="1:16" x14ac:dyDescent="0.35">
      <c r="A6" s="2">
        <v>5</v>
      </c>
      <c r="B6" s="2">
        <v>5</v>
      </c>
      <c r="C6" s="2">
        <v>1980</v>
      </c>
      <c r="D6" s="2">
        <v>534</v>
      </c>
      <c r="E6" s="2"/>
      <c r="F6" s="4"/>
      <c r="G6" s="4"/>
      <c r="H6" s="5">
        <v>1.0209955762656295</v>
      </c>
      <c r="I6" s="3">
        <f t="shared" si="0"/>
        <v>523.01891645128023</v>
      </c>
      <c r="J6" s="3">
        <f t="shared" si="1"/>
        <v>566.38521710139673</v>
      </c>
      <c r="K6" s="3">
        <f t="shared" si="2"/>
        <v>578.27680112277426</v>
      </c>
      <c r="L6" s="9">
        <f t="shared" si="3"/>
        <v>8.2915357907816969E-2</v>
      </c>
      <c r="M6" s="11">
        <f>AVERAGE(L2:L337)</f>
        <v>5.5618011683480607E-2</v>
      </c>
      <c r="N6" s="5">
        <f t="shared" si="4"/>
        <v>0.92343320528022732</v>
      </c>
      <c r="O6" s="2">
        <v>5</v>
      </c>
      <c r="P6" s="5">
        <f t="shared" si="5"/>
        <v>1.0209955762656295</v>
      </c>
    </row>
    <row r="7" spans="1:16" x14ac:dyDescent="0.35">
      <c r="A7" s="2">
        <v>6</v>
      </c>
      <c r="B7" s="2">
        <v>6</v>
      </c>
      <c r="C7" s="2">
        <v>1980</v>
      </c>
      <c r="D7" s="2">
        <v>546</v>
      </c>
      <c r="E7" s="2"/>
      <c r="F7" s="4"/>
      <c r="G7" s="4"/>
      <c r="H7" s="5">
        <v>1.0258586651849506</v>
      </c>
      <c r="I7" s="3">
        <f t="shared" si="0"/>
        <v>532.23706006476289</v>
      </c>
      <c r="J7" s="3">
        <f t="shared" si="1"/>
        <v>570.67845129105399</v>
      </c>
      <c r="K7" s="3">
        <f t="shared" si="2"/>
        <v>585.43543429125555</v>
      </c>
      <c r="L7" s="9">
        <f t="shared" si="3"/>
        <v>7.2226070130504666E-2</v>
      </c>
      <c r="N7" s="5">
        <f t="shared" si="4"/>
        <v>0.93263914006333215</v>
      </c>
      <c r="O7" s="2">
        <v>6</v>
      </c>
      <c r="P7" s="5">
        <f t="shared" si="5"/>
        <v>1.0258586651849506</v>
      </c>
    </row>
    <row r="8" spans="1:16" x14ac:dyDescent="0.35">
      <c r="A8" s="2">
        <v>7</v>
      </c>
      <c r="B8" s="2">
        <v>7</v>
      </c>
      <c r="C8" s="2">
        <v>1980</v>
      </c>
      <c r="D8" s="2">
        <v>539</v>
      </c>
      <c r="E8" s="32"/>
      <c r="F8" s="33"/>
      <c r="G8" s="4"/>
      <c r="H8" s="5">
        <v>1.074335618594892</v>
      </c>
      <c r="I8" s="3">
        <f t="shared" si="0"/>
        <v>501.70541744203763</v>
      </c>
      <c r="J8" s="3">
        <f t="shared" si="1"/>
        <v>574.97168548071124</v>
      </c>
      <c r="K8" s="3">
        <f t="shared" si="2"/>
        <v>617.71256139546756</v>
      </c>
      <c r="L8" s="9">
        <f t="shared" si="3"/>
        <v>0.14603443672628491</v>
      </c>
      <c r="N8" s="5">
        <f t="shared" si="4"/>
        <v>0.87257412862440598</v>
      </c>
      <c r="O8" s="2">
        <v>7</v>
      </c>
      <c r="P8" s="5">
        <f t="shared" si="5"/>
        <v>1.074335618594892</v>
      </c>
    </row>
    <row r="9" spans="1:16" x14ac:dyDescent="0.35">
      <c r="A9" s="2">
        <v>8</v>
      </c>
      <c r="B9" s="2">
        <v>8</v>
      </c>
      <c r="C9" s="2">
        <v>1980</v>
      </c>
      <c r="D9" s="2">
        <v>541</v>
      </c>
      <c r="E9" s="32"/>
      <c r="F9" s="33"/>
      <c r="G9" s="4"/>
      <c r="H9" s="5">
        <v>1.0436709597125189</v>
      </c>
      <c r="I9" s="3">
        <f t="shared" si="0"/>
        <v>518.3626074534252</v>
      </c>
      <c r="J9" s="3">
        <f t="shared" si="1"/>
        <v>579.2649196703685</v>
      </c>
      <c r="K9" s="3">
        <f t="shared" si="2"/>
        <v>604.56197464016861</v>
      </c>
      <c r="L9" s="9">
        <f t="shared" si="3"/>
        <v>0.11748978676556121</v>
      </c>
      <c r="N9" s="5">
        <f t="shared" si="4"/>
        <v>0.89486276460242098</v>
      </c>
      <c r="O9" s="2">
        <v>8</v>
      </c>
      <c r="P9" s="5">
        <f t="shared" si="5"/>
        <v>1.0436709597125189</v>
      </c>
    </row>
    <row r="10" spans="1:16" x14ac:dyDescent="0.35">
      <c r="A10" s="2">
        <v>9</v>
      </c>
      <c r="B10" s="2">
        <v>9</v>
      </c>
      <c r="C10" s="2">
        <v>1980</v>
      </c>
      <c r="D10" s="2">
        <v>551</v>
      </c>
      <c r="E10" s="32"/>
      <c r="F10" s="33"/>
      <c r="G10" s="4"/>
      <c r="H10" s="5">
        <v>0.98009527408841146</v>
      </c>
      <c r="I10" s="3">
        <f t="shared" si="0"/>
        <v>562.19024269093245</v>
      </c>
      <c r="J10" s="3">
        <f t="shared" si="1"/>
        <v>583.55815386002564</v>
      </c>
      <c r="K10" s="3">
        <f t="shared" si="2"/>
        <v>571.94258875396918</v>
      </c>
      <c r="L10" s="9">
        <f t="shared" si="3"/>
        <v>3.8008328047130988E-2</v>
      </c>
      <c r="N10" s="5">
        <f t="shared" si="4"/>
        <v>0.96338340741577821</v>
      </c>
      <c r="O10" s="2">
        <v>9</v>
      </c>
      <c r="P10" s="5">
        <f t="shared" si="5"/>
        <v>0.98009527408841146</v>
      </c>
    </row>
    <row r="11" spans="1:16" x14ac:dyDescent="0.35">
      <c r="A11" s="2">
        <v>10</v>
      </c>
      <c r="B11" s="2">
        <v>10</v>
      </c>
      <c r="C11" s="2">
        <v>1980</v>
      </c>
      <c r="D11" s="2">
        <v>537</v>
      </c>
      <c r="E11" s="32"/>
      <c r="F11" s="33"/>
      <c r="G11" s="4"/>
      <c r="H11" s="5">
        <v>1.0038502199915149</v>
      </c>
      <c r="I11" s="3">
        <f t="shared" si="0"/>
        <v>534.94036192425108</v>
      </c>
      <c r="J11" s="3">
        <f t="shared" si="1"/>
        <v>587.8513880496829</v>
      </c>
      <c r="K11" s="3">
        <f t="shared" si="2"/>
        <v>590.11474521599155</v>
      </c>
      <c r="L11" s="9">
        <f t="shared" si="3"/>
        <v>9.8910140067023367E-2</v>
      </c>
      <c r="N11" s="5">
        <f t="shared" si="4"/>
        <v>0.90999251307209639</v>
      </c>
      <c r="O11" s="2">
        <v>10</v>
      </c>
      <c r="P11" s="5">
        <f t="shared" si="5"/>
        <v>1.0038502199915149</v>
      </c>
    </row>
    <row r="12" spans="1:16" x14ac:dyDescent="0.35">
      <c r="A12" s="2">
        <v>11</v>
      </c>
      <c r="B12" s="2">
        <v>11</v>
      </c>
      <c r="C12" s="2">
        <v>1980</v>
      </c>
      <c r="D12" s="2">
        <v>584</v>
      </c>
      <c r="E12" s="32"/>
      <c r="F12" s="33"/>
      <c r="G12" s="4"/>
      <c r="H12" s="5">
        <v>1.0351632765769903</v>
      </c>
      <c r="I12" s="3">
        <f t="shared" si="0"/>
        <v>564.16220823746062</v>
      </c>
      <c r="J12" s="3">
        <f t="shared" si="1"/>
        <v>592.14462223934015</v>
      </c>
      <c r="K12" s="3">
        <f t="shared" si="2"/>
        <v>612.96636736471953</v>
      </c>
      <c r="L12" s="9">
        <f t="shared" si="3"/>
        <v>4.9599944117670429E-2</v>
      </c>
      <c r="N12" s="5">
        <f t="shared" si="4"/>
        <v>0.95274395316458804</v>
      </c>
      <c r="O12" s="2">
        <v>11</v>
      </c>
      <c r="P12" s="5">
        <f t="shared" si="5"/>
        <v>1.0351632765769903</v>
      </c>
    </row>
    <row r="13" spans="1:16" x14ac:dyDescent="0.35">
      <c r="A13" s="2">
        <v>12</v>
      </c>
      <c r="B13" s="2">
        <v>12</v>
      </c>
      <c r="C13" s="2">
        <v>1980</v>
      </c>
      <c r="D13" s="2">
        <v>854</v>
      </c>
      <c r="E13" s="32"/>
      <c r="F13" s="33"/>
      <c r="G13" s="4"/>
      <c r="H13" s="5">
        <v>1.4266005830974453</v>
      </c>
      <c r="I13" s="3">
        <f t="shared" si="0"/>
        <v>598.62585934585081</v>
      </c>
      <c r="J13" s="3">
        <f t="shared" si="1"/>
        <v>596.43785642899729</v>
      </c>
      <c r="K13" s="3">
        <f t="shared" si="2"/>
        <v>850.87859376299787</v>
      </c>
      <c r="L13" s="9">
        <f t="shared" si="3"/>
        <v>3.6550424320868076E-3</v>
      </c>
      <c r="N13" s="5">
        <f t="shared" si="4"/>
        <v>1.0036684507753306</v>
      </c>
      <c r="O13" s="2">
        <v>12</v>
      </c>
      <c r="P13" s="5">
        <f t="shared" si="5"/>
        <v>1.4266005830974453</v>
      </c>
    </row>
    <row r="14" spans="1:16" x14ac:dyDescent="0.35">
      <c r="A14" s="2">
        <v>13</v>
      </c>
      <c r="B14" s="2">
        <v>1</v>
      </c>
      <c r="C14" s="2">
        <v>1981</v>
      </c>
      <c r="D14" s="2">
        <v>522</v>
      </c>
      <c r="E14" s="3">
        <f>AVERAGE(D2:D13)</f>
        <v>554.33333333333337</v>
      </c>
      <c r="F14" s="33"/>
      <c r="G14" s="4"/>
      <c r="H14" s="5">
        <v>0.92122151498014071</v>
      </c>
      <c r="I14" s="3">
        <f t="shared" si="0"/>
        <v>566.6389587212941</v>
      </c>
      <c r="J14" s="3">
        <f t="shared" si="1"/>
        <v>600.73109061865455</v>
      </c>
      <c r="K14" s="3">
        <f t="shared" si="2"/>
        <v>553.40640539538913</v>
      </c>
      <c r="L14" s="9">
        <f t="shared" si="3"/>
        <v>6.0165527577373812E-2</v>
      </c>
      <c r="N14" s="5">
        <f t="shared" si="4"/>
        <v>0.94324893046196245</v>
      </c>
    </row>
    <row r="15" spans="1:16" x14ac:dyDescent="0.35">
      <c r="A15" s="2">
        <v>14</v>
      </c>
      <c r="B15" s="2">
        <v>2</v>
      </c>
      <c r="C15" s="2">
        <v>1981</v>
      </c>
      <c r="D15" s="2">
        <v>506</v>
      </c>
      <c r="E15" s="3">
        <f t="shared" ref="E15:E78" si="6">AVERAGE(D3:D14)</f>
        <v>557.83333333333337</v>
      </c>
      <c r="F15" s="3">
        <f>AVERAGE(E14:E15)</f>
        <v>556.08333333333337</v>
      </c>
      <c r="G15" s="5">
        <f>D15/F15</f>
        <v>0.90993556121684394</v>
      </c>
      <c r="H15" s="5">
        <v>0.86983928434633317</v>
      </c>
      <c r="I15" s="3">
        <f t="shared" si="0"/>
        <v>581.71665629041911</v>
      </c>
      <c r="J15" s="3">
        <f t="shared" si="1"/>
        <v>605.0243248083118</v>
      </c>
      <c r="K15" s="3">
        <f t="shared" si="2"/>
        <v>526.27392570338532</v>
      </c>
      <c r="L15" s="9">
        <f t="shared" si="3"/>
        <v>4.006704684463501E-2</v>
      </c>
      <c r="N15" s="5">
        <f t="shared" si="4"/>
        <v>0.96147647695772043</v>
      </c>
    </row>
    <row r="16" spans="1:16" x14ac:dyDescent="0.35">
      <c r="A16" s="2">
        <v>15</v>
      </c>
      <c r="B16" s="2">
        <v>3</v>
      </c>
      <c r="C16" s="2">
        <v>1981</v>
      </c>
      <c r="D16" s="2">
        <v>558</v>
      </c>
      <c r="E16" s="3">
        <f t="shared" si="6"/>
        <v>561.08333333333337</v>
      </c>
      <c r="F16" s="3">
        <f t="shared" ref="F16:F79" si="7">AVERAGE(E15:E16)</f>
        <v>559.45833333333337</v>
      </c>
      <c r="G16" s="5">
        <f t="shared" ref="G16:G79" si="8">D16/F16</f>
        <v>0.99739331198331715</v>
      </c>
      <c r="H16" s="5">
        <v>0.94963362321158284</v>
      </c>
      <c r="I16" s="3">
        <f t="shared" si="0"/>
        <v>587.59503282212131</v>
      </c>
      <c r="J16" s="3">
        <f t="shared" si="1"/>
        <v>609.31755899796894</v>
      </c>
      <c r="K16" s="3">
        <f t="shared" si="2"/>
        <v>578.62844123767866</v>
      </c>
      <c r="L16" s="9">
        <f t="shared" si="3"/>
        <v>3.6968532684011929E-2</v>
      </c>
      <c r="N16" s="5">
        <f t="shared" si="4"/>
        <v>0.96434941705673038</v>
      </c>
    </row>
    <row r="17" spans="1:14" x14ac:dyDescent="0.35">
      <c r="A17" s="2">
        <v>16</v>
      </c>
      <c r="B17" s="2">
        <v>4</v>
      </c>
      <c r="C17" s="2">
        <v>1981</v>
      </c>
      <c r="D17" s="2">
        <v>538</v>
      </c>
      <c r="E17" s="3">
        <f t="shared" si="6"/>
        <v>564.75</v>
      </c>
      <c r="F17" s="3">
        <f t="shared" si="7"/>
        <v>562.91666666666674</v>
      </c>
      <c r="G17" s="5">
        <f t="shared" si="8"/>
        <v>0.95573649148778672</v>
      </c>
      <c r="H17" s="5">
        <v>0.9517704709425957</v>
      </c>
      <c r="I17" s="3">
        <f t="shared" si="0"/>
        <v>565.26233627230124</v>
      </c>
      <c r="J17" s="3">
        <f t="shared" si="1"/>
        <v>613.6107931876262</v>
      </c>
      <c r="K17" s="3">
        <f t="shared" si="2"/>
        <v>584.01663360764667</v>
      </c>
      <c r="L17" s="9">
        <f t="shared" si="3"/>
        <v>8.5532776222391582E-2</v>
      </c>
      <c r="N17" s="5">
        <f t="shared" si="4"/>
        <v>0.92120663871611319</v>
      </c>
    </row>
    <row r="18" spans="1:14" x14ac:dyDescent="0.35">
      <c r="A18" s="2">
        <v>17</v>
      </c>
      <c r="B18" s="2">
        <v>5</v>
      </c>
      <c r="C18" s="2">
        <v>1981</v>
      </c>
      <c r="D18" s="2">
        <v>605</v>
      </c>
      <c r="E18" s="3">
        <f t="shared" si="6"/>
        <v>567.5</v>
      </c>
      <c r="F18" s="3">
        <f t="shared" si="7"/>
        <v>566.125</v>
      </c>
      <c r="G18" s="5">
        <f t="shared" si="8"/>
        <v>1.0686685802605431</v>
      </c>
      <c r="H18" s="5">
        <v>1.0209955762656295</v>
      </c>
      <c r="I18" s="3">
        <f t="shared" si="0"/>
        <v>592.5588847434916</v>
      </c>
      <c r="J18" s="3">
        <f t="shared" si="1"/>
        <v>617.90402737728346</v>
      </c>
      <c r="K18" s="3">
        <f t="shared" si="2"/>
        <v>630.87727850892281</v>
      </c>
      <c r="L18" s="9">
        <f t="shared" si="3"/>
        <v>4.2772361171773243E-2</v>
      </c>
      <c r="N18" s="5">
        <f t="shared" si="4"/>
        <v>0.95898207244032674</v>
      </c>
    </row>
    <row r="19" spans="1:14" x14ac:dyDescent="0.35">
      <c r="A19" s="2">
        <v>18</v>
      </c>
      <c r="B19" s="2">
        <v>6</v>
      </c>
      <c r="C19" s="2">
        <v>1981</v>
      </c>
      <c r="D19" s="2">
        <v>583</v>
      </c>
      <c r="E19" s="3">
        <f t="shared" si="6"/>
        <v>573.41666666666663</v>
      </c>
      <c r="F19" s="3">
        <f t="shared" si="7"/>
        <v>570.45833333333326</v>
      </c>
      <c r="G19" s="5">
        <f t="shared" si="8"/>
        <v>1.0219852457819008</v>
      </c>
      <c r="H19" s="5">
        <v>1.0258586651849506</v>
      </c>
      <c r="I19" s="3">
        <f t="shared" si="0"/>
        <v>568.3044066259281</v>
      </c>
      <c r="J19" s="3">
        <f t="shared" si="1"/>
        <v>622.1972615669406</v>
      </c>
      <c r="K19" s="3">
        <f t="shared" si="2"/>
        <v>638.28645223279329</v>
      </c>
      <c r="L19" s="9">
        <f t="shared" si="3"/>
        <v>9.4830964378719199E-2</v>
      </c>
      <c r="N19" s="5">
        <f t="shared" si="4"/>
        <v>0.91338300846055021</v>
      </c>
    </row>
    <row r="20" spans="1:14" x14ac:dyDescent="0.35">
      <c r="A20" s="2">
        <v>19</v>
      </c>
      <c r="B20" s="2">
        <v>7</v>
      </c>
      <c r="C20" s="2">
        <v>1981</v>
      </c>
      <c r="D20" s="2">
        <v>607</v>
      </c>
      <c r="E20" s="3">
        <f t="shared" si="6"/>
        <v>576.5</v>
      </c>
      <c r="F20" s="3">
        <f t="shared" si="7"/>
        <v>574.95833333333326</v>
      </c>
      <c r="G20" s="5">
        <f t="shared" si="8"/>
        <v>1.0557286759910141</v>
      </c>
      <c r="H20" s="5">
        <v>1.074335618594892</v>
      </c>
      <c r="I20" s="3">
        <f t="shared" si="0"/>
        <v>565.00034951264718</v>
      </c>
      <c r="J20" s="3">
        <f t="shared" si="1"/>
        <v>626.49049575659785</v>
      </c>
      <c r="K20" s="3">
        <f t="shared" si="2"/>
        <v>673.0610543024851</v>
      </c>
      <c r="L20" s="9">
        <f t="shared" si="3"/>
        <v>0.10883204992172175</v>
      </c>
      <c r="N20" s="5">
        <f t="shared" si="4"/>
        <v>0.90184983385950579</v>
      </c>
    </row>
    <row r="21" spans="1:14" x14ac:dyDescent="0.35">
      <c r="A21" s="2">
        <v>20</v>
      </c>
      <c r="B21" s="2">
        <v>8</v>
      </c>
      <c r="C21" s="2">
        <v>1981</v>
      </c>
      <c r="D21" s="2">
        <v>624</v>
      </c>
      <c r="E21" s="3">
        <f t="shared" si="6"/>
        <v>582.16666666666663</v>
      </c>
      <c r="F21" s="3">
        <f t="shared" si="7"/>
        <v>579.33333333333326</v>
      </c>
      <c r="G21" s="5">
        <f t="shared" si="8"/>
        <v>1.0771001150747987</v>
      </c>
      <c r="H21" s="5">
        <v>1.0436709597125189</v>
      </c>
      <c r="I21" s="3">
        <f t="shared" si="0"/>
        <v>597.88958789452374</v>
      </c>
      <c r="J21" s="3">
        <f t="shared" si="1"/>
        <v>630.78372994625511</v>
      </c>
      <c r="K21" s="3">
        <f t="shared" si="2"/>
        <v>658.33066080405035</v>
      </c>
      <c r="L21" s="9">
        <f t="shared" si="3"/>
        <v>5.5017084621875566E-2</v>
      </c>
      <c r="N21" s="5">
        <f t="shared" si="4"/>
        <v>0.94785194910697201</v>
      </c>
    </row>
    <row r="22" spans="1:14" x14ac:dyDescent="0.35">
      <c r="A22" s="2">
        <v>21</v>
      </c>
      <c r="B22" s="2">
        <v>9</v>
      </c>
      <c r="C22" s="2">
        <v>1981</v>
      </c>
      <c r="D22" s="2">
        <v>570</v>
      </c>
      <c r="E22" s="3">
        <f t="shared" si="6"/>
        <v>589.08333333333337</v>
      </c>
      <c r="F22" s="3">
        <f t="shared" si="7"/>
        <v>585.625</v>
      </c>
      <c r="G22" s="5">
        <f t="shared" si="8"/>
        <v>0.97331910352187834</v>
      </c>
      <c r="H22" s="5">
        <v>0.98009527408841146</v>
      </c>
      <c r="I22" s="3">
        <f t="shared" si="0"/>
        <v>581.57611312855079</v>
      </c>
      <c r="J22" s="3">
        <f t="shared" si="1"/>
        <v>635.07696413591225</v>
      </c>
      <c r="K22" s="3">
        <f t="shared" si="2"/>
        <v>622.43593123202322</v>
      </c>
      <c r="L22" s="9">
        <f t="shared" si="3"/>
        <v>9.1992861810567053E-2</v>
      </c>
      <c r="N22" s="5">
        <f t="shared" si="4"/>
        <v>0.91575690187384629</v>
      </c>
    </row>
    <row r="23" spans="1:14" x14ac:dyDescent="0.35">
      <c r="A23" s="2">
        <v>22</v>
      </c>
      <c r="B23" s="2">
        <v>10</v>
      </c>
      <c r="C23" s="2">
        <v>1981</v>
      </c>
      <c r="D23" s="2">
        <v>609</v>
      </c>
      <c r="E23" s="3">
        <f t="shared" si="6"/>
        <v>590.66666666666663</v>
      </c>
      <c r="F23" s="3">
        <f t="shared" si="7"/>
        <v>589.875</v>
      </c>
      <c r="G23" s="5">
        <f t="shared" si="8"/>
        <v>1.0324221233312143</v>
      </c>
      <c r="H23" s="5">
        <v>1.0038502199915149</v>
      </c>
      <c r="I23" s="3">
        <f t="shared" si="0"/>
        <v>606.66420933308916</v>
      </c>
      <c r="J23" s="3">
        <f t="shared" si="1"/>
        <v>639.3701983255695</v>
      </c>
      <c r="K23" s="3">
        <f t="shared" si="2"/>
        <v>641.83191424514143</v>
      </c>
      <c r="L23" s="9">
        <f t="shared" si="3"/>
        <v>5.391118923668544E-2</v>
      </c>
      <c r="N23" s="5">
        <f t="shared" si="4"/>
        <v>0.94884655387734174</v>
      </c>
    </row>
    <row r="24" spans="1:14" x14ac:dyDescent="0.35">
      <c r="A24" s="2">
        <v>23</v>
      </c>
      <c r="B24" s="2">
        <v>11</v>
      </c>
      <c r="C24" s="2">
        <v>1981</v>
      </c>
      <c r="D24" s="2">
        <v>675</v>
      </c>
      <c r="E24" s="3">
        <f t="shared" si="6"/>
        <v>596.66666666666663</v>
      </c>
      <c r="F24" s="3">
        <f t="shared" si="7"/>
        <v>593.66666666666663</v>
      </c>
      <c r="G24" s="5">
        <f t="shared" si="8"/>
        <v>1.1370016844469399</v>
      </c>
      <c r="H24" s="5">
        <v>1.0351632765769903</v>
      </c>
      <c r="I24" s="3">
        <f t="shared" si="0"/>
        <v>652.07104547994163</v>
      </c>
      <c r="J24" s="3">
        <f t="shared" si="1"/>
        <v>643.66343251522676</v>
      </c>
      <c r="K24" s="3">
        <f t="shared" si="2"/>
        <v>666.29674781525455</v>
      </c>
      <c r="L24" s="9">
        <f t="shared" si="3"/>
        <v>1.2893706940363632E-2</v>
      </c>
      <c r="N24" s="5">
        <f t="shared" si="4"/>
        <v>1.0130621261671813</v>
      </c>
    </row>
    <row r="25" spans="1:14" x14ac:dyDescent="0.35">
      <c r="A25" s="2">
        <v>24</v>
      </c>
      <c r="B25" s="2">
        <v>12</v>
      </c>
      <c r="C25" s="2">
        <v>1981</v>
      </c>
      <c r="D25" s="2">
        <v>861</v>
      </c>
      <c r="E25" s="3">
        <f t="shared" si="6"/>
        <v>604.25</v>
      </c>
      <c r="F25" s="3">
        <f t="shared" si="7"/>
        <v>600.45833333333326</v>
      </c>
      <c r="G25" s="5">
        <f t="shared" si="8"/>
        <v>1.4339046561654294</v>
      </c>
      <c r="H25" s="5">
        <v>1.4266005830974453</v>
      </c>
      <c r="I25" s="3">
        <f t="shared" si="0"/>
        <v>603.53262868475122</v>
      </c>
      <c r="J25" s="3">
        <f t="shared" si="1"/>
        <v>647.9566667048839</v>
      </c>
      <c r="K25" s="3">
        <f t="shared" si="2"/>
        <v>924.37535854306441</v>
      </c>
      <c r="L25" s="9">
        <f t="shared" si="3"/>
        <v>7.3606688203326845E-2</v>
      </c>
      <c r="N25" s="5">
        <f t="shared" si="4"/>
        <v>0.93143980098847268</v>
      </c>
    </row>
    <row r="26" spans="1:14" x14ac:dyDescent="0.35">
      <c r="A26" s="2">
        <v>25</v>
      </c>
      <c r="B26" s="2">
        <v>1</v>
      </c>
      <c r="C26" s="2">
        <v>1982</v>
      </c>
      <c r="D26" s="2">
        <v>605</v>
      </c>
      <c r="E26" s="3">
        <f t="shared" si="6"/>
        <v>604.83333333333337</v>
      </c>
      <c r="F26" s="3">
        <f t="shared" si="7"/>
        <v>604.54166666666674</v>
      </c>
      <c r="G26" s="5">
        <f t="shared" si="8"/>
        <v>1.0007581501137224</v>
      </c>
      <c r="H26" s="5">
        <v>0.92122151498014071</v>
      </c>
      <c r="I26" s="3">
        <f t="shared" si="0"/>
        <v>656.73672418847309</v>
      </c>
      <c r="J26" s="3">
        <f t="shared" si="1"/>
        <v>652.24990089454116</v>
      </c>
      <c r="K26" s="3">
        <f t="shared" si="2"/>
        <v>600.86664184771587</v>
      </c>
      <c r="L26" s="9">
        <f t="shared" si="3"/>
        <v>6.8319969459241844E-3</v>
      </c>
      <c r="N26" s="5">
        <f t="shared" si="4"/>
        <v>1.0068789942133811</v>
      </c>
    </row>
    <row r="27" spans="1:14" x14ac:dyDescent="0.35">
      <c r="A27" s="2">
        <v>26</v>
      </c>
      <c r="B27" s="2">
        <v>2</v>
      </c>
      <c r="C27" s="2">
        <v>1982</v>
      </c>
      <c r="D27" s="2">
        <v>537</v>
      </c>
      <c r="E27" s="3">
        <f t="shared" si="6"/>
        <v>611.75</v>
      </c>
      <c r="F27" s="3">
        <f t="shared" si="7"/>
        <v>608.29166666666674</v>
      </c>
      <c r="G27" s="5">
        <f t="shared" si="8"/>
        <v>0.88280019179395841</v>
      </c>
      <c r="H27" s="5">
        <v>0.86983928434633317</v>
      </c>
      <c r="I27" s="3">
        <f t="shared" si="0"/>
        <v>617.35542377066213</v>
      </c>
      <c r="J27" s="3">
        <f t="shared" si="1"/>
        <v>656.54313508419841</v>
      </c>
      <c r="K27" s="3">
        <f t="shared" si="2"/>
        <v>571.08701076413706</v>
      </c>
      <c r="L27" s="9">
        <f t="shared" si="3"/>
        <v>6.3476742577536424E-2</v>
      </c>
      <c r="N27" s="5">
        <f t="shared" si="4"/>
        <v>0.94031205381728555</v>
      </c>
    </row>
    <row r="28" spans="1:14" x14ac:dyDescent="0.35">
      <c r="A28" s="2">
        <v>27</v>
      </c>
      <c r="B28" s="2">
        <v>3</v>
      </c>
      <c r="C28" s="2">
        <v>1982</v>
      </c>
      <c r="D28" s="2">
        <v>575</v>
      </c>
      <c r="E28" s="3">
        <f t="shared" si="6"/>
        <v>614.33333333333337</v>
      </c>
      <c r="F28" s="3">
        <f t="shared" si="7"/>
        <v>613.04166666666674</v>
      </c>
      <c r="G28" s="5">
        <f t="shared" si="8"/>
        <v>0.93794603411948607</v>
      </c>
      <c r="H28" s="5">
        <v>0.94963362321158284</v>
      </c>
      <c r="I28" s="3">
        <f t="shared" si="0"/>
        <v>605.4966736070246</v>
      </c>
      <c r="J28" s="3">
        <f t="shared" si="1"/>
        <v>660.83636927385555</v>
      </c>
      <c r="K28" s="3">
        <f t="shared" si="2"/>
        <v>627.552435703519</v>
      </c>
      <c r="L28" s="9">
        <f t="shared" si="3"/>
        <v>9.1395540353946078E-2</v>
      </c>
      <c r="N28" s="5">
        <f t="shared" si="4"/>
        <v>0.91625809619461529</v>
      </c>
    </row>
    <row r="29" spans="1:14" x14ac:dyDescent="0.35">
      <c r="A29" s="2">
        <v>28</v>
      </c>
      <c r="B29" s="2">
        <v>4</v>
      </c>
      <c r="C29" s="2">
        <v>1982</v>
      </c>
      <c r="D29" s="2">
        <v>588</v>
      </c>
      <c r="E29" s="3">
        <f t="shared" si="6"/>
        <v>615.75</v>
      </c>
      <c r="F29" s="3">
        <f t="shared" si="7"/>
        <v>615.04166666666674</v>
      </c>
      <c r="G29" s="5">
        <f t="shared" si="8"/>
        <v>0.95603278910642897</v>
      </c>
      <c r="H29" s="5">
        <v>0.9517704709425957</v>
      </c>
      <c r="I29" s="3">
        <f t="shared" si="0"/>
        <v>617.79601064705037</v>
      </c>
      <c r="J29" s="3">
        <f t="shared" si="1"/>
        <v>665.12960346351281</v>
      </c>
      <c r="K29" s="3">
        <f t="shared" si="2"/>
        <v>633.05071592632953</v>
      </c>
      <c r="L29" s="9">
        <f t="shared" si="3"/>
        <v>7.6616863820288317E-2</v>
      </c>
      <c r="N29" s="5">
        <f t="shared" si="4"/>
        <v>0.92883553435302924</v>
      </c>
    </row>
    <row r="30" spans="1:14" x14ac:dyDescent="0.35">
      <c r="A30" s="2">
        <v>29</v>
      </c>
      <c r="B30" s="2">
        <v>5</v>
      </c>
      <c r="C30" s="2">
        <v>1982</v>
      </c>
      <c r="D30" s="2">
        <v>656</v>
      </c>
      <c r="E30" s="3">
        <f t="shared" si="6"/>
        <v>619.91666666666663</v>
      </c>
      <c r="F30" s="3">
        <f t="shared" si="7"/>
        <v>617.83333333333326</v>
      </c>
      <c r="G30" s="5">
        <f t="shared" si="8"/>
        <v>1.0617750202319935</v>
      </c>
      <c r="H30" s="5">
        <v>1.0209955762656295</v>
      </c>
      <c r="I30" s="3">
        <f t="shared" si="0"/>
        <v>642.51012957310832</v>
      </c>
      <c r="J30" s="3">
        <f t="shared" si="1"/>
        <v>669.42283765317006</v>
      </c>
      <c r="K30" s="3">
        <f t="shared" si="2"/>
        <v>683.47775589507137</v>
      </c>
      <c r="L30" s="9">
        <f t="shared" si="3"/>
        <v>4.1886823010779527E-2</v>
      </c>
      <c r="N30" s="5">
        <f t="shared" si="4"/>
        <v>0.95979714678631067</v>
      </c>
    </row>
    <row r="31" spans="1:14" x14ac:dyDescent="0.35">
      <c r="A31" s="2">
        <v>30</v>
      </c>
      <c r="B31" s="2">
        <v>6</v>
      </c>
      <c r="C31" s="2">
        <v>1982</v>
      </c>
      <c r="D31" s="2">
        <v>623</v>
      </c>
      <c r="E31" s="3">
        <f t="shared" si="6"/>
        <v>624.16666666666663</v>
      </c>
      <c r="F31" s="3">
        <f t="shared" si="7"/>
        <v>622.04166666666663</v>
      </c>
      <c r="G31" s="5">
        <f t="shared" si="8"/>
        <v>1.0015406256279724</v>
      </c>
      <c r="H31" s="5">
        <v>1.0258586651849506</v>
      </c>
      <c r="I31" s="3">
        <f t="shared" si="0"/>
        <v>607.29613263799865</v>
      </c>
      <c r="J31" s="3">
        <f t="shared" si="1"/>
        <v>673.7160718428272</v>
      </c>
      <c r="K31" s="3">
        <f t="shared" si="2"/>
        <v>691.13747017433104</v>
      </c>
      <c r="L31" s="9">
        <f t="shared" si="3"/>
        <v>0.10936993607436764</v>
      </c>
      <c r="N31" s="5">
        <f t="shared" si="4"/>
        <v>0.90141256535093639</v>
      </c>
    </row>
    <row r="32" spans="1:14" x14ac:dyDescent="0.35">
      <c r="A32" s="2">
        <v>31</v>
      </c>
      <c r="B32" s="2">
        <v>7</v>
      </c>
      <c r="C32" s="2">
        <v>1982</v>
      </c>
      <c r="D32" s="2">
        <v>661</v>
      </c>
      <c r="E32" s="3">
        <f t="shared" si="6"/>
        <v>627.5</v>
      </c>
      <c r="F32" s="3">
        <f t="shared" si="7"/>
        <v>625.83333333333326</v>
      </c>
      <c r="G32" s="5">
        <f t="shared" si="8"/>
        <v>1.056191744340879</v>
      </c>
      <c r="H32" s="5">
        <v>1.074335618594892</v>
      </c>
      <c r="I32" s="3">
        <f t="shared" si="0"/>
        <v>615.26397203930776</v>
      </c>
      <c r="J32" s="3">
        <f t="shared" si="1"/>
        <v>678.00930603248446</v>
      </c>
      <c r="K32" s="3">
        <f t="shared" si="2"/>
        <v>728.40954720950265</v>
      </c>
      <c r="L32" s="9">
        <f t="shared" si="3"/>
        <v>0.10198116068003427</v>
      </c>
      <c r="N32" s="5">
        <f t="shared" si="4"/>
        <v>0.90745652982206926</v>
      </c>
    </row>
    <row r="33" spans="1:14" x14ac:dyDescent="0.35">
      <c r="A33" s="2">
        <v>32</v>
      </c>
      <c r="B33" s="2">
        <v>8</v>
      </c>
      <c r="C33" s="2">
        <v>1982</v>
      </c>
      <c r="D33" s="2">
        <v>668</v>
      </c>
      <c r="E33" s="3">
        <f t="shared" si="6"/>
        <v>632</v>
      </c>
      <c r="F33" s="3">
        <f t="shared" si="7"/>
        <v>629.75</v>
      </c>
      <c r="G33" s="5">
        <f t="shared" si="8"/>
        <v>1.0607383882493053</v>
      </c>
      <c r="H33" s="5">
        <v>1.0436709597125189</v>
      </c>
      <c r="I33" s="3">
        <f t="shared" si="0"/>
        <v>640.04846909221453</v>
      </c>
      <c r="J33" s="3">
        <f t="shared" si="1"/>
        <v>682.30254022214172</v>
      </c>
      <c r="K33" s="3">
        <f t="shared" si="2"/>
        <v>712.09934696793221</v>
      </c>
      <c r="L33" s="9">
        <f t="shared" si="3"/>
        <v>6.6016986478940429E-2</v>
      </c>
      <c r="N33" s="5">
        <f t="shared" si="4"/>
        <v>0.93807135597623559</v>
      </c>
    </row>
    <row r="34" spans="1:14" x14ac:dyDescent="0.35">
      <c r="A34" s="2">
        <v>33</v>
      </c>
      <c r="B34" s="2">
        <v>9</v>
      </c>
      <c r="C34" s="2">
        <v>1982</v>
      </c>
      <c r="D34" s="2">
        <v>603</v>
      </c>
      <c r="E34" s="3">
        <f t="shared" si="6"/>
        <v>635.66666666666663</v>
      </c>
      <c r="F34" s="3">
        <f t="shared" si="7"/>
        <v>633.83333333333326</v>
      </c>
      <c r="G34" s="5">
        <f t="shared" si="8"/>
        <v>0.95135419405732324</v>
      </c>
      <c r="H34" s="5">
        <v>0.98009527408841146</v>
      </c>
      <c r="I34" s="3">
        <f t="shared" si="0"/>
        <v>615.24630915178273</v>
      </c>
      <c r="J34" s="3">
        <f t="shared" si="1"/>
        <v>686.59577441179897</v>
      </c>
      <c r="K34" s="3">
        <f t="shared" si="2"/>
        <v>672.92927371007727</v>
      </c>
      <c r="L34" s="9">
        <f t="shared" si="3"/>
        <v>0.11596894479283129</v>
      </c>
      <c r="N34" s="5">
        <f t="shared" si="4"/>
        <v>0.89608228317288907</v>
      </c>
    </row>
    <row r="35" spans="1:14" x14ac:dyDescent="0.35">
      <c r="A35" s="2">
        <v>34</v>
      </c>
      <c r="B35" s="2">
        <v>10</v>
      </c>
      <c r="C35" s="2">
        <v>1982</v>
      </c>
      <c r="D35" s="2">
        <v>639</v>
      </c>
      <c r="E35" s="3">
        <f t="shared" si="6"/>
        <v>638.41666666666663</v>
      </c>
      <c r="F35" s="3">
        <f t="shared" si="7"/>
        <v>637.04166666666663</v>
      </c>
      <c r="G35" s="5">
        <f t="shared" si="8"/>
        <v>1.0030741055660932</v>
      </c>
      <c r="H35" s="5">
        <v>1.0038502199915149</v>
      </c>
      <c r="I35" s="3">
        <f t="shared" si="0"/>
        <v>636.54914575343832</v>
      </c>
      <c r="J35" s="3">
        <f t="shared" si="1"/>
        <v>690.88900860145623</v>
      </c>
      <c r="K35" s="3">
        <f t="shared" si="2"/>
        <v>693.54908327429143</v>
      </c>
      <c r="L35" s="9">
        <f t="shared" si="3"/>
        <v>8.5366327502803499E-2</v>
      </c>
      <c r="N35" s="5">
        <f t="shared" si="4"/>
        <v>0.9213479123687085</v>
      </c>
    </row>
    <row r="36" spans="1:14" x14ac:dyDescent="0.35">
      <c r="A36" s="2">
        <v>35</v>
      </c>
      <c r="B36" s="2">
        <v>11</v>
      </c>
      <c r="C36" s="2">
        <v>1982</v>
      </c>
      <c r="D36" s="2">
        <v>669</v>
      </c>
      <c r="E36" s="3">
        <f t="shared" si="6"/>
        <v>640.91666666666663</v>
      </c>
      <c r="F36" s="3">
        <f t="shared" si="7"/>
        <v>639.66666666666663</v>
      </c>
      <c r="G36" s="5">
        <f t="shared" si="8"/>
        <v>1.0458572173006775</v>
      </c>
      <c r="H36" s="5">
        <v>1.0351632765769903</v>
      </c>
      <c r="I36" s="3">
        <f t="shared" si="0"/>
        <v>646.27485840900886</v>
      </c>
      <c r="J36" s="3">
        <f t="shared" si="1"/>
        <v>695.18224279111337</v>
      </c>
      <c r="K36" s="3">
        <f t="shared" si="2"/>
        <v>719.62712826578968</v>
      </c>
      <c r="L36" s="9">
        <f t="shared" si="3"/>
        <v>7.5675827004169929E-2</v>
      </c>
      <c r="N36" s="5">
        <f t="shared" si="4"/>
        <v>0.92964811042102502</v>
      </c>
    </row>
    <row r="37" spans="1:14" x14ac:dyDescent="0.35">
      <c r="A37" s="2">
        <v>36</v>
      </c>
      <c r="B37" s="2">
        <v>12</v>
      </c>
      <c r="C37" s="2">
        <v>1982</v>
      </c>
      <c r="D37" s="2">
        <v>915</v>
      </c>
      <c r="E37" s="3">
        <f t="shared" si="6"/>
        <v>640.41666666666663</v>
      </c>
      <c r="F37" s="3">
        <f t="shared" si="7"/>
        <v>640.66666666666663</v>
      </c>
      <c r="G37" s="5">
        <f t="shared" si="8"/>
        <v>1.4281997918834548</v>
      </c>
      <c r="H37" s="5">
        <v>1.4266005830974453</v>
      </c>
      <c r="I37" s="3">
        <f t="shared" si="0"/>
        <v>641.38484929912579</v>
      </c>
      <c r="J37" s="3">
        <f t="shared" si="1"/>
        <v>699.47547698077062</v>
      </c>
      <c r="K37" s="3">
        <f t="shared" si="2"/>
        <v>997.87212332313106</v>
      </c>
      <c r="L37" s="9">
        <f t="shared" si="3"/>
        <v>9.0570626582656896E-2</v>
      </c>
      <c r="N37" s="5">
        <f t="shared" si="4"/>
        <v>0.91695115898503221</v>
      </c>
    </row>
    <row r="38" spans="1:14" x14ac:dyDescent="0.35">
      <c r="A38" s="2">
        <v>37</v>
      </c>
      <c r="B38" s="2">
        <v>1</v>
      </c>
      <c r="C38" s="2">
        <v>1983</v>
      </c>
      <c r="D38" s="2">
        <v>643</v>
      </c>
      <c r="E38" s="3">
        <f t="shared" si="6"/>
        <v>644.91666666666663</v>
      </c>
      <c r="F38" s="3">
        <f t="shared" si="7"/>
        <v>642.66666666666663</v>
      </c>
      <c r="G38" s="5">
        <f t="shared" si="8"/>
        <v>1.0005186721991701</v>
      </c>
      <c r="H38" s="5">
        <v>0.92122151498014071</v>
      </c>
      <c r="I38" s="3">
        <f t="shared" si="0"/>
        <v>697.98630355898877</v>
      </c>
      <c r="J38" s="3">
        <f t="shared" si="1"/>
        <v>703.76871117042788</v>
      </c>
      <c r="K38" s="3">
        <f t="shared" si="2"/>
        <v>648.32687830004261</v>
      </c>
      <c r="L38" s="9">
        <f t="shared" si="3"/>
        <v>8.2844141524768405E-3</v>
      </c>
      <c r="N38" s="5">
        <f t="shared" si="4"/>
        <v>0.99178365346503905</v>
      </c>
    </row>
    <row r="39" spans="1:14" x14ac:dyDescent="0.35">
      <c r="A39" s="2">
        <v>38</v>
      </c>
      <c r="B39" s="2">
        <v>2</v>
      </c>
      <c r="C39" s="2">
        <v>1983</v>
      </c>
      <c r="D39" s="2">
        <v>563</v>
      </c>
      <c r="E39" s="3">
        <f t="shared" si="6"/>
        <v>648.08333333333337</v>
      </c>
      <c r="F39" s="3">
        <f t="shared" si="7"/>
        <v>646.5</v>
      </c>
      <c r="G39" s="5">
        <f t="shared" si="8"/>
        <v>0.87084300077339516</v>
      </c>
      <c r="H39" s="5">
        <v>0.86983928434633317</v>
      </c>
      <c r="I39" s="3">
        <f t="shared" si="0"/>
        <v>647.24600294764025</v>
      </c>
      <c r="J39" s="3">
        <f t="shared" si="1"/>
        <v>708.06194536008502</v>
      </c>
      <c r="K39" s="3">
        <f t="shared" si="2"/>
        <v>615.90009582488881</v>
      </c>
      <c r="L39" s="9">
        <f t="shared" si="3"/>
        <v>9.3961093827511208E-2</v>
      </c>
      <c r="N39" s="5">
        <f t="shared" si="4"/>
        <v>0.91410929112774608</v>
      </c>
    </row>
    <row r="40" spans="1:14" x14ac:dyDescent="0.35">
      <c r="A40" s="2">
        <v>39</v>
      </c>
      <c r="B40" s="2">
        <v>3</v>
      </c>
      <c r="C40" s="2">
        <v>1983</v>
      </c>
      <c r="D40" s="2">
        <v>616</v>
      </c>
      <c r="E40" s="3">
        <f t="shared" si="6"/>
        <v>650.25</v>
      </c>
      <c r="F40" s="3">
        <f t="shared" si="7"/>
        <v>649.16666666666674</v>
      </c>
      <c r="G40" s="5">
        <f t="shared" si="8"/>
        <v>0.94890885750962761</v>
      </c>
      <c r="H40" s="5">
        <v>0.94963362321158284</v>
      </c>
      <c r="I40" s="3">
        <f t="shared" si="0"/>
        <v>648.67121902943859</v>
      </c>
      <c r="J40" s="3">
        <f t="shared" si="1"/>
        <v>712.35517954974227</v>
      </c>
      <c r="K40" s="3">
        <f t="shared" si="2"/>
        <v>676.47643016935945</v>
      </c>
      <c r="L40" s="9">
        <f t="shared" si="3"/>
        <v>9.8176023002206889E-2</v>
      </c>
      <c r="N40" s="5">
        <f t="shared" si="4"/>
        <v>0.91060083179214557</v>
      </c>
    </row>
    <row r="41" spans="1:14" x14ac:dyDescent="0.35">
      <c r="A41" s="2">
        <v>40</v>
      </c>
      <c r="B41" s="2">
        <v>4</v>
      </c>
      <c r="C41" s="2">
        <v>1983</v>
      </c>
      <c r="D41" s="2">
        <v>645</v>
      </c>
      <c r="E41" s="3">
        <f t="shared" si="6"/>
        <v>653.66666666666663</v>
      </c>
      <c r="F41" s="3">
        <f t="shared" si="7"/>
        <v>651.95833333333326</v>
      </c>
      <c r="G41" s="5">
        <f t="shared" si="8"/>
        <v>0.9893270275452164</v>
      </c>
      <c r="H41" s="5">
        <v>0.9517704709425957</v>
      </c>
      <c r="I41" s="3">
        <f t="shared" si="0"/>
        <v>677.68439943426449</v>
      </c>
      <c r="J41" s="3">
        <f t="shared" si="1"/>
        <v>716.64841373939953</v>
      </c>
      <c r="K41" s="3">
        <f t="shared" si="2"/>
        <v>682.08479824501251</v>
      </c>
      <c r="L41" s="9">
        <f t="shared" si="3"/>
        <v>5.7495811232577528E-2</v>
      </c>
      <c r="N41" s="5">
        <f t="shared" si="4"/>
        <v>0.94563022319155798</v>
      </c>
    </row>
    <row r="42" spans="1:14" x14ac:dyDescent="0.35">
      <c r="A42" s="2">
        <v>41</v>
      </c>
      <c r="B42" s="2">
        <v>5</v>
      </c>
      <c r="C42" s="2">
        <v>1983</v>
      </c>
      <c r="D42" s="2">
        <v>703</v>
      </c>
      <c r="E42" s="3">
        <f t="shared" si="6"/>
        <v>658.41666666666663</v>
      </c>
      <c r="F42" s="3">
        <f t="shared" si="7"/>
        <v>656.04166666666663</v>
      </c>
      <c r="G42" s="5">
        <f t="shared" si="8"/>
        <v>1.0715782788186727</v>
      </c>
      <c r="H42" s="5">
        <v>1.0209955762656295</v>
      </c>
      <c r="I42" s="3">
        <f t="shared" si="0"/>
        <v>688.54362971020601</v>
      </c>
      <c r="J42" s="3">
        <f t="shared" si="1"/>
        <v>720.94164792905667</v>
      </c>
      <c r="K42" s="3">
        <f t="shared" si="2"/>
        <v>736.07823328121981</v>
      </c>
      <c r="L42" s="9">
        <f t="shared" si="3"/>
        <v>4.7052963415675407E-2</v>
      </c>
      <c r="N42" s="5">
        <f t="shared" si="4"/>
        <v>0.95506152500425556</v>
      </c>
    </row>
    <row r="43" spans="1:14" x14ac:dyDescent="0.35">
      <c r="A43" s="2">
        <v>42</v>
      </c>
      <c r="B43" s="2">
        <v>6</v>
      </c>
      <c r="C43" s="2">
        <v>1983</v>
      </c>
      <c r="D43" s="2">
        <v>684</v>
      </c>
      <c r="E43" s="3">
        <f t="shared" si="6"/>
        <v>662.33333333333337</v>
      </c>
      <c r="F43" s="3">
        <f t="shared" si="7"/>
        <v>660.375</v>
      </c>
      <c r="G43" s="5">
        <f t="shared" si="8"/>
        <v>1.0357751277683134</v>
      </c>
      <c r="H43" s="5">
        <v>1.0258586651849506</v>
      </c>
      <c r="I43" s="3">
        <f t="shared" si="0"/>
        <v>666.7585148064062</v>
      </c>
      <c r="J43" s="3">
        <f t="shared" si="1"/>
        <v>725.23488211871393</v>
      </c>
      <c r="K43" s="3">
        <f t="shared" si="2"/>
        <v>743.9884881158689</v>
      </c>
      <c r="L43" s="9">
        <f t="shared" si="3"/>
        <v>8.7702468005656287E-2</v>
      </c>
      <c r="N43" s="5">
        <f t="shared" si="4"/>
        <v>0.91936906407276786</v>
      </c>
    </row>
    <row r="44" spans="1:14" x14ac:dyDescent="0.35">
      <c r="A44" s="2">
        <v>43</v>
      </c>
      <c r="B44" s="2">
        <v>7</v>
      </c>
      <c r="C44" s="2">
        <v>1983</v>
      </c>
      <c r="D44" s="2">
        <v>731</v>
      </c>
      <c r="E44" s="3">
        <f t="shared" si="6"/>
        <v>667.41666666666663</v>
      </c>
      <c r="F44" s="3">
        <f t="shared" si="7"/>
        <v>664.875</v>
      </c>
      <c r="G44" s="5">
        <f t="shared" si="8"/>
        <v>1.0994547847339726</v>
      </c>
      <c r="H44" s="5">
        <v>1.074335618594892</v>
      </c>
      <c r="I44" s="3">
        <f t="shared" si="0"/>
        <v>680.42051975905281</v>
      </c>
      <c r="J44" s="3">
        <f t="shared" si="1"/>
        <v>729.52811630837118</v>
      </c>
      <c r="K44" s="3">
        <f t="shared" si="2"/>
        <v>783.75804011652031</v>
      </c>
      <c r="L44" s="9">
        <f t="shared" si="3"/>
        <v>7.2172421500027784E-2</v>
      </c>
      <c r="N44" s="5">
        <f t="shared" si="4"/>
        <v>0.93268580682288527</v>
      </c>
    </row>
    <row r="45" spans="1:14" x14ac:dyDescent="0.35">
      <c r="A45" s="2">
        <v>44</v>
      </c>
      <c r="B45" s="2">
        <v>8</v>
      </c>
      <c r="C45" s="2">
        <v>1983</v>
      </c>
      <c r="D45" s="2">
        <v>722</v>
      </c>
      <c r="E45" s="3">
        <f t="shared" si="6"/>
        <v>673.25</v>
      </c>
      <c r="F45" s="3">
        <f t="shared" si="7"/>
        <v>670.33333333333326</v>
      </c>
      <c r="G45" s="5">
        <f t="shared" si="8"/>
        <v>1.0770760815514671</v>
      </c>
      <c r="H45" s="5">
        <v>1.0436709597125189</v>
      </c>
      <c r="I45" s="3">
        <f t="shared" si="0"/>
        <v>691.78891419847139</v>
      </c>
      <c r="J45" s="3">
        <f t="shared" si="1"/>
        <v>733.82135049802832</v>
      </c>
      <c r="K45" s="3">
        <f t="shared" si="2"/>
        <v>765.86803313181395</v>
      </c>
      <c r="L45" s="9">
        <f t="shared" si="3"/>
        <v>6.0759048659022083E-2</v>
      </c>
      <c r="N45" s="5">
        <f t="shared" si="4"/>
        <v>0.94272115921534516</v>
      </c>
    </row>
    <row r="46" spans="1:14" x14ac:dyDescent="0.35">
      <c r="A46" s="2">
        <v>45</v>
      </c>
      <c r="B46" s="2">
        <v>9</v>
      </c>
      <c r="C46" s="2">
        <v>1983</v>
      </c>
      <c r="D46" s="2">
        <v>678</v>
      </c>
      <c r="E46" s="3">
        <f t="shared" si="6"/>
        <v>677.75</v>
      </c>
      <c r="F46" s="3">
        <f t="shared" si="7"/>
        <v>675.5</v>
      </c>
      <c r="G46" s="5">
        <f t="shared" si="8"/>
        <v>1.0037009622501851</v>
      </c>
      <c r="H46" s="5">
        <v>0.98009527408841146</v>
      </c>
      <c r="I46" s="3">
        <f t="shared" si="0"/>
        <v>691.76948193185513</v>
      </c>
      <c r="J46" s="3">
        <f t="shared" si="1"/>
        <v>738.11458468768558</v>
      </c>
      <c r="K46" s="3">
        <f t="shared" si="2"/>
        <v>723.4226161881312</v>
      </c>
      <c r="L46" s="9">
        <f t="shared" si="3"/>
        <v>6.6995009127037167E-2</v>
      </c>
      <c r="N46" s="5">
        <f t="shared" si="4"/>
        <v>0.93721150656379437</v>
      </c>
    </row>
    <row r="47" spans="1:14" x14ac:dyDescent="0.35">
      <c r="A47" s="2">
        <v>46</v>
      </c>
      <c r="B47" s="2">
        <v>10</v>
      </c>
      <c r="C47" s="2">
        <v>1983</v>
      </c>
      <c r="D47" s="2">
        <v>713</v>
      </c>
      <c r="E47" s="3">
        <f t="shared" si="6"/>
        <v>684</v>
      </c>
      <c r="F47" s="3">
        <f t="shared" si="7"/>
        <v>680.875</v>
      </c>
      <c r="G47" s="5">
        <f t="shared" si="8"/>
        <v>1.0471819350100973</v>
      </c>
      <c r="H47" s="5">
        <v>1.0038502199915149</v>
      </c>
      <c r="I47" s="3">
        <f t="shared" si="0"/>
        <v>710.26532225696644</v>
      </c>
      <c r="J47" s="3">
        <f t="shared" si="1"/>
        <v>742.40781887734283</v>
      </c>
      <c r="K47" s="3">
        <f t="shared" si="2"/>
        <v>745.26625230344132</v>
      </c>
      <c r="L47" s="9">
        <f t="shared" si="3"/>
        <v>4.5254210804265525E-2</v>
      </c>
      <c r="N47" s="5">
        <f t="shared" si="4"/>
        <v>0.95670506721092763</v>
      </c>
    </row>
    <row r="48" spans="1:14" x14ac:dyDescent="0.35">
      <c r="A48" s="2">
        <v>47</v>
      </c>
      <c r="B48" s="2">
        <v>11</v>
      </c>
      <c r="C48" s="2">
        <v>1983</v>
      </c>
      <c r="D48" s="2">
        <v>725</v>
      </c>
      <c r="E48" s="3">
        <f t="shared" si="6"/>
        <v>690.16666666666663</v>
      </c>
      <c r="F48" s="3">
        <f t="shared" si="7"/>
        <v>687.08333333333326</v>
      </c>
      <c r="G48" s="5">
        <f t="shared" si="8"/>
        <v>1.055184960582171</v>
      </c>
      <c r="H48" s="5">
        <v>1.0351632765769903</v>
      </c>
      <c r="I48" s="3">
        <f t="shared" si="0"/>
        <v>700.37260440438172</v>
      </c>
      <c r="J48" s="3">
        <f t="shared" si="1"/>
        <v>746.70105306699998</v>
      </c>
      <c r="K48" s="3">
        <f t="shared" si="2"/>
        <v>772.95750871632481</v>
      </c>
      <c r="L48" s="9">
        <f t="shared" si="3"/>
        <v>6.6148287884585946E-2</v>
      </c>
      <c r="N48" s="5">
        <f t="shared" si="4"/>
        <v>0.93795582787471798</v>
      </c>
    </row>
    <row r="49" spans="1:14" x14ac:dyDescent="0.35">
      <c r="A49" s="2">
        <v>48</v>
      </c>
      <c r="B49" s="2">
        <v>12</v>
      </c>
      <c r="C49" s="2">
        <v>1983</v>
      </c>
      <c r="D49" s="2">
        <v>989</v>
      </c>
      <c r="E49" s="3">
        <f t="shared" si="6"/>
        <v>694.83333333333337</v>
      </c>
      <c r="F49" s="3">
        <f t="shared" si="7"/>
        <v>692.5</v>
      </c>
      <c r="G49" s="5">
        <f t="shared" si="8"/>
        <v>1.428158844765343</v>
      </c>
      <c r="H49" s="5">
        <v>1.4266005830974453</v>
      </c>
      <c r="I49" s="3">
        <f t="shared" si="0"/>
        <v>693.25641088178736</v>
      </c>
      <c r="J49" s="3">
        <f t="shared" si="1"/>
        <v>750.99428725665723</v>
      </c>
      <c r="K49" s="3">
        <f t="shared" si="2"/>
        <v>1071.3688881031976</v>
      </c>
      <c r="L49" s="9">
        <f t="shared" si="3"/>
        <v>8.328502336015936E-2</v>
      </c>
      <c r="N49" s="5">
        <f t="shared" si="4"/>
        <v>0.92311808844008214</v>
      </c>
    </row>
    <row r="50" spans="1:14" x14ac:dyDescent="0.35">
      <c r="A50" s="2">
        <v>49</v>
      </c>
      <c r="B50" s="2">
        <v>1</v>
      </c>
      <c r="C50" s="2">
        <v>1984</v>
      </c>
      <c r="D50" s="2">
        <v>687</v>
      </c>
      <c r="E50" s="3">
        <f t="shared" si="6"/>
        <v>701</v>
      </c>
      <c r="F50" s="3">
        <f t="shared" si="7"/>
        <v>697.91666666666674</v>
      </c>
      <c r="G50" s="5">
        <f t="shared" si="8"/>
        <v>0.98435820895522375</v>
      </c>
      <c r="H50" s="5">
        <v>0.92122151498014071</v>
      </c>
      <c r="I50" s="3">
        <f t="shared" si="0"/>
        <v>745.74897440905954</v>
      </c>
      <c r="J50" s="3">
        <f t="shared" si="1"/>
        <v>755.28752144631449</v>
      </c>
      <c r="K50" s="3">
        <f t="shared" si="2"/>
        <v>695.78711475236935</v>
      </c>
      <c r="L50" s="9">
        <f t="shared" si="3"/>
        <v>1.2790560047116956E-2</v>
      </c>
      <c r="N50" s="5">
        <f t="shared" si="4"/>
        <v>0.9873709722901427</v>
      </c>
    </row>
    <row r="51" spans="1:14" x14ac:dyDescent="0.35">
      <c r="A51" s="2">
        <v>50</v>
      </c>
      <c r="B51" s="2">
        <v>2</v>
      </c>
      <c r="C51" s="2">
        <v>1984</v>
      </c>
      <c r="D51" s="2">
        <v>629</v>
      </c>
      <c r="E51" s="3">
        <f t="shared" si="6"/>
        <v>704.66666666666663</v>
      </c>
      <c r="F51" s="3">
        <f t="shared" si="7"/>
        <v>702.83333333333326</v>
      </c>
      <c r="G51" s="5">
        <f t="shared" si="8"/>
        <v>0.89494901588807219</v>
      </c>
      <c r="H51" s="5">
        <v>0.86983928434633317</v>
      </c>
      <c r="I51" s="3">
        <f t="shared" si="0"/>
        <v>723.12208855073834</v>
      </c>
      <c r="J51" s="3">
        <f t="shared" si="1"/>
        <v>759.58075563597163</v>
      </c>
      <c r="K51" s="3">
        <f t="shared" si="2"/>
        <v>660.71318088564055</v>
      </c>
      <c r="L51" s="9">
        <f t="shared" si="3"/>
        <v>5.0418411582894361E-2</v>
      </c>
      <c r="N51" s="5">
        <f t="shared" si="4"/>
        <v>0.95200159191143841</v>
      </c>
    </row>
    <row r="52" spans="1:14" x14ac:dyDescent="0.35">
      <c r="A52" s="2">
        <v>51</v>
      </c>
      <c r="B52" s="2">
        <v>3</v>
      </c>
      <c r="C52" s="2">
        <v>1984</v>
      </c>
      <c r="D52" s="2">
        <v>687</v>
      </c>
      <c r="E52" s="3">
        <f t="shared" si="6"/>
        <v>710.16666666666663</v>
      </c>
      <c r="F52" s="3">
        <f t="shared" si="7"/>
        <v>707.41666666666663</v>
      </c>
      <c r="G52" s="5">
        <f t="shared" si="8"/>
        <v>0.9711391212156909</v>
      </c>
      <c r="H52" s="5">
        <v>0.94963362321158284</v>
      </c>
      <c r="I52" s="3">
        <f t="shared" si="0"/>
        <v>723.43689524874071</v>
      </c>
      <c r="J52" s="3">
        <f t="shared" si="1"/>
        <v>763.87398982562888</v>
      </c>
      <c r="K52" s="3">
        <f t="shared" si="2"/>
        <v>725.40042463519967</v>
      </c>
      <c r="L52" s="9">
        <f t="shared" si="3"/>
        <v>5.5895814607277543E-2</v>
      </c>
      <c r="N52" s="5">
        <f t="shared" si="4"/>
        <v>0.94706313460664016</v>
      </c>
    </row>
    <row r="53" spans="1:14" x14ac:dyDescent="0.35">
      <c r="A53" s="2">
        <v>52</v>
      </c>
      <c r="B53" s="2">
        <v>4</v>
      </c>
      <c r="C53" s="2">
        <v>1984</v>
      </c>
      <c r="D53" s="2">
        <v>706</v>
      </c>
      <c r="E53" s="3">
        <f t="shared" si="6"/>
        <v>716.08333333333337</v>
      </c>
      <c r="F53" s="3">
        <f t="shared" si="7"/>
        <v>713.125</v>
      </c>
      <c r="G53" s="5">
        <f t="shared" si="8"/>
        <v>0.9900087642418931</v>
      </c>
      <c r="H53" s="5">
        <v>0.9517704709425957</v>
      </c>
      <c r="I53" s="3">
        <f t="shared" si="0"/>
        <v>741.77548217145841</v>
      </c>
      <c r="J53" s="3">
        <f t="shared" si="1"/>
        <v>768.16722401528614</v>
      </c>
      <c r="K53" s="3">
        <f t="shared" si="2"/>
        <v>731.11888056369526</v>
      </c>
      <c r="L53" s="9">
        <f t="shared" si="3"/>
        <v>3.5579150940078269E-2</v>
      </c>
      <c r="N53" s="5">
        <f t="shared" si="4"/>
        <v>0.96564323363619264</v>
      </c>
    </row>
    <row r="54" spans="1:14" x14ac:dyDescent="0.35">
      <c r="A54" s="2">
        <v>53</v>
      </c>
      <c r="B54" s="2">
        <v>5</v>
      </c>
      <c r="C54" s="2">
        <v>1984</v>
      </c>
      <c r="D54" s="2">
        <v>754</v>
      </c>
      <c r="E54" s="3">
        <f t="shared" si="6"/>
        <v>721.16666666666663</v>
      </c>
      <c r="F54" s="3">
        <f t="shared" si="7"/>
        <v>718.625</v>
      </c>
      <c r="G54" s="5">
        <f t="shared" si="8"/>
        <v>1.0492259523395373</v>
      </c>
      <c r="H54" s="5">
        <v>1.0209955762656295</v>
      </c>
      <c r="I54" s="3">
        <f t="shared" si="0"/>
        <v>738.4948745398226</v>
      </c>
      <c r="J54" s="3">
        <f t="shared" si="1"/>
        <v>772.46045820494328</v>
      </c>
      <c r="K54" s="3">
        <f t="shared" si="2"/>
        <v>788.67871066736825</v>
      </c>
      <c r="L54" s="9">
        <f t="shared" si="3"/>
        <v>4.599298496998442E-2</v>
      </c>
      <c r="N54" s="5">
        <f t="shared" si="4"/>
        <v>0.95602935618989426</v>
      </c>
    </row>
    <row r="55" spans="1:14" x14ac:dyDescent="0.35">
      <c r="A55" s="2">
        <v>54</v>
      </c>
      <c r="B55" s="2">
        <v>6</v>
      </c>
      <c r="C55" s="2">
        <v>1984</v>
      </c>
      <c r="D55" s="2">
        <v>774</v>
      </c>
      <c r="E55" s="3">
        <f t="shared" si="6"/>
        <v>725.41666666666663</v>
      </c>
      <c r="F55" s="3">
        <f t="shared" si="7"/>
        <v>723.29166666666663</v>
      </c>
      <c r="G55" s="5">
        <f t="shared" si="8"/>
        <v>1.0701077250993722</v>
      </c>
      <c r="H55" s="5">
        <v>1.0258586651849506</v>
      </c>
      <c r="I55" s="3">
        <f t="shared" si="0"/>
        <v>754.48989833356495</v>
      </c>
      <c r="J55" s="3">
        <f t="shared" si="1"/>
        <v>776.75369239460053</v>
      </c>
      <c r="K55" s="3">
        <f t="shared" si="2"/>
        <v>796.83950605740665</v>
      </c>
      <c r="L55" s="9">
        <f t="shared" si="3"/>
        <v>2.9508405758923321E-2</v>
      </c>
      <c r="N55" s="5">
        <f t="shared" si="4"/>
        <v>0.97133738239157885</v>
      </c>
    </row>
    <row r="56" spans="1:14" x14ac:dyDescent="0.35">
      <c r="A56" s="2">
        <v>55</v>
      </c>
      <c r="B56" s="2">
        <v>7</v>
      </c>
      <c r="C56" s="2">
        <v>1984</v>
      </c>
      <c r="D56" s="2">
        <v>825</v>
      </c>
      <c r="E56" s="3">
        <f t="shared" si="6"/>
        <v>732.91666666666663</v>
      </c>
      <c r="F56" s="3">
        <f t="shared" si="7"/>
        <v>729.16666666666663</v>
      </c>
      <c r="G56" s="5">
        <f t="shared" si="8"/>
        <v>1.1314285714285715</v>
      </c>
      <c r="H56" s="5">
        <v>1.074335618594892</v>
      </c>
      <c r="I56" s="3">
        <f t="shared" si="0"/>
        <v>767.9164552684249</v>
      </c>
      <c r="J56" s="3">
        <f t="shared" si="1"/>
        <v>781.04692658425779</v>
      </c>
      <c r="K56" s="3">
        <f t="shared" si="2"/>
        <v>839.10653302353785</v>
      </c>
      <c r="L56" s="9">
        <f t="shared" si="3"/>
        <v>1.7098827907318606E-2</v>
      </c>
      <c r="N56" s="5">
        <f t="shared" si="4"/>
        <v>0.98318862686873854</v>
      </c>
    </row>
    <row r="57" spans="1:14" x14ac:dyDescent="0.35">
      <c r="A57" s="2">
        <v>56</v>
      </c>
      <c r="B57" s="2">
        <v>8</v>
      </c>
      <c r="C57" s="2">
        <v>1984</v>
      </c>
      <c r="D57" s="2">
        <v>755</v>
      </c>
      <c r="E57" s="3">
        <f t="shared" si="6"/>
        <v>740.75</v>
      </c>
      <c r="F57" s="3">
        <f t="shared" si="7"/>
        <v>736.83333333333326</v>
      </c>
      <c r="G57" s="5">
        <f t="shared" si="8"/>
        <v>1.0246550554173266</v>
      </c>
      <c r="H57" s="5">
        <v>1.0436709597125189</v>
      </c>
      <c r="I57" s="3">
        <f t="shared" si="0"/>
        <v>723.40807509673948</v>
      </c>
      <c r="J57" s="3">
        <f t="shared" si="1"/>
        <v>785.34016077391493</v>
      </c>
      <c r="K57" s="3">
        <f t="shared" si="2"/>
        <v>819.63671929569568</v>
      </c>
      <c r="L57" s="9">
        <f t="shared" si="3"/>
        <v>8.5611548736020768E-2</v>
      </c>
      <c r="N57" s="5">
        <f t="shared" si="4"/>
        <v>0.92113979550448</v>
      </c>
    </row>
    <row r="58" spans="1:14" x14ac:dyDescent="0.35">
      <c r="A58" s="2">
        <v>57</v>
      </c>
      <c r="B58" s="2">
        <v>9</v>
      </c>
      <c r="C58" s="2">
        <v>1984</v>
      </c>
      <c r="D58" s="2">
        <v>751</v>
      </c>
      <c r="E58" s="3">
        <f t="shared" si="6"/>
        <v>743.5</v>
      </c>
      <c r="F58" s="3">
        <f t="shared" si="7"/>
        <v>742.125</v>
      </c>
      <c r="G58" s="5">
        <f t="shared" si="8"/>
        <v>1.011958901802257</v>
      </c>
      <c r="H58" s="5">
        <v>0.98009527408841146</v>
      </c>
      <c r="I58" s="3">
        <f t="shared" si="0"/>
        <v>766.25203677112574</v>
      </c>
      <c r="J58" s="3">
        <f t="shared" si="1"/>
        <v>789.63339496357219</v>
      </c>
      <c r="K58" s="3">
        <f t="shared" si="2"/>
        <v>773.91595866618513</v>
      </c>
      <c r="L58" s="9">
        <f t="shared" si="3"/>
        <v>3.0513926319820417E-2</v>
      </c>
      <c r="N58" s="5">
        <f t="shared" si="4"/>
        <v>0.97038960314802147</v>
      </c>
    </row>
    <row r="59" spans="1:14" x14ac:dyDescent="0.35">
      <c r="A59" s="2">
        <v>58</v>
      </c>
      <c r="B59" s="2">
        <v>10</v>
      </c>
      <c r="C59" s="2">
        <v>1984</v>
      </c>
      <c r="D59" s="2">
        <v>783</v>
      </c>
      <c r="E59" s="3">
        <f t="shared" si="6"/>
        <v>749.58333333333337</v>
      </c>
      <c r="F59" s="3">
        <f t="shared" si="7"/>
        <v>746.54166666666674</v>
      </c>
      <c r="G59" s="5">
        <f t="shared" si="8"/>
        <v>1.0488363007199866</v>
      </c>
      <c r="H59" s="5">
        <v>1.0038502199915149</v>
      </c>
      <c r="I59" s="3">
        <f t="shared" si="0"/>
        <v>779.9968405711146</v>
      </c>
      <c r="J59" s="3">
        <f t="shared" si="1"/>
        <v>793.92662915322944</v>
      </c>
      <c r="K59" s="3">
        <f t="shared" si="2"/>
        <v>796.98342133259121</v>
      </c>
      <c r="L59" s="9">
        <f t="shared" si="3"/>
        <v>1.785877564826463E-2</v>
      </c>
      <c r="N59" s="5">
        <f t="shared" si="4"/>
        <v>0.98245456435064815</v>
      </c>
    </row>
    <row r="60" spans="1:14" x14ac:dyDescent="0.35">
      <c r="A60" s="2">
        <v>59</v>
      </c>
      <c r="B60" s="2">
        <v>11</v>
      </c>
      <c r="C60" s="2">
        <v>1984</v>
      </c>
      <c r="D60" s="2">
        <v>804</v>
      </c>
      <c r="E60" s="3">
        <f t="shared" si="6"/>
        <v>755.41666666666663</v>
      </c>
      <c r="F60" s="3">
        <f t="shared" si="7"/>
        <v>752.5</v>
      </c>
      <c r="G60" s="5">
        <f t="shared" si="8"/>
        <v>1.06843853820598</v>
      </c>
      <c r="H60" s="5">
        <v>1.0351632765769903</v>
      </c>
      <c r="I60" s="3">
        <f t="shared" si="0"/>
        <v>776.68906750499718</v>
      </c>
      <c r="J60" s="3">
        <f t="shared" si="1"/>
        <v>798.21986334288658</v>
      </c>
      <c r="K60" s="3">
        <f t="shared" si="2"/>
        <v>826.28788916685983</v>
      </c>
      <c r="L60" s="9">
        <f t="shared" si="3"/>
        <v>2.7721255182661476E-2</v>
      </c>
      <c r="N60" s="5">
        <f t="shared" si="4"/>
        <v>0.97302648452304852</v>
      </c>
    </row>
    <row r="61" spans="1:14" x14ac:dyDescent="0.35">
      <c r="A61" s="2">
        <v>60</v>
      </c>
      <c r="B61" s="2">
        <v>12</v>
      </c>
      <c r="C61" s="2">
        <v>1984</v>
      </c>
      <c r="D61" s="2">
        <v>1139</v>
      </c>
      <c r="E61" s="3">
        <f t="shared" si="6"/>
        <v>762</v>
      </c>
      <c r="F61" s="3">
        <f t="shared" si="7"/>
        <v>758.70833333333326</v>
      </c>
      <c r="G61" s="5">
        <f t="shared" si="8"/>
        <v>1.5012356526992148</v>
      </c>
      <c r="H61" s="5">
        <v>1.4266005830974453</v>
      </c>
      <c r="I61" s="3">
        <f t="shared" si="0"/>
        <v>798.40146814393916</v>
      </c>
      <c r="J61" s="3">
        <f t="shared" si="1"/>
        <v>802.51309753254384</v>
      </c>
      <c r="K61" s="3">
        <f t="shared" si="2"/>
        <v>1144.8656528832641</v>
      </c>
      <c r="L61" s="9">
        <f t="shared" si="3"/>
        <v>5.1498269387744927E-3</v>
      </c>
      <c r="N61" s="5">
        <f t="shared" si="4"/>
        <v>0.99487655790136431</v>
      </c>
    </row>
    <row r="62" spans="1:14" x14ac:dyDescent="0.35">
      <c r="A62" s="2">
        <v>61</v>
      </c>
      <c r="B62" s="2">
        <v>1</v>
      </c>
      <c r="C62" s="2">
        <v>1985</v>
      </c>
      <c r="D62" s="2">
        <v>711</v>
      </c>
      <c r="E62" s="3">
        <f t="shared" si="6"/>
        <v>774.5</v>
      </c>
      <c r="F62" s="3">
        <f t="shared" si="7"/>
        <v>768.25</v>
      </c>
      <c r="G62" s="5">
        <f t="shared" si="8"/>
        <v>0.92547998698340384</v>
      </c>
      <c r="H62" s="5">
        <v>0.92122151498014071</v>
      </c>
      <c r="I62" s="3">
        <f t="shared" si="0"/>
        <v>771.80134032727995</v>
      </c>
      <c r="J62" s="3">
        <f t="shared" si="1"/>
        <v>806.80633172220109</v>
      </c>
      <c r="K62" s="3">
        <f t="shared" si="2"/>
        <v>743.24735120469609</v>
      </c>
      <c r="L62" s="9">
        <f t="shared" si="3"/>
        <v>4.535492433853177E-2</v>
      </c>
      <c r="N62" s="5">
        <f t="shared" si="4"/>
        <v>0.95661289454657616</v>
      </c>
    </row>
    <row r="63" spans="1:14" x14ac:dyDescent="0.35">
      <c r="A63" s="2">
        <v>62</v>
      </c>
      <c r="B63" s="2">
        <v>2</v>
      </c>
      <c r="C63" s="2">
        <v>1985</v>
      </c>
      <c r="D63" s="2">
        <v>693</v>
      </c>
      <c r="E63" s="3">
        <f t="shared" si="6"/>
        <v>776.5</v>
      </c>
      <c r="F63" s="3">
        <f t="shared" si="7"/>
        <v>775.5</v>
      </c>
      <c r="G63" s="5">
        <f t="shared" si="8"/>
        <v>0.8936170212765957</v>
      </c>
      <c r="H63" s="5">
        <v>0.86983928434633317</v>
      </c>
      <c r="I63" s="3">
        <f t="shared" si="0"/>
        <v>796.69889883253052</v>
      </c>
      <c r="J63" s="3">
        <f t="shared" si="1"/>
        <v>811.09956591185824</v>
      </c>
      <c r="K63" s="3">
        <f t="shared" si="2"/>
        <v>705.5262659463923</v>
      </c>
      <c r="L63" s="9">
        <f t="shared" si="3"/>
        <v>1.8075419836063925E-2</v>
      </c>
      <c r="N63" s="5">
        <f t="shared" si="4"/>
        <v>0.98224550020176837</v>
      </c>
    </row>
    <row r="64" spans="1:14" x14ac:dyDescent="0.35">
      <c r="A64" s="2">
        <v>63</v>
      </c>
      <c r="B64" s="2">
        <v>3</v>
      </c>
      <c r="C64" s="2">
        <v>1985</v>
      </c>
      <c r="D64" s="2">
        <v>790</v>
      </c>
      <c r="E64" s="3">
        <f t="shared" si="6"/>
        <v>781.83333333333337</v>
      </c>
      <c r="F64" s="3">
        <f t="shared" si="7"/>
        <v>779.16666666666674</v>
      </c>
      <c r="G64" s="5">
        <f t="shared" si="8"/>
        <v>1.013903743315508</v>
      </c>
      <c r="H64" s="5">
        <v>0.94963362321158284</v>
      </c>
      <c r="I64" s="3">
        <f t="shared" si="0"/>
        <v>831.89977765139042</v>
      </c>
      <c r="J64" s="3">
        <f t="shared" si="1"/>
        <v>815.3928001015156</v>
      </c>
      <c r="K64" s="3">
        <f t="shared" si="2"/>
        <v>774.32441910104012</v>
      </c>
      <c r="L64" s="9">
        <f t="shared" si="3"/>
        <v>1.984250746703782E-2</v>
      </c>
      <c r="N64" s="5">
        <f t="shared" si="4"/>
        <v>1.0202442032206069</v>
      </c>
    </row>
    <row r="65" spans="1:14" x14ac:dyDescent="0.35">
      <c r="A65" s="2">
        <v>64</v>
      </c>
      <c r="B65" s="2">
        <v>4</v>
      </c>
      <c r="C65" s="2">
        <v>1985</v>
      </c>
      <c r="D65" s="2">
        <v>754</v>
      </c>
      <c r="E65" s="3">
        <f t="shared" si="6"/>
        <v>790.41666666666663</v>
      </c>
      <c r="F65" s="3">
        <f t="shared" si="7"/>
        <v>786.125</v>
      </c>
      <c r="G65" s="5">
        <f t="shared" si="8"/>
        <v>0.95913499761488308</v>
      </c>
      <c r="H65" s="5">
        <v>0.9517704709425957</v>
      </c>
      <c r="I65" s="3">
        <f t="shared" si="0"/>
        <v>792.20780957121769</v>
      </c>
      <c r="J65" s="3">
        <f t="shared" si="1"/>
        <v>819.68603429117275</v>
      </c>
      <c r="K65" s="3">
        <f t="shared" si="2"/>
        <v>780.15296288237812</v>
      </c>
      <c r="L65" s="9">
        <f t="shared" si="3"/>
        <v>3.4685627164957718E-2</v>
      </c>
      <c r="N65" s="5">
        <f t="shared" si="4"/>
        <v>0.96647713445097672</v>
      </c>
    </row>
    <row r="66" spans="1:14" x14ac:dyDescent="0.35">
      <c r="A66" s="2">
        <v>65</v>
      </c>
      <c r="B66" s="2">
        <v>5</v>
      </c>
      <c r="C66" s="2">
        <v>1985</v>
      </c>
      <c r="D66" s="2">
        <v>799</v>
      </c>
      <c r="E66" s="3">
        <f t="shared" si="6"/>
        <v>794.41666666666663</v>
      </c>
      <c r="F66" s="3">
        <f t="shared" si="7"/>
        <v>792.41666666666663</v>
      </c>
      <c r="G66" s="5">
        <f t="shared" si="8"/>
        <v>1.0083079188137554</v>
      </c>
      <c r="H66" s="5">
        <v>1.0209955762656295</v>
      </c>
      <c r="I66" s="3">
        <f t="shared" si="0"/>
        <v>782.56950233066084</v>
      </c>
      <c r="J66" s="3">
        <f t="shared" ref="J66:J129" si="9">$M$2+$M$3*A66</f>
        <v>823.97926848082989</v>
      </c>
      <c r="K66" s="3">
        <f t="shared" si="2"/>
        <v>841.2791880535168</v>
      </c>
      <c r="L66" s="9">
        <f t="shared" si="3"/>
        <v>5.2915128978118654E-2</v>
      </c>
      <c r="N66" s="5">
        <f t="shared" si="4"/>
        <v>0.94974416501216563</v>
      </c>
    </row>
    <row r="67" spans="1:14" x14ac:dyDescent="0.35">
      <c r="A67" s="2">
        <v>66</v>
      </c>
      <c r="B67" s="2">
        <v>6</v>
      </c>
      <c r="C67" s="2">
        <v>1985</v>
      </c>
      <c r="D67" s="2">
        <v>824</v>
      </c>
      <c r="E67" s="3">
        <f t="shared" si="6"/>
        <v>798.16666666666663</v>
      </c>
      <c r="F67" s="3">
        <f t="shared" si="7"/>
        <v>796.29166666666663</v>
      </c>
      <c r="G67" s="5">
        <f t="shared" si="8"/>
        <v>1.0347967139343834</v>
      </c>
      <c r="H67" s="5">
        <v>1.0258586651849506</v>
      </c>
      <c r="I67" s="3">
        <f t="shared" ref="I67:I130" si="10">D67/H67</f>
        <v>803.22955584865304</v>
      </c>
      <c r="J67" s="3">
        <f t="shared" si="9"/>
        <v>828.27250267048726</v>
      </c>
      <c r="K67" s="3">
        <f t="shared" ref="K67:K130" si="11">H67*J67</f>
        <v>849.69052399894451</v>
      </c>
      <c r="L67" s="9">
        <f t="shared" ref="L67:L130" si="12">ABS(D67-K67)/D67</f>
        <v>3.1177820387068584E-2</v>
      </c>
      <c r="N67" s="5">
        <f t="shared" ref="N67:N130" si="13">D67/(H67*J67)</f>
        <v>0.96976484581935096</v>
      </c>
    </row>
    <row r="68" spans="1:14" x14ac:dyDescent="0.35">
      <c r="A68" s="2">
        <v>67</v>
      </c>
      <c r="B68" s="2">
        <v>7</v>
      </c>
      <c r="C68" s="2">
        <v>1985</v>
      </c>
      <c r="D68" s="2">
        <v>854</v>
      </c>
      <c r="E68" s="3">
        <f t="shared" si="6"/>
        <v>802.33333333333337</v>
      </c>
      <c r="F68" s="3">
        <f t="shared" si="7"/>
        <v>800.25</v>
      </c>
      <c r="G68" s="5">
        <f t="shared" si="8"/>
        <v>1.0671665104654795</v>
      </c>
      <c r="H68" s="5">
        <v>1.074335618594892</v>
      </c>
      <c r="I68" s="3">
        <f t="shared" si="10"/>
        <v>794.9098821808908</v>
      </c>
      <c r="J68" s="3">
        <f t="shared" si="9"/>
        <v>832.5657368601444</v>
      </c>
      <c r="K68" s="3">
        <f t="shared" si="11"/>
        <v>894.45502593055528</v>
      </c>
      <c r="L68" s="9">
        <f t="shared" si="12"/>
        <v>4.7371224743038967E-2</v>
      </c>
      <c r="N68" s="5">
        <f t="shared" si="13"/>
        <v>0.95477131352862876</v>
      </c>
    </row>
    <row r="69" spans="1:14" x14ac:dyDescent="0.35">
      <c r="A69" s="2">
        <v>68</v>
      </c>
      <c r="B69" s="2">
        <v>8</v>
      </c>
      <c r="C69" s="2">
        <v>1985</v>
      </c>
      <c r="D69" s="2">
        <v>810</v>
      </c>
      <c r="E69" s="3">
        <f t="shared" si="6"/>
        <v>804.75</v>
      </c>
      <c r="F69" s="3">
        <f t="shared" si="7"/>
        <v>803.54166666666674</v>
      </c>
      <c r="G69" s="5">
        <f t="shared" si="8"/>
        <v>1.0080373347161005</v>
      </c>
      <c r="H69" s="5">
        <v>1.0436709597125189</v>
      </c>
      <c r="I69" s="3">
        <f t="shared" si="10"/>
        <v>776.10667659385297</v>
      </c>
      <c r="J69" s="3">
        <f t="shared" si="9"/>
        <v>836.85897104980165</v>
      </c>
      <c r="K69" s="3">
        <f t="shared" si="11"/>
        <v>873.40540545957754</v>
      </c>
      <c r="L69" s="9">
        <f t="shared" si="12"/>
        <v>7.8278278345157451E-2</v>
      </c>
      <c r="N69" s="5">
        <f t="shared" si="13"/>
        <v>0.92740438167289085</v>
      </c>
    </row>
    <row r="70" spans="1:14" x14ac:dyDescent="0.35">
      <c r="A70" s="2">
        <v>69</v>
      </c>
      <c r="B70" s="2">
        <v>9</v>
      </c>
      <c r="C70" s="2">
        <v>1985</v>
      </c>
      <c r="D70" s="2">
        <v>798</v>
      </c>
      <c r="E70" s="3">
        <f t="shared" si="6"/>
        <v>809.33333333333337</v>
      </c>
      <c r="F70" s="3">
        <f t="shared" si="7"/>
        <v>807.04166666666674</v>
      </c>
      <c r="G70" s="5">
        <f t="shared" si="8"/>
        <v>0.98879653053848926</v>
      </c>
      <c r="H70" s="5">
        <v>0.98009527408841146</v>
      </c>
      <c r="I70" s="3">
        <f t="shared" si="10"/>
        <v>814.20655837997117</v>
      </c>
      <c r="J70" s="3">
        <f t="shared" si="9"/>
        <v>841.15220523945891</v>
      </c>
      <c r="K70" s="3">
        <f t="shared" si="11"/>
        <v>824.40930114423918</v>
      </c>
      <c r="L70" s="9">
        <f t="shared" si="12"/>
        <v>3.309436233613932E-2</v>
      </c>
      <c r="N70" s="5">
        <f t="shared" si="13"/>
        <v>0.96796578943543654</v>
      </c>
    </row>
    <row r="71" spans="1:14" x14ac:dyDescent="0.35">
      <c r="A71" s="2">
        <v>70</v>
      </c>
      <c r="B71" s="2">
        <v>10</v>
      </c>
      <c r="C71" s="2">
        <v>1985</v>
      </c>
      <c r="D71" s="2">
        <v>807</v>
      </c>
      <c r="E71" s="3">
        <f t="shared" si="6"/>
        <v>813.25</v>
      </c>
      <c r="F71" s="3">
        <f t="shared" si="7"/>
        <v>811.29166666666674</v>
      </c>
      <c r="G71" s="5">
        <f t="shared" si="8"/>
        <v>0.99471008165990438</v>
      </c>
      <c r="H71" s="5">
        <v>1.0038502199915149</v>
      </c>
      <c r="I71" s="3">
        <f t="shared" si="10"/>
        <v>803.904789707394</v>
      </c>
      <c r="J71" s="3">
        <f t="shared" si="9"/>
        <v>845.44543942911605</v>
      </c>
      <c r="K71" s="3">
        <f t="shared" si="11"/>
        <v>848.70059036174109</v>
      </c>
      <c r="L71" s="9">
        <f t="shared" si="12"/>
        <v>5.1673594004635802E-2</v>
      </c>
      <c r="N71" s="5">
        <f t="shared" si="13"/>
        <v>0.95086536897073792</v>
      </c>
    </row>
    <row r="72" spans="1:14" x14ac:dyDescent="0.35">
      <c r="A72" s="2">
        <v>71</v>
      </c>
      <c r="B72" s="2">
        <v>11</v>
      </c>
      <c r="C72" s="2">
        <v>1985</v>
      </c>
      <c r="D72" s="2">
        <v>832</v>
      </c>
      <c r="E72" s="3">
        <f t="shared" si="6"/>
        <v>815.25</v>
      </c>
      <c r="F72" s="3">
        <f t="shared" si="7"/>
        <v>814.25</v>
      </c>
      <c r="G72" s="5">
        <f t="shared" si="8"/>
        <v>1.0217992017193736</v>
      </c>
      <c r="H72" s="5">
        <v>1.0351632765769903</v>
      </c>
      <c r="I72" s="3">
        <f t="shared" si="10"/>
        <v>803.73794050268361</v>
      </c>
      <c r="J72" s="3">
        <f t="shared" si="9"/>
        <v>849.7386736187733</v>
      </c>
      <c r="K72" s="3">
        <f t="shared" si="11"/>
        <v>879.61826961739507</v>
      </c>
      <c r="L72" s="9">
        <f t="shared" si="12"/>
        <v>5.7233497136292152E-2</v>
      </c>
      <c r="N72" s="5">
        <f t="shared" si="13"/>
        <v>0.94586484698856077</v>
      </c>
    </row>
    <row r="73" spans="1:14" x14ac:dyDescent="0.35">
      <c r="A73" s="2">
        <v>72</v>
      </c>
      <c r="B73" s="2">
        <v>12</v>
      </c>
      <c r="C73" s="2">
        <v>1985</v>
      </c>
      <c r="D73" s="2">
        <v>1142</v>
      </c>
      <c r="E73" s="3">
        <f t="shared" si="6"/>
        <v>817.58333333333337</v>
      </c>
      <c r="F73" s="3">
        <f t="shared" si="7"/>
        <v>816.41666666666674</v>
      </c>
      <c r="G73" s="5">
        <f t="shared" si="8"/>
        <v>1.3987955496580584</v>
      </c>
      <c r="H73" s="5">
        <v>1.4266005830974453</v>
      </c>
      <c r="I73" s="3">
        <f t="shared" si="10"/>
        <v>800.50436928918214</v>
      </c>
      <c r="J73" s="3">
        <f t="shared" si="9"/>
        <v>854.03190780843056</v>
      </c>
      <c r="K73" s="3">
        <f t="shared" si="11"/>
        <v>1218.3624176633307</v>
      </c>
      <c r="L73" s="9">
        <f t="shared" si="12"/>
        <v>6.6867265904842987E-2</v>
      </c>
      <c r="N73" s="5">
        <f t="shared" si="13"/>
        <v>0.93732372522637031</v>
      </c>
    </row>
    <row r="74" spans="1:14" x14ac:dyDescent="0.35">
      <c r="A74" s="2">
        <v>73</v>
      </c>
      <c r="B74" s="2">
        <v>1</v>
      </c>
      <c r="C74" s="2">
        <v>1986</v>
      </c>
      <c r="D74" s="2">
        <v>740</v>
      </c>
      <c r="E74" s="3">
        <f t="shared" si="6"/>
        <v>817.83333333333337</v>
      </c>
      <c r="F74" s="3">
        <f t="shared" si="7"/>
        <v>817.70833333333337</v>
      </c>
      <c r="G74" s="5">
        <f t="shared" si="8"/>
        <v>0.90496815286624199</v>
      </c>
      <c r="H74" s="5">
        <v>0.92122151498014071</v>
      </c>
      <c r="I74" s="3">
        <f t="shared" si="10"/>
        <v>803.28128247846291</v>
      </c>
      <c r="J74" s="3">
        <f t="shared" si="9"/>
        <v>858.3251419980877</v>
      </c>
      <c r="K74" s="3">
        <f t="shared" si="11"/>
        <v>790.70758765702271</v>
      </c>
      <c r="L74" s="9">
        <f t="shared" si="12"/>
        <v>6.8523767104084754E-2</v>
      </c>
      <c r="N74" s="5">
        <f t="shared" si="13"/>
        <v>0.93587061962150075</v>
      </c>
    </row>
    <row r="75" spans="1:14" x14ac:dyDescent="0.35">
      <c r="A75" s="2">
        <v>74</v>
      </c>
      <c r="B75" s="2">
        <v>2</v>
      </c>
      <c r="C75" s="2">
        <v>1986</v>
      </c>
      <c r="D75" s="2">
        <v>713</v>
      </c>
      <c r="E75" s="3">
        <f t="shared" si="6"/>
        <v>820.25</v>
      </c>
      <c r="F75" s="3">
        <f t="shared" si="7"/>
        <v>819.04166666666674</v>
      </c>
      <c r="G75" s="5">
        <f t="shared" si="8"/>
        <v>0.87052958233708089</v>
      </c>
      <c r="H75" s="5">
        <v>0.86983928434633317</v>
      </c>
      <c r="I75" s="3">
        <f t="shared" si="10"/>
        <v>819.69165204559056</v>
      </c>
      <c r="J75" s="3">
        <f t="shared" si="9"/>
        <v>862.61837618774496</v>
      </c>
      <c r="K75" s="3">
        <f t="shared" si="11"/>
        <v>750.33935100714405</v>
      </c>
      <c r="L75" s="9">
        <f t="shared" si="12"/>
        <v>5.2369356251253919E-2</v>
      </c>
      <c r="N75" s="5">
        <f t="shared" si="13"/>
        <v>0.9502367149516745</v>
      </c>
    </row>
    <row r="76" spans="1:14" x14ac:dyDescent="0.35">
      <c r="A76" s="2">
        <v>75</v>
      </c>
      <c r="B76" s="2">
        <v>3</v>
      </c>
      <c r="C76" s="2">
        <v>1986</v>
      </c>
      <c r="D76" s="2">
        <v>791</v>
      </c>
      <c r="E76" s="3">
        <f t="shared" si="6"/>
        <v>821.91666666666663</v>
      </c>
      <c r="F76" s="3">
        <f t="shared" si="7"/>
        <v>821.08333333333326</v>
      </c>
      <c r="G76" s="5">
        <f t="shared" si="8"/>
        <v>0.96336141276768505</v>
      </c>
      <c r="H76" s="5">
        <v>0.94963362321158284</v>
      </c>
      <c r="I76" s="3">
        <f t="shared" si="10"/>
        <v>832.95281534462003</v>
      </c>
      <c r="J76" s="3">
        <f t="shared" si="9"/>
        <v>866.91161037740221</v>
      </c>
      <c r="K76" s="3">
        <f t="shared" si="11"/>
        <v>823.24841356688046</v>
      </c>
      <c r="L76" s="9">
        <f t="shared" si="12"/>
        <v>4.0769170122478458E-2</v>
      </c>
      <c r="N76" s="5">
        <f t="shared" si="13"/>
        <v>0.96082784608456384</v>
      </c>
    </row>
    <row r="77" spans="1:14" x14ac:dyDescent="0.35">
      <c r="A77" s="2">
        <v>76</v>
      </c>
      <c r="B77" s="2">
        <v>4</v>
      </c>
      <c r="C77" s="2">
        <v>1986</v>
      </c>
      <c r="D77" s="2">
        <v>768</v>
      </c>
      <c r="E77" s="3">
        <f t="shared" si="6"/>
        <v>822</v>
      </c>
      <c r="F77" s="3">
        <f t="shared" si="7"/>
        <v>821.95833333333326</v>
      </c>
      <c r="G77" s="5">
        <f t="shared" si="8"/>
        <v>0.93435393116033871</v>
      </c>
      <c r="H77" s="5">
        <v>0.9517704709425957</v>
      </c>
      <c r="I77" s="3">
        <f t="shared" si="10"/>
        <v>806.91723839614747</v>
      </c>
      <c r="J77" s="3">
        <f t="shared" si="9"/>
        <v>871.20484456705935</v>
      </c>
      <c r="K77" s="3">
        <f t="shared" si="11"/>
        <v>829.18704520106098</v>
      </c>
      <c r="L77" s="9">
        <f t="shared" si="12"/>
        <v>7.9670631772214826E-2</v>
      </c>
      <c r="N77" s="5">
        <f t="shared" si="13"/>
        <v>0.92620839223769547</v>
      </c>
    </row>
    <row r="78" spans="1:14" x14ac:dyDescent="0.35">
      <c r="A78" s="2">
        <v>77</v>
      </c>
      <c r="B78" s="2">
        <v>5</v>
      </c>
      <c r="C78" s="2">
        <v>1986</v>
      </c>
      <c r="D78" s="2">
        <v>846</v>
      </c>
      <c r="E78" s="3">
        <f t="shared" si="6"/>
        <v>823.16666666666663</v>
      </c>
      <c r="F78" s="3">
        <f t="shared" si="7"/>
        <v>822.58333333333326</v>
      </c>
      <c r="G78" s="5">
        <f t="shared" si="8"/>
        <v>1.0284672272312836</v>
      </c>
      <c r="H78" s="5">
        <v>1.0209955762656295</v>
      </c>
      <c r="I78" s="3">
        <f t="shared" si="10"/>
        <v>828.60300246775853</v>
      </c>
      <c r="J78" s="3">
        <f t="shared" si="9"/>
        <v>875.49807875671661</v>
      </c>
      <c r="K78" s="3">
        <f t="shared" si="11"/>
        <v>893.87966543966536</v>
      </c>
      <c r="L78" s="9">
        <f t="shared" si="12"/>
        <v>5.6595349219462597E-2</v>
      </c>
      <c r="N78" s="5">
        <f t="shared" si="13"/>
        <v>0.94643611742066514</v>
      </c>
    </row>
    <row r="79" spans="1:14" x14ac:dyDescent="0.35">
      <c r="A79" s="2">
        <v>78</v>
      </c>
      <c r="B79" s="2">
        <v>6</v>
      </c>
      <c r="C79" s="2">
        <v>1986</v>
      </c>
      <c r="D79" s="2">
        <v>884</v>
      </c>
      <c r="E79" s="3">
        <f t="shared" ref="E79:E142" si="14">AVERAGE(D67:D78)</f>
        <v>827.08333333333337</v>
      </c>
      <c r="F79" s="3">
        <f t="shared" si="7"/>
        <v>825.125</v>
      </c>
      <c r="G79" s="5">
        <f t="shared" si="8"/>
        <v>1.0713528253294955</v>
      </c>
      <c r="H79" s="5">
        <v>1.0258586651849506</v>
      </c>
      <c r="I79" s="3">
        <f t="shared" si="10"/>
        <v>861.71714486675887</v>
      </c>
      <c r="J79" s="3">
        <f t="shared" si="9"/>
        <v>879.79131294637386</v>
      </c>
      <c r="K79" s="3">
        <f t="shared" si="11"/>
        <v>902.54154194048226</v>
      </c>
      <c r="L79" s="9">
        <f t="shared" si="12"/>
        <v>2.0974594955296674E-2</v>
      </c>
      <c r="N79" s="5">
        <f t="shared" si="13"/>
        <v>0.97945630081401291</v>
      </c>
    </row>
    <row r="80" spans="1:14" x14ac:dyDescent="0.35">
      <c r="A80" s="2">
        <v>79</v>
      </c>
      <c r="B80" s="2">
        <v>7</v>
      </c>
      <c r="C80" s="2">
        <v>1986</v>
      </c>
      <c r="D80" s="2">
        <v>886</v>
      </c>
      <c r="E80" s="3">
        <f t="shared" si="14"/>
        <v>832.08333333333337</v>
      </c>
      <c r="F80" s="3">
        <f t="shared" ref="F80:F143" si="15">AVERAGE(E79:E80)</f>
        <v>829.58333333333337</v>
      </c>
      <c r="G80" s="5">
        <f t="shared" ref="G80:G143" si="16">D80/F80</f>
        <v>1.0680060271220491</v>
      </c>
      <c r="H80" s="5">
        <v>1.074335618594892</v>
      </c>
      <c r="I80" s="3">
        <f t="shared" si="10"/>
        <v>824.69573256705996</v>
      </c>
      <c r="J80" s="3">
        <f t="shared" si="9"/>
        <v>884.08454713603101</v>
      </c>
      <c r="K80" s="3">
        <f t="shared" si="11"/>
        <v>949.80351883757282</v>
      </c>
      <c r="L80" s="9">
        <f t="shared" si="12"/>
        <v>7.2013000945341785E-2</v>
      </c>
      <c r="N80" s="5">
        <f t="shared" si="13"/>
        <v>0.9328245078354106</v>
      </c>
    </row>
    <row r="81" spans="1:14" x14ac:dyDescent="0.35">
      <c r="A81" s="2">
        <v>80</v>
      </c>
      <c r="B81" s="2">
        <v>8</v>
      </c>
      <c r="C81" s="2">
        <v>1986</v>
      </c>
      <c r="D81" s="2">
        <v>878</v>
      </c>
      <c r="E81" s="3">
        <f t="shared" si="14"/>
        <v>834.75</v>
      </c>
      <c r="F81" s="3">
        <f t="shared" si="15"/>
        <v>833.41666666666674</v>
      </c>
      <c r="G81" s="5">
        <f t="shared" si="16"/>
        <v>1.0534946505349465</v>
      </c>
      <c r="H81" s="5">
        <v>1.0436709597125189</v>
      </c>
      <c r="I81" s="3">
        <f t="shared" si="10"/>
        <v>841.2613111721023</v>
      </c>
      <c r="J81" s="3">
        <f t="shared" si="9"/>
        <v>888.37778132568826</v>
      </c>
      <c r="K81" s="3">
        <f t="shared" si="11"/>
        <v>927.17409162345928</v>
      </c>
      <c r="L81" s="9">
        <f t="shared" si="12"/>
        <v>5.6006938067721272E-2</v>
      </c>
      <c r="N81" s="5">
        <f t="shared" si="13"/>
        <v>0.94696347528719593</v>
      </c>
    </row>
    <row r="82" spans="1:14" x14ac:dyDescent="0.35">
      <c r="A82" s="2">
        <v>81</v>
      </c>
      <c r="B82" s="2">
        <v>9</v>
      </c>
      <c r="C82" s="2">
        <v>1986</v>
      </c>
      <c r="D82" s="2">
        <v>813</v>
      </c>
      <c r="E82" s="3">
        <f t="shared" si="14"/>
        <v>840.41666666666663</v>
      </c>
      <c r="F82" s="3">
        <f t="shared" si="15"/>
        <v>837.58333333333326</v>
      </c>
      <c r="G82" s="5">
        <f t="shared" si="16"/>
        <v>0.97064968659834849</v>
      </c>
      <c r="H82" s="5">
        <v>0.98009527408841146</v>
      </c>
      <c r="I82" s="3">
        <f t="shared" si="10"/>
        <v>829.5111929359856</v>
      </c>
      <c r="J82" s="3">
        <f t="shared" si="9"/>
        <v>892.67101551534552</v>
      </c>
      <c r="K82" s="3">
        <f t="shared" si="11"/>
        <v>874.90264362229311</v>
      </c>
      <c r="L82" s="9">
        <f t="shared" si="12"/>
        <v>7.6141013065551183E-2</v>
      </c>
      <c r="N82" s="5">
        <f t="shared" si="13"/>
        <v>0.92924624919865106</v>
      </c>
    </row>
    <row r="83" spans="1:14" x14ac:dyDescent="0.35">
      <c r="A83" s="2">
        <v>82</v>
      </c>
      <c r="B83" s="2">
        <v>10</v>
      </c>
      <c r="C83" s="2">
        <v>1986</v>
      </c>
      <c r="D83" s="2">
        <v>840</v>
      </c>
      <c r="E83" s="3">
        <f t="shared" si="14"/>
        <v>841.66666666666663</v>
      </c>
      <c r="F83" s="3">
        <f t="shared" si="15"/>
        <v>841.04166666666663</v>
      </c>
      <c r="G83" s="5">
        <f t="shared" si="16"/>
        <v>0.99876145652712411</v>
      </c>
      <c r="H83" s="5">
        <v>1.0038502199915149</v>
      </c>
      <c r="I83" s="3">
        <f t="shared" si="10"/>
        <v>836.77821976977816</v>
      </c>
      <c r="J83" s="3">
        <f t="shared" si="9"/>
        <v>896.96424970500266</v>
      </c>
      <c r="K83" s="3">
        <f t="shared" si="11"/>
        <v>900.41775939089098</v>
      </c>
      <c r="L83" s="9">
        <f t="shared" si="12"/>
        <v>7.1925904036774971E-2</v>
      </c>
      <c r="N83" s="5">
        <f t="shared" si="13"/>
        <v>0.93290030237546406</v>
      </c>
    </row>
    <row r="84" spans="1:14" x14ac:dyDescent="0.35">
      <c r="A84" s="2">
        <v>83</v>
      </c>
      <c r="B84" s="2">
        <v>11</v>
      </c>
      <c r="C84" s="2">
        <v>1986</v>
      </c>
      <c r="D84" s="2">
        <v>884</v>
      </c>
      <c r="E84" s="3">
        <f t="shared" si="14"/>
        <v>844.41666666666663</v>
      </c>
      <c r="F84" s="3">
        <f t="shared" si="15"/>
        <v>843.04166666666663</v>
      </c>
      <c r="G84" s="5">
        <f t="shared" si="16"/>
        <v>1.0485839964414572</v>
      </c>
      <c r="H84" s="5">
        <v>1.0351632765769903</v>
      </c>
      <c r="I84" s="3">
        <f t="shared" si="10"/>
        <v>853.97156178410137</v>
      </c>
      <c r="J84" s="3">
        <f t="shared" si="9"/>
        <v>901.25748389465991</v>
      </c>
      <c r="K84" s="3">
        <f t="shared" si="11"/>
        <v>932.9486500679302</v>
      </c>
      <c r="L84" s="9">
        <f t="shared" si="12"/>
        <v>5.5371776094943669E-2</v>
      </c>
      <c r="N84" s="5">
        <f t="shared" si="13"/>
        <v>0.94753339311400886</v>
      </c>
    </row>
    <row r="85" spans="1:14" x14ac:dyDescent="0.35">
      <c r="A85" s="2">
        <v>84</v>
      </c>
      <c r="B85" s="2">
        <v>12</v>
      </c>
      <c r="C85" s="2">
        <v>1986</v>
      </c>
      <c r="D85" s="2">
        <v>1245</v>
      </c>
      <c r="E85" s="3">
        <f t="shared" si="14"/>
        <v>848.75</v>
      </c>
      <c r="F85" s="3">
        <f t="shared" si="15"/>
        <v>846.58333333333326</v>
      </c>
      <c r="G85" s="5">
        <f t="shared" si="16"/>
        <v>1.4706171867309776</v>
      </c>
      <c r="H85" s="5">
        <v>1.4266005830974453</v>
      </c>
      <c r="I85" s="3">
        <f t="shared" si="10"/>
        <v>872.70397527585976</v>
      </c>
      <c r="J85" s="3">
        <f t="shared" si="9"/>
        <v>905.55071808431717</v>
      </c>
      <c r="K85" s="3">
        <f t="shared" si="11"/>
        <v>1291.8591824433972</v>
      </c>
      <c r="L85" s="9">
        <f t="shared" si="12"/>
        <v>3.7637897544897374E-2</v>
      </c>
      <c r="N85" s="5">
        <f t="shared" si="13"/>
        <v>0.9637273295106602</v>
      </c>
    </row>
    <row r="86" spans="1:14" x14ac:dyDescent="0.35">
      <c r="A86" s="2">
        <v>85</v>
      </c>
      <c r="B86" s="2">
        <v>1</v>
      </c>
      <c r="C86" s="2">
        <v>1987</v>
      </c>
      <c r="D86" s="2">
        <v>796</v>
      </c>
      <c r="E86" s="3">
        <f t="shared" si="14"/>
        <v>857.33333333333337</v>
      </c>
      <c r="F86" s="3">
        <f t="shared" si="15"/>
        <v>853.04166666666674</v>
      </c>
      <c r="G86" s="5">
        <f t="shared" si="16"/>
        <v>0.93313144141063831</v>
      </c>
      <c r="H86" s="5">
        <v>0.92122151498014071</v>
      </c>
      <c r="I86" s="3">
        <f t="shared" si="10"/>
        <v>864.07013628764389</v>
      </c>
      <c r="J86" s="3">
        <f t="shared" si="9"/>
        <v>909.84395227397431</v>
      </c>
      <c r="K86" s="3">
        <f t="shared" si="11"/>
        <v>838.16782410934945</v>
      </c>
      <c r="L86" s="9">
        <f t="shared" si="12"/>
        <v>5.2974653403705343E-2</v>
      </c>
      <c r="N86" s="5">
        <f t="shared" si="13"/>
        <v>0.94969047618338531</v>
      </c>
    </row>
    <row r="87" spans="1:14" x14ac:dyDescent="0.35">
      <c r="A87" s="2">
        <v>86</v>
      </c>
      <c r="B87" s="2">
        <v>2</v>
      </c>
      <c r="C87" s="2">
        <v>1987</v>
      </c>
      <c r="D87" s="2">
        <v>750</v>
      </c>
      <c r="E87" s="3">
        <f t="shared" si="14"/>
        <v>862</v>
      </c>
      <c r="F87" s="3">
        <f t="shared" si="15"/>
        <v>859.66666666666674</v>
      </c>
      <c r="G87" s="5">
        <f t="shared" si="16"/>
        <v>0.87243117487398214</v>
      </c>
      <c r="H87" s="5">
        <v>0.86983928434633317</v>
      </c>
      <c r="I87" s="3">
        <f t="shared" si="10"/>
        <v>862.22824548975154</v>
      </c>
      <c r="J87" s="3">
        <f t="shared" si="9"/>
        <v>914.13718646363156</v>
      </c>
      <c r="K87" s="3">
        <f t="shared" si="11"/>
        <v>795.15243606789579</v>
      </c>
      <c r="L87" s="9">
        <f t="shared" si="12"/>
        <v>6.0203248090527725E-2</v>
      </c>
      <c r="N87" s="5">
        <f t="shared" si="13"/>
        <v>0.94321537101592889</v>
      </c>
    </row>
    <row r="88" spans="1:14" x14ac:dyDescent="0.35">
      <c r="A88" s="2">
        <v>87</v>
      </c>
      <c r="B88" s="2">
        <v>3</v>
      </c>
      <c r="C88" s="2">
        <v>1987</v>
      </c>
      <c r="D88" s="2">
        <v>834</v>
      </c>
      <c r="E88" s="3">
        <f t="shared" si="14"/>
        <v>865.08333333333337</v>
      </c>
      <c r="F88" s="3">
        <f t="shared" si="15"/>
        <v>863.54166666666674</v>
      </c>
      <c r="G88" s="5">
        <f t="shared" si="16"/>
        <v>0.96579010856453551</v>
      </c>
      <c r="H88" s="5">
        <v>0.94963362321158284</v>
      </c>
      <c r="I88" s="3">
        <f t="shared" si="10"/>
        <v>878.23343615349313</v>
      </c>
      <c r="J88" s="3">
        <f t="shared" si="9"/>
        <v>918.43042065328882</v>
      </c>
      <c r="K88" s="3">
        <f t="shared" si="11"/>
        <v>872.1724080327208</v>
      </c>
      <c r="L88" s="9">
        <f t="shared" si="12"/>
        <v>4.5770273420528529E-2</v>
      </c>
      <c r="N88" s="5">
        <f t="shared" si="13"/>
        <v>0.95623295614358772</v>
      </c>
    </row>
    <row r="89" spans="1:14" x14ac:dyDescent="0.35">
      <c r="A89" s="2">
        <v>88</v>
      </c>
      <c r="B89" s="2">
        <v>4</v>
      </c>
      <c r="C89" s="2">
        <v>1987</v>
      </c>
      <c r="D89" s="2">
        <v>838</v>
      </c>
      <c r="E89" s="3">
        <f t="shared" si="14"/>
        <v>868.66666666666663</v>
      </c>
      <c r="F89" s="3">
        <f t="shared" si="15"/>
        <v>866.875</v>
      </c>
      <c r="G89" s="5">
        <f t="shared" si="16"/>
        <v>0.96669069935111751</v>
      </c>
      <c r="H89" s="5">
        <v>0.9517704709425957</v>
      </c>
      <c r="I89" s="3">
        <f t="shared" si="10"/>
        <v>880.46438252079622</v>
      </c>
      <c r="J89" s="3">
        <f t="shared" si="9"/>
        <v>922.72365484294596</v>
      </c>
      <c r="K89" s="3">
        <f t="shared" si="11"/>
        <v>878.22112751974385</v>
      </c>
      <c r="L89" s="9">
        <f t="shared" si="12"/>
        <v>4.7996572219264733E-2</v>
      </c>
      <c r="N89" s="5">
        <f t="shared" si="13"/>
        <v>0.95420159426893358</v>
      </c>
    </row>
    <row r="90" spans="1:14" x14ac:dyDescent="0.35">
      <c r="A90" s="2">
        <v>89</v>
      </c>
      <c r="B90" s="2">
        <v>5</v>
      </c>
      <c r="C90" s="2">
        <v>1987</v>
      </c>
      <c r="D90" s="2">
        <v>902</v>
      </c>
      <c r="E90" s="3">
        <f t="shared" si="14"/>
        <v>874.5</v>
      </c>
      <c r="F90" s="3">
        <f t="shared" si="15"/>
        <v>871.58333333333326</v>
      </c>
      <c r="G90" s="5">
        <f t="shared" si="16"/>
        <v>1.0348981738215892</v>
      </c>
      <c r="H90" s="5">
        <v>1.0209955762656295</v>
      </c>
      <c r="I90" s="3">
        <f t="shared" si="10"/>
        <v>883.45142816302393</v>
      </c>
      <c r="J90" s="3">
        <f t="shared" si="9"/>
        <v>927.01688903260322</v>
      </c>
      <c r="K90" s="3">
        <f t="shared" si="11"/>
        <v>946.48014282581391</v>
      </c>
      <c r="L90" s="9">
        <f t="shared" si="12"/>
        <v>4.9312796924405669E-2</v>
      </c>
      <c r="N90" s="5">
        <f t="shared" si="13"/>
        <v>0.95300467404100642</v>
      </c>
    </row>
    <row r="91" spans="1:14" x14ac:dyDescent="0.35">
      <c r="A91" s="2">
        <v>90</v>
      </c>
      <c r="B91" s="2">
        <v>6</v>
      </c>
      <c r="C91" s="2">
        <v>1987</v>
      </c>
      <c r="D91" s="2">
        <v>895</v>
      </c>
      <c r="E91" s="3">
        <f t="shared" si="14"/>
        <v>879.16666666666663</v>
      </c>
      <c r="F91" s="3">
        <f t="shared" si="15"/>
        <v>876.83333333333326</v>
      </c>
      <c r="G91" s="5">
        <f t="shared" si="16"/>
        <v>1.020718494582779</v>
      </c>
      <c r="H91" s="5">
        <v>1.0258586651849506</v>
      </c>
      <c r="I91" s="3">
        <f t="shared" si="10"/>
        <v>872.43986952007833</v>
      </c>
      <c r="J91" s="3">
        <f t="shared" si="9"/>
        <v>931.31012322226047</v>
      </c>
      <c r="K91" s="3">
        <f t="shared" si="11"/>
        <v>955.39255988202001</v>
      </c>
      <c r="L91" s="9">
        <f t="shared" si="12"/>
        <v>6.7477720538569846E-2</v>
      </c>
      <c r="N91" s="5">
        <f t="shared" si="13"/>
        <v>0.93678770128848632</v>
      </c>
    </row>
    <row r="92" spans="1:14" x14ac:dyDescent="0.35">
      <c r="A92" s="2">
        <v>91</v>
      </c>
      <c r="B92" s="2">
        <v>7</v>
      </c>
      <c r="C92" s="2">
        <v>1987</v>
      </c>
      <c r="D92" s="2">
        <v>962</v>
      </c>
      <c r="E92" s="3">
        <f t="shared" si="14"/>
        <v>880.08333333333337</v>
      </c>
      <c r="F92" s="3">
        <f t="shared" si="15"/>
        <v>879.625</v>
      </c>
      <c r="G92" s="5">
        <f t="shared" si="16"/>
        <v>1.0936478613045333</v>
      </c>
      <c r="H92" s="5">
        <v>1.074335618594892</v>
      </c>
      <c r="I92" s="3">
        <f t="shared" si="10"/>
        <v>895.43712723421186</v>
      </c>
      <c r="J92" s="3">
        <f t="shared" si="9"/>
        <v>935.60335741191761</v>
      </c>
      <c r="K92" s="3">
        <f t="shared" si="11"/>
        <v>1005.1520117445904</v>
      </c>
      <c r="L92" s="9">
        <f t="shared" si="12"/>
        <v>4.485656106506275E-2</v>
      </c>
      <c r="N92" s="5">
        <f t="shared" si="13"/>
        <v>0.95706916840399725</v>
      </c>
    </row>
    <row r="93" spans="1:14" x14ac:dyDescent="0.35">
      <c r="A93" s="2">
        <v>92</v>
      </c>
      <c r="B93" s="2">
        <v>8</v>
      </c>
      <c r="C93" s="2">
        <v>1987</v>
      </c>
      <c r="D93" s="2">
        <v>990</v>
      </c>
      <c r="E93" s="3">
        <f t="shared" si="14"/>
        <v>886.41666666666663</v>
      </c>
      <c r="F93" s="3">
        <f t="shared" si="15"/>
        <v>883.25</v>
      </c>
      <c r="G93" s="5">
        <f t="shared" si="16"/>
        <v>1.120860458533824</v>
      </c>
      <c r="H93" s="5">
        <v>1.0436709597125189</v>
      </c>
      <c r="I93" s="3">
        <f t="shared" si="10"/>
        <v>948.57482694804241</v>
      </c>
      <c r="J93" s="3">
        <f t="shared" si="9"/>
        <v>939.89659160157487</v>
      </c>
      <c r="K93" s="3">
        <f t="shared" si="11"/>
        <v>980.94277778734102</v>
      </c>
      <c r="L93" s="9">
        <f t="shared" si="12"/>
        <v>9.1487093057161465E-3</v>
      </c>
      <c r="N93" s="5">
        <f t="shared" si="13"/>
        <v>1.0092331809946029</v>
      </c>
    </row>
    <row r="94" spans="1:14" x14ac:dyDescent="0.35">
      <c r="A94" s="2">
        <v>93</v>
      </c>
      <c r="B94" s="2">
        <v>9</v>
      </c>
      <c r="C94" s="2">
        <v>1987</v>
      </c>
      <c r="D94" s="2">
        <v>882</v>
      </c>
      <c r="E94" s="3">
        <f t="shared" si="14"/>
        <v>895.75</v>
      </c>
      <c r="F94" s="3">
        <f t="shared" si="15"/>
        <v>891.08333333333326</v>
      </c>
      <c r="G94" s="5">
        <f t="shared" si="16"/>
        <v>0.9898064154119518</v>
      </c>
      <c r="H94" s="5">
        <v>0.98009527408841146</v>
      </c>
      <c r="I94" s="3">
        <f t="shared" si="10"/>
        <v>899.91251189365232</v>
      </c>
      <c r="J94" s="3">
        <f t="shared" si="9"/>
        <v>944.18982579123212</v>
      </c>
      <c r="K94" s="3">
        <f t="shared" si="11"/>
        <v>925.39598610034716</v>
      </c>
      <c r="L94" s="9">
        <f t="shared" si="12"/>
        <v>4.9201798299713329E-2</v>
      </c>
      <c r="N94" s="5">
        <f t="shared" si="13"/>
        <v>0.95310549564492986</v>
      </c>
    </row>
    <row r="95" spans="1:14" x14ac:dyDescent="0.35">
      <c r="A95" s="2">
        <v>94</v>
      </c>
      <c r="B95" s="2">
        <v>10</v>
      </c>
      <c r="C95" s="2">
        <v>1987</v>
      </c>
      <c r="D95" s="2">
        <v>936</v>
      </c>
      <c r="E95" s="3">
        <f t="shared" si="14"/>
        <v>901.5</v>
      </c>
      <c r="F95" s="3">
        <f t="shared" si="15"/>
        <v>898.625</v>
      </c>
      <c r="G95" s="5">
        <f t="shared" si="16"/>
        <v>1.0415913200723328</v>
      </c>
      <c r="H95" s="5">
        <v>1.0038502199915149</v>
      </c>
      <c r="I95" s="3">
        <f t="shared" si="10"/>
        <v>932.41001631489564</v>
      </c>
      <c r="J95" s="3">
        <f t="shared" si="9"/>
        <v>948.48305998088927</v>
      </c>
      <c r="K95" s="3">
        <f t="shared" si="11"/>
        <v>952.13492842004098</v>
      </c>
      <c r="L95" s="9">
        <f t="shared" si="12"/>
        <v>1.7238171388932671E-2</v>
      </c>
      <c r="N95" s="5">
        <f t="shared" si="13"/>
        <v>0.9830539475672686</v>
      </c>
    </row>
    <row r="96" spans="1:14" x14ac:dyDescent="0.35">
      <c r="A96" s="2">
        <v>95</v>
      </c>
      <c r="B96" s="2">
        <v>11</v>
      </c>
      <c r="C96" s="2">
        <v>1987</v>
      </c>
      <c r="D96" s="2">
        <v>997</v>
      </c>
      <c r="E96" s="3">
        <f t="shared" si="14"/>
        <v>909.5</v>
      </c>
      <c r="F96" s="3">
        <f t="shared" si="15"/>
        <v>905.5</v>
      </c>
      <c r="G96" s="5">
        <f t="shared" si="16"/>
        <v>1.1010491441192711</v>
      </c>
      <c r="H96" s="5">
        <v>1.0351632765769903</v>
      </c>
      <c r="I96" s="3">
        <f t="shared" si="10"/>
        <v>963.13308495333604</v>
      </c>
      <c r="J96" s="3">
        <f t="shared" si="9"/>
        <v>952.77629417054663</v>
      </c>
      <c r="K96" s="3">
        <f t="shared" si="11"/>
        <v>986.27903051846545</v>
      </c>
      <c r="L96" s="9">
        <f t="shared" si="12"/>
        <v>1.0753229169041678E-2</v>
      </c>
      <c r="N96" s="5">
        <f t="shared" si="13"/>
        <v>1.010870118039414</v>
      </c>
    </row>
    <row r="97" spans="1:14" x14ac:dyDescent="0.35">
      <c r="A97" s="2">
        <v>96</v>
      </c>
      <c r="B97" s="2">
        <v>12</v>
      </c>
      <c r="C97" s="2">
        <v>1987</v>
      </c>
      <c r="D97" s="2">
        <v>1305</v>
      </c>
      <c r="E97" s="3">
        <f t="shared" si="14"/>
        <v>918.91666666666663</v>
      </c>
      <c r="F97" s="3">
        <f t="shared" si="15"/>
        <v>914.20833333333326</v>
      </c>
      <c r="G97" s="5">
        <f t="shared" si="16"/>
        <v>1.427464564058156</v>
      </c>
      <c r="H97" s="5">
        <v>1.4266005830974453</v>
      </c>
      <c r="I97" s="3">
        <f t="shared" si="10"/>
        <v>914.76199818072041</v>
      </c>
      <c r="J97" s="3">
        <f t="shared" si="9"/>
        <v>957.06952836020378</v>
      </c>
      <c r="K97" s="3">
        <f t="shared" si="11"/>
        <v>1365.3559472234638</v>
      </c>
      <c r="L97" s="9">
        <f t="shared" si="12"/>
        <v>4.6249767987328563E-2</v>
      </c>
      <c r="N97" s="5">
        <f t="shared" si="13"/>
        <v>0.95579471613523104</v>
      </c>
    </row>
    <row r="98" spans="1:14" x14ac:dyDescent="0.35">
      <c r="A98" s="2">
        <v>97</v>
      </c>
      <c r="B98" s="2">
        <v>1</v>
      </c>
      <c r="C98" s="2">
        <v>1988</v>
      </c>
      <c r="D98" s="2">
        <v>866</v>
      </c>
      <c r="E98" s="3">
        <f t="shared" si="14"/>
        <v>923.91666666666663</v>
      </c>
      <c r="F98" s="3">
        <f t="shared" si="15"/>
        <v>921.41666666666663</v>
      </c>
      <c r="G98" s="5">
        <f t="shared" si="16"/>
        <v>0.93985710409695222</v>
      </c>
      <c r="H98" s="5">
        <v>0.92122151498014071</v>
      </c>
      <c r="I98" s="3">
        <f t="shared" si="10"/>
        <v>940.05620354912014</v>
      </c>
      <c r="J98" s="3">
        <f t="shared" si="9"/>
        <v>961.36276254986092</v>
      </c>
      <c r="K98" s="3">
        <f t="shared" si="11"/>
        <v>885.62806056167619</v>
      </c>
      <c r="L98" s="9">
        <f t="shared" si="12"/>
        <v>2.2665196953436714E-2</v>
      </c>
      <c r="N98" s="5">
        <f t="shared" si="13"/>
        <v>0.97783712888542873</v>
      </c>
    </row>
    <row r="99" spans="1:14" x14ac:dyDescent="0.35">
      <c r="A99" s="2">
        <v>98</v>
      </c>
      <c r="B99" s="2">
        <v>2</v>
      </c>
      <c r="C99" s="2">
        <v>1988</v>
      </c>
      <c r="D99" s="2">
        <v>805</v>
      </c>
      <c r="E99" s="3">
        <f t="shared" si="14"/>
        <v>929.75</v>
      </c>
      <c r="F99" s="3">
        <f t="shared" si="15"/>
        <v>926.83333333333326</v>
      </c>
      <c r="G99" s="5">
        <f t="shared" si="16"/>
        <v>0.86854882215428886</v>
      </c>
      <c r="H99" s="5">
        <v>0.86983928434633317</v>
      </c>
      <c r="I99" s="3">
        <f t="shared" si="10"/>
        <v>925.45831682566666</v>
      </c>
      <c r="J99" s="3">
        <f t="shared" si="9"/>
        <v>965.65599673951829</v>
      </c>
      <c r="K99" s="3">
        <f t="shared" si="11"/>
        <v>839.96552112864765</v>
      </c>
      <c r="L99" s="9">
        <f t="shared" si="12"/>
        <v>4.3435429973475347E-2</v>
      </c>
      <c r="N99" s="5">
        <f t="shared" si="13"/>
        <v>0.95837267096194012</v>
      </c>
    </row>
    <row r="100" spans="1:14" x14ac:dyDescent="0.35">
      <c r="A100" s="2">
        <v>99</v>
      </c>
      <c r="B100" s="2">
        <v>3</v>
      </c>
      <c r="C100" s="2">
        <v>1988</v>
      </c>
      <c r="D100" s="2">
        <v>905</v>
      </c>
      <c r="E100" s="3">
        <f t="shared" si="14"/>
        <v>934.33333333333337</v>
      </c>
      <c r="F100" s="3">
        <f t="shared" si="15"/>
        <v>932.04166666666674</v>
      </c>
      <c r="G100" s="5">
        <f t="shared" si="16"/>
        <v>0.97098663328713841</v>
      </c>
      <c r="H100" s="5">
        <v>0.94963362321158284</v>
      </c>
      <c r="I100" s="3">
        <f t="shared" si="10"/>
        <v>952.99911237279537</v>
      </c>
      <c r="J100" s="3">
        <f t="shared" si="9"/>
        <v>969.94923092917543</v>
      </c>
      <c r="K100" s="3">
        <f t="shared" si="11"/>
        <v>921.09640249856113</v>
      </c>
      <c r="L100" s="9">
        <f t="shared" si="12"/>
        <v>1.778608010890733E-2</v>
      </c>
      <c r="N100" s="5">
        <f t="shared" si="13"/>
        <v>0.98252473633064019</v>
      </c>
    </row>
    <row r="101" spans="1:14" x14ac:dyDescent="0.35">
      <c r="A101" s="2">
        <v>100</v>
      </c>
      <c r="B101" s="2">
        <v>4</v>
      </c>
      <c r="C101" s="2">
        <v>1988</v>
      </c>
      <c r="D101" s="2">
        <v>873</v>
      </c>
      <c r="E101" s="3">
        <f t="shared" si="14"/>
        <v>940.25</v>
      </c>
      <c r="F101" s="3">
        <f t="shared" si="15"/>
        <v>937.29166666666674</v>
      </c>
      <c r="G101" s="5">
        <f t="shared" si="16"/>
        <v>0.93140697932873961</v>
      </c>
      <c r="H101" s="5">
        <v>0.9517704709425957</v>
      </c>
      <c r="I101" s="3">
        <f t="shared" si="10"/>
        <v>917.23795458312065</v>
      </c>
      <c r="J101" s="3">
        <f t="shared" si="9"/>
        <v>974.24246511883268</v>
      </c>
      <c r="K101" s="3">
        <f t="shared" si="11"/>
        <v>927.25520983842671</v>
      </c>
      <c r="L101" s="9">
        <f t="shared" si="12"/>
        <v>6.214800668777401E-2</v>
      </c>
      <c r="N101" s="5">
        <f t="shared" si="13"/>
        <v>0.94148837422236686</v>
      </c>
    </row>
    <row r="102" spans="1:14" x14ac:dyDescent="0.35">
      <c r="A102" s="2">
        <v>101</v>
      </c>
      <c r="B102" s="2">
        <v>5</v>
      </c>
      <c r="C102" s="2">
        <v>1988</v>
      </c>
      <c r="D102" s="2">
        <v>1024</v>
      </c>
      <c r="E102" s="3">
        <f t="shared" si="14"/>
        <v>943.16666666666663</v>
      </c>
      <c r="F102" s="3">
        <f t="shared" si="15"/>
        <v>941.70833333333326</v>
      </c>
      <c r="G102" s="5">
        <f t="shared" si="16"/>
        <v>1.0873855139153135</v>
      </c>
      <c r="H102" s="5">
        <v>1.0209955762656295</v>
      </c>
      <c r="I102" s="3">
        <f t="shared" si="10"/>
        <v>1002.942641284852</v>
      </c>
      <c r="J102" s="3">
        <f t="shared" si="9"/>
        <v>978.53569930848994</v>
      </c>
      <c r="K102" s="3">
        <f t="shared" si="11"/>
        <v>999.08062021196247</v>
      </c>
      <c r="L102" s="9">
        <f t="shared" si="12"/>
        <v>2.4335331824255402E-2</v>
      </c>
      <c r="N102" s="5">
        <f t="shared" si="13"/>
        <v>1.024942311244863</v>
      </c>
    </row>
    <row r="103" spans="1:14" x14ac:dyDescent="0.35">
      <c r="A103" s="2">
        <v>102</v>
      </c>
      <c r="B103" s="2">
        <v>6</v>
      </c>
      <c r="C103" s="2">
        <v>1988</v>
      </c>
      <c r="D103" s="2">
        <v>985</v>
      </c>
      <c r="E103" s="3">
        <f t="shared" si="14"/>
        <v>953.33333333333337</v>
      </c>
      <c r="F103" s="3">
        <f t="shared" si="15"/>
        <v>948.25</v>
      </c>
      <c r="G103" s="5">
        <f t="shared" si="16"/>
        <v>1.0387556024255207</v>
      </c>
      <c r="H103" s="5">
        <v>1.0258586651849506</v>
      </c>
      <c r="I103" s="3">
        <f t="shared" si="10"/>
        <v>960.17125304723697</v>
      </c>
      <c r="J103" s="3">
        <f t="shared" si="9"/>
        <v>982.82893349814708</v>
      </c>
      <c r="K103" s="3">
        <f t="shared" si="11"/>
        <v>1008.2435778235578</v>
      </c>
      <c r="L103" s="9">
        <f t="shared" si="12"/>
        <v>2.3597540937622088E-2</v>
      </c>
      <c r="N103" s="5">
        <f t="shared" si="13"/>
        <v>0.97694646577989375</v>
      </c>
    </row>
    <row r="104" spans="1:14" x14ac:dyDescent="0.35">
      <c r="A104" s="2">
        <v>103</v>
      </c>
      <c r="B104" s="2">
        <v>7</v>
      </c>
      <c r="C104" s="2">
        <v>1988</v>
      </c>
      <c r="D104" s="2">
        <v>1049</v>
      </c>
      <c r="E104" s="3">
        <f t="shared" si="14"/>
        <v>960.83333333333337</v>
      </c>
      <c r="F104" s="3">
        <f t="shared" si="15"/>
        <v>957.08333333333337</v>
      </c>
      <c r="G104" s="5">
        <f t="shared" si="16"/>
        <v>1.0960383108402263</v>
      </c>
      <c r="H104" s="5">
        <v>1.074335618594892</v>
      </c>
      <c r="I104" s="3">
        <f t="shared" si="10"/>
        <v>976.41740797160935</v>
      </c>
      <c r="J104" s="3">
        <f t="shared" si="9"/>
        <v>987.12216768780434</v>
      </c>
      <c r="K104" s="3">
        <f t="shared" si="11"/>
        <v>1060.500504651608</v>
      </c>
      <c r="L104" s="9">
        <f t="shared" si="12"/>
        <v>1.0963302813735009E-2</v>
      </c>
      <c r="N104" s="5">
        <f t="shared" si="13"/>
        <v>0.98915558776147294</v>
      </c>
    </row>
    <row r="105" spans="1:14" x14ac:dyDescent="0.35">
      <c r="A105" s="2">
        <v>104</v>
      </c>
      <c r="B105" s="2">
        <v>8</v>
      </c>
      <c r="C105" s="2">
        <v>1988</v>
      </c>
      <c r="D105" s="2">
        <v>1034</v>
      </c>
      <c r="E105" s="3">
        <f t="shared" si="14"/>
        <v>968.08333333333337</v>
      </c>
      <c r="F105" s="3">
        <f t="shared" si="15"/>
        <v>964.45833333333337</v>
      </c>
      <c r="G105" s="5">
        <f t="shared" si="16"/>
        <v>1.0721043763770683</v>
      </c>
      <c r="H105" s="5">
        <v>1.0436709597125189</v>
      </c>
      <c r="I105" s="3">
        <f t="shared" si="10"/>
        <v>990.7337081457332</v>
      </c>
      <c r="J105" s="3">
        <f t="shared" si="9"/>
        <v>991.41540187746159</v>
      </c>
      <c r="K105" s="3">
        <f t="shared" si="11"/>
        <v>1034.7114639512229</v>
      </c>
      <c r="L105" s="9">
        <f t="shared" si="12"/>
        <v>6.8806958532192236E-4</v>
      </c>
      <c r="N105" s="5">
        <f t="shared" si="13"/>
        <v>0.99931240352889683</v>
      </c>
    </row>
    <row r="106" spans="1:14" x14ac:dyDescent="0.35">
      <c r="A106" s="2">
        <v>105</v>
      </c>
      <c r="B106" s="2">
        <v>9</v>
      </c>
      <c r="C106" s="2">
        <v>1988</v>
      </c>
      <c r="D106" s="2">
        <v>951</v>
      </c>
      <c r="E106" s="3">
        <f t="shared" si="14"/>
        <v>971.75</v>
      </c>
      <c r="F106" s="3">
        <f t="shared" si="15"/>
        <v>969.91666666666674</v>
      </c>
      <c r="G106" s="5">
        <f t="shared" si="16"/>
        <v>0.98049660623764923</v>
      </c>
      <c r="H106" s="5">
        <v>0.98009527408841146</v>
      </c>
      <c r="I106" s="3">
        <f t="shared" si="10"/>
        <v>970.31383085131904</v>
      </c>
      <c r="J106" s="3">
        <f t="shared" si="9"/>
        <v>995.70863606711873</v>
      </c>
      <c r="K106" s="3">
        <f t="shared" si="11"/>
        <v>975.88932857840109</v>
      </c>
      <c r="L106" s="9">
        <f t="shared" si="12"/>
        <v>2.6171744036173599E-2</v>
      </c>
      <c r="N106" s="5">
        <f t="shared" si="13"/>
        <v>0.97449574675167527</v>
      </c>
    </row>
    <row r="107" spans="1:14" x14ac:dyDescent="0.35">
      <c r="A107" s="2">
        <v>106</v>
      </c>
      <c r="B107" s="2">
        <v>10</v>
      </c>
      <c r="C107" s="2">
        <v>1988</v>
      </c>
      <c r="D107" s="2">
        <v>1010</v>
      </c>
      <c r="E107" s="3">
        <f t="shared" si="14"/>
        <v>977.5</v>
      </c>
      <c r="F107" s="3">
        <f t="shared" si="15"/>
        <v>974.625</v>
      </c>
      <c r="G107" s="5">
        <f t="shared" si="16"/>
        <v>1.0362960112863921</v>
      </c>
      <c r="H107" s="5">
        <v>1.0038502199915149</v>
      </c>
      <c r="I107" s="3">
        <f t="shared" si="10"/>
        <v>1006.1261928184238</v>
      </c>
      <c r="J107" s="3">
        <f t="shared" si="9"/>
        <v>1000.001870256776</v>
      </c>
      <c r="K107" s="3">
        <f t="shared" si="11"/>
        <v>1003.852097449191</v>
      </c>
      <c r="L107" s="9">
        <f t="shared" si="12"/>
        <v>6.0870322285237841E-3</v>
      </c>
      <c r="N107" s="5">
        <f t="shared" si="13"/>
        <v>1.0061243111076132</v>
      </c>
    </row>
    <row r="108" spans="1:14" x14ac:dyDescent="0.35">
      <c r="A108" s="2">
        <v>107</v>
      </c>
      <c r="B108" s="2">
        <v>11</v>
      </c>
      <c r="C108" s="2">
        <v>1988</v>
      </c>
      <c r="D108" s="2">
        <v>1016</v>
      </c>
      <c r="E108" s="3">
        <f t="shared" si="14"/>
        <v>983.66666666666663</v>
      </c>
      <c r="F108" s="3">
        <f t="shared" si="15"/>
        <v>980.58333333333326</v>
      </c>
      <c r="G108" s="5">
        <f t="shared" si="16"/>
        <v>1.0361179569983854</v>
      </c>
      <c r="H108" s="5">
        <v>1.0351632765769903</v>
      </c>
      <c r="I108" s="3">
        <f t="shared" si="10"/>
        <v>981.48767734462319</v>
      </c>
      <c r="J108" s="3">
        <f t="shared" si="9"/>
        <v>1004.2951044464332</v>
      </c>
      <c r="K108" s="3">
        <f t="shared" si="11"/>
        <v>1039.6094109690005</v>
      </c>
      <c r="L108" s="9">
        <f t="shared" si="12"/>
        <v>2.3237609221457151E-2</v>
      </c>
      <c r="N108" s="5">
        <f t="shared" si="13"/>
        <v>0.97729011422954071</v>
      </c>
    </row>
    <row r="109" spans="1:14" x14ac:dyDescent="0.35">
      <c r="A109" s="2">
        <v>108</v>
      </c>
      <c r="B109" s="2">
        <v>12</v>
      </c>
      <c r="C109" s="2">
        <v>1988</v>
      </c>
      <c r="D109" s="2">
        <v>1378</v>
      </c>
      <c r="E109" s="3">
        <f t="shared" si="14"/>
        <v>985.25</v>
      </c>
      <c r="F109" s="3">
        <f t="shared" si="15"/>
        <v>984.45833333333326</v>
      </c>
      <c r="G109" s="5">
        <f t="shared" si="16"/>
        <v>1.3997545181360309</v>
      </c>
      <c r="H109" s="5">
        <v>1.4266005830974453</v>
      </c>
      <c r="I109" s="3">
        <f t="shared" si="10"/>
        <v>965.93259271496765</v>
      </c>
      <c r="J109" s="3">
        <f t="shared" si="9"/>
        <v>1008.5883386360904</v>
      </c>
      <c r="K109" s="3">
        <f t="shared" si="11"/>
        <v>1438.8527120035301</v>
      </c>
      <c r="L109" s="9">
        <f t="shared" si="12"/>
        <v>4.4160168362503693E-2</v>
      </c>
      <c r="N109" s="5">
        <f t="shared" si="13"/>
        <v>0.95770747659168276</v>
      </c>
    </row>
    <row r="110" spans="1:14" x14ac:dyDescent="0.35">
      <c r="A110" s="2">
        <v>109</v>
      </c>
      <c r="B110" s="2">
        <v>1</v>
      </c>
      <c r="C110" s="2">
        <v>1989</v>
      </c>
      <c r="D110" s="2">
        <v>915</v>
      </c>
      <c r="E110" s="3">
        <f t="shared" si="14"/>
        <v>991.33333333333337</v>
      </c>
      <c r="F110" s="3">
        <f t="shared" si="15"/>
        <v>988.29166666666674</v>
      </c>
      <c r="G110" s="5">
        <f t="shared" si="16"/>
        <v>0.92584004384670515</v>
      </c>
      <c r="H110" s="5">
        <v>0.92122151498014071</v>
      </c>
      <c r="I110" s="3">
        <f t="shared" si="10"/>
        <v>993.24645063215348</v>
      </c>
      <c r="J110" s="3">
        <f t="shared" si="9"/>
        <v>1012.8815728257476</v>
      </c>
      <c r="K110" s="3">
        <f t="shared" si="11"/>
        <v>933.08829701400293</v>
      </c>
      <c r="L110" s="9">
        <f t="shared" si="12"/>
        <v>1.9768630616396648E-2</v>
      </c>
      <c r="N110" s="5">
        <f t="shared" si="13"/>
        <v>0.98061459234684678</v>
      </c>
    </row>
    <row r="111" spans="1:14" x14ac:dyDescent="0.35">
      <c r="A111" s="2">
        <v>110</v>
      </c>
      <c r="B111" s="2">
        <v>2</v>
      </c>
      <c r="C111" s="2">
        <v>1989</v>
      </c>
      <c r="D111" s="2">
        <v>854</v>
      </c>
      <c r="E111" s="3">
        <f t="shared" si="14"/>
        <v>995.41666666666663</v>
      </c>
      <c r="F111" s="3">
        <f t="shared" si="15"/>
        <v>993.375</v>
      </c>
      <c r="G111" s="5">
        <f t="shared" si="16"/>
        <v>0.85969548257203976</v>
      </c>
      <c r="H111" s="5">
        <v>0.86983928434633317</v>
      </c>
      <c r="I111" s="3">
        <f t="shared" si="10"/>
        <v>981.7905621976638</v>
      </c>
      <c r="J111" s="3">
        <f t="shared" si="9"/>
        <v>1017.1748070154049</v>
      </c>
      <c r="K111" s="3">
        <f t="shared" si="11"/>
        <v>884.7786061893994</v>
      </c>
      <c r="L111" s="9">
        <f t="shared" si="12"/>
        <v>3.6040522470022714E-2</v>
      </c>
      <c r="N111" s="5">
        <f t="shared" si="13"/>
        <v>0.96521321156039486</v>
      </c>
    </row>
    <row r="112" spans="1:14" x14ac:dyDescent="0.35">
      <c r="A112" s="2">
        <v>111</v>
      </c>
      <c r="B112" s="2">
        <v>3</v>
      </c>
      <c r="C112" s="2">
        <v>1989</v>
      </c>
      <c r="D112" s="2">
        <v>922</v>
      </c>
      <c r="E112" s="3">
        <f t="shared" si="14"/>
        <v>999.5</v>
      </c>
      <c r="F112" s="3">
        <f t="shared" si="15"/>
        <v>997.45833333333326</v>
      </c>
      <c r="G112" s="5">
        <f t="shared" si="16"/>
        <v>0.92434938802790434</v>
      </c>
      <c r="H112" s="5">
        <v>0.94963362321158284</v>
      </c>
      <c r="I112" s="3">
        <f t="shared" si="10"/>
        <v>970.90075315769866</v>
      </c>
      <c r="J112" s="3">
        <f t="shared" si="9"/>
        <v>1021.468041205062</v>
      </c>
      <c r="K112" s="3">
        <f t="shared" si="11"/>
        <v>970.02039696440147</v>
      </c>
      <c r="L112" s="9">
        <f t="shared" si="12"/>
        <v>5.2082860048157778E-2</v>
      </c>
      <c r="N112" s="5">
        <f t="shared" si="13"/>
        <v>0.95049547709029902</v>
      </c>
    </row>
    <row r="113" spans="1:14" x14ac:dyDescent="0.35">
      <c r="A113" s="2">
        <v>112</v>
      </c>
      <c r="B113" s="2">
        <v>4</v>
      </c>
      <c r="C113" s="2">
        <v>1989</v>
      </c>
      <c r="D113" s="2">
        <v>965</v>
      </c>
      <c r="E113" s="3">
        <f t="shared" si="14"/>
        <v>1000.9166666666666</v>
      </c>
      <c r="F113" s="3">
        <f t="shared" si="15"/>
        <v>1000.2083333333333</v>
      </c>
      <c r="G113" s="5">
        <f t="shared" si="16"/>
        <v>0.96479900020829001</v>
      </c>
      <c r="H113" s="5">
        <v>0.9517704709425957</v>
      </c>
      <c r="I113" s="3">
        <f t="shared" si="10"/>
        <v>1013.8999154326592</v>
      </c>
      <c r="J113" s="3">
        <f t="shared" si="9"/>
        <v>1025.7612753947192</v>
      </c>
      <c r="K113" s="3">
        <f t="shared" si="11"/>
        <v>976.28929215710946</v>
      </c>
      <c r="L113" s="9">
        <f t="shared" si="12"/>
        <v>1.1698748349336225E-2</v>
      </c>
      <c r="N113" s="5">
        <f t="shared" si="13"/>
        <v>0.98843652977882634</v>
      </c>
    </row>
    <row r="114" spans="1:14" x14ac:dyDescent="0.35">
      <c r="A114" s="2">
        <v>113</v>
      </c>
      <c r="B114" s="2">
        <v>5</v>
      </c>
      <c r="C114" s="2">
        <v>1989</v>
      </c>
      <c r="D114" s="2">
        <v>1014</v>
      </c>
      <c r="E114" s="3">
        <f t="shared" si="14"/>
        <v>1008.5833333333334</v>
      </c>
      <c r="F114" s="3">
        <f t="shared" si="15"/>
        <v>1004.75</v>
      </c>
      <c r="G114" s="5">
        <f t="shared" si="16"/>
        <v>1.0092062702164717</v>
      </c>
      <c r="H114" s="5">
        <v>1.0209955762656295</v>
      </c>
      <c r="I114" s="3">
        <f t="shared" si="10"/>
        <v>993.14827955355463</v>
      </c>
      <c r="J114" s="3">
        <f t="shared" si="9"/>
        <v>1030.0545095843765</v>
      </c>
      <c r="K114" s="3">
        <f t="shared" si="11"/>
        <v>1051.6810975981109</v>
      </c>
      <c r="L114" s="9">
        <f t="shared" si="12"/>
        <v>3.7160845757505827E-2</v>
      </c>
      <c r="N114" s="5">
        <f t="shared" si="13"/>
        <v>0.96417060486855843</v>
      </c>
    </row>
    <row r="115" spans="1:14" x14ac:dyDescent="0.35">
      <c r="A115" s="2">
        <v>114</v>
      </c>
      <c r="B115" s="2">
        <v>6</v>
      </c>
      <c r="C115" s="2">
        <v>1989</v>
      </c>
      <c r="D115" s="2">
        <v>1040</v>
      </c>
      <c r="E115" s="3">
        <f t="shared" si="14"/>
        <v>1007.75</v>
      </c>
      <c r="F115" s="3">
        <f t="shared" si="15"/>
        <v>1008.1666666666667</v>
      </c>
      <c r="G115" s="5">
        <f t="shared" si="16"/>
        <v>1.031575467019342</v>
      </c>
      <c r="H115" s="5">
        <v>1.0258586651849506</v>
      </c>
      <c r="I115" s="3">
        <f t="shared" si="10"/>
        <v>1013.784876313834</v>
      </c>
      <c r="J115" s="3">
        <f t="shared" si="9"/>
        <v>1034.3477437740337</v>
      </c>
      <c r="K115" s="3">
        <f t="shared" si="11"/>
        <v>1061.0945957650956</v>
      </c>
      <c r="L115" s="9">
        <f t="shared" si="12"/>
        <v>2.0283265158745789E-2</v>
      </c>
      <c r="N115" s="5">
        <f t="shared" si="13"/>
        <v>0.98011996682549729</v>
      </c>
    </row>
    <row r="116" spans="1:14" x14ac:dyDescent="0.35">
      <c r="A116" s="2">
        <v>115</v>
      </c>
      <c r="B116" s="2">
        <v>7</v>
      </c>
      <c r="C116" s="2">
        <v>1989</v>
      </c>
      <c r="D116" s="2">
        <v>1137</v>
      </c>
      <c r="E116" s="3">
        <f t="shared" si="14"/>
        <v>1012.3333333333334</v>
      </c>
      <c r="F116" s="3">
        <f t="shared" si="15"/>
        <v>1010.0416666666667</v>
      </c>
      <c r="G116" s="5">
        <f t="shared" si="16"/>
        <v>1.1256961346479104</v>
      </c>
      <c r="H116" s="5">
        <v>1.074335618594892</v>
      </c>
      <c r="I116" s="3">
        <f t="shared" si="10"/>
        <v>1058.3284965335747</v>
      </c>
      <c r="J116" s="3">
        <f t="shared" si="9"/>
        <v>1038.6409779636911</v>
      </c>
      <c r="K116" s="3">
        <f t="shared" si="11"/>
        <v>1115.8489975586256</v>
      </c>
      <c r="L116" s="9">
        <f t="shared" si="12"/>
        <v>1.8602464768139339E-2</v>
      </c>
      <c r="N116" s="5">
        <f t="shared" si="13"/>
        <v>1.0189550758997417</v>
      </c>
    </row>
    <row r="117" spans="1:14" x14ac:dyDescent="0.35">
      <c r="A117" s="2">
        <v>116</v>
      </c>
      <c r="B117" s="2">
        <v>8</v>
      </c>
      <c r="C117" s="2">
        <v>1989</v>
      </c>
      <c r="D117" s="2">
        <v>1026</v>
      </c>
      <c r="E117" s="3">
        <f t="shared" si="14"/>
        <v>1019.6666666666666</v>
      </c>
      <c r="F117" s="3">
        <f t="shared" si="15"/>
        <v>1016</v>
      </c>
      <c r="G117" s="5">
        <f t="shared" si="16"/>
        <v>1.0098425196850394</v>
      </c>
      <c r="H117" s="5">
        <v>1.0436709597125189</v>
      </c>
      <c r="I117" s="3">
        <f t="shared" si="10"/>
        <v>983.06845701888039</v>
      </c>
      <c r="J117" s="3">
        <f t="shared" si="9"/>
        <v>1042.9342121533482</v>
      </c>
      <c r="K117" s="3">
        <f t="shared" si="11"/>
        <v>1088.4801501151046</v>
      </c>
      <c r="L117" s="9">
        <f t="shared" si="12"/>
        <v>6.0896832470862187E-2</v>
      </c>
      <c r="N117" s="5">
        <f t="shared" si="13"/>
        <v>0.94259872345076989</v>
      </c>
    </row>
    <row r="118" spans="1:14" x14ac:dyDescent="0.35">
      <c r="A118" s="2">
        <v>117</v>
      </c>
      <c r="B118" s="2">
        <v>9</v>
      </c>
      <c r="C118" s="2">
        <v>1989</v>
      </c>
      <c r="D118" s="2">
        <v>992</v>
      </c>
      <c r="E118" s="3">
        <f t="shared" si="14"/>
        <v>1019</v>
      </c>
      <c r="F118" s="3">
        <f t="shared" si="15"/>
        <v>1019.3333333333333</v>
      </c>
      <c r="G118" s="5">
        <f t="shared" si="16"/>
        <v>0.97318508829300199</v>
      </c>
      <c r="H118" s="5">
        <v>0.98009527408841146</v>
      </c>
      <c r="I118" s="3">
        <f t="shared" si="10"/>
        <v>1012.1464986377586</v>
      </c>
      <c r="J118" s="3">
        <f t="shared" si="9"/>
        <v>1047.2274463430053</v>
      </c>
      <c r="K118" s="3">
        <f t="shared" si="11"/>
        <v>1026.3826710564551</v>
      </c>
      <c r="L118" s="9">
        <f t="shared" si="12"/>
        <v>3.465995066174913E-2</v>
      </c>
      <c r="N118" s="5">
        <f t="shared" si="13"/>
        <v>0.96650111890425328</v>
      </c>
    </row>
    <row r="119" spans="1:14" x14ac:dyDescent="0.35">
      <c r="A119" s="2">
        <v>118</v>
      </c>
      <c r="B119" s="2">
        <v>10</v>
      </c>
      <c r="C119" s="2">
        <v>1989</v>
      </c>
      <c r="D119" s="2">
        <v>1052</v>
      </c>
      <c r="E119" s="3">
        <f t="shared" si="14"/>
        <v>1022.4166666666666</v>
      </c>
      <c r="F119" s="3">
        <f t="shared" si="15"/>
        <v>1020.7083333333333</v>
      </c>
      <c r="G119" s="5">
        <f t="shared" si="16"/>
        <v>1.0306568151202189</v>
      </c>
      <c r="H119" s="5">
        <v>1.0038502199915149</v>
      </c>
      <c r="I119" s="3">
        <f t="shared" si="10"/>
        <v>1047.9651038069126</v>
      </c>
      <c r="J119" s="3">
        <f t="shared" si="9"/>
        <v>1051.5206805326625</v>
      </c>
      <c r="K119" s="3">
        <f t="shared" si="11"/>
        <v>1055.5692664783408</v>
      </c>
      <c r="L119" s="9">
        <f t="shared" si="12"/>
        <v>3.3928388577383565E-3</v>
      </c>
      <c r="N119" s="5">
        <f t="shared" si="13"/>
        <v>0.9966186335736652</v>
      </c>
    </row>
    <row r="120" spans="1:14" x14ac:dyDescent="0.35">
      <c r="A120" s="2">
        <v>119</v>
      </c>
      <c r="B120" s="2">
        <v>11</v>
      </c>
      <c r="C120" s="2">
        <v>1989</v>
      </c>
      <c r="D120" s="2">
        <v>1056</v>
      </c>
      <c r="E120" s="3">
        <f t="shared" si="14"/>
        <v>1025.9166666666667</v>
      </c>
      <c r="F120" s="3">
        <f t="shared" si="15"/>
        <v>1024.1666666666667</v>
      </c>
      <c r="G120" s="5">
        <f t="shared" si="16"/>
        <v>1.0310821806346622</v>
      </c>
      <c r="H120" s="5">
        <v>1.0351632765769903</v>
      </c>
      <c r="I120" s="3">
        <f t="shared" si="10"/>
        <v>1020.1289244841753</v>
      </c>
      <c r="J120" s="3">
        <f t="shared" si="9"/>
        <v>1055.8139147223199</v>
      </c>
      <c r="K120" s="3">
        <f t="shared" si="11"/>
        <v>1092.9397914195356</v>
      </c>
      <c r="L120" s="9">
        <f t="shared" si="12"/>
        <v>3.4980863086681434E-2</v>
      </c>
      <c r="N120" s="5">
        <f t="shared" si="13"/>
        <v>0.96620143972289885</v>
      </c>
    </row>
    <row r="121" spans="1:14" x14ac:dyDescent="0.35">
      <c r="A121" s="2">
        <v>120</v>
      </c>
      <c r="B121" s="2">
        <v>12</v>
      </c>
      <c r="C121" s="2">
        <v>1989</v>
      </c>
      <c r="D121" s="2">
        <v>1469</v>
      </c>
      <c r="E121" s="3">
        <f t="shared" si="14"/>
        <v>1029.25</v>
      </c>
      <c r="F121" s="3">
        <f t="shared" si="15"/>
        <v>1027.5833333333335</v>
      </c>
      <c r="G121" s="5">
        <f t="shared" si="16"/>
        <v>1.4295677560619575</v>
      </c>
      <c r="H121" s="5">
        <v>1.4266005830974453</v>
      </c>
      <c r="I121" s="3">
        <f t="shared" si="10"/>
        <v>1029.720594120673</v>
      </c>
      <c r="J121" s="3">
        <f t="shared" si="9"/>
        <v>1060.107148911977</v>
      </c>
      <c r="K121" s="3">
        <f t="shared" si="11"/>
        <v>1512.3494767835966</v>
      </c>
      <c r="L121" s="9">
        <f t="shared" si="12"/>
        <v>2.9509514488493281E-2</v>
      </c>
      <c r="N121" s="5">
        <f t="shared" si="13"/>
        <v>0.97133633631044691</v>
      </c>
    </row>
    <row r="122" spans="1:14" x14ac:dyDescent="0.35">
      <c r="A122" s="2">
        <v>121</v>
      </c>
      <c r="B122" s="2">
        <v>1</v>
      </c>
      <c r="C122" s="2">
        <v>1990</v>
      </c>
      <c r="D122" s="2">
        <v>916</v>
      </c>
      <c r="E122" s="3">
        <f t="shared" si="14"/>
        <v>1036.8333333333333</v>
      </c>
      <c r="F122" s="3">
        <f t="shared" si="15"/>
        <v>1033.0416666666665</v>
      </c>
      <c r="G122" s="5">
        <f t="shared" si="16"/>
        <v>0.88670189166296953</v>
      </c>
      <c r="H122" s="5">
        <v>0.92122151498014071</v>
      </c>
      <c r="I122" s="3">
        <f t="shared" si="10"/>
        <v>994.33196587874602</v>
      </c>
      <c r="J122" s="3">
        <f t="shared" si="9"/>
        <v>1064.4003831016344</v>
      </c>
      <c r="K122" s="3">
        <f t="shared" si="11"/>
        <v>980.54853346632979</v>
      </c>
      <c r="L122" s="9">
        <f t="shared" si="12"/>
        <v>7.0467831295119854E-2</v>
      </c>
      <c r="N122" s="5">
        <f t="shared" si="13"/>
        <v>0.93417099586274965</v>
      </c>
    </row>
    <row r="123" spans="1:14" x14ac:dyDescent="0.35">
      <c r="A123" s="2">
        <v>122</v>
      </c>
      <c r="B123" s="2">
        <v>2</v>
      </c>
      <c r="C123" s="2">
        <v>1990</v>
      </c>
      <c r="D123" s="2">
        <v>934</v>
      </c>
      <c r="E123" s="3">
        <f t="shared" si="14"/>
        <v>1036.9166666666667</v>
      </c>
      <c r="F123" s="3">
        <f t="shared" si="15"/>
        <v>1036.875</v>
      </c>
      <c r="G123" s="5">
        <f t="shared" si="16"/>
        <v>0.90078360458107298</v>
      </c>
      <c r="H123" s="5">
        <v>0.86983928434633317</v>
      </c>
      <c r="I123" s="3">
        <f t="shared" si="10"/>
        <v>1073.761575049904</v>
      </c>
      <c r="J123" s="3">
        <f t="shared" si="9"/>
        <v>1068.6936172912915</v>
      </c>
      <c r="K123" s="3">
        <f t="shared" si="11"/>
        <v>929.59169125015103</v>
      </c>
      <c r="L123" s="9">
        <f t="shared" si="12"/>
        <v>4.7198166486605679E-3</v>
      </c>
      <c r="N123" s="5">
        <f t="shared" si="13"/>
        <v>1.004742198958255</v>
      </c>
    </row>
    <row r="124" spans="1:14" x14ac:dyDescent="0.35">
      <c r="A124" s="2">
        <v>123</v>
      </c>
      <c r="B124" s="2">
        <v>3</v>
      </c>
      <c r="C124" s="2">
        <v>1990</v>
      </c>
      <c r="D124" s="2">
        <v>987</v>
      </c>
      <c r="E124" s="3">
        <f t="shared" si="14"/>
        <v>1043.5833333333333</v>
      </c>
      <c r="F124" s="3">
        <f t="shared" si="15"/>
        <v>1040.25</v>
      </c>
      <c r="G124" s="5">
        <f t="shared" si="16"/>
        <v>0.94881038211968272</v>
      </c>
      <c r="H124" s="5">
        <v>0.94963362321158284</v>
      </c>
      <c r="I124" s="3">
        <f t="shared" si="10"/>
        <v>1039.3482032176232</v>
      </c>
      <c r="J124" s="3">
        <f t="shared" si="9"/>
        <v>1072.9868514809486</v>
      </c>
      <c r="K124" s="3">
        <f t="shared" si="11"/>
        <v>1018.9443914302418</v>
      </c>
      <c r="L124" s="9">
        <f t="shared" si="12"/>
        <v>3.2365138227195347E-2</v>
      </c>
      <c r="N124" s="5">
        <f t="shared" si="13"/>
        <v>0.96864952425381812</v>
      </c>
    </row>
    <row r="125" spans="1:14" x14ac:dyDescent="0.35">
      <c r="A125" s="2">
        <v>124</v>
      </c>
      <c r="B125" s="2">
        <v>4</v>
      </c>
      <c r="C125" s="2">
        <v>1990</v>
      </c>
      <c r="D125" s="2">
        <v>1018</v>
      </c>
      <c r="E125" s="3">
        <f t="shared" si="14"/>
        <v>1049</v>
      </c>
      <c r="F125" s="3">
        <f t="shared" si="15"/>
        <v>1046.2916666666665</v>
      </c>
      <c r="G125" s="5">
        <f t="shared" si="16"/>
        <v>0.9729600573453866</v>
      </c>
      <c r="H125" s="5">
        <v>0.9517704709425957</v>
      </c>
      <c r="I125" s="3">
        <f t="shared" si="10"/>
        <v>1069.5856102698933</v>
      </c>
      <c r="J125" s="3">
        <f t="shared" si="9"/>
        <v>1077.2800856706058</v>
      </c>
      <c r="K125" s="3">
        <f t="shared" si="11"/>
        <v>1025.3233744757922</v>
      </c>
      <c r="L125" s="9">
        <f t="shared" si="12"/>
        <v>7.1938845538233858E-3</v>
      </c>
      <c r="N125" s="5">
        <f t="shared" si="13"/>
        <v>0.99285749778255439</v>
      </c>
    </row>
    <row r="126" spans="1:14" x14ac:dyDescent="0.35">
      <c r="A126" s="2">
        <v>125</v>
      </c>
      <c r="B126" s="2">
        <v>5</v>
      </c>
      <c r="C126" s="2">
        <v>1990</v>
      </c>
      <c r="D126" s="2">
        <v>1048</v>
      </c>
      <c r="E126" s="3">
        <f t="shared" si="14"/>
        <v>1053.4166666666667</v>
      </c>
      <c r="F126" s="3">
        <f t="shared" si="15"/>
        <v>1051.2083333333335</v>
      </c>
      <c r="G126" s="5">
        <f t="shared" si="16"/>
        <v>0.99694795671647696</v>
      </c>
      <c r="H126" s="5">
        <v>1.0209955762656295</v>
      </c>
      <c r="I126" s="3">
        <f t="shared" si="10"/>
        <v>1026.4491094399657</v>
      </c>
      <c r="J126" s="3">
        <f t="shared" si="9"/>
        <v>1081.5733198602632</v>
      </c>
      <c r="K126" s="3">
        <f t="shared" si="11"/>
        <v>1104.2815749842594</v>
      </c>
      <c r="L126" s="9">
        <f t="shared" si="12"/>
        <v>5.3703792923911593E-2</v>
      </c>
      <c r="N126" s="5">
        <f t="shared" si="13"/>
        <v>0.94903331155818516</v>
      </c>
    </row>
    <row r="127" spans="1:14" x14ac:dyDescent="0.35">
      <c r="A127" s="2">
        <v>126</v>
      </c>
      <c r="B127" s="2">
        <v>6</v>
      </c>
      <c r="C127" s="2">
        <v>1990</v>
      </c>
      <c r="D127" s="2">
        <v>1086</v>
      </c>
      <c r="E127" s="3">
        <f t="shared" si="14"/>
        <v>1056.25</v>
      </c>
      <c r="F127" s="3">
        <f t="shared" si="15"/>
        <v>1054.8333333333335</v>
      </c>
      <c r="G127" s="5">
        <f t="shared" si="16"/>
        <v>1.0295465318375729</v>
      </c>
      <c r="H127" s="5">
        <v>1.0258586651849506</v>
      </c>
      <c r="I127" s="3">
        <f t="shared" si="10"/>
        <v>1058.6253612277151</v>
      </c>
      <c r="J127" s="3">
        <f t="shared" si="9"/>
        <v>1085.8665540499205</v>
      </c>
      <c r="K127" s="3">
        <f t="shared" si="11"/>
        <v>1113.9456137066336</v>
      </c>
      <c r="L127" s="9">
        <f t="shared" si="12"/>
        <v>2.5732609306292443E-2</v>
      </c>
      <c r="N127" s="5">
        <f t="shared" si="13"/>
        <v>0.97491294605160739</v>
      </c>
    </row>
    <row r="128" spans="1:14" x14ac:dyDescent="0.35">
      <c r="A128" s="2">
        <v>127</v>
      </c>
      <c r="B128" s="2">
        <v>7</v>
      </c>
      <c r="C128" s="2">
        <v>1990</v>
      </c>
      <c r="D128" s="2">
        <v>1144</v>
      </c>
      <c r="E128" s="3">
        <f t="shared" si="14"/>
        <v>1060.0833333333333</v>
      </c>
      <c r="F128" s="3">
        <f t="shared" si="15"/>
        <v>1058.1666666666665</v>
      </c>
      <c r="G128" s="5">
        <f t="shared" si="16"/>
        <v>1.081115136241928</v>
      </c>
      <c r="H128" s="5">
        <v>1.074335618594892</v>
      </c>
      <c r="I128" s="3">
        <f t="shared" si="10"/>
        <v>1064.8441513055493</v>
      </c>
      <c r="J128" s="3">
        <f t="shared" si="9"/>
        <v>1090.1597882395777</v>
      </c>
      <c r="K128" s="3">
        <f t="shared" si="11"/>
        <v>1171.1974904656431</v>
      </c>
      <c r="L128" s="9">
        <f t="shared" si="12"/>
        <v>2.3774030127310414E-2</v>
      </c>
      <c r="N128" s="5">
        <f t="shared" si="13"/>
        <v>0.97677804922991252</v>
      </c>
    </row>
    <row r="129" spans="1:14" x14ac:dyDescent="0.35">
      <c r="A129" s="2">
        <v>128</v>
      </c>
      <c r="B129" s="2">
        <v>8</v>
      </c>
      <c r="C129" s="2">
        <v>1990</v>
      </c>
      <c r="D129" s="2">
        <v>1077</v>
      </c>
      <c r="E129" s="3">
        <f t="shared" si="14"/>
        <v>1060.6666666666667</v>
      </c>
      <c r="F129" s="3">
        <f t="shared" si="15"/>
        <v>1060.375</v>
      </c>
      <c r="G129" s="5">
        <f t="shared" si="16"/>
        <v>1.0156784156548391</v>
      </c>
      <c r="H129" s="5">
        <v>1.0436709597125189</v>
      </c>
      <c r="I129" s="3">
        <f t="shared" si="10"/>
        <v>1031.9344329525675</v>
      </c>
      <c r="J129" s="3">
        <f t="shared" si="9"/>
        <v>1094.4530224292348</v>
      </c>
      <c r="K129" s="3">
        <f t="shared" si="11"/>
        <v>1142.2488362789863</v>
      </c>
      <c r="L129" s="9">
        <f t="shared" si="12"/>
        <v>6.0583877696366153E-2</v>
      </c>
      <c r="N129" s="5">
        <f t="shared" si="13"/>
        <v>0.94287686342361066</v>
      </c>
    </row>
    <row r="130" spans="1:14" x14ac:dyDescent="0.35">
      <c r="A130" s="2">
        <v>129</v>
      </c>
      <c r="B130" s="2">
        <v>9</v>
      </c>
      <c r="C130" s="2">
        <v>1990</v>
      </c>
      <c r="D130" s="2">
        <v>1036</v>
      </c>
      <c r="E130" s="3">
        <f t="shared" si="14"/>
        <v>1064.9166666666667</v>
      </c>
      <c r="F130" s="3">
        <f t="shared" si="15"/>
        <v>1062.7916666666667</v>
      </c>
      <c r="G130" s="5">
        <f t="shared" si="16"/>
        <v>0.9747912337789626</v>
      </c>
      <c r="H130" s="5">
        <v>0.98009527408841146</v>
      </c>
      <c r="I130" s="3">
        <f t="shared" si="10"/>
        <v>1057.040093335401</v>
      </c>
      <c r="J130" s="3">
        <f t="shared" ref="J130:J193" si="17">$M$2+$M$3*A130</f>
        <v>1098.7462566188919</v>
      </c>
      <c r="K130" s="3">
        <f t="shared" si="11"/>
        <v>1076.876013534509</v>
      </c>
      <c r="L130" s="9">
        <f t="shared" si="12"/>
        <v>3.9455611519796291E-2</v>
      </c>
      <c r="N130" s="5">
        <f t="shared" si="13"/>
        <v>0.96204204289002015</v>
      </c>
    </row>
    <row r="131" spans="1:14" x14ac:dyDescent="0.35">
      <c r="A131" s="2">
        <v>130</v>
      </c>
      <c r="B131" s="2">
        <v>10</v>
      </c>
      <c r="C131" s="2">
        <v>1990</v>
      </c>
      <c r="D131" s="2">
        <v>1076</v>
      </c>
      <c r="E131" s="3">
        <f t="shared" si="14"/>
        <v>1068.5833333333333</v>
      </c>
      <c r="F131" s="3">
        <f t="shared" si="15"/>
        <v>1066.75</v>
      </c>
      <c r="G131" s="5">
        <f t="shared" si="16"/>
        <v>1.0086711975626905</v>
      </c>
      <c r="H131" s="5">
        <v>1.0038502199915149</v>
      </c>
      <c r="I131" s="3">
        <f t="shared" ref="I131:I194" si="18">D131/H131</f>
        <v>1071.8730529431921</v>
      </c>
      <c r="J131" s="3">
        <f t="shared" si="17"/>
        <v>1103.0394908085491</v>
      </c>
      <c r="K131" s="3">
        <f t="shared" ref="K131:K194" si="19">H131*J131</f>
        <v>1107.2864355074905</v>
      </c>
      <c r="L131" s="9">
        <f t="shared" ref="L131:L194" si="20">ABS(D131-K131)/D131</f>
        <v>2.9076612925177065E-2</v>
      </c>
      <c r="N131" s="5">
        <f t="shared" ref="N131:N194" si="21">D131/(H131*J131)</f>
        <v>0.97174494827695479</v>
      </c>
    </row>
    <row r="132" spans="1:14" x14ac:dyDescent="0.35">
      <c r="A132" s="2">
        <v>131</v>
      </c>
      <c r="B132" s="2">
        <v>11</v>
      </c>
      <c r="C132" s="2">
        <v>1990</v>
      </c>
      <c r="D132" s="2">
        <v>1114</v>
      </c>
      <c r="E132" s="3">
        <f t="shared" si="14"/>
        <v>1070.5833333333333</v>
      </c>
      <c r="F132" s="3">
        <f t="shared" si="15"/>
        <v>1069.5833333333333</v>
      </c>
      <c r="G132" s="5">
        <f t="shared" si="16"/>
        <v>1.0415270744059213</v>
      </c>
      <c r="H132" s="5">
        <v>1.0351632765769903</v>
      </c>
      <c r="I132" s="3">
        <f t="shared" si="18"/>
        <v>1076.1587328365258</v>
      </c>
      <c r="J132" s="3">
        <f t="shared" si="17"/>
        <v>1107.3327249982065</v>
      </c>
      <c r="K132" s="3">
        <f t="shared" si="19"/>
        <v>1146.2701718700707</v>
      </c>
      <c r="L132" s="9">
        <f t="shared" si="20"/>
        <v>2.896783830347462E-2</v>
      </c>
      <c r="N132" s="5">
        <f t="shared" si="21"/>
        <v>0.9718476737317312</v>
      </c>
    </row>
    <row r="133" spans="1:14" x14ac:dyDescent="0.35">
      <c r="A133" s="2">
        <v>132</v>
      </c>
      <c r="B133" s="2">
        <v>12</v>
      </c>
      <c r="C133" s="2">
        <v>1990</v>
      </c>
      <c r="D133" s="2">
        <v>1595</v>
      </c>
      <c r="E133" s="3">
        <f t="shared" si="14"/>
        <v>1075.4166666666667</v>
      </c>
      <c r="F133" s="3">
        <f t="shared" si="15"/>
        <v>1073</v>
      </c>
      <c r="G133" s="5">
        <f t="shared" si="16"/>
        <v>1.4864864864864864</v>
      </c>
      <c r="H133" s="5">
        <v>1.4266005830974453</v>
      </c>
      <c r="I133" s="3">
        <f t="shared" si="18"/>
        <v>1118.0424422208805</v>
      </c>
      <c r="J133" s="3">
        <f t="shared" si="17"/>
        <v>1111.6259591878638</v>
      </c>
      <c r="K133" s="3">
        <f t="shared" si="19"/>
        <v>1585.8462415636634</v>
      </c>
      <c r="L133" s="9">
        <f t="shared" si="20"/>
        <v>5.7390335024053935E-3</v>
      </c>
      <c r="N133" s="5">
        <f t="shared" si="21"/>
        <v>1.005772160122731</v>
      </c>
    </row>
    <row r="134" spans="1:14" x14ac:dyDescent="0.35">
      <c r="A134" s="2">
        <v>133</v>
      </c>
      <c r="B134" s="2">
        <v>1</v>
      </c>
      <c r="C134" s="2">
        <v>1991</v>
      </c>
      <c r="D134" s="2">
        <v>949</v>
      </c>
      <c r="E134" s="3">
        <f t="shared" si="14"/>
        <v>1085.9166666666667</v>
      </c>
      <c r="F134" s="3">
        <f t="shared" si="15"/>
        <v>1080.6666666666667</v>
      </c>
      <c r="G134" s="5">
        <f t="shared" si="16"/>
        <v>0.87816162862430591</v>
      </c>
      <c r="H134" s="5">
        <v>0.92122151498014071</v>
      </c>
      <c r="I134" s="3">
        <f t="shared" si="18"/>
        <v>1030.153969016299</v>
      </c>
      <c r="J134" s="3">
        <f t="shared" si="17"/>
        <v>1115.919193377521</v>
      </c>
      <c r="K134" s="3">
        <f t="shared" si="19"/>
        <v>1028.0087699186565</v>
      </c>
      <c r="L134" s="9">
        <f t="shared" si="20"/>
        <v>8.3254762822609615E-2</v>
      </c>
      <c r="N134" s="5">
        <f t="shared" si="21"/>
        <v>0.9231438755868705</v>
      </c>
    </row>
    <row r="135" spans="1:14" x14ac:dyDescent="0.35">
      <c r="A135" s="2">
        <v>134</v>
      </c>
      <c r="B135" s="2">
        <v>2</v>
      </c>
      <c r="C135" s="2">
        <v>1991</v>
      </c>
      <c r="D135" s="2">
        <v>930</v>
      </c>
      <c r="E135" s="3">
        <f t="shared" si="14"/>
        <v>1088.6666666666667</v>
      </c>
      <c r="F135" s="3">
        <f t="shared" si="15"/>
        <v>1087.2916666666667</v>
      </c>
      <c r="G135" s="5">
        <f t="shared" si="16"/>
        <v>0.85533627131634404</v>
      </c>
      <c r="H135" s="5">
        <v>0.86983928434633317</v>
      </c>
      <c r="I135" s="3">
        <f t="shared" si="18"/>
        <v>1069.1630244072919</v>
      </c>
      <c r="J135" s="3">
        <f t="shared" si="17"/>
        <v>1120.2124275671781</v>
      </c>
      <c r="K135" s="3">
        <f t="shared" si="19"/>
        <v>974.40477631090278</v>
      </c>
      <c r="L135" s="9">
        <f t="shared" si="20"/>
        <v>4.7747071302045994E-2</v>
      </c>
      <c r="N135" s="5">
        <f t="shared" si="21"/>
        <v>0.95442881912071564</v>
      </c>
    </row>
    <row r="136" spans="1:14" x14ac:dyDescent="0.35">
      <c r="A136" s="2">
        <v>135</v>
      </c>
      <c r="B136" s="2">
        <v>3</v>
      </c>
      <c r="C136" s="2">
        <v>1991</v>
      </c>
      <c r="D136" s="2">
        <v>1045</v>
      </c>
      <c r="E136" s="3">
        <f t="shared" si="14"/>
        <v>1088.3333333333333</v>
      </c>
      <c r="F136" s="3">
        <f t="shared" si="15"/>
        <v>1088.5</v>
      </c>
      <c r="G136" s="5">
        <f t="shared" si="16"/>
        <v>0.96003674781809833</v>
      </c>
      <c r="H136" s="5">
        <v>0.94963362321158284</v>
      </c>
      <c r="I136" s="3">
        <f t="shared" si="18"/>
        <v>1100.4243894249405</v>
      </c>
      <c r="J136" s="3">
        <f t="shared" si="17"/>
        <v>1124.5056617568353</v>
      </c>
      <c r="K136" s="3">
        <f t="shared" si="19"/>
        <v>1067.8683858960821</v>
      </c>
      <c r="L136" s="9">
        <f t="shared" si="20"/>
        <v>2.1883622867064256E-2</v>
      </c>
      <c r="N136" s="5">
        <f t="shared" si="21"/>
        <v>0.97858501459719438</v>
      </c>
    </row>
    <row r="137" spans="1:14" x14ac:dyDescent="0.35">
      <c r="A137" s="2">
        <v>136</v>
      </c>
      <c r="B137" s="2">
        <v>4</v>
      </c>
      <c r="C137" s="2">
        <v>1991</v>
      </c>
      <c r="D137" s="2">
        <v>1015</v>
      </c>
      <c r="E137" s="3">
        <f t="shared" si="14"/>
        <v>1093.1666666666667</v>
      </c>
      <c r="F137" s="3">
        <f t="shared" si="15"/>
        <v>1090.75</v>
      </c>
      <c r="G137" s="5">
        <f t="shared" si="16"/>
        <v>0.93055237222094889</v>
      </c>
      <c r="H137" s="5">
        <v>0.9517704709425957</v>
      </c>
      <c r="I137" s="3">
        <f t="shared" si="18"/>
        <v>1066.4335898074085</v>
      </c>
      <c r="J137" s="3">
        <f t="shared" si="17"/>
        <v>1128.7988959464926</v>
      </c>
      <c r="K137" s="3">
        <f t="shared" si="19"/>
        <v>1074.3574567944754</v>
      </c>
      <c r="L137" s="9">
        <f t="shared" si="20"/>
        <v>5.8480252999483166E-2</v>
      </c>
      <c r="N137" s="5">
        <f t="shared" si="21"/>
        <v>0.94475073783023922</v>
      </c>
    </row>
    <row r="138" spans="1:14" x14ac:dyDescent="0.35">
      <c r="A138" s="2">
        <v>137</v>
      </c>
      <c r="B138" s="2">
        <v>5</v>
      </c>
      <c r="C138" s="2">
        <v>1991</v>
      </c>
      <c r="D138" s="2">
        <v>1091</v>
      </c>
      <c r="E138" s="3">
        <f t="shared" si="14"/>
        <v>1092.9166666666667</v>
      </c>
      <c r="F138" s="3">
        <f t="shared" si="15"/>
        <v>1093.0416666666667</v>
      </c>
      <c r="G138" s="5">
        <f t="shared" si="16"/>
        <v>0.99813212366103754</v>
      </c>
      <c r="H138" s="5">
        <v>1.0209955762656295</v>
      </c>
      <c r="I138" s="3">
        <f t="shared" si="18"/>
        <v>1068.5648648845445</v>
      </c>
      <c r="J138" s="3">
        <f t="shared" si="17"/>
        <v>1133.0921301361498</v>
      </c>
      <c r="K138" s="3">
        <f t="shared" si="19"/>
        <v>1156.882052370408</v>
      </c>
      <c r="L138" s="9">
        <f t="shared" si="20"/>
        <v>6.038684910211551E-2</v>
      </c>
      <c r="N138" s="5">
        <f t="shared" si="21"/>
        <v>0.94305205769644529</v>
      </c>
    </row>
    <row r="139" spans="1:14" x14ac:dyDescent="0.35">
      <c r="A139" s="2">
        <v>138</v>
      </c>
      <c r="B139" s="2">
        <v>6</v>
      </c>
      <c r="C139" s="2">
        <v>1991</v>
      </c>
      <c r="D139" s="2">
        <v>1142</v>
      </c>
      <c r="E139" s="3">
        <f t="shared" si="14"/>
        <v>1096.5</v>
      </c>
      <c r="F139" s="3">
        <f t="shared" si="15"/>
        <v>1094.7083333333335</v>
      </c>
      <c r="G139" s="5">
        <f t="shared" si="16"/>
        <v>1.043200243596087</v>
      </c>
      <c r="H139" s="5">
        <v>1.0258586651849506</v>
      </c>
      <c r="I139" s="3">
        <f t="shared" si="18"/>
        <v>1113.2137776446139</v>
      </c>
      <c r="J139" s="3">
        <f t="shared" si="17"/>
        <v>1137.3853643258071</v>
      </c>
      <c r="K139" s="3">
        <f t="shared" si="19"/>
        <v>1166.7966316481713</v>
      </c>
      <c r="L139" s="9">
        <f t="shared" si="20"/>
        <v>2.171333769542149E-2</v>
      </c>
      <c r="N139" s="5">
        <f t="shared" si="21"/>
        <v>0.97874811173122378</v>
      </c>
    </row>
    <row r="140" spans="1:14" x14ac:dyDescent="0.35">
      <c r="A140" s="2">
        <v>139</v>
      </c>
      <c r="B140" s="2">
        <v>7</v>
      </c>
      <c r="C140" s="2">
        <v>1991</v>
      </c>
      <c r="D140" s="2">
        <v>1182</v>
      </c>
      <c r="E140" s="3">
        <f t="shared" si="14"/>
        <v>1101.1666666666667</v>
      </c>
      <c r="F140" s="3">
        <f t="shared" si="15"/>
        <v>1098.8333333333335</v>
      </c>
      <c r="G140" s="5">
        <f t="shared" si="16"/>
        <v>1.075686333990596</v>
      </c>
      <c r="H140" s="5">
        <v>1.074335618594892</v>
      </c>
      <c r="I140" s="3">
        <f t="shared" si="18"/>
        <v>1100.2148486391252</v>
      </c>
      <c r="J140" s="3">
        <f t="shared" si="17"/>
        <v>1141.6785985154643</v>
      </c>
      <c r="K140" s="3">
        <f t="shared" si="19"/>
        <v>1226.5459833726607</v>
      </c>
      <c r="L140" s="9">
        <f t="shared" si="20"/>
        <v>3.7686957168071619E-2</v>
      </c>
      <c r="N140" s="5">
        <f t="shared" si="21"/>
        <v>0.96368176654072801</v>
      </c>
    </row>
    <row r="141" spans="1:14" x14ac:dyDescent="0.35">
      <c r="A141" s="2">
        <v>140</v>
      </c>
      <c r="B141" s="2">
        <v>8</v>
      </c>
      <c r="C141" s="2">
        <v>1991</v>
      </c>
      <c r="D141" s="2">
        <v>1161</v>
      </c>
      <c r="E141" s="3">
        <f t="shared" si="14"/>
        <v>1104.3333333333333</v>
      </c>
      <c r="F141" s="3">
        <f t="shared" si="15"/>
        <v>1102.75</v>
      </c>
      <c r="G141" s="5">
        <f t="shared" si="16"/>
        <v>1.0528224892314668</v>
      </c>
      <c r="H141" s="5">
        <v>1.0436709597125189</v>
      </c>
      <c r="I141" s="3">
        <f t="shared" si="18"/>
        <v>1112.4195697845225</v>
      </c>
      <c r="J141" s="3">
        <f t="shared" si="17"/>
        <v>1145.9718327051214</v>
      </c>
      <c r="K141" s="3">
        <f t="shared" si="19"/>
        <v>1196.0175224428683</v>
      </c>
      <c r="L141" s="9">
        <f t="shared" si="20"/>
        <v>3.0161518038646265E-2</v>
      </c>
      <c r="N141" s="5">
        <f t="shared" si="21"/>
        <v>0.97072156403583043</v>
      </c>
    </row>
    <row r="142" spans="1:14" x14ac:dyDescent="0.35">
      <c r="A142" s="2">
        <v>141</v>
      </c>
      <c r="B142" s="2">
        <v>9</v>
      </c>
      <c r="C142" s="2">
        <v>1991</v>
      </c>
      <c r="D142" s="2">
        <v>1145</v>
      </c>
      <c r="E142" s="3">
        <f t="shared" si="14"/>
        <v>1111.3333333333333</v>
      </c>
      <c r="F142" s="3">
        <f t="shared" si="15"/>
        <v>1107.8333333333333</v>
      </c>
      <c r="G142" s="5">
        <f t="shared" si="16"/>
        <v>1.0335489694599067</v>
      </c>
      <c r="H142" s="5">
        <v>0.98009527408841146</v>
      </c>
      <c r="I142" s="3">
        <f t="shared" si="18"/>
        <v>1168.2537711091065</v>
      </c>
      <c r="J142" s="3">
        <f t="shared" si="17"/>
        <v>1150.2650668947786</v>
      </c>
      <c r="K142" s="3">
        <f t="shared" si="19"/>
        <v>1127.369356012563</v>
      </c>
      <c r="L142" s="9">
        <f t="shared" si="20"/>
        <v>1.5397942347106548E-2</v>
      </c>
      <c r="N142" s="5">
        <f t="shared" si="21"/>
        <v>1.0156387468697885</v>
      </c>
    </row>
    <row r="143" spans="1:14" x14ac:dyDescent="0.35">
      <c r="A143" s="2">
        <v>142</v>
      </c>
      <c r="B143" s="2">
        <v>10</v>
      </c>
      <c r="C143" s="2">
        <v>1991</v>
      </c>
      <c r="D143" s="2">
        <v>1119</v>
      </c>
      <c r="E143" s="3">
        <f t="shared" ref="E143:E206" si="22">AVERAGE(D131:D142)</f>
        <v>1120.4166666666667</v>
      </c>
      <c r="F143" s="3">
        <f t="shared" si="15"/>
        <v>1115.875</v>
      </c>
      <c r="G143" s="5">
        <f t="shared" si="16"/>
        <v>1.002800492886748</v>
      </c>
      <c r="H143" s="5">
        <v>1.0038502199915149</v>
      </c>
      <c r="I143" s="3">
        <f t="shared" si="18"/>
        <v>1114.7081284790258</v>
      </c>
      <c r="J143" s="3">
        <f t="shared" si="17"/>
        <v>1154.5583010844359</v>
      </c>
      <c r="K143" s="3">
        <f t="shared" si="19"/>
        <v>1159.0036045366408</v>
      </c>
      <c r="L143" s="9">
        <f t="shared" si="20"/>
        <v>3.5749423178409963E-2</v>
      </c>
      <c r="N143" s="5">
        <f t="shared" si="21"/>
        <v>0.96548448651923402</v>
      </c>
    </row>
    <row r="144" spans="1:14" x14ac:dyDescent="0.35">
      <c r="A144" s="2">
        <v>143</v>
      </c>
      <c r="B144" s="2">
        <v>11</v>
      </c>
      <c r="C144" s="2">
        <v>1991</v>
      </c>
      <c r="D144" s="2">
        <v>1189</v>
      </c>
      <c r="E144" s="3">
        <f t="shared" si="22"/>
        <v>1124</v>
      </c>
      <c r="F144" s="3">
        <f t="shared" ref="F144:F207" si="23">AVERAGE(E143:E144)</f>
        <v>1122.2083333333335</v>
      </c>
      <c r="G144" s="5">
        <f t="shared" ref="G144:G207" si="24">D144/F144</f>
        <v>1.059518063342368</v>
      </c>
      <c r="H144" s="5">
        <v>1.0351632765769903</v>
      </c>
      <c r="I144" s="3">
        <f t="shared" si="18"/>
        <v>1148.6110712231859</v>
      </c>
      <c r="J144" s="3">
        <f t="shared" si="17"/>
        <v>1158.8515352740931</v>
      </c>
      <c r="K144" s="3">
        <f t="shared" si="19"/>
        <v>1199.6005523206059</v>
      </c>
      <c r="L144" s="9">
        <f t="shared" si="20"/>
        <v>8.915519193108375E-3</v>
      </c>
      <c r="N144" s="5">
        <f t="shared" si="21"/>
        <v>0.99116326488838369</v>
      </c>
    </row>
    <row r="145" spans="1:14" x14ac:dyDescent="0.35">
      <c r="A145" s="2">
        <v>144</v>
      </c>
      <c r="B145" s="2">
        <v>12</v>
      </c>
      <c r="C145" s="2">
        <v>1991</v>
      </c>
      <c r="D145" s="2">
        <v>1662</v>
      </c>
      <c r="E145" s="3">
        <f t="shared" si="22"/>
        <v>1130.25</v>
      </c>
      <c r="F145" s="3">
        <f t="shared" si="23"/>
        <v>1127.125</v>
      </c>
      <c r="G145" s="5">
        <f t="shared" si="24"/>
        <v>1.4745480758567151</v>
      </c>
      <c r="H145" s="5">
        <v>1.4266005830974453</v>
      </c>
      <c r="I145" s="3">
        <f t="shared" si="18"/>
        <v>1165.0072344646417</v>
      </c>
      <c r="J145" s="3">
        <f t="shared" si="17"/>
        <v>1163.1447694637504</v>
      </c>
      <c r="K145" s="3">
        <f t="shared" si="19"/>
        <v>1659.3430063437299</v>
      </c>
      <c r="L145" s="9">
        <f t="shared" si="20"/>
        <v>1.5986724766967873E-3</v>
      </c>
      <c r="N145" s="5">
        <f t="shared" si="21"/>
        <v>1.0016012323227399</v>
      </c>
    </row>
    <row r="146" spans="1:14" x14ac:dyDescent="0.35">
      <c r="A146" s="2">
        <v>145</v>
      </c>
      <c r="B146" s="2">
        <v>1</v>
      </c>
      <c r="C146" s="2">
        <v>1992</v>
      </c>
      <c r="D146" s="2">
        <v>1048</v>
      </c>
      <c r="E146" s="3">
        <f t="shared" si="22"/>
        <v>1135.8333333333333</v>
      </c>
      <c r="F146" s="3">
        <f t="shared" si="23"/>
        <v>1133.0416666666665</v>
      </c>
      <c r="G146" s="5">
        <f t="shared" si="24"/>
        <v>0.92494391939101983</v>
      </c>
      <c r="H146" s="5">
        <v>0.92122151498014071</v>
      </c>
      <c r="I146" s="3">
        <f t="shared" si="18"/>
        <v>1137.6199784289583</v>
      </c>
      <c r="J146" s="3">
        <f t="shared" si="17"/>
        <v>1167.4380036534076</v>
      </c>
      <c r="K146" s="3">
        <f t="shared" si="19"/>
        <v>1075.4690063709832</v>
      </c>
      <c r="L146" s="9">
        <f t="shared" si="20"/>
        <v>2.6210883941777816E-2</v>
      </c>
      <c r="N146" s="5">
        <f t="shared" si="21"/>
        <v>0.97445857927261581</v>
      </c>
    </row>
    <row r="147" spans="1:14" x14ac:dyDescent="0.35">
      <c r="A147" s="2">
        <v>146</v>
      </c>
      <c r="B147" s="2">
        <v>2</v>
      </c>
      <c r="C147" s="2">
        <v>1992</v>
      </c>
      <c r="D147" s="2">
        <v>1019</v>
      </c>
      <c r="E147" s="3">
        <f t="shared" si="22"/>
        <v>1144.0833333333333</v>
      </c>
      <c r="F147" s="3">
        <f t="shared" si="23"/>
        <v>1139.9583333333333</v>
      </c>
      <c r="G147" s="5">
        <f t="shared" si="24"/>
        <v>0.89389232062575397</v>
      </c>
      <c r="H147" s="5">
        <v>0.86983928434633317</v>
      </c>
      <c r="I147" s="3">
        <f t="shared" si="18"/>
        <v>1171.4807762054093</v>
      </c>
      <c r="J147" s="3">
        <f t="shared" si="17"/>
        <v>1171.7312378430647</v>
      </c>
      <c r="K147" s="3">
        <f t="shared" si="19"/>
        <v>1019.2178613716545</v>
      </c>
      <c r="L147" s="9">
        <f t="shared" si="20"/>
        <v>2.1379918709962852E-4</v>
      </c>
      <c r="N147" s="5">
        <f t="shared" si="21"/>
        <v>0.99978624651322212</v>
      </c>
    </row>
    <row r="148" spans="1:14" x14ac:dyDescent="0.35">
      <c r="A148" s="2">
        <v>147</v>
      </c>
      <c r="B148" s="2">
        <v>3</v>
      </c>
      <c r="C148" s="2">
        <v>1992</v>
      </c>
      <c r="D148" s="2">
        <v>1129</v>
      </c>
      <c r="E148" s="3">
        <f t="shared" si="22"/>
        <v>1151.5</v>
      </c>
      <c r="F148" s="3">
        <f t="shared" si="23"/>
        <v>1147.7916666666665</v>
      </c>
      <c r="G148" s="5">
        <f t="shared" si="24"/>
        <v>0.9836279812683778</v>
      </c>
      <c r="H148" s="5">
        <v>0.94963362321158284</v>
      </c>
      <c r="I148" s="3">
        <f t="shared" si="18"/>
        <v>1188.8795556562275</v>
      </c>
      <c r="J148" s="3">
        <f t="shared" si="17"/>
        <v>1176.0244720327219</v>
      </c>
      <c r="K148" s="3">
        <f t="shared" si="19"/>
        <v>1116.7923803619224</v>
      </c>
      <c r="L148" s="9">
        <f t="shared" si="20"/>
        <v>1.081277204435574E-2</v>
      </c>
      <c r="N148" s="5">
        <f t="shared" si="21"/>
        <v>1.0109309660888997</v>
      </c>
    </row>
    <row r="149" spans="1:14" x14ac:dyDescent="0.35">
      <c r="A149" s="2">
        <v>148</v>
      </c>
      <c r="B149" s="2">
        <v>4</v>
      </c>
      <c r="C149" s="2">
        <v>1992</v>
      </c>
      <c r="D149" s="2">
        <v>1092</v>
      </c>
      <c r="E149" s="3">
        <f t="shared" si="22"/>
        <v>1158.5</v>
      </c>
      <c r="F149" s="3">
        <f t="shared" si="23"/>
        <v>1155</v>
      </c>
      <c r="G149" s="5">
        <f t="shared" si="24"/>
        <v>0.94545454545454544</v>
      </c>
      <c r="H149" s="5">
        <v>0.9517704709425957</v>
      </c>
      <c r="I149" s="3">
        <f t="shared" si="18"/>
        <v>1147.3354483445221</v>
      </c>
      <c r="J149" s="3">
        <f t="shared" si="17"/>
        <v>1180.3177062223792</v>
      </c>
      <c r="K149" s="3">
        <f t="shared" si="19"/>
        <v>1123.3915391131582</v>
      </c>
      <c r="L149" s="9">
        <f t="shared" si="20"/>
        <v>2.8746830689705273E-2</v>
      </c>
      <c r="N149" s="5">
        <f t="shared" si="21"/>
        <v>0.97205645759274661</v>
      </c>
    </row>
    <row r="150" spans="1:14" x14ac:dyDescent="0.35">
      <c r="A150" s="2">
        <v>149</v>
      </c>
      <c r="B150" s="2">
        <v>5</v>
      </c>
      <c r="C150" s="2">
        <v>1992</v>
      </c>
      <c r="D150" s="2">
        <v>1176</v>
      </c>
      <c r="E150" s="3">
        <f t="shared" si="22"/>
        <v>1164.9166666666667</v>
      </c>
      <c r="F150" s="3">
        <f t="shared" si="23"/>
        <v>1161.7083333333335</v>
      </c>
      <c r="G150" s="5">
        <f t="shared" si="24"/>
        <v>1.0123022847100174</v>
      </c>
      <c r="H150" s="5">
        <v>1.0209955762656295</v>
      </c>
      <c r="I150" s="3">
        <f t="shared" si="18"/>
        <v>1151.8169396005721</v>
      </c>
      <c r="J150" s="3">
        <f t="shared" si="17"/>
        <v>1184.6109404120364</v>
      </c>
      <c r="K150" s="3">
        <f t="shared" si="19"/>
        <v>1209.4825297565565</v>
      </c>
      <c r="L150" s="9">
        <f t="shared" si="20"/>
        <v>2.8471538908636445E-2</v>
      </c>
      <c r="N150" s="5">
        <f t="shared" si="21"/>
        <v>0.97231664870488388</v>
      </c>
    </row>
    <row r="151" spans="1:14" x14ac:dyDescent="0.35">
      <c r="A151" s="2">
        <v>150</v>
      </c>
      <c r="B151" s="2">
        <v>6</v>
      </c>
      <c r="C151" s="2">
        <v>1992</v>
      </c>
      <c r="D151" s="2">
        <v>1297</v>
      </c>
      <c r="E151" s="3">
        <f t="shared" si="22"/>
        <v>1172</v>
      </c>
      <c r="F151" s="3">
        <f t="shared" si="23"/>
        <v>1168.4583333333335</v>
      </c>
      <c r="G151" s="5">
        <f t="shared" si="24"/>
        <v>1.1100096280711762</v>
      </c>
      <c r="H151" s="5">
        <v>1.0258586651849506</v>
      </c>
      <c r="I151" s="3">
        <f t="shared" si="18"/>
        <v>1264.3067159413872</v>
      </c>
      <c r="J151" s="3">
        <f t="shared" si="17"/>
        <v>1188.9041746016937</v>
      </c>
      <c r="K151" s="3">
        <f t="shared" si="19"/>
        <v>1219.6476495897091</v>
      </c>
      <c r="L151" s="9">
        <f t="shared" si="20"/>
        <v>5.963943747902152E-2</v>
      </c>
      <c r="N151" s="5">
        <f t="shared" si="21"/>
        <v>1.0634218828989768</v>
      </c>
    </row>
    <row r="152" spans="1:14" x14ac:dyDescent="0.35">
      <c r="A152" s="2">
        <v>151</v>
      </c>
      <c r="B152" s="2">
        <v>7</v>
      </c>
      <c r="C152" s="2">
        <v>1992</v>
      </c>
      <c r="D152" s="2">
        <v>1322</v>
      </c>
      <c r="E152" s="3">
        <f t="shared" si="22"/>
        <v>1184.9166666666667</v>
      </c>
      <c r="F152" s="3">
        <f t="shared" si="23"/>
        <v>1178.4583333333335</v>
      </c>
      <c r="G152" s="5">
        <f t="shared" si="24"/>
        <v>1.1218046176148215</v>
      </c>
      <c r="H152" s="5">
        <v>1.074335618594892</v>
      </c>
      <c r="I152" s="3">
        <f t="shared" si="18"/>
        <v>1230.5279440786155</v>
      </c>
      <c r="J152" s="3">
        <f t="shared" si="17"/>
        <v>1193.1974087913509</v>
      </c>
      <c r="K152" s="3">
        <f t="shared" si="19"/>
        <v>1281.8944762796782</v>
      </c>
      <c r="L152" s="9">
        <f t="shared" si="20"/>
        <v>3.0337007352739635E-2</v>
      </c>
      <c r="N152" s="5">
        <f t="shared" si="21"/>
        <v>1.0312861350621592</v>
      </c>
    </row>
    <row r="153" spans="1:14" x14ac:dyDescent="0.35">
      <c r="A153" s="2">
        <v>152</v>
      </c>
      <c r="B153" s="2">
        <v>8</v>
      </c>
      <c r="C153" s="2">
        <v>1992</v>
      </c>
      <c r="D153" s="2">
        <v>1330</v>
      </c>
      <c r="E153" s="3">
        <f t="shared" si="22"/>
        <v>1196.5833333333333</v>
      </c>
      <c r="F153" s="3">
        <f t="shared" si="23"/>
        <v>1190.75</v>
      </c>
      <c r="G153" s="5">
        <f t="shared" si="24"/>
        <v>1.1169431030862902</v>
      </c>
      <c r="H153" s="5">
        <v>1.0436709597125189</v>
      </c>
      <c r="I153" s="3">
        <f t="shared" si="18"/>
        <v>1274.3479998392893</v>
      </c>
      <c r="J153" s="3">
        <f t="shared" si="17"/>
        <v>1197.490642981008</v>
      </c>
      <c r="K153" s="3">
        <f t="shared" si="19"/>
        <v>1249.7862086067501</v>
      </c>
      <c r="L153" s="9">
        <f t="shared" si="20"/>
        <v>6.0311121348308232E-2</v>
      </c>
      <c r="N153" s="5">
        <f t="shared" si="21"/>
        <v>1.0641820103637338</v>
      </c>
    </row>
    <row r="154" spans="1:14" x14ac:dyDescent="0.35">
      <c r="A154" s="2">
        <v>153</v>
      </c>
      <c r="B154" s="2">
        <v>9</v>
      </c>
      <c r="C154" s="2">
        <v>1992</v>
      </c>
      <c r="D154" s="2">
        <v>1263</v>
      </c>
      <c r="E154" s="3">
        <f t="shared" si="22"/>
        <v>1210.6666666666667</v>
      </c>
      <c r="F154" s="3">
        <f t="shared" si="23"/>
        <v>1203.625</v>
      </c>
      <c r="G154" s="5">
        <f t="shared" si="24"/>
        <v>1.0493301485097102</v>
      </c>
      <c r="H154" s="5">
        <v>0.98009527408841146</v>
      </c>
      <c r="I154" s="3">
        <f t="shared" si="18"/>
        <v>1288.6502296164206</v>
      </c>
      <c r="J154" s="3">
        <f t="shared" si="17"/>
        <v>1201.7838771706652</v>
      </c>
      <c r="K154" s="3">
        <f t="shared" si="19"/>
        <v>1177.8626984906168</v>
      </c>
      <c r="L154" s="9">
        <f t="shared" si="20"/>
        <v>6.7408789793652557E-2</v>
      </c>
      <c r="N154" s="5">
        <f t="shared" si="21"/>
        <v>1.0722811764210576</v>
      </c>
    </row>
    <row r="155" spans="1:14" x14ac:dyDescent="0.35">
      <c r="A155" s="2">
        <v>154</v>
      </c>
      <c r="B155" s="2">
        <v>10</v>
      </c>
      <c r="C155" s="2">
        <v>1992</v>
      </c>
      <c r="D155" s="2">
        <v>1250</v>
      </c>
      <c r="E155" s="3">
        <f t="shared" si="22"/>
        <v>1220.5</v>
      </c>
      <c r="F155" s="3">
        <f t="shared" si="23"/>
        <v>1215.5833333333335</v>
      </c>
      <c r="G155" s="5">
        <f t="shared" si="24"/>
        <v>1.0283128813326934</v>
      </c>
      <c r="H155" s="5">
        <v>1.0038502199915149</v>
      </c>
      <c r="I155" s="3">
        <f t="shared" si="18"/>
        <v>1245.2056841812175</v>
      </c>
      <c r="J155" s="3">
        <f t="shared" si="17"/>
        <v>1206.0771113603225</v>
      </c>
      <c r="K155" s="3">
        <f t="shared" si="19"/>
        <v>1210.7207735657905</v>
      </c>
      <c r="L155" s="9">
        <f t="shared" si="20"/>
        <v>3.1423381147367584E-2</v>
      </c>
      <c r="N155" s="5">
        <f t="shared" si="21"/>
        <v>1.0324428450323233</v>
      </c>
    </row>
    <row r="156" spans="1:14" x14ac:dyDescent="0.35">
      <c r="A156" s="2">
        <v>155</v>
      </c>
      <c r="B156" s="2">
        <v>11</v>
      </c>
      <c r="C156" s="2">
        <v>1992</v>
      </c>
      <c r="D156" s="2">
        <v>1341</v>
      </c>
      <c r="E156" s="3">
        <f t="shared" si="22"/>
        <v>1231.4166666666667</v>
      </c>
      <c r="F156" s="3">
        <f t="shared" si="23"/>
        <v>1225.9583333333335</v>
      </c>
      <c r="G156" s="5">
        <f t="shared" si="24"/>
        <v>1.0938381538252386</v>
      </c>
      <c r="H156" s="5">
        <v>1.0351632765769903</v>
      </c>
      <c r="I156" s="3">
        <f t="shared" si="18"/>
        <v>1295.4478103534841</v>
      </c>
      <c r="J156" s="3">
        <f t="shared" si="17"/>
        <v>1210.3703455499799</v>
      </c>
      <c r="K156" s="3">
        <f t="shared" si="19"/>
        <v>1252.9309327711412</v>
      </c>
      <c r="L156" s="9">
        <f t="shared" si="20"/>
        <v>6.5674173921594914E-2</v>
      </c>
      <c r="N156" s="5">
        <f t="shared" si="21"/>
        <v>1.0702904405385492</v>
      </c>
    </row>
    <row r="157" spans="1:14" x14ac:dyDescent="0.35">
      <c r="A157" s="2">
        <v>156</v>
      </c>
      <c r="B157" s="2">
        <v>12</v>
      </c>
      <c r="C157" s="2">
        <v>1992</v>
      </c>
      <c r="D157" s="2">
        <v>1927</v>
      </c>
      <c r="E157" s="3">
        <f t="shared" si="22"/>
        <v>1244.0833333333333</v>
      </c>
      <c r="F157" s="3">
        <f t="shared" si="23"/>
        <v>1237.75</v>
      </c>
      <c r="G157" s="5">
        <f t="shared" si="24"/>
        <v>1.5568572005655423</v>
      </c>
      <c r="H157" s="5">
        <v>1.4266005830974453</v>
      </c>
      <c r="I157" s="3">
        <f t="shared" si="18"/>
        <v>1350.7635022944432</v>
      </c>
      <c r="J157" s="3">
        <f t="shared" si="17"/>
        <v>1214.663579739637</v>
      </c>
      <c r="K157" s="3">
        <f t="shared" si="19"/>
        <v>1732.8397711237965</v>
      </c>
      <c r="L157" s="9">
        <f t="shared" si="20"/>
        <v>0.10075777315838273</v>
      </c>
      <c r="N157" s="5">
        <f t="shared" si="21"/>
        <v>1.1120474218746059</v>
      </c>
    </row>
    <row r="158" spans="1:14" x14ac:dyDescent="0.35">
      <c r="A158" s="2">
        <v>157</v>
      </c>
      <c r="B158" s="2">
        <v>1</v>
      </c>
      <c r="C158" s="2">
        <v>1993</v>
      </c>
      <c r="D158" s="2">
        <v>1271</v>
      </c>
      <c r="E158" s="3">
        <f t="shared" si="22"/>
        <v>1266.1666666666667</v>
      </c>
      <c r="F158" s="3">
        <f t="shared" si="23"/>
        <v>1255.125</v>
      </c>
      <c r="G158" s="5">
        <f t="shared" si="24"/>
        <v>1.0126481426152774</v>
      </c>
      <c r="H158" s="5">
        <v>0.92122151498014071</v>
      </c>
      <c r="I158" s="3">
        <f t="shared" si="18"/>
        <v>1379.6898784190898</v>
      </c>
      <c r="J158" s="3">
        <f t="shared" si="17"/>
        <v>1218.9568139292942</v>
      </c>
      <c r="K158" s="3">
        <f t="shared" si="19"/>
        <v>1122.9292428233098</v>
      </c>
      <c r="L158" s="9">
        <f t="shared" si="20"/>
        <v>0.1164994155599451</v>
      </c>
      <c r="N158" s="5">
        <f t="shared" si="21"/>
        <v>1.131861164114317</v>
      </c>
    </row>
    <row r="159" spans="1:14" x14ac:dyDescent="0.35">
      <c r="A159" s="2">
        <v>158</v>
      </c>
      <c r="B159" s="2">
        <v>2</v>
      </c>
      <c r="C159" s="2">
        <v>1993</v>
      </c>
      <c r="D159" s="2">
        <v>1238</v>
      </c>
      <c r="E159" s="3">
        <f t="shared" si="22"/>
        <v>1284.75</v>
      </c>
      <c r="F159" s="3">
        <f t="shared" si="23"/>
        <v>1275.4583333333335</v>
      </c>
      <c r="G159" s="5">
        <f t="shared" si="24"/>
        <v>0.97063147234654201</v>
      </c>
      <c r="H159" s="5">
        <v>0.86983928434633317</v>
      </c>
      <c r="I159" s="3">
        <f t="shared" si="18"/>
        <v>1423.2514238884166</v>
      </c>
      <c r="J159" s="3">
        <f t="shared" si="17"/>
        <v>1223.2500481189513</v>
      </c>
      <c r="K159" s="3">
        <f t="shared" si="19"/>
        <v>1064.0309464324062</v>
      </c>
      <c r="L159" s="9">
        <f t="shared" si="20"/>
        <v>0.14052427590274139</v>
      </c>
      <c r="N159" s="5">
        <f t="shared" si="21"/>
        <v>1.1634999941974389</v>
      </c>
    </row>
    <row r="160" spans="1:14" x14ac:dyDescent="0.35">
      <c r="A160" s="2">
        <v>159</v>
      </c>
      <c r="B160" s="2">
        <v>3</v>
      </c>
      <c r="C160" s="2">
        <v>1993</v>
      </c>
      <c r="D160" s="2">
        <v>1283</v>
      </c>
      <c r="E160" s="3">
        <f t="shared" si="22"/>
        <v>1303</v>
      </c>
      <c r="F160" s="3">
        <f t="shared" si="23"/>
        <v>1293.875</v>
      </c>
      <c r="G160" s="5">
        <f t="shared" si="24"/>
        <v>0.99159501497439861</v>
      </c>
      <c r="H160" s="5">
        <v>0.94963362321158284</v>
      </c>
      <c r="I160" s="3">
        <f t="shared" si="18"/>
        <v>1351.0473604135871</v>
      </c>
      <c r="J160" s="3">
        <f t="shared" si="17"/>
        <v>1227.5432823086085</v>
      </c>
      <c r="K160" s="3">
        <f t="shared" si="19"/>
        <v>1165.7163748277628</v>
      </c>
      <c r="L160" s="9">
        <f t="shared" si="20"/>
        <v>9.1413581583972864E-2</v>
      </c>
      <c r="N160" s="5">
        <f t="shared" si="21"/>
        <v>1.1006107726586289</v>
      </c>
    </row>
    <row r="161" spans="1:14" x14ac:dyDescent="0.35">
      <c r="A161" s="2">
        <v>160</v>
      </c>
      <c r="B161" s="2">
        <v>4</v>
      </c>
      <c r="C161" s="2">
        <v>1993</v>
      </c>
      <c r="D161" s="2">
        <v>1283</v>
      </c>
      <c r="E161" s="3">
        <f t="shared" si="22"/>
        <v>1315.8333333333333</v>
      </c>
      <c r="F161" s="3">
        <f t="shared" si="23"/>
        <v>1309.4166666666665</v>
      </c>
      <c r="G161" s="5">
        <f t="shared" si="24"/>
        <v>0.97982562209635349</v>
      </c>
      <c r="H161" s="5">
        <v>0.9517704709425957</v>
      </c>
      <c r="I161" s="3">
        <f t="shared" si="18"/>
        <v>1348.014084456064</v>
      </c>
      <c r="J161" s="3">
        <f t="shared" si="17"/>
        <v>1231.8365164982658</v>
      </c>
      <c r="K161" s="3">
        <f t="shared" si="19"/>
        <v>1172.4256214318411</v>
      </c>
      <c r="L161" s="9">
        <f t="shared" si="20"/>
        <v>8.6184238946343625E-2</v>
      </c>
      <c r="N161" s="5">
        <f t="shared" si="21"/>
        <v>1.0943124890371454</v>
      </c>
    </row>
    <row r="162" spans="1:14" x14ac:dyDescent="0.35">
      <c r="A162" s="2">
        <v>161</v>
      </c>
      <c r="B162" s="2">
        <v>5</v>
      </c>
      <c r="C162" s="2">
        <v>1993</v>
      </c>
      <c r="D162" s="2">
        <v>1413</v>
      </c>
      <c r="E162" s="3">
        <f t="shared" si="22"/>
        <v>1331.75</v>
      </c>
      <c r="F162" s="3">
        <f t="shared" si="23"/>
        <v>1323.7916666666665</v>
      </c>
      <c r="G162" s="5">
        <f t="shared" si="24"/>
        <v>1.0673884989455795</v>
      </c>
      <c r="H162" s="5">
        <v>1.0209955762656295</v>
      </c>
      <c r="I162" s="3">
        <f t="shared" si="18"/>
        <v>1383.9433126323202</v>
      </c>
      <c r="J162" s="3">
        <f t="shared" si="17"/>
        <v>1236.1297506879232</v>
      </c>
      <c r="K162" s="3">
        <f t="shared" si="19"/>
        <v>1262.0830071427051</v>
      </c>
      <c r="L162" s="9">
        <f t="shared" si="20"/>
        <v>0.10680608128612518</v>
      </c>
      <c r="N162" s="5">
        <f t="shared" si="21"/>
        <v>1.1195777076493278</v>
      </c>
    </row>
    <row r="163" spans="1:14" x14ac:dyDescent="0.35">
      <c r="A163" s="2">
        <v>162</v>
      </c>
      <c r="B163" s="2">
        <v>6</v>
      </c>
      <c r="C163" s="2">
        <v>1993</v>
      </c>
      <c r="D163" s="2">
        <v>1371</v>
      </c>
      <c r="E163" s="3">
        <f t="shared" si="22"/>
        <v>1351.5</v>
      </c>
      <c r="F163" s="3">
        <f t="shared" si="23"/>
        <v>1341.625</v>
      </c>
      <c r="G163" s="5">
        <f t="shared" si="24"/>
        <v>1.0218950899096246</v>
      </c>
      <c r="H163" s="5">
        <v>1.0258586651849506</v>
      </c>
      <c r="I163" s="3">
        <f t="shared" si="18"/>
        <v>1336.4414090637176</v>
      </c>
      <c r="J163" s="3">
        <f t="shared" si="17"/>
        <v>1240.4229848775803</v>
      </c>
      <c r="K163" s="3">
        <f t="shared" si="19"/>
        <v>1272.4986675312468</v>
      </c>
      <c r="L163" s="9">
        <f t="shared" si="20"/>
        <v>7.1846340239790779E-2</v>
      </c>
      <c r="N163" s="5">
        <f t="shared" si="21"/>
        <v>1.0774078079467493</v>
      </c>
    </row>
    <row r="164" spans="1:14" x14ac:dyDescent="0.35">
      <c r="A164" s="2">
        <v>163</v>
      </c>
      <c r="B164" s="2">
        <v>7</v>
      </c>
      <c r="C164" s="2">
        <v>1993</v>
      </c>
      <c r="D164" s="2">
        <v>1425</v>
      </c>
      <c r="E164" s="3">
        <f t="shared" si="22"/>
        <v>1357.6666666666667</v>
      </c>
      <c r="F164" s="3">
        <f t="shared" si="23"/>
        <v>1354.5833333333335</v>
      </c>
      <c r="G164" s="5">
        <f t="shared" si="24"/>
        <v>1.0519840049215625</v>
      </c>
      <c r="H164" s="5">
        <v>1.074335618594892</v>
      </c>
      <c r="I164" s="3">
        <f t="shared" si="18"/>
        <v>1326.4011500090976</v>
      </c>
      <c r="J164" s="3">
        <f t="shared" si="17"/>
        <v>1244.7162190672375</v>
      </c>
      <c r="K164" s="3">
        <f t="shared" si="19"/>
        <v>1337.2429691866957</v>
      </c>
      <c r="L164" s="9">
        <f t="shared" si="20"/>
        <v>6.1583881272494215E-2</v>
      </c>
      <c r="N164" s="5">
        <f t="shared" si="21"/>
        <v>1.0656253447095538</v>
      </c>
    </row>
    <row r="165" spans="1:14" x14ac:dyDescent="0.35">
      <c r="A165" s="2">
        <v>164</v>
      </c>
      <c r="B165" s="2">
        <v>8</v>
      </c>
      <c r="C165" s="2">
        <v>1993</v>
      </c>
      <c r="D165" s="2">
        <v>1453</v>
      </c>
      <c r="E165" s="3">
        <f t="shared" si="22"/>
        <v>1366.25</v>
      </c>
      <c r="F165" s="3">
        <f t="shared" si="23"/>
        <v>1361.9583333333335</v>
      </c>
      <c r="G165" s="5">
        <f t="shared" si="24"/>
        <v>1.0668461467861841</v>
      </c>
      <c r="H165" s="5">
        <v>1.0436709597125189</v>
      </c>
      <c r="I165" s="3">
        <f t="shared" si="18"/>
        <v>1392.2012359146522</v>
      </c>
      <c r="J165" s="3">
        <f t="shared" si="17"/>
        <v>1249.0094532568946</v>
      </c>
      <c r="K165" s="3">
        <f t="shared" si="19"/>
        <v>1303.5548947706318</v>
      </c>
      <c r="L165" s="9">
        <f t="shared" si="20"/>
        <v>0.10285279093555967</v>
      </c>
      <c r="N165" s="5">
        <f t="shared" si="21"/>
        <v>1.1146442745364122</v>
      </c>
    </row>
    <row r="166" spans="1:14" x14ac:dyDescent="0.35">
      <c r="A166" s="2">
        <v>165</v>
      </c>
      <c r="B166" s="2">
        <v>9</v>
      </c>
      <c r="C166" s="2">
        <v>1993</v>
      </c>
      <c r="D166" s="2">
        <v>1311</v>
      </c>
      <c r="E166" s="3">
        <f t="shared" si="22"/>
        <v>1376.5</v>
      </c>
      <c r="F166" s="3">
        <f t="shared" si="23"/>
        <v>1371.375</v>
      </c>
      <c r="G166" s="5">
        <f t="shared" si="24"/>
        <v>0.95597484276729561</v>
      </c>
      <c r="H166" s="5">
        <v>0.98009527408841146</v>
      </c>
      <c r="I166" s="3">
        <f t="shared" si="18"/>
        <v>1337.6250601956669</v>
      </c>
      <c r="J166" s="3">
        <f t="shared" si="17"/>
        <v>1253.3026874465518</v>
      </c>
      <c r="K166" s="3">
        <f t="shared" si="19"/>
        <v>1228.3560409686709</v>
      </c>
      <c r="L166" s="9">
        <f t="shared" si="20"/>
        <v>6.3038870351891027E-2</v>
      </c>
      <c r="N166" s="5">
        <f t="shared" si="21"/>
        <v>1.0672801339961311</v>
      </c>
    </row>
    <row r="167" spans="1:14" x14ac:dyDescent="0.35">
      <c r="A167" s="2">
        <v>166</v>
      </c>
      <c r="B167" s="2">
        <v>10</v>
      </c>
      <c r="C167" s="2">
        <v>1993</v>
      </c>
      <c r="D167" s="2">
        <v>1387</v>
      </c>
      <c r="E167" s="3">
        <f t="shared" si="22"/>
        <v>1380.5</v>
      </c>
      <c r="F167" s="3">
        <f t="shared" si="23"/>
        <v>1378.5</v>
      </c>
      <c r="G167" s="5">
        <f t="shared" si="24"/>
        <v>1.0061661225970258</v>
      </c>
      <c r="H167" s="5">
        <v>1.0038502199915149</v>
      </c>
      <c r="I167" s="3">
        <f t="shared" si="18"/>
        <v>1381.680227167479</v>
      </c>
      <c r="J167" s="3">
        <f t="shared" si="17"/>
        <v>1257.5959216362091</v>
      </c>
      <c r="K167" s="3">
        <f t="shared" si="19"/>
        <v>1262.4379425949405</v>
      </c>
      <c r="L167" s="9">
        <f t="shared" si="20"/>
        <v>8.9806818604945549E-2</v>
      </c>
      <c r="N167" s="5">
        <f t="shared" si="21"/>
        <v>1.0986678657241735</v>
      </c>
    </row>
    <row r="168" spans="1:14" x14ac:dyDescent="0.35">
      <c r="A168" s="2">
        <v>167</v>
      </c>
      <c r="B168" s="2">
        <v>11</v>
      </c>
      <c r="C168" s="2">
        <v>1993</v>
      </c>
      <c r="D168" s="2">
        <v>1454</v>
      </c>
      <c r="E168" s="3">
        <f t="shared" si="22"/>
        <v>1391.9166666666667</v>
      </c>
      <c r="F168" s="3">
        <f t="shared" si="23"/>
        <v>1386.2083333333335</v>
      </c>
      <c r="G168" s="5">
        <f t="shared" si="24"/>
        <v>1.0489043854639453</v>
      </c>
      <c r="H168" s="5">
        <v>1.0351632765769903</v>
      </c>
      <c r="I168" s="3">
        <f t="shared" si="18"/>
        <v>1404.6093335227188</v>
      </c>
      <c r="J168" s="3">
        <f t="shared" si="17"/>
        <v>1261.8891558258665</v>
      </c>
      <c r="K168" s="3">
        <f t="shared" si="19"/>
        <v>1306.2613132216761</v>
      </c>
      <c r="L168" s="9">
        <f t="shared" si="20"/>
        <v>0.10160845032897103</v>
      </c>
      <c r="N168" s="5">
        <f t="shared" si="21"/>
        <v>1.1131004074628461</v>
      </c>
    </row>
    <row r="169" spans="1:14" x14ac:dyDescent="0.35">
      <c r="A169" s="2">
        <v>168</v>
      </c>
      <c r="B169" s="2">
        <v>12</v>
      </c>
      <c r="C169" s="2">
        <v>1993</v>
      </c>
      <c r="D169" s="2">
        <v>1993</v>
      </c>
      <c r="E169" s="3">
        <f t="shared" si="22"/>
        <v>1401.3333333333333</v>
      </c>
      <c r="F169" s="3">
        <f t="shared" si="23"/>
        <v>1396.625</v>
      </c>
      <c r="G169" s="5">
        <f t="shared" si="24"/>
        <v>1.4270115456905039</v>
      </c>
      <c r="H169" s="5">
        <v>1.4266005830974453</v>
      </c>
      <c r="I169" s="3">
        <f t="shared" si="18"/>
        <v>1397.02732748979</v>
      </c>
      <c r="J169" s="3">
        <f t="shared" si="17"/>
        <v>1266.1823900155237</v>
      </c>
      <c r="K169" s="3">
        <f t="shared" si="19"/>
        <v>1806.336535903863</v>
      </c>
      <c r="L169" s="9">
        <f t="shared" si="20"/>
        <v>9.3659540439607114E-2</v>
      </c>
      <c r="N169" s="5">
        <f t="shared" si="21"/>
        <v>1.1033381434665681</v>
      </c>
    </row>
    <row r="170" spans="1:14" x14ac:dyDescent="0.35">
      <c r="A170" s="2">
        <v>169</v>
      </c>
      <c r="B170" s="2">
        <v>1</v>
      </c>
      <c r="C170" s="2">
        <v>1994</v>
      </c>
      <c r="D170" s="2">
        <v>1328</v>
      </c>
      <c r="E170" s="3">
        <f t="shared" si="22"/>
        <v>1406.8333333333333</v>
      </c>
      <c r="F170" s="3">
        <f t="shared" si="23"/>
        <v>1404.0833333333333</v>
      </c>
      <c r="G170" s="5">
        <f t="shared" si="24"/>
        <v>0.94581280788177347</v>
      </c>
      <c r="H170" s="5">
        <v>0.92122151498014071</v>
      </c>
      <c r="I170" s="3">
        <f t="shared" si="18"/>
        <v>1441.5642474748634</v>
      </c>
      <c r="J170" s="3">
        <f t="shared" si="17"/>
        <v>1270.4756242051808</v>
      </c>
      <c r="K170" s="3">
        <f t="shared" si="19"/>
        <v>1170.3894792756366</v>
      </c>
      <c r="L170" s="9">
        <f t="shared" si="20"/>
        <v>0.11868262102738206</v>
      </c>
      <c r="N170" s="5">
        <f t="shared" si="21"/>
        <v>1.1346650183679965</v>
      </c>
    </row>
    <row r="171" spans="1:14" x14ac:dyDescent="0.35">
      <c r="A171" s="2">
        <v>170</v>
      </c>
      <c r="B171" s="2">
        <v>2</v>
      </c>
      <c r="C171" s="2">
        <v>1994</v>
      </c>
      <c r="D171" s="2">
        <v>1250</v>
      </c>
      <c r="E171" s="3">
        <f t="shared" si="22"/>
        <v>1411.5833333333333</v>
      </c>
      <c r="F171" s="3">
        <f t="shared" si="23"/>
        <v>1409.2083333333333</v>
      </c>
      <c r="G171" s="5">
        <f t="shared" si="24"/>
        <v>0.88702285562224659</v>
      </c>
      <c r="H171" s="5">
        <v>0.86983928434633317</v>
      </c>
      <c r="I171" s="3">
        <f t="shared" si="18"/>
        <v>1437.0470758162526</v>
      </c>
      <c r="J171" s="3">
        <f t="shared" si="17"/>
        <v>1274.7688583948379</v>
      </c>
      <c r="K171" s="3">
        <f t="shared" si="19"/>
        <v>1108.8440314931579</v>
      </c>
      <c r="L171" s="9">
        <f t="shared" si="20"/>
        <v>0.11292477480547368</v>
      </c>
      <c r="N171" s="5">
        <f t="shared" si="21"/>
        <v>1.1273001111948657</v>
      </c>
    </row>
    <row r="172" spans="1:14" x14ac:dyDescent="0.35">
      <c r="A172" s="2">
        <v>171</v>
      </c>
      <c r="B172" s="2">
        <v>3</v>
      </c>
      <c r="C172" s="2">
        <v>1994</v>
      </c>
      <c r="D172" s="2">
        <v>1308</v>
      </c>
      <c r="E172" s="3">
        <f t="shared" si="22"/>
        <v>1412.5833333333333</v>
      </c>
      <c r="F172" s="3">
        <f t="shared" si="23"/>
        <v>1412.0833333333333</v>
      </c>
      <c r="G172" s="5">
        <f t="shared" si="24"/>
        <v>0.92629094128061384</v>
      </c>
      <c r="H172" s="5">
        <v>0.94963362321158284</v>
      </c>
      <c r="I172" s="3">
        <f t="shared" si="18"/>
        <v>1377.3733027443275</v>
      </c>
      <c r="J172" s="3">
        <f t="shared" si="17"/>
        <v>1279.0620925844953</v>
      </c>
      <c r="K172" s="3">
        <f t="shared" si="19"/>
        <v>1214.6403692936033</v>
      </c>
      <c r="L172" s="9">
        <f t="shared" si="20"/>
        <v>7.1375864454431753E-2</v>
      </c>
      <c r="N172" s="5">
        <f t="shared" si="21"/>
        <v>1.0768619527775878</v>
      </c>
    </row>
    <row r="173" spans="1:14" x14ac:dyDescent="0.35">
      <c r="A173" s="2">
        <v>172</v>
      </c>
      <c r="B173" s="2">
        <v>4</v>
      </c>
      <c r="C173" s="2">
        <v>1994</v>
      </c>
      <c r="D173" s="2">
        <v>1350</v>
      </c>
      <c r="E173" s="3">
        <f t="shared" si="22"/>
        <v>1414.6666666666667</v>
      </c>
      <c r="F173" s="3">
        <f t="shared" si="23"/>
        <v>1413.625</v>
      </c>
      <c r="G173" s="5">
        <f t="shared" si="24"/>
        <v>0.95499159961092939</v>
      </c>
      <c r="H173" s="5">
        <v>0.9517704709425957</v>
      </c>
      <c r="I173" s="3">
        <f t="shared" si="18"/>
        <v>1418.409208118228</v>
      </c>
      <c r="J173" s="3">
        <f t="shared" si="17"/>
        <v>1283.3553267741524</v>
      </c>
      <c r="K173" s="3">
        <f t="shared" si="19"/>
        <v>1221.4597037505239</v>
      </c>
      <c r="L173" s="9">
        <f t="shared" si="20"/>
        <v>9.5215034258871192E-2</v>
      </c>
      <c r="N173" s="5">
        <f t="shared" si="21"/>
        <v>1.1052349871672309</v>
      </c>
    </row>
    <row r="174" spans="1:14" x14ac:dyDescent="0.35">
      <c r="A174" s="2">
        <v>173</v>
      </c>
      <c r="B174" s="2">
        <v>5</v>
      </c>
      <c r="C174" s="2">
        <v>1994</v>
      </c>
      <c r="D174" s="2">
        <v>1455</v>
      </c>
      <c r="E174" s="3">
        <f t="shared" si="22"/>
        <v>1420.25</v>
      </c>
      <c r="F174" s="3">
        <f t="shared" si="23"/>
        <v>1417.4583333333335</v>
      </c>
      <c r="G174" s="5">
        <f t="shared" si="24"/>
        <v>1.0264851994473676</v>
      </c>
      <c r="H174" s="5">
        <v>1.0209955762656295</v>
      </c>
      <c r="I174" s="3">
        <f t="shared" si="18"/>
        <v>1425.079631903769</v>
      </c>
      <c r="J174" s="3">
        <f t="shared" si="17"/>
        <v>1287.6485609638098</v>
      </c>
      <c r="K174" s="3">
        <f t="shared" si="19"/>
        <v>1314.6834845288536</v>
      </c>
      <c r="L174" s="9">
        <f t="shared" si="20"/>
        <v>9.6437467677763872E-2</v>
      </c>
      <c r="N174" s="5">
        <f t="shared" si="21"/>
        <v>1.1067302640691741</v>
      </c>
    </row>
    <row r="175" spans="1:14" x14ac:dyDescent="0.35">
      <c r="A175" s="2">
        <v>174</v>
      </c>
      <c r="B175" s="2">
        <v>6</v>
      </c>
      <c r="C175" s="2">
        <v>1994</v>
      </c>
      <c r="D175" s="2">
        <v>1442</v>
      </c>
      <c r="E175" s="3">
        <f t="shared" si="22"/>
        <v>1423.75</v>
      </c>
      <c r="F175" s="3">
        <f t="shared" si="23"/>
        <v>1422</v>
      </c>
      <c r="G175" s="5">
        <f t="shared" si="24"/>
        <v>1.0140646976090013</v>
      </c>
      <c r="H175" s="5">
        <v>1.0258586651849506</v>
      </c>
      <c r="I175" s="3">
        <f t="shared" si="18"/>
        <v>1405.6517227351428</v>
      </c>
      <c r="J175" s="3">
        <f t="shared" si="17"/>
        <v>1291.941795153467</v>
      </c>
      <c r="K175" s="3">
        <f t="shared" si="19"/>
        <v>1325.3496854727846</v>
      </c>
      <c r="L175" s="9">
        <f t="shared" si="20"/>
        <v>8.0894808964781836E-2</v>
      </c>
      <c r="N175" s="5">
        <f t="shared" si="21"/>
        <v>1.0880147449430324</v>
      </c>
    </row>
    <row r="176" spans="1:14" x14ac:dyDescent="0.35">
      <c r="A176" s="2">
        <v>175</v>
      </c>
      <c r="B176" s="2">
        <v>7</v>
      </c>
      <c r="C176" s="2">
        <v>1994</v>
      </c>
      <c r="D176" s="2">
        <v>1530</v>
      </c>
      <c r="E176" s="3">
        <f t="shared" si="22"/>
        <v>1429.6666666666667</v>
      </c>
      <c r="F176" s="3">
        <f t="shared" si="23"/>
        <v>1426.7083333333335</v>
      </c>
      <c r="G176" s="5">
        <f t="shared" si="24"/>
        <v>1.0723985864898804</v>
      </c>
      <c r="H176" s="5">
        <v>1.074335618594892</v>
      </c>
      <c r="I176" s="3">
        <f t="shared" si="18"/>
        <v>1424.1359715887154</v>
      </c>
      <c r="J176" s="3">
        <f t="shared" si="17"/>
        <v>1296.2350293431241</v>
      </c>
      <c r="K176" s="3">
        <f t="shared" si="19"/>
        <v>1392.5914620937133</v>
      </c>
      <c r="L176" s="9">
        <f t="shared" si="20"/>
        <v>8.9809501899533795E-2</v>
      </c>
      <c r="N176" s="5">
        <f t="shared" si="21"/>
        <v>1.0986711046610165</v>
      </c>
    </row>
    <row r="177" spans="1:14" x14ac:dyDescent="0.35">
      <c r="A177" s="2">
        <v>176</v>
      </c>
      <c r="B177" s="2">
        <v>8</v>
      </c>
      <c r="C177" s="2">
        <v>1994</v>
      </c>
      <c r="D177" s="2">
        <v>1505</v>
      </c>
      <c r="E177" s="3">
        <f t="shared" si="22"/>
        <v>1438.4166666666667</v>
      </c>
      <c r="F177" s="3">
        <f t="shared" si="23"/>
        <v>1434.0416666666667</v>
      </c>
      <c r="G177" s="5">
        <f t="shared" si="24"/>
        <v>1.0494813609553417</v>
      </c>
      <c r="H177" s="5">
        <v>1.0436709597125189</v>
      </c>
      <c r="I177" s="3">
        <f t="shared" si="18"/>
        <v>1442.0253682391958</v>
      </c>
      <c r="J177" s="3">
        <f t="shared" si="17"/>
        <v>1300.5282635327812</v>
      </c>
      <c r="K177" s="3">
        <f t="shared" si="19"/>
        <v>1357.3235809345135</v>
      </c>
      <c r="L177" s="9">
        <f t="shared" si="20"/>
        <v>9.8123866488695324E-2</v>
      </c>
      <c r="N177" s="5">
        <f t="shared" si="21"/>
        <v>1.1087997152188365</v>
      </c>
    </row>
    <row r="178" spans="1:14" x14ac:dyDescent="0.35">
      <c r="A178" s="2">
        <v>177</v>
      </c>
      <c r="B178" s="2">
        <v>9</v>
      </c>
      <c r="C178" s="2">
        <v>1994</v>
      </c>
      <c r="D178" s="2">
        <v>1421</v>
      </c>
      <c r="E178" s="3">
        <f t="shared" si="22"/>
        <v>1442.75</v>
      </c>
      <c r="F178" s="3">
        <f t="shared" si="23"/>
        <v>1440.5833333333335</v>
      </c>
      <c r="G178" s="5">
        <f t="shared" si="24"/>
        <v>0.98640596980389883</v>
      </c>
      <c r="H178" s="5">
        <v>0.98009527408841146</v>
      </c>
      <c r="I178" s="3">
        <f t="shared" si="18"/>
        <v>1449.8590469397732</v>
      </c>
      <c r="J178" s="3">
        <f t="shared" si="17"/>
        <v>1304.8214977224386</v>
      </c>
      <c r="K178" s="3">
        <f t="shared" si="19"/>
        <v>1278.8493834467249</v>
      </c>
      <c r="L178" s="9">
        <f t="shared" si="20"/>
        <v>0.10003562037528155</v>
      </c>
      <c r="N178" s="5">
        <f t="shared" si="21"/>
        <v>1.1111550886236141</v>
      </c>
    </row>
    <row r="179" spans="1:14" x14ac:dyDescent="0.35">
      <c r="A179" s="2">
        <v>178</v>
      </c>
      <c r="B179" s="2">
        <v>10</v>
      </c>
      <c r="C179" s="2">
        <v>1994</v>
      </c>
      <c r="D179" s="2">
        <v>1485</v>
      </c>
      <c r="E179" s="3">
        <f t="shared" si="22"/>
        <v>1451.9166666666667</v>
      </c>
      <c r="F179" s="3">
        <f t="shared" si="23"/>
        <v>1447.3333333333335</v>
      </c>
      <c r="G179" s="5">
        <f t="shared" si="24"/>
        <v>1.0260248733302624</v>
      </c>
      <c r="H179" s="5">
        <v>1.0038502199915149</v>
      </c>
      <c r="I179" s="3">
        <f t="shared" si="18"/>
        <v>1479.3043528072863</v>
      </c>
      <c r="J179" s="3">
        <f t="shared" si="17"/>
        <v>1309.1147319120957</v>
      </c>
      <c r="K179" s="3">
        <f t="shared" si="19"/>
        <v>1314.1551116240903</v>
      </c>
      <c r="L179" s="9">
        <f t="shared" si="20"/>
        <v>0.11504706287940047</v>
      </c>
      <c r="N179" s="5">
        <f t="shared" si="21"/>
        <v>1.1300035946021412</v>
      </c>
    </row>
    <row r="180" spans="1:14" x14ac:dyDescent="0.35">
      <c r="A180" s="2">
        <v>179</v>
      </c>
      <c r="B180" s="2">
        <v>11</v>
      </c>
      <c r="C180" s="2">
        <v>1994</v>
      </c>
      <c r="D180" s="2">
        <v>1465</v>
      </c>
      <c r="E180" s="3">
        <f t="shared" si="22"/>
        <v>1460.0833333333333</v>
      </c>
      <c r="F180" s="3">
        <f t="shared" si="23"/>
        <v>1456</v>
      </c>
      <c r="G180" s="5">
        <f t="shared" si="24"/>
        <v>1.0061813186813187</v>
      </c>
      <c r="H180" s="5">
        <v>1.0351632765769903</v>
      </c>
      <c r="I180" s="3">
        <f t="shared" si="18"/>
        <v>1415.2356764860956</v>
      </c>
      <c r="J180" s="3">
        <f t="shared" si="17"/>
        <v>1313.4079661017531</v>
      </c>
      <c r="K180" s="3">
        <f t="shared" si="19"/>
        <v>1359.5916936722112</v>
      </c>
      <c r="L180" s="9">
        <f t="shared" si="20"/>
        <v>7.1951062339787542E-2</v>
      </c>
      <c r="N180" s="5">
        <f t="shared" si="21"/>
        <v>1.0775293838719215</v>
      </c>
    </row>
    <row r="181" spans="1:14" x14ac:dyDescent="0.35">
      <c r="A181" s="2">
        <v>180</v>
      </c>
      <c r="B181" s="2">
        <v>12</v>
      </c>
      <c r="C181" s="2">
        <v>1994</v>
      </c>
      <c r="D181" s="2">
        <v>2163</v>
      </c>
      <c r="E181" s="3">
        <f t="shared" si="22"/>
        <v>1461</v>
      </c>
      <c r="F181" s="3">
        <f t="shared" si="23"/>
        <v>1460.5416666666665</v>
      </c>
      <c r="G181" s="5">
        <f t="shared" si="24"/>
        <v>1.4809574073545775</v>
      </c>
      <c r="H181" s="5">
        <v>1.4266005830974453</v>
      </c>
      <c r="I181" s="3">
        <f t="shared" si="18"/>
        <v>1516.1917257202285</v>
      </c>
      <c r="J181" s="3">
        <f t="shared" si="17"/>
        <v>1317.7012002914103</v>
      </c>
      <c r="K181" s="3">
        <f t="shared" si="19"/>
        <v>1879.8333006839293</v>
      </c>
      <c r="L181" s="9">
        <f t="shared" si="20"/>
        <v>0.13091386930932533</v>
      </c>
      <c r="N181" s="5">
        <f t="shared" si="21"/>
        <v>1.1506339414314277</v>
      </c>
    </row>
    <row r="182" spans="1:14" x14ac:dyDescent="0.35">
      <c r="A182" s="2">
        <v>181</v>
      </c>
      <c r="B182" s="2">
        <v>1</v>
      </c>
      <c r="C182" s="2">
        <v>1995</v>
      </c>
      <c r="D182" s="2">
        <v>1361</v>
      </c>
      <c r="E182" s="3">
        <f t="shared" si="22"/>
        <v>1475.1666666666667</v>
      </c>
      <c r="F182" s="3">
        <f t="shared" si="23"/>
        <v>1468.0833333333335</v>
      </c>
      <c r="G182" s="5">
        <f t="shared" si="24"/>
        <v>0.92705909065107561</v>
      </c>
      <c r="H182" s="5">
        <v>0.92122151498014071</v>
      </c>
      <c r="I182" s="3">
        <f t="shared" si="18"/>
        <v>1477.3862506124162</v>
      </c>
      <c r="J182" s="3">
        <f t="shared" si="17"/>
        <v>1321.9944344810674</v>
      </c>
      <c r="K182" s="3">
        <f t="shared" si="19"/>
        <v>1217.8497157279633</v>
      </c>
      <c r="L182" s="9">
        <f t="shared" si="20"/>
        <v>0.10518022356505272</v>
      </c>
      <c r="N182" s="5">
        <f t="shared" si="21"/>
        <v>1.1175434722554987</v>
      </c>
    </row>
    <row r="183" spans="1:14" x14ac:dyDescent="0.35">
      <c r="A183" s="2">
        <v>182</v>
      </c>
      <c r="B183" s="2">
        <v>2</v>
      </c>
      <c r="C183" s="2">
        <v>1995</v>
      </c>
      <c r="D183" s="2">
        <v>1284</v>
      </c>
      <c r="E183" s="3">
        <f t="shared" si="22"/>
        <v>1477.9166666666667</v>
      </c>
      <c r="F183" s="3">
        <f t="shared" si="23"/>
        <v>1476.5416666666667</v>
      </c>
      <c r="G183" s="5">
        <f t="shared" si="24"/>
        <v>0.8695995710697858</v>
      </c>
      <c r="H183" s="5">
        <v>0.86983928434633317</v>
      </c>
      <c r="I183" s="3">
        <f t="shared" si="18"/>
        <v>1476.1347562784547</v>
      </c>
      <c r="J183" s="3">
        <f t="shared" si="17"/>
        <v>1326.2876686707245</v>
      </c>
      <c r="K183" s="3">
        <f t="shared" si="19"/>
        <v>1153.6571165539096</v>
      </c>
      <c r="L183" s="9">
        <f t="shared" si="20"/>
        <v>0.10151314910131648</v>
      </c>
      <c r="N183" s="5">
        <f t="shared" si="21"/>
        <v>1.1129823424792262</v>
      </c>
    </row>
    <row r="184" spans="1:14" x14ac:dyDescent="0.35">
      <c r="A184" s="2">
        <v>183</v>
      </c>
      <c r="B184" s="2">
        <v>3</v>
      </c>
      <c r="C184" s="2">
        <v>1995</v>
      </c>
      <c r="D184" s="2">
        <v>1392</v>
      </c>
      <c r="E184" s="3">
        <f t="shared" si="22"/>
        <v>1480.75</v>
      </c>
      <c r="F184" s="3">
        <f t="shared" si="23"/>
        <v>1479.3333333333335</v>
      </c>
      <c r="G184" s="5">
        <f t="shared" si="24"/>
        <v>0.94096439837764745</v>
      </c>
      <c r="H184" s="5">
        <v>0.94963362321158284</v>
      </c>
      <c r="I184" s="3">
        <f t="shared" si="18"/>
        <v>1465.8284689756144</v>
      </c>
      <c r="J184" s="3">
        <f t="shared" si="17"/>
        <v>1330.5809028603819</v>
      </c>
      <c r="K184" s="3">
        <f t="shared" si="19"/>
        <v>1263.5643637594437</v>
      </c>
      <c r="L184" s="9">
        <f t="shared" si="20"/>
        <v>9.2266980057870887E-2</v>
      </c>
      <c r="N184" s="5">
        <f t="shared" si="21"/>
        <v>1.1016455037228383</v>
      </c>
    </row>
    <row r="185" spans="1:14" x14ac:dyDescent="0.35">
      <c r="A185" s="2">
        <v>184</v>
      </c>
      <c r="B185" s="2">
        <v>4</v>
      </c>
      <c r="C185" s="2">
        <v>1995</v>
      </c>
      <c r="D185" s="2">
        <v>1442</v>
      </c>
      <c r="E185" s="3">
        <f t="shared" si="22"/>
        <v>1487.75</v>
      </c>
      <c r="F185" s="3">
        <f t="shared" si="23"/>
        <v>1484.25</v>
      </c>
      <c r="G185" s="5">
        <f t="shared" si="24"/>
        <v>0.97153444500589525</v>
      </c>
      <c r="H185" s="5">
        <v>0.9517704709425957</v>
      </c>
      <c r="I185" s="3">
        <f t="shared" si="18"/>
        <v>1515.0711689677664</v>
      </c>
      <c r="J185" s="3">
        <f t="shared" si="17"/>
        <v>1334.8741370500391</v>
      </c>
      <c r="K185" s="3">
        <f t="shared" si="19"/>
        <v>1270.4937860692066</v>
      </c>
      <c r="L185" s="9">
        <f t="shared" si="20"/>
        <v>0.11893634807960705</v>
      </c>
      <c r="N185" s="5">
        <f t="shared" si="21"/>
        <v>1.1349917770644264</v>
      </c>
    </row>
    <row r="186" spans="1:14" x14ac:dyDescent="0.35">
      <c r="A186" s="2">
        <v>185</v>
      </c>
      <c r="B186" s="2">
        <v>5</v>
      </c>
      <c r="C186" s="2">
        <v>1995</v>
      </c>
      <c r="D186" s="2">
        <v>1504</v>
      </c>
      <c r="E186" s="3">
        <f t="shared" si="22"/>
        <v>1495.4166666666667</v>
      </c>
      <c r="F186" s="3">
        <f t="shared" si="23"/>
        <v>1491.5833333333335</v>
      </c>
      <c r="G186" s="5">
        <f t="shared" si="24"/>
        <v>1.0083244874015307</v>
      </c>
      <c r="H186" s="5">
        <v>1.0209955762656295</v>
      </c>
      <c r="I186" s="3">
        <f t="shared" si="18"/>
        <v>1473.0720043871263</v>
      </c>
      <c r="J186" s="3">
        <f t="shared" si="17"/>
        <v>1339.1673712396964</v>
      </c>
      <c r="K186" s="3">
        <f t="shared" si="19"/>
        <v>1367.283961915002</v>
      </c>
      <c r="L186" s="9">
        <f t="shared" si="20"/>
        <v>9.0901621067152924E-2</v>
      </c>
      <c r="N186" s="5">
        <f t="shared" si="21"/>
        <v>1.0999909615655223</v>
      </c>
    </row>
    <row r="187" spans="1:14" x14ac:dyDescent="0.35">
      <c r="A187" s="2">
        <v>186</v>
      </c>
      <c r="B187" s="2">
        <v>6</v>
      </c>
      <c r="C187" s="2">
        <v>1995</v>
      </c>
      <c r="D187" s="2">
        <v>1488</v>
      </c>
      <c r="E187" s="3">
        <f t="shared" si="22"/>
        <v>1499.5</v>
      </c>
      <c r="F187" s="3">
        <f t="shared" si="23"/>
        <v>1497.4583333333335</v>
      </c>
      <c r="G187" s="5">
        <f t="shared" si="24"/>
        <v>0.99368374189599029</v>
      </c>
      <c r="H187" s="5">
        <v>1.0258586651849506</v>
      </c>
      <c r="I187" s="3">
        <f t="shared" si="18"/>
        <v>1450.4922076490241</v>
      </c>
      <c r="J187" s="3">
        <f t="shared" si="17"/>
        <v>1343.4606054293536</v>
      </c>
      <c r="K187" s="3">
        <f t="shared" si="19"/>
        <v>1378.2007034143223</v>
      </c>
      <c r="L187" s="9">
        <f t="shared" si="20"/>
        <v>7.3789849855966178E-2</v>
      </c>
      <c r="N187" s="5">
        <f t="shared" si="21"/>
        <v>1.0796685826045971</v>
      </c>
    </row>
    <row r="188" spans="1:14" x14ac:dyDescent="0.35">
      <c r="A188" s="2">
        <v>187</v>
      </c>
      <c r="B188" s="2">
        <v>7</v>
      </c>
      <c r="C188" s="2">
        <v>1995</v>
      </c>
      <c r="D188" s="2">
        <v>1606</v>
      </c>
      <c r="E188" s="3">
        <f t="shared" si="22"/>
        <v>1503.3333333333333</v>
      </c>
      <c r="F188" s="3">
        <f t="shared" si="23"/>
        <v>1501.4166666666665</v>
      </c>
      <c r="G188" s="5">
        <f t="shared" si="24"/>
        <v>1.0696564355886109</v>
      </c>
      <c r="H188" s="5">
        <v>1.074335618594892</v>
      </c>
      <c r="I188" s="3">
        <f t="shared" si="18"/>
        <v>1494.8773662558672</v>
      </c>
      <c r="J188" s="3">
        <f t="shared" si="17"/>
        <v>1347.7538396190107</v>
      </c>
      <c r="K188" s="3">
        <f t="shared" si="19"/>
        <v>1447.9399550007308</v>
      </c>
      <c r="L188" s="9">
        <f t="shared" si="20"/>
        <v>9.8418458903654527E-2</v>
      </c>
      <c r="N188" s="5">
        <f t="shared" si="21"/>
        <v>1.1091620163207592</v>
      </c>
    </row>
    <row r="189" spans="1:14" x14ac:dyDescent="0.35">
      <c r="A189" s="2">
        <v>188</v>
      </c>
      <c r="B189" s="2">
        <v>8</v>
      </c>
      <c r="C189" s="2">
        <v>1995</v>
      </c>
      <c r="D189" s="2">
        <v>1488</v>
      </c>
      <c r="E189" s="3">
        <f t="shared" si="22"/>
        <v>1509.6666666666667</v>
      </c>
      <c r="F189" s="3">
        <f t="shared" si="23"/>
        <v>1506.5</v>
      </c>
      <c r="G189" s="5">
        <f t="shared" si="24"/>
        <v>0.98771988051775639</v>
      </c>
      <c r="H189" s="5">
        <v>1.0436709597125189</v>
      </c>
      <c r="I189" s="3">
        <f t="shared" si="18"/>
        <v>1425.7367095946336</v>
      </c>
      <c r="J189" s="3">
        <f t="shared" si="17"/>
        <v>1352.0470738086678</v>
      </c>
      <c r="K189" s="3">
        <f t="shared" si="19"/>
        <v>1411.0922670983953</v>
      </c>
      <c r="L189" s="9">
        <f t="shared" si="20"/>
        <v>5.1685304369358018E-2</v>
      </c>
      <c r="N189" s="5">
        <f t="shared" si="21"/>
        <v>1.0545022708258112</v>
      </c>
    </row>
    <row r="190" spans="1:14" x14ac:dyDescent="0.35">
      <c r="A190" s="2">
        <v>189</v>
      </c>
      <c r="B190" s="2">
        <v>9</v>
      </c>
      <c r="C190" s="2">
        <v>1995</v>
      </c>
      <c r="D190" s="2">
        <v>1442</v>
      </c>
      <c r="E190" s="3">
        <f t="shared" si="22"/>
        <v>1508.25</v>
      </c>
      <c r="F190" s="3">
        <f t="shared" si="23"/>
        <v>1508.9583333333335</v>
      </c>
      <c r="G190" s="5">
        <f t="shared" si="24"/>
        <v>0.95562612177274597</v>
      </c>
      <c r="H190" s="5">
        <v>0.98009527408841146</v>
      </c>
      <c r="I190" s="3">
        <f t="shared" si="18"/>
        <v>1471.2855353181935</v>
      </c>
      <c r="J190" s="3">
        <f t="shared" si="17"/>
        <v>1356.3403079983252</v>
      </c>
      <c r="K190" s="3">
        <f t="shared" si="19"/>
        <v>1329.342725924779</v>
      </c>
      <c r="L190" s="9">
        <f t="shared" si="20"/>
        <v>7.8125710176991006E-2</v>
      </c>
      <c r="N190" s="5">
        <f t="shared" si="21"/>
        <v>1.0847465983588613</v>
      </c>
    </row>
    <row r="191" spans="1:14" x14ac:dyDescent="0.35">
      <c r="A191" s="2">
        <v>190</v>
      </c>
      <c r="B191" s="2">
        <v>10</v>
      </c>
      <c r="C191" s="2">
        <v>1995</v>
      </c>
      <c r="D191" s="2">
        <v>1495</v>
      </c>
      <c r="E191" s="3">
        <f t="shared" si="22"/>
        <v>1510</v>
      </c>
      <c r="F191" s="3">
        <f t="shared" si="23"/>
        <v>1509.125</v>
      </c>
      <c r="G191" s="5">
        <f t="shared" si="24"/>
        <v>0.99064027168060964</v>
      </c>
      <c r="H191" s="5">
        <v>1.0038502199915149</v>
      </c>
      <c r="I191" s="3">
        <f t="shared" si="18"/>
        <v>1489.2659982807361</v>
      </c>
      <c r="J191" s="3">
        <f t="shared" si="17"/>
        <v>1360.6335421879826</v>
      </c>
      <c r="K191" s="3">
        <f t="shared" si="19"/>
        <v>1365.8722806532405</v>
      </c>
      <c r="L191" s="9">
        <f t="shared" si="20"/>
        <v>8.6373056419237107E-2</v>
      </c>
      <c r="N191" s="5">
        <f t="shared" si="21"/>
        <v>1.0945386484342468</v>
      </c>
    </row>
    <row r="192" spans="1:14" x14ac:dyDescent="0.35">
      <c r="A192" s="2">
        <v>191</v>
      </c>
      <c r="B192" s="2">
        <v>11</v>
      </c>
      <c r="C192" s="2">
        <v>1995</v>
      </c>
      <c r="D192" s="2">
        <v>1509</v>
      </c>
      <c r="E192" s="3">
        <f t="shared" si="22"/>
        <v>1510.8333333333333</v>
      </c>
      <c r="F192" s="3">
        <f t="shared" si="23"/>
        <v>1510.4166666666665</v>
      </c>
      <c r="G192" s="5">
        <f t="shared" si="24"/>
        <v>0.9990620689655173</v>
      </c>
      <c r="H192" s="5">
        <v>1.0351632765769903</v>
      </c>
      <c r="I192" s="3">
        <f t="shared" si="18"/>
        <v>1457.7410483396029</v>
      </c>
      <c r="J192" s="3">
        <f t="shared" si="17"/>
        <v>1364.9267763776397</v>
      </c>
      <c r="K192" s="3">
        <f t="shared" si="19"/>
        <v>1412.9220741227464</v>
      </c>
      <c r="L192" s="9">
        <f t="shared" si="20"/>
        <v>6.3669930998842689E-2</v>
      </c>
      <c r="N192" s="5">
        <f t="shared" si="21"/>
        <v>1.0679994513759057</v>
      </c>
    </row>
    <row r="193" spans="1:14" x14ac:dyDescent="0.35">
      <c r="A193" s="2">
        <v>192</v>
      </c>
      <c r="B193" s="2">
        <v>12</v>
      </c>
      <c r="C193" s="2">
        <v>1995</v>
      </c>
      <c r="D193" s="2">
        <v>2135</v>
      </c>
      <c r="E193" s="3">
        <f t="shared" si="22"/>
        <v>1514.5</v>
      </c>
      <c r="F193" s="3">
        <f t="shared" si="23"/>
        <v>1512.6666666666665</v>
      </c>
      <c r="G193" s="5">
        <f t="shared" si="24"/>
        <v>1.4114147201410314</v>
      </c>
      <c r="H193" s="5">
        <v>1.4266005830974453</v>
      </c>
      <c r="I193" s="3">
        <f t="shared" si="18"/>
        <v>1496.5646483646269</v>
      </c>
      <c r="J193" s="3">
        <f t="shared" si="17"/>
        <v>1369.2200105672969</v>
      </c>
      <c r="K193" s="3">
        <f t="shared" si="19"/>
        <v>1953.3300654639959</v>
      </c>
      <c r="L193" s="9">
        <f t="shared" si="20"/>
        <v>8.5091304232320433E-2</v>
      </c>
      <c r="N193" s="5">
        <f t="shared" si="21"/>
        <v>1.0930052415349734</v>
      </c>
    </row>
    <row r="194" spans="1:14" x14ac:dyDescent="0.35">
      <c r="A194" s="2">
        <v>193</v>
      </c>
      <c r="B194" s="2">
        <v>1</v>
      </c>
      <c r="C194" s="2">
        <v>1996</v>
      </c>
      <c r="D194" s="2">
        <v>1369</v>
      </c>
      <c r="E194" s="3">
        <f t="shared" si="22"/>
        <v>1512.1666666666667</v>
      </c>
      <c r="F194" s="3">
        <f t="shared" si="23"/>
        <v>1513.3333333333335</v>
      </c>
      <c r="G194" s="5">
        <f t="shared" si="24"/>
        <v>0.90462555066079287</v>
      </c>
      <c r="H194" s="5">
        <v>0.92122151498014071</v>
      </c>
      <c r="I194" s="3">
        <f t="shared" si="18"/>
        <v>1486.0703725851565</v>
      </c>
      <c r="J194" s="3">
        <f t="shared" ref="J194:J257" si="25">$M$2+$M$3*A194</f>
        <v>1373.513244756954</v>
      </c>
      <c r="K194" s="3">
        <f t="shared" si="19"/>
        <v>1265.3099521802899</v>
      </c>
      <c r="L194" s="9">
        <f t="shared" si="20"/>
        <v>7.5741452023162972E-2</v>
      </c>
      <c r="N194" s="5">
        <f t="shared" si="21"/>
        <v>1.0819483381451627</v>
      </c>
    </row>
    <row r="195" spans="1:14" x14ac:dyDescent="0.35">
      <c r="A195" s="2">
        <v>194</v>
      </c>
      <c r="B195" s="2">
        <v>2</v>
      </c>
      <c r="C195" s="2">
        <v>1996</v>
      </c>
      <c r="D195" s="2">
        <v>1320</v>
      </c>
      <c r="E195" s="3">
        <f t="shared" si="22"/>
        <v>1512.8333333333333</v>
      </c>
      <c r="F195" s="3">
        <f t="shared" si="23"/>
        <v>1512.5</v>
      </c>
      <c r="G195" s="5">
        <f t="shared" si="24"/>
        <v>0.87272727272727268</v>
      </c>
      <c r="H195" s="5">
        <v>0.86983928434633317</v>
      </c>
      <c r="I195" s="3">
        <f t="shared" ref="I195:I258" si="26">D195/H195</f>
        <v>1517.5217120619627</v>
      </c>
      <c r="J195" s="3">
        <f t="shared" si="25"/>
        <v>1377.8064789466112</v>
      </c>
      <c r="K195" s="3">
        <f t="shared" ref="K195:K258" si="27">H195*J195</f>
        <v>1198.4702016146614</v>
      </c>
      <c r="L195" s="9">
        <f t="shared" ref="L195:L258" si="28">ABS(D195-K195)/D195</f>
        <v>9.206802907980198E-2</v>
      </c>
      <c r="N195" s="5">
        <f t="shared" ref="N195:N258" si="29">D195/(H195*J195)</f>
        <v>1.1014041051847641</v>
      </c>
    </row>
    <row r="196" spans="1:14" x14ac:dyDescent="0.35">
      <c r="A196" s="2">
        <v>195</v>
      </c>
      <c r="B196" s="2">
        <v>3</v>
      </c>
      <c r="C196" s="2">
        <v>1996</v>
      </c>
      <c r="D196" s="2">
        <v>1448</v>
      </c>
      <c r="E196" s="3">
        <f t="shared" si="22"/>
        <v>1515.8333333333333</v>
      </c>
      <c r="F196" s="3">
        <f t="shared" si="23"/>
        <v>1514.3333333333333</v>
      </c>
      <c r="G196" s="5">
        <f t="shared" si="24"/>
        <v>0.95619634602685455</v>
      </c>
      <c r="H196" s="5">
        <v>0.94963362321158284</v>
      </c>
      <c r="I196" s="3">
        <f t="shared" si="26"/>
        <v>1524.7985797964725</v>
      </c>
      <c r="J196" s="3">
        <f t="shared" si="25"/>
        <v>1382.0997131362685</v>
      </c>
      <c r="K196" s="3">
        <f t="shared" si="27"/>
        <v>1312.4883582252839</v>
      </c>
      <c r="L196" s="9">
        <f t="shared" si="28"/>
        <v>9.358538796596412E-2</v>
      </c>
      <c r="N196" s="5">
        <f t="shared" si="29"/>
        <v>1.1032478809625037</v>
      </c>
    </row>
    <row r="197" spans="1:14" x14ac:dyDescent="0.35">
      <c r="A197" s="2">
        <v>196</v>
      </c>
      <c r="B197" s="2">
        <v>4</v>
      </c>
      <c r="C197" s="2">
        <v>1996</v>
      </c>
      <c r="D197" s="2">
        <v>1495</v>
      </c>
      <c r="E197" s="3">
        <f t="shared" si="22"/>
        <v>1520.5</v>
      </c>
      <c r="F197" s="3">
        <f t="shared" si="23"/>
        <v>1518.1666666666665</v>
      </c>
      <c r="G197" s="5">
        <f t="shared" si="24"/>
        <v>0.98474036667032616</v>
      </c>
      <c r="H197" s="5">
        <v>0.9517704709425957</v>
      </c>
      <c r="I197" s="3">
        <f t="shared" si="26"/>
        <v>1570.7568638050004</v>
      </c>
      <c r="J197" s="3">
        <f t="shared" si="25"/>
        <v>1386.3929473259259</v>
      </c>
      <c r="K197" s="3">
        <f t="shared" si="27"/>
        <v>1319.5278683878898</v>
      </c>
      <c r="L197" s="9">
        <f t="shared" si="28"/>
        <v>0.11737266328569242</v>
      </c>
      <c r="N197" s="5">
        <f t="shared" si="29"/>
        <v>1.1329809970792737</v>
      </c>
    </row>
    <row r="198" spans="1:14" x14ac:dyDescent="0.35">
      <c r="A198" s="2">
        <v>197</v>
      </c>
      <c r="B198" s="2">
        <v>5</v>
      </c>
      <c r="C198" s="2">
        <v>1996</v>
      </c>
      <c r="D198" s="2">
        <v>1522</v>
      </c>
      <c r="E198" s="3">
        <f t="shared" si="22"/>
        <v>1524.9166666666667</v>
      </c>
      <c r="F198" s="3">
        <f t="shared" si="23"/>
        <v>1522.7083333333335</v>
      </c>
      <c r="G198" s="5">
        <f t="shared" si="24"/>
        <v>0.99953482008482686</v>
      </c>
      <c r="H198" s="5">
        <v>1.0209955762656295</v>
      </c>
      <c r="I198" s="3">
        <f t="shared" si="26"/>
        <v>1490.7018555034615</v>
      </c>
      <c r="J198" s="3">
        <f t="shared" si="25"/>
        <v>1390.686181515583</v>
      </c>
      <c r="K198" s="3">
        <f t="shared" si="27"/>
        <v>1419.8844393011507</v>
      </c>
      <c r="L198" s="9">
        <f t="shared" si="28"/>
        <v>6.7093009657588257E-2</v>
      </c>
      <c r="N198" s="5">
        <f t="shared" si="29"/>
        <v>1.0719182194496824</v>
      </c>
    </row>
    <row r="199" spans="1:14" x14ac:dyDescent="0.35">
      <c r="A199" s="2">
        <v>198</v>
      </c>
      <c r="B199" s="2">
        <v>6</v>
      </c>
      <c r="C199" s="2">
        <v>1996</v>
      </c>
      <c r="D199" s="2">
        <v>1575</v>
      </c>
      <c r="E199" s="3">
        <f t="shared" si="22"/>
        <v>1526.4166666666667</v>
      </c>
      <c r="F199" s="3">
        <f t="shared" si="23"/>
        <v>1525.6666666666667</v>
      </c>
      <c r="G199" s="5">
        <f t="shared" si="24"/>
        <v>1.0323355909984706</v>
      </c>
      <c r="H199" s="5">
        <v>1.0258586651849506</v>
      </c>
      <c r="I199" s="3">
        <f t="shared" si="26"/>
        <v>1535.2992117252775</v>
      </c>
      <c r="J199" s="3">
        <f t="shared" si="25"/>
        <v>1394.9794157052402</v>
      </c>
      <c r="K199" s="3">
        <f t="shared" si="27"/>
        <v>1431.0517213558601</v>
      </c>
      <c r="L199" s="9">
        <f t="shared" si="28"/>
        <v>9.1395732472469793E-2</v>
      </c>
      <c r="N199" s="5">
        <f t="shared" si="29"/>
        <v>1.100589151667946</v>
      </c>
    </row>
    <row r="200" spans="1:14" x14ac:dyDescent="0.35">
      <c r="A200" s="2">
        <v>199</v>
      </c>
      <c r="B200" s="2">
        <v>7</v>
      </c>
      <c r="C200" s="2">
        <v>1996</v>
      </c>
      <c r="D200" s="2">
        <v>1666</v>
      </c>
      <c r="E200" s="3">
        <f t="shared" si="22"/>
        <v>1533.6666666666667</v>
      </c>
      <c r="F200" s="3">
        <f t="shared" si="23"/>
        <v>1530.0416666666667</v>
      </c>
      <c r="G200" s="5">
        <f t="shared" si="24"/>
        <v>1.0888592358595899</v>
      </c>
      <c r="H200" s="5">
        <v>1.074335618594892</v>
      </c>
      <c r="I200" s="3">
        <f t="shared" si="26"/>
        <v>1550.7258357299345</v>
      </c>
      <c r="J200" s="3">
        <f t="shared" si="25"/>
        <v>1399.2726498948973</v>
      </c>
      <c r="K200" s="3">
        <f t="shared" si="27"/>
        <v>1503.2884479077484</v>
      </c>
      <c r="L200" s="9">
        <f t="shared" si="28"/>
        <v>9.7665997654412737E-2</v>
      </c>
      <c r="N200" s="5">
        <f t="shared" si="29"/>
        <v>1.1082370800618542</v>
      </c>
    </row>
    <row r="201" spans="1:14" x14ac:dyDescent="0.35">
      <c r="A201" s="2">
        <v>200</v>
      </c>
      <c r="B201" s="2">
        <v>8</v>
      </c>
      <c r="C201" s="2">
        <v>1996</v>
      </c>
      <c r="D201" s="2">
        <v>1617</v>
      </c>
      <c r="E201" s="3">
        <f t="shared" si="22"/>
        <v>1538.6666666666667</v>
      </c>
      <c r="F201" s="3">
        <f t="shared" si="23"/>
        <v>1536.1666666666667</v>
      </c>
      <c r="G201" s="5">
        <f t="shared" si="24"/>
        <v>1.0526201584029511</v>
      </c>
      <c r="H201" s="5">
        <v>1.0436709597125189</v>
      </c>
      <c r="I201" s="3">
        <f t="shared" si="26"/>
        <v>1549.338884015136</v>
      </c>
      <c r="J201" s="3">
        <f t="shared" si="25"/>
        <v>1403.5658840845547</v>
      </c>
      <c r="K201" s="3">
        <f t="shared" si="27"/>
        <v>1464.8609532622772</v>
      </c>
      <c r="L201" s="9">
        <f t="shared" si="28"/>
        <v>9.4087227419741973E-2</v>
      </c>
      <c r="N201" s="5">
        <f t="shared" si="29"/>
        <v>1.1038590361760314</v>
      </c>
    </row>
    <row r="202" spans="1:14" x14ac:dyDescent="0.35">
      <c r="A202" s="2">
        <v>201</v>
      </c>
      <c r="B202" s="2">
        <v>9</v>
      </c>
      <c r="C202" s="2">
        <v>1996</v>
      </c>
      <c r="D202" s="2">
        <v>1567</v>
      </c>
      <c r="E202" s="3">
        <f t="shared" si="22"/>
        <v>1549.4166666666667</v>
      </c>
      <c r="F202" s="3">
        <f t="shared" si="23"/>
        <v>1544.0416666666667</v>
      </c>
      <c r="G202" s="5">
        <f t="shared" si="24"/>
        <v>1.0148689856167525</v>
      </c>
      <c r="H202" s="5">
        <v>0.98009527408841146</v>
      </c>
      <c r="I202" s="3">
        <f t="shared" si="26"/>
        <v>1598.8241566183142</v>
      </c>
      <c r="J202" s="3">
        <f t="shared" si="25"/>
        <v>1407.8591182742118</v>
      </c>
      <c r="K202" s="3">
        <f t="shared" si="27"/>
        <v>1379.836068402833</v>
      </c>
      <c r="L202" s="9">
        <f t="shared" si="28"/>
        <v>0.11944092635428653</v>
      </c>
      <c r="N202" s="5">
        <f t="shared" si="29"/>
        <v>1.1356421504576337</v>
      </c>
    </row>
    <row r="203" spans="1:14" x14ac:dyDescent="0.35">
      <c r="A203" s="2">
        <v>202</v>
      </c>
      <c r="B203" s="2">
        <v>10</v>
      </c>
      <c r="C203" s="2">
        <v>1996</v>
      </c>
      <c r="D203" s="2">
        <v>1551</v>
      </c>
      <c r="E203" s="3">
        <f t="shared" si="22"/>
        <v>1559.8333333333333</v>
      </c>
      <c r="F203" s="3">
        <f t="shared" si="23"/>
        <v>1554.625</v>
      </c>
      <c r="G203" s="5">
        <f t="shared" si="24"/>
        <v>0.99766824796976761</v>
      </c>
      <c r="H203" s="5">
        <v>1.0038502199915149</v>
      </c>
      <c r="I203" s="3">
        <f t="shared" si="26"/>
        <v>1545.0512129320546</v>
      </c>
      <c r="J203" s="3">
        <f t="shared" si="25"/>
        <v>1412.1523524638692</v>
      </c>
      <c r="K203" s="3">
        <f t="shared" si="27"/>
        <v>1417.5894496823903</v>
      </c>
      <c r="L203" s="9">
        <f t="shared" si="28"/>
        <v>8.6015828702520766E-2</v>
      </c>
      <c r="N203" s="5">
        <f t="shared" si="29"/>
        <v>1.0941108515921165</v>
      </c>
    </row>
    <row r="204" spans="1:14" x14ac:dyDescent="0.35">
      <c r="A204" s="2">
        <v>203</v>
      </c>
      <c r="B204" s="2">
        <v>11</v>
      </c>
      <c r="C204" s="2">
        <v>1996</v>
      </c>
      <c r="D204" s="2">
        <v>1624</v>
      </c>
      <c r="E204" s="3">
        <f t="shared" si="22"/>
        <v>1564.5</v>
      </c>
      <c r="F204" s="3">
        <f t="shared" si="23"/>
        <v>1562.1666666666665</v>
      </c>
      <c r="G204" s="5">
        <f t="shared" si="24"/>
        <v>1.0395817774458551</v>
      </c>
      <c r="H204" s="5">
        <v>1.0351632765769903</v>
      </c>
      <c r="I204" s="3">
        <f t="shared" si="26"/>
        <v>1568.834633865815</v>
      </c>
      <c r="J204" s="3">
        <f t="shared" si="25"/>
        <v>1416.4455866535263</v>
      </c>
      <c r="K204" s="3">
        <f t="shared" si="27"/>
        <v>1466.2524545732815</v>
      </c>
      <c r="L204" s="9">
        <f t="shared" si="28"/>
        <v>9.7135188070639464E-2</v>
      </c>
      <c r="N204" s="5">
        <f t="shared" si="29"/>
        <v>1.1075855286275562</v>
      </c>
    </row>
    <row r="205" spans="1:14" x14ac:dyDescent="0.35">
      <c r="A205" s="2">
        <v>204</v>
      </c>
      <c r="B205" s="2">
        <v>12</v>
      </c>
      <c r="C205" s="2">
        <v>1996</v>
      </c>
      <c r="D205" s="2">
        <v>2367</v>
      </c>
      <c r="E205" s="3">
        <f t="shared" si="22"/>
        <v>1574.0833333333333</v>
      </c>
      <c r="F205" s="3">
        <f t="shared" si="23"/>
        <v>1569.2916666666665</v>
      </c>
      <c r="G205" s="5">
        <f t="shared" si="24"/>
        <v>1.5083238191328361</v>
      </c>
      <c r="H205" s="5">
        <v>1.4266005830974453</v>
      </c>
      <c r="I205" s="3">
        <f t="shared" si="26"/>
        <v>1659.1890035967551</v>
      </c>
      <c r="J205" s="3">
        <f t="shared" si="25"/>
        <v>1420.7388208431835</v>
      </c>
      <c r="K205" s="3">
        <f t="shared" si="27"/>
        <v>2026.8268302440624</v>
      </c>
      <c r="L205" s="9">
        <f t="shared" si="28"/>
        <v>0.14371490061509826</v>
      </c>
      <c r="N205" s="5">
        <f t="shared" si="29"/>
        <v>1.1678353397931758</v>
      </c>
    </row>
    <row r="206" spans="1:14" x14ac:dyDescent="0.35">
      <c r="A206" s="2">
        <v>205</v>
      </c>
      <c r="B206" s="2">
        <v>1</v>
      </c>
      <c r="C206" s="2">
        <v>1997</v>
      </c>
      <c r="D206" s="2">
        <v>1377</v>
      </c>
      <c r="E206" s="3">
        <f t="shared" si="22"/>
        <v>1593.4166666666667</v>
      </c>
      <c r="F206" s="3">
        <f t="shared" si="23"/>
        <v>1583.75</v>
      </c>
      <c r="G206" s="5">
        <f t="shared" si="24"/>
        <v>0.86945540647198105</v>
      </c>
      <c r="H206" s="5">
        <v>0.92122151498014071</v>
      </c>
      <c r="I206" s="3">
        <f t="shared" si="26"/>
        <v>1494.7544945578966</v>
      </c>
      <c r="J206" s="3">
        <f t="shared" si="25"/>
        <v>1425.0320550328406</v>
      </c>
      <c r="K206" s="3">
        <f t="shared" si="27"/>
        <v>1312.7701886326167</v>
      </c>
      <c r="L206" s="9">
        <f t="shared" si="28"/>
        <v>4.6644743186189733E-2</v>
      </c>
      <c r="N206" s="5">
        <f t="shared" si="29"/>
        <v>1.0489269271374033</v>
      </c>
    </row>
    <row r="207" spans="1:14" x14ac:dyDescent="0.35">
      <c r="A207" s="2">
        <v>206</v>
      </c>
      <c r="B207" s="2">
        <v>2</v>
      </c>
      <c r="C207" s="2">
        <v>1997</v>
      </c>
      <c r="D207" s="2">
        <v>1294</v>
      </c>
      <c r="E207" s="3">
        <f t="shared" ref="E207:E270" si="30">AVERAGE(D195:D206)</f>
        <v>1594.0833333333333</v>
      </c>
      <c r="F207" s="3">
        <f t="shared" si="23"/>
        <v>1593.75</v>
      </c>
      <c r="G207" s="5">
        <f t="shared" si="24"/>
        <v>0.81192156862745102</v>
      </c>
      <c r="H207" s="5">
        <v>0.86983928434633317</v>
      </c>
      <c r="I207" s="3">
        <f t="shared" si="26"/>
        <v>1487.6311328849847</v>
      </c>
      <c r="J207" s="3">
        <f t="shared" si="25"/>
        <v>1429.325289222498</v>
      </c>
      <c r="K207" s="3">
        <f t="shared" si="27"/>
        <v>1243.2832866754134</v>
      </c>
      <c r="L207" s="9">
        <f t="shared" si="28"/>
        <v>3.9193750637238511E-2</v>
      </c>
      <c r="N207" s="5">
        <f t="shared" si="29"/>
        <v>1.0407925642274216</v>
      </c>
    </row>
    <row r="208" spans="1:14" x14ac:dyDescent="0.35">
      <c r="A208" s="2">
        <v>207</v>
      </c>
      <c r="B208" s="2">
        <v>3</v>
      </c>
      <c r="C208" s="2">
        <v>1997</v>
      </c>
      <c r="D208" s="2">
        <v>1401</v>
      </c>
      <c r="E208" s="3">
        <f t="shared" si="30"/>
        <v>1591.9166666666667</v>
      </c>
      <c r="F208" s="3">
        <f t="shared" ref="F208:F271" si="31">AVERAGE(E207:E208)</f>
        <v>1593</v>
      </c>
      <c r="G208" s="5">
        <f t="shared" ref="G208:G271" si="32">D208/F208</f>
        <v>0.87947269303201503</v>
      </c>
      <c r="H208" s="5">
        <v>0.94963362321158284</v>
      </c>
      <c r="I208" s="3">
        <f t="shared" si="26"/>
        <v>1475.3058082146808</v>
      </c>
      <c r="J208" s="3">
        <f t="shared" si="25"/>
        <v>1433.6185234121551</v>
      </c>
      <c r="K208" s="3">
        <f t="shared" si="27"/>
        <v>1361.4123526911242</v>
      </c>
      <c r="L208" s="9">
        <f t="shared" si="28"/>
        <v>2.825670757235962E-2</v>
      </c>
      <c r="N208" s="5">
        <f t="shared" si="29"/>
        <v>1.0290783664703955</v>
      </c>
    </row>
    <row r="209" spans="1:14" x14ac:dyDescent="0.35">
      <c r="A209" s="2">
        <v>208</v>
      </c>
      <c r="B209" s="2">
        <v>4</v>
      </c>
      <c r="C209" s="2">
        <v>1997</v>
      </c>
      <c r="D209" s="2">
        <v>1362</v>
      </c>
      <c r="E209" s="3">
        <f t="shared" si="30"/>
        <v>1588</v>
      </c>
      <c r="F209" s="3">
        <f t="shared" si="31"/>
        <v>1589.9583333333335</v>
      </c>
      <c r="G209" s="5">
        <f t="shared" si="32"/>
        <v>0.85662622186115978</v>
      </c>
      <c r="H209" s="5">
        <v>0.9517704709425957</v>
      </c>
      <c r="I209" s="3">
        <f t="shared" si="26"/>
        <v>1431.0172899681677</v>
      </c>
      <c r="J209" s="3">
        <f t="shared" si="25"/>
        <v>1437.9117576018125</v>
      </c>
      <c r="K209" s="3">
        <f t="shared" si="27"/>
        <v>1368.5619507065726</v>
      </c>
      <c r="L209" s="9">
        <f t="shared" si="28"/>
        <v>4.8178786391869224E-3</v>
      </c>
      <c r="N209" s="5">
        <f t="shared" si="29"/>
        <v>0.99520522201922634</v>
      </c>
    </row>
    <row r="210" spans="1:14" x14ac:dyDescent="0.35">
      <c r="A210" s="2">
        <v>209</v>
      </c>
      <c r="B210" s="2">
        <v>5</v>
      </c>
      <c r="C210" s="2">
        <v>1997</v>
      </c>
      <c r="D210" s="2">
        <v>1466</v>
      </c>
      <c r="E210" s="3">
        <f t="shared" si="30"/>
        <v>1576.9166666666667</v>
      </c>
      <c r="F210" s="3">
        <f t="shared" si="31"/>
        <v>1582.4583333333335</v>
      </c>
      <c r="G210" s="5">
        <f t="shared" si="32"/>
        <v>0.92640669843861068</v>
      </c>
      <c r="H210" s="5">
        <v>1.0209955762656295</v>
      </c>
      <c r="I210" s="3">
        <f t="shared" si="26"/>
        <v>1435.8534298081963</v>
      </c>
      <c r="J210" s="3">
        <f t="shared" si="25"/>
        <v>1442.2049917914696</v>
      </c>
      <c r="K210" s="3">
        <f t="shared" si="27"/>
        <v>1472.4849166872991</v>
      </c>
      <c r="L210" s="9">
        <f t="shared" si="28"/>
        <v>4.423544807161746E-3</v>
      </c>
      <c r="N210" s="5">
        <f t="shared" si="29"/>
        <v>0.99559593676389668</v>
      </c>
    </row>
    <row r="211" spans="1:14" x14ac:dyDescent="0.35">
      <c r="A211" s="2">
        <v>210</v>
      </c>
      <c r="B211" s="2">
        <v>6</v>
      </c>
      <c r="C211" s="2">
        <v>1997</v>
      </c>
      <c r="D211" s="2">
        <v>1559</v>
      </c>
      <c r="E211" s="3">
        <f t="shared" si="30"/>
        <v>1572.25</v>
      </c>
      <c r="F211" s="3">
        <f t="shared" si="31"/>
        <v>1574.5833333333335</v>
      </c>
      <c r="G211" s="5">
        <f t="shared" si="32"/>
        <v>0.9901032019052658</v>
      </c>
      <c r="H211" s="5">
        <v>1.0258586651849506</v>
      </c>
      <c r="I211" s="3">
        <f t="shared" si="26"/>
        <v>1519.7025213204493</v>
      </c>
      <c r="J211" s="3">
        <f t="shared" si="25"/>
        <v>1446.4982259811268</v>
      </c>
      <c r="K211" s="3">
        <f t="shared" si="27"/>
        <v>1483.9027392973978</v>
      </c>
      <c r="L211" s="9">
        <f t="shared" si="28"/>
        <v>4.8170147981143149E-2</v>
      </c>
      <c r="N211" s="5">
        <f t="shared" si="29"/>
        <v>1.0506079399369257</v>
      </c>
    </row>
    <row r="212" spans="1:14" x14ac:dyDescent="0.35">
      <c r="A212" s="2">
        <v>211</v>
      </c>
      <c r="B212" s="2">
        <v>7</v>
      </c>
      <c r="C212" s="2">
        <v>1997</v>
      </c>
      <c r="D212" s="2">
        <v>1569</v>
      </c>
      <c r="E212" s="3">
        <f t="shared" si="30"/>
        <v>1570.9166666666667</v>
      </c>
      <c r="F212" s="3">
        <f t="shared" si="31"/>
        <v>1571.5833333333335</v>
      </c>
      <c r="G212" s="5">
        <f t="shared" si="32"/>
        <v>0.99835622249323919</v>
      </c>
      <c r="H212" s="5">
        <v>1.074335618594892</v>
      </c>
      <c r="I212" s="3">
        <f t="shared" si="26"/>
        <v>1460.4374767468589</v>
      </c>
      <c r="J212" s="3">
        <f t="shared" si="25"/>
        <v>1450.7914601707839</v>
      </c>
      <c r="K212" s="3">
        <f t="shared" si="27"/>
        <v>1558.6369408147657</v>
      </c>
      <c r="L212" s="9">
        <f t="shared" si="28"/>
        <v>6.6048815712137065E-3</v>
      </c>
      <c r="N212" s="5">
        <f t="shared" si="29"/>
        <v>1.0066487960819259</v>
      </c>
    </row>
    <row r="213" spans="1:14" x14ac:dyDescent="0.35">
      <c r="A213" s="2">
        <v>212</v>
      </c>
      <c r="B213" s="2">
        <v>8</v>
      </c>
      <c r="C213" s="2">
        <v>1997</v>
      </c>
      <c r="D213" s="2">
        <v>1575</v>
      </c>
      <c r="E213" s="3">
        <f t="shared" si="30"/>
        <v>1562.8333333333333</v>
      </c>
      <c r="F213" s="3">
        <f t="shared" si="31"/>
        <v>1566.875</v>
      </c>
      <c r="G213" s="5">
        <f t="shared" si="32"/>
        <v>1.0051854806541682</v>
      </c>
      <c r="H213" s="5">
        <v>1.0436709597125189</v>
      </c>
      <c r="I213" s="3">
        <f t="shared" si="26"/>
        <v>1509.0963155991585</v>
      </c>
      <c r="J213" s="3">
        <f t="shared" si="25"/>
        <v>1455.0846943604413</v>
      </c>
      <c r="K213" s="3">
        <f t="shared" si="27"/>
        <v>1518.629639426159</v>
      </c>
      <c r="L213" s="9">
        <f t="shared" si="28"/>
        <v>3.5790705126248268E-2</v>
      </c>
      <c r="N213" s="5">
        <f t="shared" si="29"/>
        <v>1.0371192284875603</v>
      </c>
    </row>
    <row r="214" spans="1:14" x14ac:dyDescent="0.35">
      <c r="A214" s="2">
        <v>213</v>
      </c>
      <c r="B214" s="2">
        <v>9</v>
      </c>
      <c r="C214" s="2">
        <v>1997</v>
      </c>
      <c r="D214" s="2">
        <v>1456</v>
      </c>
      <c r="E214" s="3">
        <f t="shared" si="30"/>
        <v>1559.3333333333333</v>
      </c>
      <c r="F214" s="3">
        <f t="shared" si="31"/>
        <v>1561.0833333333333</v>
      </c>
      <c r="G214" s="5">
        <f t="shared" si="32"/>
        <v>0.93268563497571133</v>
      </c>
      <c r="H214" s="5">
        <v>0.98009527408841146</v>
      </c>
      <c r="I214" s="3">
        <f t="shared" si="26"/>
        <v>1485.569860903807</v>
      </c>
      <c r="J214" s="3">
        <f t="shared" si="25"/>
        <v>1459.3779285500984</v>
      </c>
      <c r="K214" s="3">
        <f t="shared" si="27"/>
        <v>1430.3294108808868</v>
      </c>
      <c r="L214" s="9">
        <f t="shared" si="28"/>
        <v>1.7630899120270035E-2</v>
      </c>
      <c r="N214" s="5">
        <f t="shared" si="29"/>
        <v>1.0179473266254824</v>
      </c>
    </row>
    <row r="215" spans="1:14" x14ac:dyDescent="0.35">
      <c r="A215" s="2">
        <v>214</v>
      </c>
      <c r="B215" s="2">
        <v>10</v>
      </c>
      <c r="C215" s="2">
        <v>1997</v>
      </c>
      <c r="D215" s="2">
        <v>1487</v>
      </c>
      <c r="E215" s="3">
        <f t="shared" si="30"/>
        <v>1550.0833333333333</v>
      </c>
      <c r="F215" s="3">
        <f t="shared" si="31"/>
        <v>1554.7083333333333</v>
      </c>
      <c r="G215" s="5">
        <f t="shared" si="32"/>
        <v>0.95644949481413988</v>
      </c>
      <c r="H215" s="5">
        <v>1.0038502199915149</v>
      </c>
      <c r="I215" s="3">
        <f t="shared" si="26"/>
        <v>1481.2966819019764</v>
      </c>
      <c r="J215" s="3">
        <f t="shared" si="25"/>
        <v>1463.6711627397558</v>
      </c>
      <c r="K215" s="3">
        <f t="shared" si="27"/>
        <v>1469.3066187115403</v>
      </c>
      <c r="L215" s="9">
        <f t="shared" si="28"/>
        <v>1.189870967616658E-2</v>
      </c>
      <c r="N215" s="5">
        <f t="shared" si="29"/>
        <v>1.0120419938650895</v>
      </c>
    </row>
    <row r="216" spans="1:14" x14ac:dyDescent="0.35">
      <c r="A216" s="2">
        <v>215</v>
      </c>
      <c r="B216" s="2">
        <v>11</v>
      </c>
      <c r="C216" s="2">
        <v>1997</v>
      </c>
      <c r="D216" s="2">
        <v>1549</v>
      </c>
      <c r="E216" s="3">
        <f t="shared" si="30"/>
        <v>1544.75</v>
      </c>
      <c r="F216" s="3">
        <f t="shared" si="31"/>
        <v>1547.4166666666665</v>
      </c>
      <c r="G216" s="5">
        <f t="shared" si="32"/>
        <v>1.0010232107275567</v>
      </c>
      <c r="H216" s="5">
        <v>1.0351632765769903</v>
      </c>
      <c r="I216" s="3">
        <f t="shared" si="26"/>
        <v>1496.3822954791549</v>
      </c>
      <c r="J216" s="3">
        <f t="shared" si="25"/>
        <v>1467.9643969294129</v>
      </c>
      <c r="K216" s="3">
        <f t="shared" si="27"/>
        <v>1519.5828350238166</v>
      </c>
      <c r="L216" s="9">
        <f t="shared" si="28"/>
        <v>1.899106841587047E-2</v>
      </c>
      <c r="N216" s="5">
        <f t="shared" si="29"/>
        <v>1.0193587110213194</v>
      </c>
    </row>
    <row r="217" spans="1:14" x14ac:dyDescent="0.35">
      <c r="A217" s="2">
        <v>216</v>
      </c>
      <c r="B217" s="2">
        <v>12</v>
      </c>
      <c r="C217" s="2">
        <v>1997</v>
      </c>
      <c r="D217" s="2">
        <v>2178</v>
      </c>
      <c r="E217" s="3">
        <f t="shared" si="30"/>
        <v>1538.5</v>
      </c>
      <c r="F217" s="3">
        <f t="shared" si="31"/>
        <v>1541.625</v>
      </c>
      <c r="G217" s="5">
        <f t="shared" si="32"/>
        <v>1.4127949404037947</v>
      </c>
      <c r="H217" s="5">
        <v>1.4266005830974453</v>
      </c>
      <c r="I217" s="3">
        <f t="shared" si="26"/>
        <v>1526.7062314464438</v>
      </c>
      <c r="J217" s="3">
        <f t="shared" si="25"/>
        <v>1472.2576311190701</v>
      </c>
      <c r="K217" s="3">
        <f t="shared" si="27"/>
        <v>2100.3235950241287</v>
      </c>
      <c r="L217" s="9">
        <f t="shared" si="28"/>
        <v>3.5664097785064859E-2</v>
      </c>
      <c r="N217" s="5">
        <f t="shared" si="29"/>
        <v>1.0369830654475787</v>
      </c>
    </row>
    <row r="218" spans="1:14" x14ac:dyDescent="0.35">
      <c r="A218" s="2">
        <v>217</v>
      </c>
      <c r="B218" s="2">
        <v>1</v>
      </c>
      <c r="C218" s="2">
        <v>1998</v>
      </c>
      <c r="D218" s="2">
        <v>1423</v>
      </c>
      <c r="E218" s="3">
        <f t="shared" si="30"/>
        <v>1522.75</v>
      </c>
      <c r="F218" s="3">
        <f t="shared" si="31"/>
        <v>1530.625</v>
      </c>
      <c r="G218" s="5">
        <f t="shared" si="32"/>
        <v>0.92968558595345041</v>
      </c>
      <c r="H218" s="5">
        <v>0.92122151498014071</v>
      </c>
      <c r="I218" s="3">
        <f t="shared" si="26"/>
        <v>1544.6881959011523</v>
      </c>
      <c r="J218" s="3">
        <f t="shared" si="25"/>
        <v>1476.5508653087272</v>
      </c>
      <c r="K218" s="3">
        <f t="shared" si="27"/>
        <v>1360.2304250849434</v>
      </c>
      <c r="L218" s="9">
        <f t="shared" si="28"/>
        <v>4.4110734304326521E-2</v>
      </c>
      <c r="N218" s="5">
        <f t="shared" si="29"/>
        <v>1.0461462806282522</v>
      </c>
    </row>
    <row r="219" spans="1:14" x14ac:dyDescent="0.35">
      <c r="A219" s="2">
        <v>218</v>
      </c>
      <c r="B219" s="2">
        <v>2</v>
      </c>
      <c r="C219" s="2">
        <v>1998</v>
      </c>
      <c r="D219" s="2">
        <v>1312</v>
      </c>
      <c r="E219" s="3">
        <f t="shared" si="30"/>
        <v>1526.5833333333333</v>
      </c>
      <c r="F219" s="3">
        <f t="shared" si="31"/>
        <v>1524.6666666666665</v>
      </c>
      <c r="G219" s="5">
        <f t="shared" si="32"/>
        <v>0.86051595977262796</v>
      </c>
      <c r="H219" s="5">
        <v>0.86983928434633317</v>
      </c>
      <c r="I219" s="3">
        <f t="shared" si="26"/>
        <v>1508.3246107767388</v>
      </c>
      <c r="J219" s="3">
        <f t="shared" si="25"/>
        <v>1480.8440994983846</v>
      </c>
      <c r="K219" s="3">
        <f t="shared" si="27"/>
        <v>1288.0963717361651</v>
      </c>
      <c r="L219" s="9">
        <f t="shared" si="28"/>
        <v>1.8219228859630249E-2</v>
      </c>
      <c r="N219" s="5">
        <f t="shared" si="29"/>
        <v>1.0185573290852581</v>
      </c>
    </row>
    <row r="220" spans="1:14" x14ac:dyDescent="0.35">
      <c r="A220" s="2">
        <v>219</v>
      </c>
      <c r="B220" s="2">
        <v>3</v>
      </c>
      <c r="C220" s="2">
        <v>1998</v>
      </c>
      <c r="D220" s="2">
        <v>1465</v>
      </c>
      <c r="E220" s="3">
        <f t="shared" si="30"/>
        <v>1528.0833333333333</v>
      </c>
      <c r="F220" s="3">
        <f t="shared" si="31"/>
        <v>1527.3333333333333</v>
      </c>
      <c r="G220" s="5">
        <f t="shared" si="32"/>
        <v>0.95918812745525972</v>
      </c>
      <c r="H220" s="5">
        <v>0.94963362321158284</v>
      </c>
      <c r="I220" s="3">
        <f t="shared" si="26"/>
        <v>1542.7002205813758</v>
      </c>
      <c r="J220" s="3">
        <f t="shared" si="25"/>
        <v>1485.137333688042</v>
      </c>
      <c r="K220" s="3">
        <f t="shared" si="27"/>
        <v>1410.3363471569648</v>
      </c>
      <c r="L220" s="9">
        <f t="shared" si="28"/>
        <v>3.7313073612993276E-2</v>
      </c>
      <c r="N220" s="5">
        <f t="shared" si="29"/>
        <v>1.0387593023134014</v>
      </c>
    </row>
    <row r="221" spans="1:14" x14ac:dyDescent="0.35">
      <c r="A221" s="2">
        <v>220</v>
      </c>
      <c r="B221" s="2">
        <v>4</v>
      </c>
      <c r="C221" s="2">
        <v>1998</v>
      </c>
      <c r="D221" s="2">
        <v>1488</v>
      </c>
      <c r="E221" s="3">
        <f t="shared" si="30"/>
        <v>1533.4166666666667</v>
      </c>
      <c r="F221" s="3">
        <f t="shared" si="31"/>
        <v>1530.75</v>
      </c>
      <c r="G221" s="5">
        <f t="shared" si="32"/>
        <v>0.97207251347378731</v>
      </c>
      <c r="H221" s="5">
        <v>0.9517704709425957</v>
      </c>
      <c r="I221" s="3">
        <f t="shared" si="26"/>
        <v>1563.4021493925356</v>
      </c>
      <c r="J221" s="3">
        <f t="shared" si="25"/>
        <v>1489.4305678776991</v>
      </c>
      <c r="K221" s="3">
        <f t="shared" si="27"/>
        <v>1417.5960330252553</v>
      </c>
      <c r="L221" s="9">
        <f t="shared" si="28"/>
        <v>4.7314493934640232E-2</v>
      </c>
      <c r="N221" s="5">
        <f t="shared" si="29"/>
        <v>1.0496643369017458</v>
      </c>
    </row>
    <row r="222" spans="1:14" x14ac:dyDescent="0.35">
      <c r="A222" s="2">
        <v>221</v>
      </c>
      <c r="B222" s="2">
        <v>5</v>
      </c>
      <c r="C222" s="2">
        <v>1998</v>
      </c>
      <c r="D222" s="2">
        <v>1577</v>
      </c>
      <c r="E222" s="3">
        <f t="shared" si="30"/>
        <v>1543.9166666666667</v>
      </c>
      <c r="F222" s="3">
        <f t="shared" si="31"/>
        <v>1538.6666666666667</v>
      </c>
      <c r="G222" s="5">
        <f t="shared" si="32"/>
        <v>1.0249133448873482</v>
      </c>
      <c r="H222" s="5">
        <v>1.0209955762656295</v>
      </c>
      <c r="I222" s="3">
        <f t="shared" si="26"/>
        <v>1544.5708450255972</v>
      </c>
      <c r="J222" s="3">
        <f t="shared" si="25"/>
        <v>1493.7238020673562</v>
      </c>
      <c r="K222" s="3">
        <f t="shared" si="27"/>
        <v>1525.0853940734476</v>
      </c>
      <c r="L222" s="9">
        <f t="shared" si="28"/>
        <v>3.2919851570420065E-2</v>
      </c>
      <c r="N222" s="5">
        <f t="shared" si="29"/>
        <v>1.0340404584086209</v>
      </c>
    </row>
    <row r="223" spans="1:14" x14ac:dyDescent="0.35">
      <c r="A223" s="2">
        <v>222</v>
      </c>
      <c r="B223" s="2">
        <v>6</v>
      </c>
      <c r="C223" s="2">
        <v>1998</v>
      </c>
      <c r="D223" s="2">
        <v>1591</v>
      </c>
      <c r="E223" s="3">
        <f t="shared" si="30"/>
        <v>1553.1666666666667</v>
      </c>
      <c r="F223" s="3">
        <f t="shared" si="31"/>
        <v>1548.5416666666667</v>
      </c>
      <c r="G223" s="5">
        <f t="shared" si="32"/>
        <v>1.0274182698775729</v>
      </c>
      <c r="H223" s="5">
        <v>1.0258586651849506</v>
      </c>
      <c r="I223" s="3">
        <f t="shared" si="26"/>
        <v>1550.8959021301057</v>
      </c>
      <c r="J223" s="3">
        <f t="shared" si="25"/>
        <v>1498.0170362570134</v>
      </c>
      <c r="K223" s="3">
        <f t="shared" si="27"/>
        <v>1536.7537572389356</v>
      </c>
      <c r="L223" s="9">
        <f t="shared" si="28"/>
        <v>3.4095689981812963E-2</v>
      </c>
      <c r="N223" s="5">
        <f t="shared" si="29"/>
        <v>1.0352992419934133</v>
      </c>
    </row>
    <row r="224" spans="1:14" x14ac:dyDescent="0.35">
      <c r="A224" s="2">
        <v>223</v>
      </c>
      <c r="B224" s="2">
        <v>7</v>
      </c>
      <c r="C224" s="2">
        <v>1998</v>
      </c>
      <c r="D224" s="2">
        <v>1669</v>
      </c>
      <c r="E224" s="3">
        <f t="shared" si="30"/>
        <v>1555.8333333333333</v>
      </c>
      <c r="F224" s="3">
        <f t="shared" si="31"/>
        <v>1554.5</v>
      </c>
      <c r="G224" s="5">
        <f t="shared" si="32"/>
        <v>1.0736571244773239</v>
      </c>
      <c r="H224" s="5">
        <v>1.074335618594892</v>
      </c>
      <c r="I224" s="3">
        <f t="shared" si="26"/>
        <v>1553.5182592036379</v>
      </c>
      <c r="J224" s="3">
        <f t="shared" si="25"/>
        <v>1502.3102704466705</v>
      </c>
      <c r="K224" s="3">
        <f t="shared" si="27"/>
        <v>1613.9854337217832</v>
      </c>
      <c r="L224" s="9">
        <f t="shared" si="28"/>
        <v>3.2962592137936945E-2</v>
      </c>
      <c r="N224" s="5">
        <f t="shared" si="29"/>
        <v>1.0340861603387308</v>
      </c>
    </row>
    <row r="225" spans="1:14" x14ac:dyDescent="0.35">
      <c r="A225" s="2">
        <v>224</v>
      </c>
      <c r="B225" s="2">
        <v>8</v>
      </c>
      <c r="C225" s="2">
        <v>1998</v>
      </c>
      <c r="D225" s="2">
        <v>1697</v>
      </c>
      <c r="E225" s="3">
        <f t="shared" si="30"/>
        <v>1564.1666666666667</v>
      </c>
      <c r="F225" s="3">
        <f t="shared" si="31"/>
        <v>1560</v>
      </c>
      <c r="G225" s="5">
        <f t="shared" si="32"/>
        <v>1.0878205128205127</v>
      </c>
      <c r="H225" s="5">
        <v>1.0436709597125189</v>
      </c>
      <c r="I225" s="3">
        <f t="shared" si="26"/>
        <v>1625.9913952836648</v>
      </c>
      <c r="J225" s="3">
        <f t="shared" si="25"/>
        <v>1506.6035046363279</v>
      </c>
      <c r="K225" s="3">
        <f t="shared" si="27"/>
        <v>1572.3983255900407</v>
      </c>
      <c r="L225" s="9">
        <f t="shared" si="28"/>
        <v>7.342467555094831E-2</v>
      </c>
      <c r="N225" s="5">
        <f t="shared" si="29"/>
        <v>1.0792430724340809</v>
      </c>
    </row>
    <row r="226" spans="1:14" x14ac:dyDescent="0.35">
      <c r="A226" s="2">
        <v>225</v>
      </c>
      <c r="B226" s="2">
        <v>9</v>
      </c>
      <c r="C226" s="2">
        <v>1998</v>
      </c>
      <c r="D226" s="2">
        <v>1659</v>
      </c>
      <c r="E226" s="3">
        <f t="shared" si="30"/>
        <v>1574.3333333333333</v>
      </c>
      <c r="F226" s="3">
        <f t="shared" si="31"/>
        <v>1569.25</v>
      </c>
      <c r="G226" s="5">
        <f t="shared" si="32"/>
        <v>1.0571929265572726</v>
      </c>
      <c r="H226" s="5">
        <v>0.98009527408841146</v>
      </c>
      <c r="I226" s="3">
        <f t="shared" si="26"/>
        <v>1692.6925818952031</v>
      </c>
      <c r="J226" s="3">
        <f t="shared" si="25"/>
        <v>1510.8967388259853</v>
      </c>
      <c r="K226" s="3">
        <f t="shared" si="27"/>
        <v>1480.8227533589411</v>
      </c>
      <c r="L226" s="9">
        <f t="shared" si="28"/>
        <v>0.10740038977761236</v>
      </c>
      <c r="N226" s="5">
        <f t="shared" si="29"/>
        <v>1.1203231421430422</v>
      </c>
    </row>
    <row r="227" spans="1:14" x14ac:dyDescent="0.35">
      <c r="A227" s="2">
        <v>226</v>
      </c>
      <c r="B227" s="2">
        <v>10</v>
      </c>
      <c r="C227" s="2">
        <v>1998</v>
      </c>
      <c r="D227" s="2">
        <v>1597</v>
      </c>
      <c r="E227" s="3">
        <f t="shared" si="30"/>
        <v>1591.25</v>
      </c>
      <c r="F227" s="3">
        <f t="shared" si="31"/>
        <v>1582.7916666666665</v>
      </c>
      <c r="G227" s="5">
        <f t="shared" si="32"/>
        <v>1.0089767552057283</v>
      </c>
      <c r="H227" s="5">
        <v>1.0038502199915149</v>
      </c>
      <c r="I227" s="3">
        <f t="shared" si="26"/>
        <v>1590.8747821099234</v>
      </c>
      <c r="J227" s="3">
        <f t="shared" si="25"/>
        <v>1515.1899730156424</v>
      </c>
      <c r="K227" s="3">
        <f t="shared" si="27"/>
        <v>1521.0237877406901</v>
      </c>
      <c r="L227" s="9">
        <f t="shared" si="28"/>
        <v>4.7574334539329952E-2</v>
      </c>
      <c r="N227" s="5">
        <f t="shared" si="29"/>
        <v>1.0499507061438953</v>
      </c>
    </row>
    <row r="228" spans="1:14" x14ac:dyDescent="0.35">
      <c r="A228" s="2">
        <v>227</v>
      </c>
      <c r="B228" s="2">
        <v>11</v>
      </c>
      <c r="C228" s="2">
        <v>1998</v>
      </c>
      <c r="D228" s="2">
        <v>1728</v>
      </c>
      <c r="E228" s="3">
        <f t="shared" si="30"/>
        <v>1600.4166666666667</v>
      </c>
      <c r="F228" s="3">
        <f t="shared" si="31"/>
        <v>1595.8333333333335</v>
      </c>
      <c r="G228" s="5">
        <f t="shared" si="32"/>
        <v>1.0828198433420364</v>
      </c>
      <c r="H228" s="5">
        <v>1.0351632765769903</v>
      </c>
      <c r="I228" s="3">
        <f t="shared" si="26"/>
        <v>1669.3018764286505</v>
      </c>
      <c r="J228" s="3">
        <f t="shared" si="25"/>
        <v>1519.4832072052995</v>
      </c>
      <c r="K228" s="3">
        <f t="shared" si="27"/>
        <v>1572.9132154743518</v>
      </c>
      <c r="L228" s="9">
        <f t="shared" si="28"/>
        <v>8.9749296600490872E-2</v>
      </c>
      <c r="N228" s="5">
        <f t="shared" si="29"/>
        <v>1.0985984369639097</v>
      </c>
    </row>
    <row r="229" spans="1:14" x14ac:dyDescent="0.35">
      <c r="A229" s="2">
        <v>228</v>
      </c>
      <c r="B229" s="2">
        <v>12</v>
      </c>
      <c r="C229" s="2">
        <v>1998</v>
      </c>
      <c r="D229" s="2">
        <v>2326</v>
      </c>
      <c r="E229" s="3">
        <f t="shared" si="30"/>
        <v>1615.3333333333333</v>
      </c>
      <c r="F229" s="3">
        <f t="shared" si="31"/>
        <v>1607.875</v>
      </c>
      <c r="G229" s="5">
        <f t="shared" si="32"/>
        <v>1.4466298686154084</v>
      </c>
      <c r="H229" s="5">
        <v>1.4266005830974453</v>
      </c>
      <c r="I229" s="3">
        <f t="shared" si="26"/>
        <v>1630.4493546117669</v>
      </c>
      <c r="J229" s="3">
        <f t="shared" si="25"/>
        <v>1523.7764413949567</v>
      </c>
      <c r="K229" s="3">
        <f t="shared" si="27"/>
        <v>2173.8203598041955</v>
      </c>
      <c r="L229" s="9">
        <f t="shared" si="28"/>
        <v>6.5425468699829958E-2</v>
      </c>
      <c r="N229" s="5">
        <f t="shared" si="29"/>
        <v>1.0700056191439442</v>
      </c>
    </row>
    <row r="230" spans="1:14" x14ac:dyDescent="0.35">
      <c r="A230" s="2">
        <v>229</v>
      </c>
      <c r="B230" s="2">
        <v>1</v>
      </c>
      <c r="C230" s="2">
        <v>1999</v>
      </c>
      <c r="D230" s="2">
        <v>1529</v>
      </c>
      <c r="E230" s="3">
        <f t="shared" si="30"/>
        <v>1627.6666666666667</v>
      </c>
      <c r="F230" s="3">
        <f t="shared" si="31"/>
        <v>1621.5</v>
      </c>
      <c r="G230" s="5">
        <f t="shared" si="32"/>
        <v>0.94295405488744988</v>
      </c>
      <c r="H230" s="5">
        <v>0.92122151498014071</v>
      </c>
      <c r="I230" s="3">
        <f t="shared" si="26"/>
        <v>1659.7528120399593</v>
      </c>
      <c r="J230" s="3">
        <f t="shared" si="25"/>
        <v>1528.0696755846138</v>
      </c>
      <c r="K230" s="3">
        <f t="shared" si="27"/>
        <v>1407.69066153727</v>
      </c>
      <c r="L230" s="9">
        <f t="shared" si="28"/>
        <v>7.9339004880791375E-2</v>
      </c>
      <c r="N230" s="5">
        <f t="shared" si="29"/>
        <v>1.086176133562081</v>
      </c>
    </row>
    <row r="231" spans="1:14" x14ac:dyDescent="0.35">
      <c r="A231" s="2">
        <v>230</v>
      </c>
      <c r="B231" s="2">
        <v>2</v>
      </c>
      <c r="C231" s="2">
        <v>1999</v>
      </c>
      <c r="D231" s="2">
        <v>1395</v>
      </c>
      <c r="E231" s="3">
        <f t="shared" si="30"/>
        <v>1636.5</v>
      </c>
      <c r="F231" s="3">
        <f t="shared" si="31"/>
        <v>1632.0833333333335</v>
      </c>
      <c r="G231" s="5">
        <f t="shared" si="32"/>
        <v>0.85473576716875155</v>
      </c>
      <c r="H231" s="5">
        <v>0.86983928434633317</v>
      </c>
      <c r="I231" s="3">
        <f t="shared" si="26"/>
        <v>1603.744536610938</v>
      </c>
      <c r="J231" s="3">
        <f t="shared" si="25"/>
        <v>1532.3629097742712</v>
      </c>
      <c r="K231" s="3">
        <f t="shared" si="27"/>
        <v>1332.9094567969169</v>
      </c>
      <c r="L231" s="9">
        <f t="shared" si="28"/>
        <v>4.4509349966367844E-2</v>
      </c>
      <c r="N231" s="5">
        <f t="shared" si="29"/>
        <v>1.0465827163926733</v>
      </c>
    </row>
    <row r="232" spans="1:14" x14ac:dyDescent="0.35">
      <c r="A232" s="2">
        <v>231</v>
      </c>
      <c r="B232" s="2">
        <v>3</v>
      </c>
      <c r="C232" s="2">
        <v>1999</v>
      </c>
      <c r="D232" s="2">
        <v>1567</v>
      </c>
      <c r="E232" s="3">
        <f t="shared" si="30"/>
        <v>1643.4166666666667</v>
      </c>
      <c r="F232" s="3">
        <f t="shared" si="31"/>
        <v>1639.9583333333335</v>
      </c>
      <c r="G232" s="5">
        <f t="shared" si="32"/>
        <v>0.95551208109962138</v>
      </c>
      <c r="H232" s="5">
        <v>0.94963362321158284</v>
      </c>
      <c r="I232" s="3">
        <f t="shared" si="26"/>
        <v>1650.1100652907958</v>
      </c>
      <c r="J232" s="3">
        <f t="shared" si="25"/>
        <v>1536.6561439639286</v>
      </c>
      <c r="K232" s="3">
        <f t="shared" si="27"/>
        <v>1459.2603416228051</v>
      </c>
      <c r="L232" s="9">
        <f t="shared" si="28"/>
        <v>6.875536590759089E-2</v>
      </c>
      <c r="N232" s="5">
        <f t="shared" si="29"/>
        <v>1.0738316908259018</v>
      </c>
    </row>
    <row r="233" spans="1:14" x14ac:dyDescent="0.35">
      <c r="A233" s="2">
        <v>232</v>
      </c>
      <c r="B233" s="2">
        <v>4</v>
      </c>
      <c r="C233" s="2">
        <v>1999</v>
      </c>
      <c r="D233" s="2">
        <v>1536</v>
      </c>
      <c r="E233" s="3">
        <f t="shared" si="30"/>
        <v>1651.9166666666667</v>
      </c>
      <c r="F233" s="3">
        <f t="shared" si="31"/>
        <v>1647.6666666666667</v>
      </c>
      <c r="G233" s="5">
        <f t="shared" si="32"/>
        <v>0.93222739227189966</v>
      </c>
      <c r="H233" s="5">
        <v>0.9517704709425957</v>
      </c>
      <c r="I233" s="3">
        <f t="shared" si="26"/>
        <v>1613.8344767922949</v>
      </c>
      <c r="J233" s="3">
        <f t="shared" si="25"/>
        <v>1540.9493781535857</v>
      </c>
      <c r="K233" s="3">
        <f t="shared" si="27"/>
        <v>1466.6301153439383</v>
      </c>
      <c r="L233" s="9">
        <f t="shared" si="28"/>
        <v>4.5162685322956829E-2</v>
      </c>
      <c r="N233" s="5">
        <f t="shared" si="29"/>
        <v>1.0472988273800676</v>
      </c>
    </row>
    <row r="234" spans="1:14" x14ac:dyDescent="0.35">
      <c r="A234" s="2">
        <v>233</v>
      </c>
      <c r="B234" s="2">
        <v>5</v>
      </c>
      <c r="C234" s="2">
        <v>1999</v>
      </c>
      <c r="D234" s="2">
        <v>1682</v>
      </c>
      <c r="E234" s="3">
        <f t="shared" si="30"/>
        <v>1655.9166666666667</v>
      </c>
      <c r="F234" s="3">
        <f t="shared" si="31"/>
        <v>1653.9166666666667</v>
      </c>
      <c r="G234" s="5">
        <f t="shared" si="32"/>
        <v>1.0169798962059757</v>
      </c>
      <c r="H234" s="5">
        <v>1.0209955762656295</v>
      </c>
      <c r="I234" s="3">
        <f t="shared" si="26"/>
        <v>1647.4116432042197</v>
      </c>
      <c r="J234" s="3">
        <f t="shared" si="25"/>
        <v>1545.2426123432429</v>
      </c>
      <c r="K234" s="3">
        <f t="shared" si="27"/>
        <v>1577.685871459596</v>
      </c>
      <c r="L234" s="9">
        <f t="shared" si="28"/>
        <v>6.2017912330799049E-2</v>
      </c>
      <c r="N234" s="5">
        <f t="shared" si="29"/>
        <v>1.0661184399426089</v>
      </c>
    </row>
    <row r="235" spans="1:14" x14ac:dyDescent="0.35">
      <c r="A235" s="2">
        <v>234</v>
      </c>
      <c r="B235" s="2">
        <v>6</v>
      </c>
      <c r="C235" s="2">
        <v>1999</v>
      </c>
      <c r="D235" s="2">
        <v>1675</v>
      </c>
      <c r="E235" s="3">
        <f t="shared" si="30"/>
        <v>1664.6666666666667</v>
      </c>
      <c r="F235" s="3">
        <f t="shared" si="31"/>
        <v>1660.2916666666667</v>
      </c>
      <c r="G235" s="5">
        <f t="shared" si="32"/>
        <v>1.0088588852360278</v>
      </c>
      <c r="H235" s="5">
        <v>1.0258586651849506</v>
      </c>
      <c r="I235" s="3">
        <f t="shared" si="26"/>
        <v>1632.7785267554539</v>
      </c>
      <c r="J235" s="3">
        <f t="shared" si="25"/>
        <v>1549.5358465329</v>
      </c>
      <c r="K235" s="3">
        <f t="shared" si="27"/>
        <v>1589.6047751804733</v>
      </c>
      <c r="L235" s="9">
        <f t="shared" si="28"/>
        <v>5.0982223772851748E-2</v>
      </c>
      <c r="N235" s="5">
        <f t="shared" si="29"/>
        <v>1.0537210419551184</v>
      </c>
    </row>
    <row r="236" spans="1:14" x14ac:dyDescent="0.35">
      <c r="A236" s="2">
        <v>235</v>
      </c>
      <c r="B236" s="2">
        <v>7</v>
      </c>
      <c r="C236" s="2">
        <v>1999</v>
      </c>
      <c r="D236" s="2">
        <v>1758</v>
      </c>
      <c r="E236" s="3">
        <f t="shared" si="30"/>
        <v>1671.6666666666667</v>
      </c>
      <c r="F236" s="3">
        <f t="shared" si="31"/>
        <v>1668.1666666666667</v>
      </c>
      <c r="G236" s="5">
        <f t="shared" si="32"/>
        <v>1.0538515336197423</v>
      </c>
      <c r="H236" s="5">
        <v>1.074335618594892</v>
      </c>
      <c r="I236" s="3">
        <f t="shared" si="26"/>
        <v>1636.360155590171</v>
      </c>
      <c r="J236" s="3">
        <f t="shared" si="25"/>
        <v>1553.8290807225574</v>
      </c>
      <c r="K236" s="3">
        <f t="shared" si="27"/>
        <v>1669.333926628801</v>
      </c>
      <c r="L236" s="9">
        <f t="shared" si="28"/>
        <v>5.04357641474397E-2</v>
      </c>
      <c r="N236" s="5">
        <f t="shared" si="29"/>
        <v>1.0531146416884123</v>
      </c>
    </row>
    <row r="237" spans="1:14" x14ac:dyDescent="0.35">
      <c r="A237" s="2">
        <v>236</v>
      </c>
      <c r="B237" s="2">
        <v>8</v>
      </c>
      <c r="C237" s="2">
        <v>1999</v>
      </c>
      <c r="D237" s="2">
        <v>1708</v>
      </c>
      <c r="E237" s="3">
        <f t="shared" si="30"/>
        <v>1679.0833333333333</v>
      </c>
      <c r="F237" s="3">
        <f t="shared" si="31"/>
        <v>1675.375</v>
      </c>
      <c r="G237" s="5">
        <f t="shared" si="32"/>
        <v>1.0194732522569574</v>
      </c>
      <c r="H237" s="5">
        <v>1.0436709597125189</v>
      </c>
      <c r="I237" s="3">
        <f t="shared" si="26"/>
        <v>1636.5311155830875</v>
      </c>
      <c r="J237" s="3">
        <f t="shared" si="25"/>
        <v>1558.1223149122145</v>
      </c>
      <c r="K237" s="3">
        <f t="shared" si="27"/>
        <v>1626.1670117539225</v>
      </c>
      <c r="L237" s="9">
        <f t="shared" si="28"/>
        <v>4.7911585624167183E-2</v>
      </c>
      <c r="N237" s="5">
        <f t="shared" si="29"/>
        <v>1.0503226222488768</v>
      </c>
    </row>
    <row r="238" spans="1:14" x14ac:dyDescent="0.35">
      <c r="A238" s="2">
        <v>237</v>
      </c>
      <c r="B238" s="2">
        <v>9</v>
      </c>
      <c r="C238" s="2">
        <v>1999</v>
      </c>
      <c r="D238" s="2">
        <v>1561</v>
      </c>
      <c r="E238" s="3">
        <f t="shared" si="30"/>
        <v>1680</v>
      </c>
      <c r="F238" s="3">
        <f t="shared" si="31"/>
        <v>1679.5416666666665</v>
      </c>
      <c r="G238" s="5">
        <f t="shared" si="32"/>
        <v>0.92942022873303742</v>
      </c>
      <c r="H238" s="5">
        <v>0.98009527408841146</v>
      </c>
      <c r="I238" s="3">
        <f t="shared" si="26"/>
        <v>1592.7023027959085</v>
      </c>
      <c r="J238" s="3">
        <f t="shared" si="25"/>
        <v>1562.4155491018719</v>
      </c>
      <c r="K238" s="3">
        <f t="shared" si="27"/>
        <v>1531.3160958369949</v>
      </c>
      <c r="L238" s="9">
        <f t="shared" si="28"/>
        <v>1.901595398014419E-2</v>
      </c>
      <c r="N238" s="5">
        <f t="shared" si="29"/>
        <v>1.019384570072569</v>
      </c>
    </row>
    <row r="239" spans="1:14" x14ac:dyDescent="0.35">
      <c r="A239" s="2">
        <v>238</v>
      </c>
      <c r="B239" s="2">
        <v>10</v>
      </c>
      <c r="C239" s="2">
        <v>1999</v>
      </c>
      <c r="D239" s="2">
        <v>1643</v>
      </c>
      <c r="E239" s="3">
        <f t="shared" si="30"/>
        <v>1671.8333333333333</v>
      </c>
      <c r="F239" s="3">
        <f t="shared" si="31"/>
        <v>1675.9166666666665</v>
      </c>
      <c r="G239" s="5">
        <f t="shared" si="32"/>
        <v>0.98035900750832883</v>
      </c>
      <c r="H239" s="5">
        <v>1.0038502199915149</v>
      </c>
      <c r="I239" s="3">
        <f t="shared" si="26"/>
        <v>1636.6983512877923</v>
      </c>
      <c r="J239" s="3">
        <f t="shared" si="25"/>
        <v>1566.708783291529</v>
      </c>
      <c r="K239" s="3">
        <f t="shared" si="27"/>
        <v>1572.7409567698401</v>
      </c>
      <c r="L239" s="9">
        <f t="shared" si="28"/>
        <v>4.2762655648301846E-2</v>
      </c>
      <c r="N239" s="5">
        <f t="shared" si="29"/>
        <v>1.0446729913961552</v>
      </c>
    </row>
    <row r="240" spans="1:14" x14ac:dyDescent="0.35">
      <c r="A240" s="2">
        <v>239</v>
      </c>
      <c r="B240" s="2">
        <v>11</v>
      </c>
      <c r="C240" s="2">
        <v>1999</v>
      </c>
      <c r="D240" s="2">
        <v>1635</v>
      </c>
      <c r="E240" s="3">
        <f t="shared" si="30"/>
        <v>1675.6666666666667</v>
      </c>
      <c r="F240" s="3">
        <f t="shared" si="31"/>
        <v>1673.75</v>
      </c>
      <c r="G240" s="5">
        <f t="shared" si="32"/>
        <v>0.97684839432412252</v>
      </c>
      <c r="H240" s="5">
        <v>1.0351632765769903</v>
      </c>
      <c r="I240" s="3">
        <f t="shared" si="26"/>
        <v>1579.4609768291918</v>
      </c>
      <c r="J240" s="3">
        <f t="shared" si="25"/>
        <v>1571.0020174811862</v>
      </c>
      <c r="K240" s="3">
        <f t="shared" si="27"/>
        <v>1626.2435959248867</v>
      </c>
      <c r="L240" s="9">
        <f t="shared" si="28"/>
        <v>5.3555988226992807E-3</v>
      </c>
      <c r="N240" s="5">
        <f t="shared" si="29"/>
        <v>1.0053844357001962</v>
      </c>
    </row>
    <row r="241" spans="1:14" x14ac:dyDescent="0.35">
      <c r="A241" s="2">
        <v>240</v>
      </c>
      <c r="B241" s="2">
        <v>12</v>
      </c>
      <c r="C241" s="2">
        <v>1999</v>
      </c>
      <c r="D241" s="2">
        <v>2240</v>
      </c>
      <c r="E241" s="3">
        <f t="shared" si="30"/>
        <v>1667.9166666666667</v>
      </c>
      <c r="F241" s="3">
        <f t="shared" si="31"/>
        <v>1671.7916666666667</v>
      </c>
      <c r="G241" s="5">
        <f t="shared" si="32"/>
        <v>1.3398798694015901</v>
      </c>
      <c r="H241" s="5">
        <v>1.4266005830974453</v>
      </c>
      <c r="I241" s="3">
        <f t="shared" si="26"/>
        <v>1570.1661884481332</v>
      </c>
      <c r="J241" s="3">
        <f t="shared" si="25"/>
        <v>1575.2952516708433</v>
      </c>
      <c r="K241" s="3">
        <f t="shared" si="27"/>
        <v>2247.3171245842618</v>
      </c>
      <c r="L241" s="9">
        <f t="shared" si="28"/>
        <v>3.2665734751168834E-3</v>
      </c>
      <c r="N241" s="5">
        <f t="shared" si="29"/>
        <v>0.99674406228466073</v>
      </c>
    </row>
    <row r="242" spans="1:14" x14ac:dyDescent="0.35">
      <c r="A242" s="2">
        <v>241</v>
      </c>
      <c r="B242" s="2">
        <v>1</v>
      </c>
      <c r="C242" s="2">
        <v>2000</v>
      </c>
      <c r="D242" s="2">
        <v>1485</v>
      </c>
      <c r="E242" s="3">
        <f t="shared" si="30"/>
        <v>1660.75</v>
      </c>
      <c r="F242" s="3">
        <f t="shared" si="31"/>
        <v>1664.3333333333335</v>
      </c>
      <c r="G242" s="5">
        <f t="shared" si="32"/>
        <v>0.89224914880833162</v>
      </c>
      <c r="H242" s="5">
        <v>0.92122151498014071</v>
      </c>
      <c r="I242" s="3">
        <f t="shared" si="26"/>
        <v>1611.9901411898884</v>
      </c>
      <c r="J242" s="3">
        <f t="shared" si="25"/>
        <v>1579.5884858605007</v>
      </c>
      <c r="K242" s="3">
        <f t="shared" si="27"/>
        <v>1455.1508979895971</v>
      </c>
      <c r="L242" s="9">
        <f t="shared" si="28"/>
        <v>2.0100405394210728E-2</v>
      </c>
      <c r="N242" s="5">
        <f t="shared" si="29"/>
        <v>1.0205127193692707</v>
      </c>
    </row>
    <row r="243" spans="1:14" x14ac:dyDescent="0.35">
      <c r="A243" s="2">
        <v>242</v>
      </c>
      <c r="B243" s="2">
        <v>2</v>
      </c>
      <c r="C243" s="2">
        <v>2000</v>
      </c>
      <c r="D243" s="2">
        <v>1376</v>
      </c>
      <c r="E243" s="3">
        <f t="shared" si="30"/>
        <v>1657.0833333333333</v>
      </c>
      <c r="F243" s="3">
        <f t="shared" si="31"/>
        <v>1658.9166666666665</v>
      </c>
      <c r="G243" s="5">
        <f t="shared" si="32"/>
        <v>0.82945697493344062</v>
      </c>
      <c r="H243" s="5">
        <v>0.86983928434633317</v>
      </c>
      <c r="I243" s="3">
        <f t="shared" si="26"/>
        <v>1581.901421058531</v>
      </c>
      <c r="J243" s="3">
        <f t="shared" si="25"/>
        <v>1583.8817200501578</v>
      </c>
      <c r="K243" s="3">
        <f t="shared" si="27"/>
        <v>1377.7225418576686</v>
      </c>
      <c r="L243" s="9">
        <f t="shared" si="28"/>
        <v>1.2518472802824146E-3</v>
      </c>
      <c r="N243" s="5">
        <f t="shared" si="29"/>
        <v>0.99874971788198663</v>
      </c>
    </row>
    <row r="244" spans="1:14" x14ac:dyDescent="0.35">
      <c r="A244" s="2">
        <v>243</v>
      </c>
      <c r="B244" s="2">
        <v>3</v>
      </c>
      <c r="C244" s="2">
        <v>2000</v>
      </c>
      <c r="D244" s="2">
        <v>1459</v>
      </c>
      <c r="E244" s="3">
        <f t="shared" si="30"/>
        <v>1655.5</v>
      </c>
      <c r="F244" s="3">
        <f t="shared" si="31"/>
        <v>1656.2916666666665</v>
      </c>
      <c r="G244" s="5">
        <f t="shared" si="32"/>
        <v>0.88088349978616898</v>
      </c>
      <c r="H244" s="5">
        <v>0.94963362321158284</v>
      </c>
      <c r="I244" s="3">
        <f t="shared" si="26"/>
        <v>1536.3819944219981</v>
      </c>
      <c r="J244" s="3">
        <f t="shared" si="25"/>
        <v>1588.1749542398152</v>
      </c>
      <c r="K244" s="3">
        <f t="shared" si="27"/>
        <v>1508.1843360886455</v>
      </c>
      <c r="L244" s="9">
        <f t="shared" si="28"/>
        <v>3.3710991150545253E-2</v>
      </c>
      <c r="N244" s="5">
        <f t="shared" si="29"/>
        <v>0.96738837891911733</v>
      </c>
    </row>
    <row r="245" spans="1:14" x14ac:dyDescent="0.35">
      <c r="A245" s="2">
        <v>244</v>
      </c>
      <c r="B245" s="2">
        <v>4</v>
      </c>
      <c r="C245" s="2">
        <v>2000</v>
      </c>
      <c r="D245" s="2">
        <v>1526</v>
      </c>
      <c r="E245" s="3">
        <f t="shared" si="30"/>
        <v>1646.5</v>
      </c>
      <c r="F245" s="3">
        <f t="shared" si="31"/>
        <v>1651</v>
      </c>
      <c r="G245" s="5">
        <f t="shared" si="32"/>
        <v>0.92428831011508172</v>
      </c>
      <c r="H245" s="5">
        <v>0.9517704709425957</v>
      </c>
      <c r="I245" s="3">
        <f t="shared" si="26"/>
        <v>1603.3277419173451</v>
      </c>
      <c r="J245" s="3">
        <f t="shared" si="25"/>
        <v>1592.4681884294723</v>
      </c>
      <c r="K245" s="3">
        <f t="shared" si="27"/>
        <v>1515.6641976626211</v>
      </c>
      <c r="L245" s="9">
        <f t="shared" si="28"/>
        <v>6.7731339039180452E-3</v>
      </c>
      <c r="N245" s="5">
        <f t="shared" si="29"/>
        <v>1.0068193220855373</v>
      </c>
    </row>
    <row r="246" spans="1:14" x14ac:dyDescent="0.35">
      <c r="A246" s="2">
        <v>245</v>
      </c>
      <c r="B246" s="2">
        <v>5</v>
      </c>
      <c r="C246" s="2">
        <v>2000</v>
      </c>
      <c r="D246" s="2">
        <v>1659</v>
      </c>
      <c r="E246" s="3">
        <f t="shared" si="30"/>
        <v>1645.6666666666667</v>
      </c>
      <c r="F246" s="3">
        <f t="shared" si="31"/>
        <v>1646.0833333333335</v>
      </c>
      <c r="G246" s="5">
        <f t="shared" si="32"/>
        <v>1.0078469093302282</v>
      </c>
      <c r="H246" s="5">
        <v>1.0209955762656295</v>
      </c>
      <c r="I246" s="3">
        <f t="shared" si="26"/>
        <v>1624.8846112222357</v>
      </c>
      <c r="J246" s="3">
        <f t="shared" si="25"/>
        <v>1596.7614226191295</v>
      </c>
      <c r="K246" s="3">
        <f t="shared" si="27"/>
        <v>1630.2863488457444</v>
      </c>
      <c r="L246" s="9">
        <f t="shared" si="28"/>
        <v>1.7307806602926797E-2</v>
      </c>
      <c r="N246" s="5">
        <f t="shared" si="29"/>
        <v>1.0176126428185974</v>
      </c>
    </row>
    <row r="247" spans="1:14" x14ac:dyDescent="0.35">
      <c r="A247" s="2">
        <v>246</v>
      </c>
      <c r="B247" s="2">
        <v>6</v>
      </c>
      <c r="C247" s="2">
        <v>2000</v>
      </c>
      <c r="D247" s="2">
        <v>1623</v>
      </c>
      <c r="E247" s="3">
        <f t="shared" si="30"/>
        <v>1643.75</v>
      </c>
      <c r="F247" s="3">
        <f t="shared" si="31"/>
        <v>1644.7083333333335</v>
      </c>
      <c r="G247" s="5">
        <f t="shared" si="32"/>
        <v>0.98680110455247882</v>
      </c>
      <c r="H247" s="5">
        <v>1.0258586651849506</v>
      </c>
      <c r="I247" s="3">
        <f t="shared" si="26"/>
        <v>1582.0892829397621</v>
      </c>
      <c r="J247" s="3">
        <f t="shared" si="25"/>
        <v>1601.0546568087868</v>
      </c>
      <c r="K247" s="3">
        <f t="shared" si="27"/>
        <v>1642.4557931220113</v>
      </c>
      <c r="L247" s="9">
        <f t="shared" si="28"/>
        <v>1.1987549674683488E-2</v>
      </c>
      <c r="N247" s="5">
        <f t="shared" si="29"/>
        <v>0.98815444945094721</v>
      </c>
    </row>
    <row r="248" spans="1:14" x14ac:dyDescent="0.35">
      <c r="A248" s="2">
        <v>247</v>
      </c>
      <c r="B248" s="2">
        <v>7</v>
      </c>
      <c r="C248" s="2">
        <v>2000</v>
      </c>
      <c r="D248" s="2">
        <v>1731</v>
      </c>
      <c r="E248" s="3">
        <f t="shared" si="30"/>
        <v>1639.4166666666667</v>
      </c>
      <c r="F248" s="3">
        <f t="shared" si="31"/>
        <v>1641.5833333333335</v>
      </c>
      <c r="G248" s="5">
        <f t="shared" si="32"/>
        <v>1.0544697700390882</v>
      </c>
      <c r="H248" s="5">
        <v>1.074335618594892</v>
      </c>
      <c r="I248" s="3">
        <f t="shared" si="26"/>
        <v>1611.2283443268407</v>
      </c>
      <c r="J248" s="3">
        <f t="shared" si="25"/>
        <v>1605.347890998444</v>
      </c>
      <c r="K248" s="3">
        <f t="shared" si="27"/>
        <v>1724.6824195358186</v>
      </c>
      <c r="L248" s="9">
        <f t="shared" si="28"/>
        <v>3.6496709787298938E-3</v>
      </c>
      <c r="N248" s="5">
        <f t="shared" si="29"/>
        <v>1.0036630398690338</v>
      </c>
    </row>
    <row r="249" spans="1:14" x14ac:dyDescent="0.35">
      <c r="A249" s="2">
        <v>248</v>
      </c>
      <c r="B249" s="2">
        <v>8</v>
      </c>
      <c r="C249" s="2">
        <v>2000</v>
      </c>
      <c r="D249" s="2">
        <v>1662</v>
      </c>
      <c r="E249" s="3">
        <f t="shared" si="30"/>
        <v>1637.1666666666667</v>
      </c>
      <c r="F249" s="3">
        <f t="shared" si="31"/>
        <v>1638.2916666666667</v>
      </c>
      <c r="G249" s="5">
        <f t="shared" si="32"/>
        <v>1.0144713751621353</v>
      </c>
      <c r="H249" s="5">
        <v>1.0436709597125189</v>
      </c>
      <c r="I249" s="3">
        <f t="shared" si="26"/>
        <v>1592.4559216036835</v>
      </c>
      <c r="J249" s="3">
        <f t="shared" si="25"/>
        <v>1609.6411251881011</v>
      </c>
      <c r="K249" s="3">
        <f t="shared" si="27"/>
        <v>1679.9356979178042</v>
      </c>
      <c r="L249" s="9">
        <f t="shared" si="28"/>
        <v>1.079163532960541E-2</v>
      </c>
      <c r="N249" s="5">
        <f t="shared" si="29"/>
        <v>0.98932358069416904</v>
      </c>
    </row>
    <row r="250" spans="1:14" x14ac:dyDescent="0.35">
      <c r="A250" s="2">
        <v>249</v>
      </c>
      <c r="B250" s="2">
        <v>9</v>
      </c>
      <c r="C250" s="2">
        <v>2000</v>
      </c>
      <c r="D250" s="2">
        <v>1589</v>
      </c>
      <c r="E250" s="3">
        <f t="shared" si="30"/>
        <v>1633.3333333333333</v>
      </c>
      <c r="F250" s="3">
        <f t="shared" si="31"/>
        <v>1635.25</v>
      </c>
      <c r="G250" s="5">
        <f t="shared" si="32"/>
        <v>0.97171686286500536</v>
      </c>
      <c r="H250" s="5">
        <v>0.98009527408841146</v>
      </c>
      <c r="I250" s="3">
        <f t="shared" si="26"/>
        <v>1621.2709539671355</v>
      </c>
      <c r="J250" s="3">
        <f t="shared" si="25"/>
        <v>1613.9343593777585</v>
      </c>
      <c r="K250" s="3">
        <f t="shared" si="27"/>
        <v>1581.809438315049</v>
      </c>
      <c r="L250" s="9">
        <f t="shared" si="28"/>
        <v>4.525211884802414E-3</v>
      </c>
      <c r="N250" s="5">
        <f t="shared" si="29"/>
        <v>1.00454578251386</v>
      </c>
    </row>
    <row r="251" spans="1:14" x14ac:dyDescent="0.35">
      <c r="A251" s="2">
        <v>250</v>
      </c>
      <c r="B251" s="2">
        <v>10</v>
      </c>
      <c r="C251" s="2">
        <v>2000</v>
      </c>
      <c r="D251" s="2">
        <v>1683</v>
      </c>
      <c r="E251" s="3">
        <f t="shared" si="30"/>
        <v>1635.6666666666667</v>
      </c>
      <c r="F251" s="3">
        <f t="shared" si="31"/>
        <v>1634.5</v>
      </c>
      <c r="G251" s="5">
        <f t="shared" si="32"/>
        <v>1.0296726827776079</v>
      </c>
      <c r="H251" s="5">
        <v>1.0038502199915149</v>
      </c>
      <c r="I251" s="3">
        <f t="shared" si="26"/>
        <v>1676.5449331815912</v>
      </c>
      <c r="J251" s="3">
        <f t="shared" si="25"/>
        <v>1618.2275935674156</v>
      </c>
      <c r="K251" s="3">
        <f t="shared" si="27"/>
        <v>1624.4581257989901</v>
      </c>
      <c r="L251" s="9">
        <f t="shared" si="28"/>
        <v>3.4784238978615524E-2</v>
      </c>
      <c r="N251" s="5">
        <f t="shared" si="29"/>
        <v>1.036037785936905</v>
      </c>
    </row>
    <row r="252" spans="1:14" x14ac:dyDescent="0.35">
      <c r="A252" s="2">
        <v>251</v>
      </c>
      <c r="B252" s="2">
        <v>11</v>
      </c>
      <c r="C252" s="2">
        <v>2000</v>
      </c>
      <c r="D252" s="2">
        <v>1672</v>
      </c>
      <c r="E252" s="3">
        <f t="shared" si="30"/>
        <v>1639</v>
      </c>
      <c r="F252" s="3">
        <f t="shared" si="31"/>
        <v>1637.3333333333335</v>
      </c>
      <c r="G252" s="5">
        <f t="shared" si="32"/>
        <v>1.0211726384364821</v>
      </c>
      <c r="H252" s="5">
        <v>1.0351632765769903</v>
      </c>
      <c r="I252" s="3">
        <f t="shared" si="26"/>
        <v>1615.2041304332777</v>
      </c>
      <c r="J252" s="3">
        <f t="shared" si="25"/>
        <v>1622.5208277570728</v>
      </c>
      <c r="K252" s="3">
        <f t="shared" si="27"/>
        <v>1679.5739763754218</v>
      </c>
      <c r="L252" s="9">
        <f t="shared" si="28"/>
        <v>4.5298901766876835E-3</v>
      </c>
      <c r="N252" s="5">
        <f t="shared" si="29"/>
        <v>0.9954905371945767</v>
      </c>
    </row>
    <row r="253" spans="1:14" x14ac:dyDescent="0.35">
      <c r="A253" s="2">
        <v>252</v>
      </c>
      <c r="B253" s="2">
        <v>12</v>
      </c>
      <c r="C253" s="2">
        <v>2000</v>
      </c>
      <c r="D253" s="2">
        <v>2361</v>
      </c>
      <c r="E253" s="3">
        <f t="shared" si="30"/>
        <v>1642.0833333333333</v>
      </c>
      <c r="F253" s="3">
        <f t="shared" si="31"/>
        <v>1640.5416666666665</v>
      </c>
      <c r="G253" s="5">
        <f t="shared" si="32"/>
        <v>1.4391588144159704</v>
      </c>
      <c r="H253" s="5">
        <v>1.4266005830974453</v>
      </c>
      <c r="I253" s="3">
        <f t="shared" si="26"/>
        <v>1654.9832013062689</v>
      </c>
      <c r="J253" s="3">
        <f t="shared" si="25"/>
        <v>1626.8140619467301</v>
      </c>
      <c r="K253" s="3">
        <f t="shared" si="27"/>
        <v>2320.8138893643286</v>
      </c>
      <c r="L253" s="9">
        <f t="shared" si="28"/>
        <v>1.702080077749742E-2</v>
      </c>
      <c r="N253" s="5">
        <f t="shared" si="29"/>
        <v>1.0173155248767829</v>
      </c>
    </row>
    <row r="254" spans="1:14" x14ac:dyDescent="0.35">
      <c r="A254" s="2">
        <v>253</v>
      </c>
      <c r="B254" s="2">
        <v>1</v>
      </c>
      <c r="C254" s="2">
        <v>2001</v>
      </c>
      <c r="D254" s="2">
        <v>1480</v>
      </c>
      <c r="E254" s="3">
        <f t="shared" si="30"/>
        <v>1652.1666666666667</v>
      </c>
      <c r="F254" s="3">
        <f t="shared" si="31"/>
        <v>1647.125</v>
      </c>
      <c r="G254" s="5">
        <f t="shared" si="32"/>
        <v>0.89853532670562342</v>
      </c>
      <c r="H254" s="5">
        <v>0.92122151498014071</v>
      </c>
      <c r="I254" s="3">
        <f t="shared" si="26"/>
        <v>1606.5625649569258</v>
      </c>
      <c r="J254" s="3">
        <f t="shared" si="25"/>
        <v>1631.1072961363873</v>
      </c>
      <c r="K254" s="3">
        <f t="shared" si="27"/>
        <v>1502.6111344419237</v>
      </c>
      <c r="L254" s="9">
        <f t="shared" si="28"/>
        <v>1.5277793541840334E-2</v>
      </c>
      <c r="N254" s="5">
        <f t="shared" si="29"/>
        <v>0.98495210508983644</v>
      </c>
    </row>
    <row r="255" spans="1:14" x14ac:dyDescent="0.35">
      <c r="A255" s="2">
        <v>254</v>
      </c>
      <c r="B255" s="2">
        <v>2</v>
      </c>
      <c r="C255" s="2">
        <v>2001</v>
      </c>
      <c r="D255" s="2">
        <v>1385</v>
      </c>
      <c r="E255" s="3">
        <f t="shared" si="30"/>
        <v>1651.75</v>
      </c>
      <c r="F255" s="3">
        <f t="shared" si="31"/>
        <v>1651.9583333333335</v>
      </c>
      <c r="G255" s="5">
        <f t="shared" si="32"/>
        <v>0.83839887002799696</v>
      </c>
      <c r="H255" s="5">
        <v>0.86983928434633317</v>
      </c>
      <c r="I255" s="3">
        <f t="shared" si="26"/>
        <v>1592.248160004408</v>
      </c>
      <c r="J255" s="3">
        <f t="shared" si="25"/>
        <v>1635.4005303260444</v>
      </c>
      <c r="K255" s="3">
        <f t="shared" si="27"/>
        <v>1422.5356269184201</v>
      </c>
      <c r="L255" s="9">
        <f t="shared" si="28"/>
        <v>2.7101535681169762E-2</v>
      </c>
      <c r="N255" s="5">
        <f t="shared" si="29"/>
        <v>0.97361357690581574</v>
      </c>
    </row>
    <row r="256" spans="1:14" x14ac:dyDescent="0.35">
      <c r="A256" s="2">
        <v>255</v>
      </c>
      <c r="B256" s="2">
        <v>3</v>
      </c>
      <c r="C256" s="2">
        <v>2001</v>
      </c>
      <c r="D256" s="2">
        <v>1505</v>
      </c>
      <c r="E256" s="3">
        <f t="shared" si="30"/>
        <v>1652.5</v>
      </c>
      <c r="F256" s="3">
        <f t="shared" si="31"/>
        <v>1652.125</v>
      </c>
      <c r="G256" s="5">
        <f t="shared" si="32"/>
        <v>0.91094802148747822</v>
      </c>
      <c r="H256" s="5">
        <v>0.94963362321158284</v>
      </c>
      <c r="I256" s="3">
        <f t="shared" si="26"/>
        <v>1584.82172831056</v>
      </c>
      <c r="J256" s="3">
        <f t="shared" si="25"/>
        <v>1639.6937645157018</v>
      </c>
      <c r="K256" s="3">
        <f t="shared" si="27"/>
        <v>1557.1083305544857</v>
      </c>
      <c r="L256" s="9">
        <f t="shared" si="28"/>
        <v>3.4623475451485544E-2</v>
      </c>
      <c r="N256" s="5">
        <f t="shared" si="29"/>
        <v>0.96653519248983144</v>
      </c>
    </row>
    <row r="257" spans="1:14" x14ac:dyDescent="0.35">
      <c r="A257" s="2">
        <v>256</v>
      </c>
      <c r="B257" s="2">
        <v>4</v>
      </c>
      <c r="C257" s="2">
        <v>2001</v>
      </c>
      <c r="D257" s="2">
        <v>1576</v>
      </c>
      <c r="E257" s="3">
        <f t="shared" si="30"/>
        <v>1656.3333333333333</v>
      </c>
      <c r="F257" s="3">
        <f t="shared" si="31"/>
        <v>1654.4166666666665</v>
      </c>
      <c r="G257" s="5">
        <f t="shared" si="32"/>
        <v>0.9526016219211203</v>
      </c>
      <c r="H257" s="5">
        <v>0.9517704709425957</v>
      </c>
      <c r="I257" s="3">
        <f t="shared" si="26"/>
        <v>1655.8614162920942</v>
      </c>
      <c r="J257" s="3">
        <f t="shared" si="25"/>
        <v>1643.9869987053589</v>
      </c>
      <c r="K257" s="3">
        <f t="shared" si="27"/>
        <v>1564.698279981304</v>
      </c>
      <c r="L257" s="9">
        <f t="shared" si="28"/>
        <v>7.1711421438426142E-3</v>
      </c>
      <c r="N257" s="5">
        <f t="shared" si="29"/>
        <v>1.0072229388651408</v>
      </c>
    </row>
    <row r="258" spans="1:14" x14ac:dyDescent="0.35">
      <c r="A258" s="2">
        <v>257</v>
      </c>
      <c r="B258" s="2">
        <v>5</v>
      </c>
      <c r="C258" s="2">
        <v>2001</v>
      </c>
      <c r="D258" s="2">
        <v>1649</v>
      </c>
      <c r="E258" s="3">
        <f t="shared" si="30"/>
        <v>1660.5</v>
      </c>
      <c r="F258" s="3">
        <f t="shared" si="31"/>
        <v>1658.4166666666665</v>
      </c>
      <c r="G258" s="5">
        <f t="shared" si="32"/>
        <v>0.99432189337219246</v>
      </c>
      <c r="H258" s="5">
        <v>1.0209955762656295</v>
      </c>
      <c r="I258" s="3">
        <f t="shared" si="26"/>
        <v>1615.0902494909383</v>
      </c>
      <c r="J258" s="3">
        <f t="shared" ref="J258:J321" si="33">$M$2+$M$3*A258</f>
        <v>1648.2802328950161</v>
      </c>
      <c r="K258" s="3">
        <f t="shared" si="27"/>
        <v>1682.8868262318929</v>
      </c>
      <c r="L258" s="9">
        <f t="shared" si="28"/>
        <v>2.0549924943537225E-2</v>
      </c>
      <c r="N258" s="5">
        <f t="shared" si="29"/>
        <v>0.97986387099614536</v>
      </c>
    </row>
    <row r="259" spans="1:14" x14ac:dyDescent="0.35">
      <c r="A259" s="2">
        <v>258</v>
      </c>
      <c r="B259" s="2">
        <v>6</v>
      </c>
      <c r="C259" s="2">
        <v>2001</v>
      </c>
      <c r="D259" s="2">
        <v>1684</v>
      </c>
      <c r="E259" s="3">
        <f t="shared" si="30"/>
        <v>1659.6666666666667</v>
      </c>
      <c r="F259" s="3">
        <f t="shared" si="31"/>
        <v>1660.0833333333335</v>
      </c>
      <c r="G259" s="5">
        <f t="shared" si="32"/>
        <v>1.0144069072837707</v>
      </c>
      <c r="H259" s="5">
        <v>1.0258586651849506</v>
      </c>
      <c r="I259" s="3">
        <f t="shared" ref="I259:I322" si="34">D259/H259</f>
        <v>1641.5516651081696</v>
      </c>
      <c r="J259" s="3">
        <f t="shared" si="33"/>
        <v>1652.5734670846734</v>
      </c>
      <c r="K259" s="3">
        <f t="shared" ref="K259:K322" si="35">H259*J259</f>
        <v>1695.306811063549</v>
      </c>
      <c r="L259" s="9">
        <f t="shared" ref="L259:L322" si="36">ABS(D259-K259)/D259</f>
        <v>6.7142583512761573E-3</v>
      </c>
      <c r="N259" s="5">
        <f t="shared" ref="N259:N322" si="37">D259/(H259*J259)</f>
        <v>0.99333052224543605</v>
      </c>
    </row>
    <row r="260" spans="1:14" x14ac:dyDescent="0.35">
      <c r="A260" s="2">
        <v>259</v>
      </c>
      <c r="B260" s="2">
        <v>7</v>
      </c>
      <c r="C260" s="2">
        <v>2001</v>
      </c>
      <c r="D260" s="2">
        <v>1748</v>
      </c>
      <c r="E260" s="3">
        <f t="shared" si="30"/>
        <v>1664.75</v>
      </c>
      <c r="F260" s="3">
        <f t="shared" si="31"/>
        <v>1662.2083333333335</v>
      </c>
      <c r="G260" s="5">
        <f t="shared" si="32"/>
        <v>1.0516130649487379</v>
      </c>
      <c r="H260" s="5">
        <v>1.074335618594892</v>
      </c>
      <c r="I260" s="3">
        <f t="shared" si="34"/>
        <v>1627.052077344493</v>
      </c>
      <c r="J260" s="3">
        <f t="shared" si="33"/>
        <v>1656.8667012743306</v>
      </c>
      <c r="K260" s="3">
        <f t="shared" si="35"/>
        <v>1780.0309124428361</v>
      </c>
      <c r="L260" s="9">
        <f t="shared" si="36"/>
        <v>1.8324320619471451E-2</v>
      </c>
      <c r="N260" s="5">
        <f t="shared" si="37"/>
        <v>0.98200541787284001</v>
      </c>
    </row>
    <row r="261" spans="1:14" x14ac:dyDescent="0.35">
      <c r="A261" s="2">
        <v>260</v>
      </c>
      <c r="B261" s="2">
        <v>8</v>
      </c>
      <c r="C261" s="2">
        <v>2001</v>
      </c>
      <c r="D261" s="2">
        <v>1642</v>
      </c>
      <c r="E261" s="3">
        <f t="shared" si="30"/>
        <v>1666.1666666666667</v>
      </c>
      <c r="F261" s="3">
        <f t="shared" si="31"/>
        <v>1665.4583333333335</v>
      </c>
      <c r="G261" s="5">
        <f t="shared" si="32"/>
        <v>0.9859147882214605</v>
      </c>
      <c r="H261" s="5">
        <v>1.0436709597125189</v>
      </c>
      <c r="I261" s="3">
        <f t="shared" si="34"/>
        <v>1573.2927937865513</v>
      </c>
      <c r="J261" s="3">
        <f t="shared" si="33"/>
        <v>1661.1599354639877</v>
      </c>
      <c r="K261" s="3">
        <f t="shared" si="35"/>
        <v>1733.7043840816859</v>
      </c>
      <c r="L261" s="9">
        <f t="shared" si="36"/>
        <v>5.584919858811567E-2</v>
      </c>
      <c r="N261" s="5">
        <f t="shared" si="37"/>
        <v>0.94710494769253284</v>
      </c>
    </row>
    <row r="262" spans="1:14" x14ac:dyDescent="0.35">
      <c r="A262" s="2">
        <v>261</v>
      </c>
      <c r="B262" s="2">
        <v>9</v>
      </c>
      <c r="C262" s="2">
        <v>2001</v>
      </c>
      <c r="D262" s="2">
        <v>1571</v>
      </c>
      <c r="E262" s="3">
        <f t="shared" si="30"/>
        <v>1664.5</v>
      </c>
      <c r="F262" s="3">
        <f t="shared" si="31"/>
        <v>1665.3333333333335</v>
      </c>
      <c r="G262" s="5">
        <f t="shared" si="32"/>
        <v>0.94335468374699749</v>
      </c>
      <c r="H262" s="5">
        <v>0.98009527408841146</v>
      </c>
      <c r="I262" s="3">
        <f t="shared" si="34"/>
        <v>1602.9053924999182</v>
      </c>
      <c r="J262" s="3">
        <f t="shared" si="33"/>
        <v>1665.4531696536451</v>
      </c>
      <c r="K262" s="3">
        <f t="shared" si="35"/>
        <v>1632.302780793103</v>
      </c>
      <c r="L262" s="9">
        <f t="shared" si="36"/>
        <v>3.9021502732719933E-2</v>
      </c>
      <c r="N262" s="5">
        <f t="shared" si="37"/>
        <v>0.9624439892436395</v>
      </c>
    </row>
    <row r="263" spans="1:14" x14ac:dyDescent="0.35">
      <c r="A263" s="2">
        <v>262</v>
      </c>
      <c r="B263" s="2">
        <v>10</v>
      </c>
      <c r="C263" s="2">
        <v>2001</v>
      </c>
      <c r="D263" s="2">
        <v>1567</v>
      </c>
      <c r="E263" s="3">
        <f t="shared" si="30"/>
        <v>1663</v>
      </c>
      <c r="F263" s="3">
        <f t="shared" si="31"/>
        <v>1663.75</v>
      </c>
      <c r="G263" s="5">
        <f t="shared" si="32"/>
        <v>0.94184823441021792</v>
      </c>
      <c r="H263" s="5">
        <v>1.0038502199915149</v>
      </c>
      <c r="I263" s="3">
        <f t="shared" si="34"/>
        <v>1560.9898456895742</v>
      </c>
      <c r="J263" s="3">
        <f t="shared" si="33"/>
        <v>1669.7464038433022</v>
      </c>
      <c r="K263" s="3">
        <f t="shared" si="35"/>
        <v>1676.1752948281398</v>
      </c>
      <c r="L263" s="9">
        <f t="shared" si="36"/>
        <v>6.9671534670159435E-2</v>
      </c>
      <c r="N263" s="5">
        <f t="shared" si="37"/>
        <v>0.93486642168930567</v>
      </c>
    </row>
    <row r="264" spans="1:14" x14ac:dyDescent="0.35">
      <c r="A264" s="2">
        <v>263</v>
      </c>
      <c r="B264" s="2">
        <v>11</v>
      </c>
      <c r="C264" s="2">
        <v>2001</v>
      </c>
      <c r="D264" s="2">
        <v>1637</v>
      </c>
      <c r="E264" s="3">
        <f t="shared" si="30"/>
        <v>1653.3333333333333</v>
      </c>
      <c r="F264" s="3">
        <f t="shared" si="31"/>
        <v>1658.1666666666665</v>
      </c>
      <c r="G264" s="5">
        <f t="shared" si="32"/>
        <v>0.98723489797969655</v>
      </c>
      <c r="H264" s="5">
        <v>1.0351632765769903</v>
      </c>
      <c r="I264" s="3">
        <f t="shared" si="34"/>
        <v>1581.3930391861695</v>
      </c>
      <c r="J264" s="3">
        <f t="shared" si="33"/>
        <v>1674.0396380329594</v>
      </c>
      <c r="K264" s="3">
        <f t="shared" si="35"/>
        <v>1732.9043568259569</v>
      </c>
      <c r="L264" s="9">
        <f t="shared" si="36"/>
        <v>5.8585434835648709E-2</v>
      </c>
      <c r="N264" s="5">
        <f t="shared" si="37"/>
        <v>0.94465686669423665</v>
      </c>
    </row>
    <row r="265" spans="1:14" x14ac:dyDescent="0.35">
      <c r="A265" s="2">
        <v>264</v>
      </c>
      <c r="B265" s="2">
        <v>12</v>
      </c>
      <c r="C265" s="2">
        <v>2001</v>
      </c>
      <c r="D265" s="2">
        <v>2397</v>
      </c>
      <c r="E265" s="3">
        <f t="shared" si="30"/>
        <v>1650.4166666666667</v>
      </c>
      <c r="F265" s="3">
        <f t="shared" si="31"/>
        <v>1651.875</v>
      </c>
      <c r="G265" s="5">
        <f t="shared" si="32"/>
        <v>1.451078320090806</v>
      </c>
      <c r="H265" s="5">
        <v>1.4266005830974453</v>
      </c>
      <c r="I265" s="3">
        <f t="shared" si="34"/>
        <v>1680.2180150491854</v>
      </c>
      <c r="J265" s="3">
        <f t="shared" si="33"/>
        <v>1678.3328722226167</v>
      </c>
      <c r="K265" s="3">
        <f t="shared" si="35"/>
        <v>2394.3106541443954</v>
      </c>
      <c r="L265" s="9">
        <f t="shared" si="36"/>
        <v>1.1219632272026043E-3</v>
      </c>
      <c r="N265" s="5">
        <f t="shared" si="37"/>
        <v>1.0011232234426011</v>
      </c>
    </row>
    <row r="266" spans="1:14" x14ac:dyDescent="0.35">
      <c r="A266" s="2">
        <v>265</v>
      </c>
      <c r="B266" s="2">
        <v>1</v>
      </c>
      <c r="C266" s="2">
        <v>2002</v>
      </c>
      <c r="D266" s="2">
        <v>1483</v>
      </c>
      <c r="E266" s="3">
        <f t="shared" si="30"/>
        <v>1653.4166666666667</v>
      </c>
      <c r="F266" s="3">
        <f t="shared" si="31"/>
        <v>1651.9166666666667</v>
      </c>
      <c r="G266" s="5">
        <f t="shared" si="32"/>
        <v>0.89774504363618013</v>
      </c>
      <c r="H266" s="5">
        <v>0.92122151498014071</v>
      </c>
      <c r="I266" s="3">
        <f t="shared" si="34"/>
        <v>1609.8191106967035</v>
      </c>
      <c r="J266" s="3">
        <f t="shared" si="33"/>
        <v>1682.6261064122739</v>
      </c>
      <c r="K266" s="3">
        <f t="shared" si="35"/>
        <v>1550.0713708942503</v>
      </c>
      <c r="L266" s="9">
        <f t="shared" si="36"/>
        <v>4.522681786530703E-2</v>
      </c>
      <c r="N266" s="5">
        <f t="shared" si="37"/>
        <v>0.95673014020279834</v>
      </c>
    </row>
    <row r="267" spans="1:14" x14ac:dyDescent="0.35">
      <c r="A267" s="2">
        <v>266</v>
      </c>
      <c r="B267" s="2">
        <v>2</v>
      </c>
      <c r="C267" s="2">
        <v>2002</v>
      </c>
      <c r="D267" s="2">
        <v>1390</v>
      </c>
      <c r="E267" s="3">
        <f t="shared" si="30"/>
        <v>1653.6666666666667</v>
      </c>
      <c r="F267" s="3">
        <f t="shared" si="31"/>
        <v>1653.5416666666667</v>
      </c>
      <c r="G267" s="5">
        <f t="shared" si="32"/>
        <v>0.8406198815673428</v>
      </c>
      <c r="H267" s="5">
        <v>0.86983928434633317</v>
      </c>
      <c r="I267" s="3">
        <f t="shared" si="34"/>
        <v>1597.9963483076729</v>
      </c>
      <c r="J267" s="3">
        <f t="shared" si="33"/>
        <v>1686.919340601931</v>
      </c>
      <c r="K267" s="3">
        <f t="shared" si="35"/>
        <v>1467.3487119791719</v>
      </c>
      <c r="L267" s="9">
        <f t="shared" si="36"/>
        <v>5.5646555380699188E-2</v>
      </c>
      <c r="N267" s="5">
        <f t="shared" si="37"/>
        <v>0.94728675511982197</v>
      </c>
    </row>
    <row r="268" spans="1:14" x14ac:dyDescent="0.35">
      <c r="A268" s="2">
        <v>267</v>
      </c>
      <c r="B268" s="2">
        <v>3</v>
      </c>
      <c r="C268" s="2">
        <v>2002</v>
      </c>
      <c r="D268" s="2">
        <v>1562</v>
      </c>
      <c r="E268" s="3">
        <f t="shared" si="30"/>
        <v>1654.0833333333333</v>
      </c>
      <c r="F268" s="3">
        <f t="shared" si="31"/>
        <v>1653.875</v>
      </c>
      <c r="G268" s="5">
        <f t="shared" si="32"/>
        <v>0.94444864333761624</v>
      </c>
      <c r="H268" s="5">
        <v>0.94963362321158284</v>
      </c>
      <c r="I268" s="3">
        <f t="shared" si="34"/>
        <v>1644.8448768246478</v>
      </c>
      <c r="J268" s="3">
        <f t="shared" si="33"/>
        <v>1691.2125747915884</v>
      </c>
      <c r="K268" s="3">
        <f t="shared" si="35"/>
        <v>1606.0323250203262</v>
      </c>
      <c r="L268" s="9">
        <f t="shared" si="36"/>
        <v>2.8189708719799103E-2</v>
      </c>
      <c r="N268" s="5">
        <f t="shared" si="37"/>
        <v>0.97258316390377209</v>
      </c>
    </row>
    <row r="269" spans="1:14" x14ac:dyDescent="0.35">
      <c r="A269" s="2">
        <v>268</v>
      </c>
      <c r="B269" s="2">
        <v>4</v>
      </c>
      <c r="C269" s="2">
        <v>2002</v>
      </c>
      <c r="D269" s="2">
        <v>1573</v>
      </c>
      <c r="E269" s="3">
        <f t="shared" si="30"/>
        <v>1658.8333333333333</v>
      </c>
      <c r="F269" s="3">
        <f t="shared" si="31"/>
        <v>1656.4583333333333</v>
      </c>
      <c r="G269" s="5">
        <f t="shared" si="32"/>
        <v>0.94961640045277329</v>
      </c>
      <c r="H269" s="5">
        <v>0.9517704709425957</v>
      </c>
      <c r="I269" s="3">
        <f t="shared" si="34"/>
        <v>1652.7093958296093</v>
      </c>
      <c r="J269" s="3">
        <f t="shared" si="33"/>
        <v>1695.5058089812455</v>
      </c>
      <c r="K269" s="3">
        <f t="shared" si="35"/>
        <v>1613.7323622999868</v>
      </c>
      <c r="L269" s="9">
        <f t="shared" si="36"/>
        <v>2.5894699491409275E-2</v>
      </c>
      <c r="N269" s="5">
        <f t="shared" si="37"/>
        <v>0.97475891092502309</v>
      </c>
    </row>
    <row r="270" spans="1:14" x14ac:dyDescent="0.35">
      <c r="A270" s="2">
        <v>269</v>
      </c>
      <c r="B270" s="2">
        <v>5</v>
      </c>
      <c r="C270" s="2">
        <v>2002</v>
      </c>
      <c r="D270" s="2">
        <v>1718</v>
      </c>
      <c r="E270" s="3">
        <f t="shared" si="30"/>
        <v>1658.5833333333333</v>
      </c>
      <c r="F270" s="3">
        <f t="shared" si="31"/>
        <v>1658.7083333333333</v>
      </c>
      <c r="G270" s="5">
        <f t="shared" si="32"/>
        <v>1.035745685648974</v>
      </c>
      <c r="H270" s="5">
        <v>1.0209955762656295</v>
      </c>
      <c r="I270" s="3">
        <f t="shared" si="34"/>
        <v>1682.6713454368903</v>
      </c>
      <c r="J270" s="3">
        <f t="shared" si="33"/>
        <v>1699.7990431709027</v>
      </c>
      <c r="K270" s="3">
        <f t="shared" si="35"/>
        <v>1735.4873036180416</v>
      </c>
      <c r="L270" s="9">
        <f t="shared" si="36"/>
        <v>1.0178872885938038E-2</v>
      </c>
      <c r="N270" s="5">
        <f t="shared" si="37"/>
        <v>0.9899236925665863</v>
      </c>
    </row>
    <row r="271" spans="1:14" x14ac:dyDescent="0.35">
      <c r="A271" s="2">
        <v>270</v>
      </c>
      <c r="B271" s="2">
        <v>6</v>
      </c>
      <c r="C271" s="2">
        <v>2002</v>
      </c>
      <c r="D271" s="2">
        <v>1752</v>
      </c>
      <c r="E271" s="3">
        <f t="shared" ref="E271:E334" si="38">AVERAGE(D259:D270)</f>
        <v>1664.3333333333333</v>
      </c>
      <c r="F271" s="3">
        <f t="shared" si="31"/>
        <v>1661.4583333333333</v>
      </c>
      <c r="G271" s="5">
        <f t="shared" si="32"/>
        <v>1.0544952978056428</v>
      </c>
      <c r="H271" s="5">
        <v>1.0258586651849506</v>
      </c>
      <c r="I271" s="3">
        <f t="shared" si="34"/>
        <v>1707.8375993286895</v>
      </c>
      <c r="J271" s="3">
        <f t="shared" si="33"/>
        <v>1704.09227736056</v>
      </c>
      <c r="K271" s="3">
        <f t="shared" si="35"/>
        <v>1748.1578290050868</v>
      </c>
      <c r="L271" s="9">
        <f t="shared" si="36"/>
        <v>2.1930199742655272E-3</v>
      </c>
      <c r="N271" s="5">
        <f t="shared" si="37"/>
        <v>1.002197839881025</v>
      </c>
    </row>
    <row r="272" spans="1:14" x14ac:dyDescent="0.35">
      <c r="A272" s="2">
        <v>271</v>
      </c>
      <c r="B272" s="2">
        <v>7</v>
      </c>
      <c r="C272" s="2">
        <v>2002</v>
      </c>
      <c r="D272" s="2">
        <v>1809</v>
      </c>
      <c r="E272" s="3">
        <f t="shared" si="38"/>
        <v>1670</v>
      </c>
      <c r="F272" s="3">
        <f t="shared" ref="F272:F335" si="39">AVERAGE(E271:E272)</f>
        <v>1667.1666666666665</v>
      </c>
      <c r="G272" s="5">
        <f t="shared" ref="G272:G335" si="40">D272/F272</f>
        <v>1.0850744776567032</v>
      </c>
      <c r="H272" s="5">
        <v>1.074335618594892</v>
      </c>
      <c r="I272" s="3">
        <f t="shared" si="34"/>
        <v>1683.8313546431282</v>
      </c>
      <c r="J272" s="3">
        <f t="shared" si="33"/>
        <v>1708.3855115502172</v>
      </c>
      <c r="K272" s="3">
        <f t="shared" si="35"/>
        <v>1835.3794053498536</v>
      </c>
      <c r="L272" s="9">
        <f t="shared" si="36"/>
        <v>1.4582313626231974E-2</v>
      </c>
      <c r="N272" s="5">
        <f t="shared" si="37"/>
        <v>0.98562727397236682</v>
      </c>
    </row>
    <row r="273" spans="1:14" x14ac:dyDescent="0.35">
      <c r="A273" s="2">
        <v>272</v>
      </c>
      <c r="B273" s="2">
        <v>8</v>
      </c>
      <c r="C273" s="2">
        <v>2002</v>
      </c>
      <c r="D273" s="2">
        <v>1759</v>
      </c>
      <c r="E273" s="3">
        <f t="shared" si="38"/>
        <v>1675.0833333333333</v>
      </c>
      <c r="F273" s="3">
        <f t="shared" si="39"/>
        <v>1672.5416666666665</v>
      </c>
      <c r="G273" s="5">
        <f t="shared" si="40"/>
        <v>1.0516927829401361</v>
      </c>
      <c r="H273" s="5">
        <v>1.0436709597125189</v>
      </c>
      <c r="I273" s="3">
        <f t="shared" si="34"/>
        <v>1685.3970915167745</v>
      </c>
      <c r="J273" s="3">
        <f t="shared" si="33"/>
        <v>1712.6787457398746</v>
      </c>
      <c r="K273" s="3">
        <f t="shared" si="35"/>
        <v>1787.4730702455679</v>
      </c>
      <c r="L273" s="9">
        <f t="shared" si="36"/>
        <v>1.6187078024768559E-2</v>
      </c>
      <c r="N273" s="5">
        <f t="shared" si="37"/>
        <v>0.98407076966946627</v>
      </c>
    </row>
    <row r="274" spans="1:14" x14ac:dyDescent="0.35">
      <c r="A274" s="2">
        <v>273</v>
      </c>
      <c r="B274" s="2">
        <v>9</v>
      </c>
      <c r="C274" s="2">
        <v>2002</v>
      </c>
      <c r="D274" s="2">
        <v>1698</v>
      </c>
      <c r="E274" s="3">
        <f t="shared" si="38"/>
        <v>1684.8333333333333</v>
      </c>
      <c r="F274" s="3">
        <f t="shared" si="39"/>
        <v>1679.9583333333333</v>
      </c>
      <c r="G274" s="5">
        <f t="shared" si="40"/>
        <v>1.0107393536546045</v>
      </c>
      <c r="H274" s="5">
        <v>0.98009527408841146</v>
      </c>
      <c r="I274" s="3">
        <f t="shared" si="34"/>
        <v>1732.4846317408408</v>
      </c>
      <c r="J274" s="3">
        <f t="shared" si="33"/>
        <v>1716.9719799295317</v>
      </c>
      <c r="K274" s="3">
        <f t="shared" si="35"/>
        <v>1682.7961232711568</v>
      </c>
      <c r="L274" s="9">
        <f t="shared" si="36"/>
        <v>8.9539910063858481E-3</v>
      </c>
      <c r="N274" s="5">
        <f t="shared" si="37"/>
        <v>1.0090348893241379</v>
      </c>
    </row>
    <row r="275" spans="1:14" x14ac:dyDescent="0.35">
      <c r="A275" s="2">
        <v>274</v>
      </c>
      <c r="B275" s="2">
        <v>10</v>
      </c>
      <c r="C275" s="2">
        <v>2002</v>
      </c>
      <c r="D275" s="2">
        <v>1643</v>
      </c>
      <c r="E275" s="3">
        <f t="shared" si="38"/>
        <v>1695.4166666666667</v>
      </c>
      <c r="F275" s="3">
        <f t="shared" si="39"/>
        <v>1690.125</v>
      </c>
      <c r="G275" s="5">
        <f t="shared" si="40"/>
        <v>0.97211744693439839</v>
      </c>
      <c r="H275" s="5">
        <v>1.0038502199915149</v>
      </c>
      <c r="I275" s="3">
        <f t="shared" si="34"/>
        <v>1636.6983512877923</v>
      </c>
      <c r="J275" s="3">
        <f t="shared" si="33"/>
        <v>1721.2652141191888</v>
      </c>
      <c r="K275" s="3">
        <f t="shared" si="35"/>
        <v>1727.8924638572898</v>
      </c>
      <c r="L275" s="9">
        <f t="shared" si="36"/>
        <v>5.1669180680030333E-2</v>
      </c>
      <c r="N275" s="5">
        <f t="shared" si="37"/>
        <v>0.95086935927263738</v>
      </c>
    </row>
    <row r="276" spans="1:14" x14ac:dyDescent="0.35">
      <c r="A276" s="2">
        <v>275</v>
      </c>
      <c r="B276" s="2">
        <v>11</v>
      </c>
      <c r="C276" s="2">
        <v>2002</v>
      </c>
      <c r="D276" s="2">
        <v>1718</v>
      </c>
      <c r="E276" s="3">
        <f t="shared" si="38"/>
        <v>1701.75</v>
      </c>
      <c r="F276" s="3">
        <f t="shared" si="39"/>
        <v>1698.5833333333335</v>
      </c>
      <c r="G276" s="5">
        <f t="shared" si="40"/>
        <v>1.0114310945395673</v>
      </c>
      <c r="H276" s="5">
        <v>1.0351632765769903</v>
      </c>
      <c r="I276" s="3">
        <f t="shared" si="34"/>
        <v>1659.6415646437624</v>
      </c>
      <c r="J276" s="3">
        <f t="shared" si="33"/>
        <v>1725.5584483088462</v>
      </c>
      <c r="K276" s="3">
        <f t="shared" si="35"/>
        <v>1786.2347372764923</v>
      </c>
      <c r="L276" s="9">
        <f t="shared" si="36"/>
        <v>3.9717542070135212E-2</v>
      </c>
      <c r="N276" s="5">
        <f t="shared" si="37"/>
        <v>0.96179968071803867</v>
      </c>
    </row>
    <row r="277" spans="1:14" x14ac:dyDescent="0.35">
      <c r="A277" s="2">
        <v>276</v>
      </c>
      <c r="B277" s="2">
        <v>12</v>
      </c>
      <c r="C277" s="2">
        <v>2002</v>
      </c>
      <c r="D277" s="2">
        <v>2399</v>
      </c>
      <c r="E277" s="3">
        <f t="shared" si="38"/>
        <v>1708.5</v>
      </c>
      <c r="F277" s="3">
        <f t="shared" si="39"/>
        <v>1705.125</v>
      </c>
      <c r="G277" s="5">
        <f t="shared" si="40"/>
        <v>1.4069349754416831</v>
      </c>
      <c r="H277" s="5">
        <v>1.4266005830974453</v>
      </c>
      <c r="I277" s="3">
        <f t="shared" si="34"/>
        <v>1681.6199491460141</v>
      </c>
      <c r="J277" s="3">
        <f t="shared" si="33"/>
        <v>1729.8516824985034</v>
      </c>
      <c r="K277" s="3">
        <f t="shared" si="35"/>
        <v>2467.8074189244617</v>
      </c>
      <c r="L277" s="9">
        <f t="shared" si="36"/>
        <v>2.8681708597107825E-2</v>
      </c>
      <c r="N277" s="5">
        <f t="shared" si="37"/>
        <v>0.97211799494692752</v>
      </c>
    </row>
    <row r="278" spans="1:14" x14ac:dyDescent="0.35">
      <c r="A278" s="2">
        <v>277</v>
      </c>
      <c r="B278" s="2">
        <v>1</v>
      </c>
      <c r="C278" s="2">
        <v>2003</v>
      </c>
      <c r="D278" s="2">
        <v>1551</v>
      </c>
      <c r="E278" s="3">
        <f t="shared" si="38"/>
        <v>1708.6666666666667</v>
      </c>
      <c r="F278" s="3">
        <f t="shared" si="39"/>
        <v>1708.5833333333335</v>
      </c>
      <c r="G278" s="5">
        <f t="shared" si="40"/>
        <v>0.90776959469345941</v>
      </c>
      <c r="H278" s="5">
        <v>0.92122151498014071</v>
      </c>
      <c r="I278" s="3">
        <f t="shared" si="34"/>
        <v>1683.6341474649946</v>
      </c>
      <c r="J278" s="3">
        <f t="shared" si="33"/>
        <v>1734.1449166881605</v>
      </c>
      <c r="K278" s="3">
        <f t="shared" si="35"/>
        <v>1597.5316073465772</v>
      </c>
      <c r="L278" s="9">
        <f t="shared" si="36"/>
        <v>3.0001036329192248E-2</v>
      </c>
      <c r="N278" s="5">
        <f t="shared" si="37"/>
        <v>0.97087280956909272</v>
      </c>
    </row>
    <row r="279" spans="1:14" x14ac:dyDescent="0.35">
      <c r="A279" s="2">
        <v>278</v>
      </c>
      <c r="B279" s="2">
        <v>2</v>
      </c>
      <c r="C279" s="2">
        <v>2003</v>
      </c>
      <c r="D279" s="2">
        <v>1497</v>
      </c>
      <c r="E279" s="3">
        <f t="shared" si="38"/>
        <v>1714.3333333333333</v>
      </c>
      <c r="F279" s="3">
        <f t="shared" si="39"/>
        <v>1711.5</v>
      </c>
      <c r="G279" s="5">
        <f t="shared" si="40"/>
        <v>0.87467134092900967</v>
      </c>
      <c r="H279" s="5">
        <v>0.86983928434633317</v>
      </c>
      <c r="I279" s="3">
        <f t="shared" si="34"/>
        <v>1721.0075779975441</v>
      </c>
      <c r="J279" s="3">
        <f t="shared" si="33"/>
        <v>1738.4381508778179</v>
      </c>
      <c r="K279" s="3">
        <f t="shared" si="35"/>
        <v>1512.1617970399238</v>
      </c>
      <c r="L279" s="9">
        <f t="shared" si="36"/>
        <v>1.0128120935152866E-2</v>
      </c>
      <c r="N279" s="5">
        <f t="shared" si="37"/>
        <v>0.98997342938460475</v>
      </c>
    </row>
    <row r="280" spans="1:14" x14ac:dyDescent="0.35">
      <c r="A280" s="2">
        <v>279</v>
      </c>
      <c r="B280" s="2">
        <v>3</v>
      </c>
      <c r="C280" s="2">
        <v>2003</v>
      </c>
      <c r="D280" s="2">
        <v>1697</v>
      </c>
      <c r="E280" s="3">
        <f t="shared" si="38"/>
        <v>1723.25</v>
      </c>
      <c r="F280" s="3">
        <f t="shared" si="39"/>
        <v>1718.7916666666665</v>
      </c>
      <c r="G280" s="5">
        <f t="shared" si="40"/>
        <v>0.98732151947831581</v>
      </c>
      <c r="H280" s="5">
        <v>0.94963362321158284</v>
      </c>
      <c r="I280" s="3">
        <f t="shared" si="34"/>
        <v>1787.0049654106449</v>
      </c>
      <c r="J280" s="3">
        <f t="shared" si="33"/>
        <v>1742.731385067475</v>
      </c>
      <c r="K280" s="3">
        <f t="shared" si="35"/>
        <v>1654.9563194861664</v>
      </c>
      <c r="L280" s="9">
        <f t="shared" si="36"/>
        <v>2.4775297886761097E-2</v>
      </c>
      <c r="N280" s="5">
        <f t="shared" si="37"/>
        <v>1.0254047070722008</v>
      </c>
    </row>
    <row r="281" spans="1:14" x14ac:dyDescent="0.35">
      <c r="A281" s="2">
        <v>280</v>
      </c>
      <c r="B281" s="2">
        <v>4</v>
      </c>
      <c r="C281" s="2">
        <v>2003</v>
      </c>
      <c r="D281" s="2">
        <v>1672</v>
      </c>
      <c r="E281" s="3">
        <f t="shared" si="38"/>
        <v>1734.5</v>
      </c>
      <c r="F281" s="3">
        <f t="shared" si="39"/>
        <v>1728.875</v>
      </c>
      <c r="G281" s="5">
        <f t="shared" si="40"/>
        <v>0.96710288482394624</v>
      </c>
      <c r="H281" s="5">
        <v>0.9517704709425957</v>
      </c>
      <c r="I281" s="3">
        <f t="shared" si="34"/>
        <v>1756.7260710916125</v>
      </c>
      <c r="J281" s="3">
        <f t="shared" si="33"/>
        <v>1747.0246192571321</v>
      </c>
      <c r="K281" s="3">
        <f t="shared" si="35"/>
        <v>1662.7664446186695</v>
      </c>
      <c r="L281" s="9">
        <f t="shared" si="36"/>
        <v>5.5224613524703717E-3</v>
      </c>
      <c r="N281" s="5">
        <f t="shared" si="37"/>
        <v>1.0055531282888308</v>
      </c>
    </row>
    <row r="282" spans="1:14" x14ac:dyDescent="0.35">
      <c r="A282" s="2">
        <v>281</v>
      </c>
      <c r="B282" s="2">
        <v>5</v>
      </c>
      <c r="C282" s="2">
        <v>2003</v>
      </c>
      <c r="D282" s="2">
        <v>1805</v>
      </c>
      <c r="E282" s="3">
        <f t="shared" si="38"/>
        <v>1742.75</v>
      </c>
      <c r="F282" s="3">
        <f t="shared" si="39"/>
        <v>1738.625</v>
      </c>
      <c r="G282" s="5">
        <f t="shared" si="40"/>
        <v>1.0381767201092817</v>
      </c>
      <c r="H282" s="5">
        <v>1.0209955762656295</v>
      </c>
      <c r="I282" s="3">
        <f t="shared" si="34"/>
        <v>1767.8822924991775</v>
      </c>
      <c r="J282" s="3">
        <f t="shared" si="33"/>
        <v>1751.3178534467895</v>
      </c>
      <c r="K282" s="3">
        <f t="shared" si="35"/>
        <v>1788.0877810041902</v>
      </c>
      <c r="L282" s="9">
        <f t="shared" si="36"/>
        <v>9.3696504131910146E-3</v>
      </c>
      <c r="N282" s="5">
        <f t="shared" si="37"/>
        <v>1.0094582711069766</v>
      </c>
    </row>
    <row r="283" spans="1:14" x14ac:dyDescent="0.35">
      <c r="A283" s="2">
        <v>282</v>
      </c>
      <c r="B283" s="2">
        <v>6</v>
      </c>
      <c r="C283" s="2">
        <v>2003</v>
      </c>
      <c r="D283" s="2">
        <v>1903</v>
      </c>
      <c r="E283" s="3">
        <f t="shared" si="38"/>
        <v>1750</v>
      </c>
      <c r="F283" s="3">
        <f t="shared" si="39"/>
        <v>1746.375</v>
      </c>
      <c r="G283" s="5">
        <f t="shared" si="40"/>
        <v>1.0896857776823421</v>
      </c>
      <c r="H283" s="5">
        <v>1.0258586651849506</v>
      </c>
      <c r="I283" s="3">
        <f t="shared" si="34"/>
        <v>1855.0313650242558</v>
      </c>
      <c r="J283" s="3">
        <f t="shared" si="33"/>
        <v>1755.6110876364467</v>
      </c>
      <c r="K283" s="3">
        <f t="shared" si="35"/>
        <v>1801.0088469466245</v>
      </c>
      <c r="L283" s="9">
        <f t="shared" si="36"/>
        <v>5.3594930663886209E-2</v>
      </c>
      <c r="N283" s="5">
        <f t="shared" si="37"/>
        <v>1.0566300122435757</v>
      </c>
    </row>
    <row r="284" spans="1:14" x14ac:dyDescent="0.35">
      <c r="A284" s="2">
        <v>283</v>
      </c>
      <c r="B284" s="2">
        <v>7</v>
      </c>
      <c r="C284" s="2">
        <v>2003</v>
      </c>
      <c r="D284" s="2">
        <v>1928</v>
      </c>
      <c r="E284" s="3">
        <f t="shared" si="38"/>
        <v>1762.5833333333333</v>
      </c>
      <c r="F284" s="3">
        <f t="shared" si="39"/>
        <v>1756.2916666666665</v>
      </c>
      <c r="G284" s="5">
        <f t="shared" si="40"/>
        <v>1.097767549998814</v>
      </c>
      <c r="H284" s="5">
        <v>1.074335618594892</v>
      </c>
      <c r="I284" s="3">
        <f t="shared" si="34"/>
        <v>1794.5974857666947</v>
      </c>
      <c r="J284" s="3">
        <f t="shared" si="33"/>
        <v>1759.9043218261038</v>
      </c>
      <c r="K284" s="3">
        <f t="shared" si="35"/>
        <v>1890.7278982568712</v>
      </c>
      <c r="L284" s="9">
        <f t="shared" si="36"/>
        <v>1.9332002978801253E-2</v>
      </c>
      <c r="N284" s="5">
        <f t="shared" si="37"/>
        <v>1.0197130966214076</v>
      </c>
    </row>
    <row r="285" spans="1:14" x14ac:dyDescent="0.35">
      <c r="A285" s="2">
        <v>284</v>
      </c>
      <c r="B285" s="2">
        <v>8</v>
      </c>
      <c r="C285" s="2">
        <v>2003</v>
      </c>
      <c r="D285" s="2">
        <v>1963</v>
      </c>
      <c r="E285" s="3">
        <f t="shared" si="38"/>
        <v>1772.5</v>
      </c>
      <c r="F285" s="3">
        <f t="shared" si="39"/>
        <v>1767.5416666666665</v>
      </c>
      <c r="G285" s="5">
        <f t="shared" si="40"/>
        <v>1.1105820230546193</v>
      </c>
      <c r="H285" s="5">
        <v>1.0436709597125189</v>
      </c>
      <c r="I285" s="3">
        <f t="shared" si="34"/>
        <v>1880.8609952515226</v>
      </c>
      <c r="J285" s="3">
        <f t="shared" si="33"/>
        <v>1764.1975560157612</v>
      </c>
      <c r="K285" s="3">
        <f t="shared" si="35"/>
        <v>1841.2417564094499</v>
      </c>
      <c r="L285" s="9">
        <f t="shared" si="36"/>
        <v>6.2026614157182955E-2</v>
      </c>
      <c r="N285" s="5">
        <f t="shared" si="37"/>
        <v>1.0661283306044433</v>
      </c>
    </row>
    <row r="286" spans="1:14" x14ac:dyDescent="0.35">
      <c r="A286" s="2">
        <v>285</v>
      </c>
      <c r="B286" s="2">
        <v>9</v>
      </c>
      <c r="C286" s="2">
        <v>2003</v>
      </c>
      <c r="D286" s="2">
        <v>1807</v>
      </c>
      <c r="E286" s="3">
        <f t="shared" si="38"/>
        <v>1789.5</v>
      </c>
      <c r="F286" s="3">
        <f t="shared" si="39"/>
        <v>1781</v>
      </c>
      <c r="G286" s="5">
        <f t="shared" si="40"/>
        <v>1.0145985401459854</v>
      </c>
      <c r="H286" s="5">
        <v>0.98009527408841146</v>
      </c>
      <c r="I286" s="3">
        <f t="shared" si="34"/>
        <v>1843.6983095145463</v>
      </c>
      <c r="J286" s="3">
        <f t="shared" si="33"/>
        <v>1768.4907902054183</v>
      </c>
      <c r="K286" s="3">
        <f t="shared" si="35"/>
        <v>1733.2894657492109</v>
      </c>
      <c r="L286" s="9">
        <f t="shared" si="36"/>
        <v>4.0791662562694592E-2</v>
      </c>
      <c r="N286" s="5">
        <f t="shared" si="37"/>
        <v>1.042526384488772</v>
      </c>
    </row>
    <row r="287" spans="1:14" x14ac:dyDescent="0.35">
      <c r="A287" s="2">
        <v>286</v>
      </c>
      <c r="B287" s="2">
        <v>10</v>
      </c>
      <c r="C287" s="2">
        <v>2003</v>
      </c>
      <c r="D287" s="2">
        <v>1843</v>
      </c>
      <c r="E287" s="3">
        <f t="shared" si="38"/>
        <v>1798.5833333333333</v>
      </c>
      <c r="F287" s="3">
        <f t="shared" si="39"/>
        <v>1794.0416666666665</v>
      </c>
      <c r="G287" s="5">
        <f t="shared" si="40"/>
        <v>1.0272894070650533</v>
      </c>
      <c r="H287" s="5">
        <v>1.0038502199915149</v>
      </c>
      <c r="I287" s="3">
        <f t="shared" si="34"/>
        <v>1835.931260756787</v>
      </c>
      <c r="J287" s="3">
        <f t="shared" si="33"/>
        <v>1772.7840243950754</v>
      </c>
      <c r="K287" s="3">
        <f t="shared" si="35"/>
        <v>1779.6096328864396</v>
      </c>
      <c r="L287" s="9">
        <f t="shared" si="36"/>
        <v>3.4395207332371343E-2</v>
      </c>
      <c r="N287" s="5">
        <f t="shared" si="37"/>
        <v>1.0356203776053652</v>
      </c>
    </row>
    <row r="288" spans="1:14" x14ac:dyDescent="0.35">
      <c r="A288" s="2">
        <v>287</v>
      </c>
      <c r="B288" s="2">
        <v>11</v>
      </c>
      <c r="C288" s="2">
        <v>2003</v>
      </c>
      <c r="D288" s="2">
        <v>1950</v>
      </c>
      <c r="E288" s="3">
        <f t="shared" si="38"/>
        <v>1815.25</v>
      </c>
      <c r="F288" s="3">
        <f t="shared" si="39"/>
        <v>1806.9166666666665</v>
      </c>
      <c r="G288" s="5">
        <f t="shared" si="40"/>
        <v>1.0791864594382696</v>
      </c>
      <c r="H288" s="5">
        <v>1.0351632765769903</v>
      </c>
      <c r="I288" s="3">
        <f t="shared" si="34"/>
        <v>1883.7607980531648</v>
      </c>
      <c r="J288" s="3">
        <f t="shared" si="33"/>
        <v>1777.0772585847328</v>
      </c>
      <c r="K288" s="3">
        <f t="shared" si="35"/>
        <v>1839.5651177270274</v>
      </c>
      <c r="L288" s="9">
        <f t="shared" si="36"/>
        <v>5.6633272960498755E-2</v>
      </c>
      <c r="N288" s="5">
        <f t="shared" si="37"/>
        <v>1.0600331465348867</v>
      </c>
    </row>
    <row r="289" spans="1:14" x14ac:dyDescent="0.35">
      <c r="A289" s="2">
        <v>288</v>
      </c>
      <c r="B289" s="2">
        <v>12</v>
      </c>
      <c r="C289" s="2">
        <v>2003</v>
      </c>
      <c r="D289" s="2">
        <v>2736</v>
      </c>
      <c r="E289" s="3">
        <f t="shared" si="38"/>
        <v>1834.5833333333333</v>
      </c>
      <c r="F289" s="3">
        <f t="shared" si="39"/>
        <v>1824.9166666666665</v>
      </c>
      <c r="G289" s="5">
        <f t="shared" si="40"/>
        <v>1.4992465409379425</v>
      </c>
      <c r="H289" s="5">
        <v>1.4266005830974453</v>
      </c>
      <c r="I289" s="3">
        <f t="shared" si="34"/>
        <v>1917.8458444616483</v>
      </c>
      <c r="J289" s="3">
        <f t="shared" si="33"/>
        <v>1781.37049277439</v>
      </c>
      <c r="K289" s="3">
        <f t="shared" si="35"/>
        <v>2541.304183704528</v>
      </c>
      <c r="L289" s="9">
        <f t="shared" si="36"/>
        <v>7.1160751569982458E-2</v>
      </c>
      <c r="N289" s="5">
        <f t="shared" si="37"/>
        <v>1.0766125588364863</v>
      </c>
    </row>
    <row r="290" spans="1:14" x14ac:dyDescent="0.35">
      <c r="A290" s="2">
        <v>289</v>
      </c>
      <c r="B290" s="2">
        <v>1</v>
      </c>
      <c r="C290" s="2">
        <v>2004</v>
      </c>
      <c r="D290" s="2">
        <v>1798</v>
      </c>
      <c r="E290" s="3">
        <f t="shared" si="38"/>
        <v>1862.6666666666667</v>
      </c>
      <c r="F290" s="3">
        <f t="shared" si="39"/>
        <v>1848.625</v>
      </c>
      <c r="G290" s="5">
        <f t="shared" si="40"/>
        <v>0.97261478125633916</v>
      </c>
      <c r="H290" s="5">
        <v>0.92122151498014071</v>
      </c>
      <c r="I290" s="3">
        <f t="shared" si="34"/>
        <v>1951.7564133733465</v>
      </c>
      <c r="J290" s="3">
        <f t="shared" si="33"/>
        <v>1785.6637269640471</v>
      </c>
      <c r="K290" s="3">
        <f t="shared" si="35"/>
        <v>1644.9918437989038</v>
      </c>
      <c r="L290" s="9">
        <f t="shared" si="36"/>
        <v>8.5099085762567403E-2</v>
      </c>
      <c r="N290" s="5">
        <f t="shared" si="37"/>
        <v>1.0930145379005303</v>
      </c>
    </row>
    <row r="291" spans="1:14" x14ac:dyDescent="0.35">
      <c r="A291" s="2">
        <v>290</v>
      </c>
      <c r="B291" s="2">
        <v>2</v>
      </c>
      <c r="C291" s="2">
        <v>2004</v>
      </c>
      <c r="D291" s="2">
        <v>1700</v>
      </c>
      <c r="E291" s="3">
        <f t="shared" si="38"/>
        <v>1883.25</v>
      </c>
      <c r="F291" s="3">
        <f t="shared" si="39"/>
        <v>1872.9583333333335</v>
      </c>
      <c r="G291" s="5">
        <f t="shared" si="40"/>
        <v>0.90765500211341232</v>
      </c>
      <c r="H291" s="5">
        <v>0.86983928434633317</v>
      </c>
      <c r="I291" s="3">
        <f t="shared" si="34"/>
        <v>1954.3840231101035</v>
      </c>
      <c r="J291" s="3">
        <f t="shared" si="33"/>
        <v>1789.9569611537045</v>
      </c>
      <c r="K291" s="3">
        <f t="shared" si="35"/>
        <v>1556.9748821006756</v>
      </c>
      <c r="L291" s="9">
        <f t="shared" si="36"/>
        <v>8.4132422293720241E-2</v>
      </c>
      <c r="N291" s="5">
        <f t="shared" si="37"/>
        <v>1.0918609025383599</v>
      </c>
    </row>
    <row r="292" spans="1:14" x14ac:dyDescent="0.35">
      <c r="A292" s="2">
        <v>291</v>
      </c>
      <c r="B292" s="2">
        <v>3</v>
      </c>
      <c r="C292" s="2">
        <v>2004</v>
      </c>
      <c r="D292" s="2">
        <v>1901</v>
      </c>
      <c r="E292" s="3">
        <f t="shared" si="38"/>
        <v>1900.1666666666667</v>
      </c>
      <c r="F292" s="3">
        <f t="shared" si="39"/>
        <v>1891.7083333333335</v>
      </c>
      <c r="G292" s="5">
        <f t="shared" si="40"/>
        <v>1.0049117860840069</v>
      </c>
      <c r="H292" s="5">
        <v>0.94963362321158284</v>
      </c>
      <c r="I292" s="3">
        <f t="shared" si="34"/>
        <v>2001.8246548294849</v>
      </c>
      <c r="J292" s="3">
        <f t="shared" si="33"/>
        <v>1794.2501953433616</v>
      </c>
      <c r="K292" s="3">
        <f t="shared" si="35"/>
        <v>1703.8803139520069</v>
      </c>
      <c r="L292" s="9">
        <f t="shared" si="36"/>
        <v>0.10369262811572495</v>
      </c>
      <c r="N292" s="5">
        <f t="shared" si="37"/>
        <v>1.115688692705646</v>
      </c>
    </row>
    <row r="293" spans="1:14" x14ac:dyDescent="0.35">
      <c r="A293" s="2">
        <v>292</v>
      </c>
      <c r="B293" s="2">
        <v>4</v>
      </c>
      <c r="C293" s="2">
        <v>2004</v>
      </c>
      <c r="D293" s="2">
        <v>1820</v>
      </c>
      <c r="E293" s="3">
        <f t="shared" si="38"/>
        <v>1917.1666666666667</v>
      </c>
      <c r="F293" s="3">
        <f t="shared" si="39"/>
        <v>1908.6666666666667</v>
      </c>
      <c r="G293" s="5">
        <f t="shared" si="40"/>
        <v>0.95354523227383858</v>
      </c>
      <c r="H293" s="5">
        <v>0.9517704709425957</v>
      </c>
      <c r="I293" s="3">
        <f t="shared" si="34"/>
        <v>1912.2257472408703</v>
      </c>
      <c r="J293" s="3">
        <f t="shared" si="33"/>
        <v>1798.5434295330188</v>
      </c>
      <c r="K293" s="3">
        <f t="shared" si="35"/>
        <v>1711.8005269373525</v>
      </c>
      <c r="L293" s="9">
        <f t="shared" si="36"/>
        <v>5.9450259924531582E-2</v>
      </c>
      <c r="N293" s="5">
        <f t="shared" si="37"/>
        <v>1.0632079914452599</v>
      </c>
    </row>
    <row r="294" spans="1:14" x14ac:dyDescent="0.35">
      <c r="A294" s="2">
        <v>293</v>
      </c>
      <c r="B294" s="2">
        <v>5</v>
      </c>
      <c r="C294" s="2">
        <v>2004</v>
      </c>
      <c r="D294" s="2">
        <v>1982</v>
      </c>
      <c r="E294" s="3">
        <f t="shared" si="38"/>
        <v>1929.5</v>
      </c>
      <c r="F294" s="3">
        <f t="shared" si="39"/>
        <v>1923.3333333333335</v>
      </c>
      <c r="G294" s="5">
        <f t="shared" si="40"/>
        <v>1.0305025996533794</v>
      </c>
      <c r="H294" s="5">
        <v>1.0209955762656295</v>
      </c>
      <c r="I294" s="3">
        <f t="shared" si="34"/>
        <v>1941.2424951431412</v>
      </c>
      <c r="J294" s="3">
        <f t="shared" si="33"/>
        <v>1802.8366637226761</v>
      </c>
      <c r="K294" s="3">
        <f t="shared" si="35"/>
        <v>1840.6882583903387</v>
      </c>
      <c r="L294" s="9">
        <f t="shared" si="36"/>
        <v>7.1297548743522371E-2</v>
      </c>
      <c r="N294" s="5">
        <f t="shared" si="37"/>
        <v>1.0767711430577804</v>
      </c>
    </row>
    <row r="295" spans="1:14" x14ac:dyDescent="0.35">
      <c r="A295" s="2">
        <v>294</v>
      </c>
      <c r="B295" s="2">
        <v>6</v>
      </c>
      <c r="C295" s="2">
        <v>2004</v>
      </c>
      <c r="D295" s="2">
        <v>1957</v>
      </c>
      <c r="E295" s="3">
        <f t="shared" si="38"/>
        <v>1944.25</v>
      </c>
      <c r="F295" s="3">
        <f t="shared" si="39"/>
        <v>1936.875</v>
      </c>
      <c r="G295" s="5">
        <f t="shared" si="40"/>
        <v>1.0103904485317845</v>
      </c>
      <c r="H295" s="5">
        <v>1.0258586651849506</v>
      </c>
      <c r="I295" s="3">
        <f t="shared" si="34"/>
        <v>1907.6701951405512</v>
      </c>
      <c r="J295" s="3">
        <f t="shared" si="33"/>
        <v>1807.1298979123333</v>
      </c>
      <c r="K295" s="3">
        <f t="shared" si="35"/>
        <v>1853.8598648881623</v>
      </c>
      <c r="L295" s="9">
        <f t="shared" si="36"/>
        <v>5.2703186056125555E-2</v>
      </c>
      <c r="N295" s="5">
        <f t="shared" si="37"/>
        <v>1.0556353460503121</v>
      </c>
    </row>
    <row r="296" spans="1:14" x14ac:dyDescent="0.35">
      <c r="A296" s="2">
        <v>295</v>
      </c>
      <c r="B296" s="2">
        <v>7</v>
      </c>
      <c r="C296" s="2">
        <v>2004</v>
      </c>
      <c r="D296" s="2">
        <v>2076</v>
      </c>
      <c r="E296" s="3">
        <f t="shared" si="38"/>
        <v>1948.75</v>
      </c>
      <c r="F296" s="3">
        <f t="shared" si="39"/>
        <v>1946.5</v>
      </c>
      <c r="G296" s="5">
        <f t="shared" si="40"/>
        <v>1.0665296686360133</v>
      </c>
      <c r="H296" s="5">
        <v>1.074335618594892</v>
      </c>
      <c r="I296" s="3">
        <f t="shared" si="34"/>
        <v>1932.3570438027275</v>
      </c>
      <c r="J296" s="3">
        <f t="shared" si="33"/>
        <v>1811.4231321019904</v>
      </c>
      <c r="K296" s="3">
        <f t="shared" si="35"/>
        <v>1946.0763911638887</v>
      </c>
      <c r="L296" s="9">
        <f t="shared" si="36"/>
        <v>6.2583626606990017E-2</v>
      </c>
      <c r="N296" s="5">
        <f t="shared" si="37"/>
        <v>1.0667618236498968</v>
      </c>
    </row>
    <row r="297" spans="1:14" x14ac:dyDescent="0.35">
      <c r="A297" s="2">
        <v>296</v>
      </c>
      <c r="B297" s="2">
        <v>8</v>
      </c>
      <c r="C297" s="2">
        <v>2004</v>
      </c>
      <c r="D297" s="2">
        <v>2107</v>
      </c>
      <c r="E297" s="3">
        <f t="shared" si="38"/>
        <v>1961.0833333333333</v>
      </c>
      <c r="F297" s="3">
        <f t="shared" si="39"/>
        <v>1954.9166666666665</v>
      </c>
      <c r="G297" s="5">
        <f t="shared" si="40"/>
        <v>1.0777953024425595</v>
      </c>
      <c r="H297" s="5">
        <v>1.0436709597125189</v>
      </c>
      <c r="I297" s="3">
        <f t="shared" si="34"/>
        <v>2018.8355155348743</v>
      </c>
      <c r="J297" s="3">
        <f t="shared" si="33"/>
        <v>1815.7163662916478</v>
      </c>
      <c r="K297" s="3">
        <f t="shared" si="35"/>
        <v>1895.0104425733316</v>
      </c>
      <c r="L297" s="9">
        <f t="shared" si="36"/>
        <v>0.10061203484891713</v>
      </c>
      <c r="N297" s="5">
        <f t="shared" si="37"/>
        <v>1.1118672238759788</v>
      </c>
    </row>
    <row r="298" spans="1:14" x14ac:dyDescent="0.35">
      <c r="A298" s="2">
        <v>297</v>
      </c>
      <c r="B298" s="2">
        <v>9</v>
      </c>
      <c r="C298" s="2">
        <v>2004</v>
      </c>
      <c r="D298" s="2">
        <v>1799</v>
      </c>
      <c r="E298" s="3">
        <f t="shared" si="38"/>
        <v>1973.0833333333333</v>
      </c>
      <c r="F298" s="3">
        <f t="shared" si="39"/>
        <v>1967.0833333333333</v>
      </c>
      <c r="G298" s="5">
        <f t="shared" si="40"/>
        <v>0.9145520016945563</v>
      </c>
      <c r="H298" s="5">
        <v>0.98009527408841146</v>
      </c>
      <c r="I298" s="3">
        <f t="shared" si="34"/>
        <v>1835.5358377513385</v>
      </c>
      <c r="J298" s="3">
        <f t="shared" si="33"/>
        <v>1820.0096004813049</v>
      </c>
      <c r="K298" s="3">
        <f t="shared" si="35"/>
        <v>1783.7828082272647</v>
      </c>
      <c r="L298" s="9">
        <f t="shared" si="36"/>
        <v>8.4586947041330202E-3</v>
      </c>
      <c r="N298" s="5">
        <f t="shared" si="37"/>
        <v>1.0085308545987492</v>
      </c>
    </row>
    <row r="299" spans="1:14" x14ac:dyDescent="0.35">
      <c r="A299" s="2">
        <v>298</v>
      </c>
      <c r="B299" s="2">
        <v>10</v>
      </c>
      <c r="C299" s="2">
        <v>2004</v>
      </c>
      <c r="D299" s="2">
        <v>1854</v>
      </c>
      <c r="E299" s="3">
        <f t="shared" si="38"/>
        <v>1972.4166666666667</v>
      </c>
      <c r="F299" s="3">
        <f t="shared" si="39"/>
        <v>1972.75</v>
      </c>
      <c r="G299" s="5">
        <f t="shared" si="40"/>
        <v>0.9398048409580535</v>
      </c>
      <c r="H299" s="5">
        <v>1.0038502199915149</v>
      </c>
      <c r="I299" s="3">
        <f t="shared" si="34"/>
        <v>1846.8890707775818</v>
      </c>
      <c r="J299" s="3">
        <f t="shared" si="33"/>
        <v>1824.3028346709621</v>
      </c>
      <c r="K299" s="3">
        <f t="shared" si="35"/>
        <v>1831.3268019155896</v>
      </c>
      <c r="L299" s="9">
        <f t="shared" si="36"/>
        <v>1.2229340930102689E-2</v>
      </c>
      <c r="N299" s="5">
        <f t="shared" si="37"/>
        <v>1.0123807493346868</v>
      </c>
    </row>
    <row r="300" spans="1:14" x14ac:dyDescent="0.35">
      <c r="A300" s="2">
        <v>299</v>
      </c>
      <c r="B300" s="2">
        <v>11</v>
      </c>
      <c r="C300" s="2">
        <v>2004</v>
      </c>
      <c r="D300" s="2">
        <v>1968</v>
      </c>
      <c r="E300" s="3">
        <f t="shared" si="38"/>
        <v>1973.3333333333333</v>
      </c>
      <c r="F300" s="3">
        <f t="shared" si="39"/>
        <v>1972.875</v>
      </c>
      <c r="G300" s="5">
        <f t="shared" si="40"/>
        <v>0.99752898688462266</v>
      </c>
      <c r="H300" s="5">
        <v>1.0351632765769903</v>
      </c>
      <c r="I300" s="3">
        <f t="shared" si="34"/>
        <v>1901.1493592659631</v>
      </c>
      <c r="J300" s="3">
        <f t="shared" si="33"/>
        <v>1828.5960688606194</v>
      </c>
      <c r="K300" s="3">
        <f t="shared" si="35"/>
        <v>1892.8954981775626</v>
      </c>
      <c r="L300" s="9">
        <f t="shared" si="36"/>
        <v>3.8162856617092199E-2</v>
      </c>
      <c r="N300" s="5">
        <f t="shared" si="37"/>
        <v>1.0396770460359519</v>
      </c>
    </row>
    <row r="301" spans="1:14" x14ac:dyDescent="0.35">
      <c r="A301" s="2">
        <v>300</v>
      </c>
      <c r="B301" s="2">
        <v>12</v>
      </c>
      <c r="C301" s="2">
        <v>2004</v>
      </c>
      <c r="D301" s="2">
        <v>2364</v>
      </c>
      <c r="E301" s="3">
        <f t="shared" si="38"/>
        <v>1974.8333333333333</v>
      </c>
      <c r="F301" s="3">
        <f t="shared" si="39"/>
        <v>1974.0833333333333</v>
      </c>
      <c r="G301" s="5">
        <f t="shared" si="40"/>
        <v>1.1975178352821985</v>
      </c>
      <c r="H301" s="5">
        <v>1.4266005830974453</v>
      </c>
      <c r="I301" s="3">
        <f t="shared" si="34"/>
        <v>1657.086102451512</v>
      </c>
      <c r="J301" s="3">
        <f t="shared" si="33"/>
        <v>1832.8893030502766</v>
      </c>
      <c r="K301" s="3">
        <f t="shared" si="35"/>
        <v>2614.8009484845948</v>
      </c>
      <c r="L301" s="9">
        <f t="shared" si="36"/>
        <v>0.10609177177859339</v>
      </c>
      <c r="N301" s="5">
        <f t="shared" si="37"/>
        <v>0.90408411446005243</v>
      </c>
    </row>
    <row r="302" spans="1:14" x14ac:dyDescent="0.35">
      <c r="A302" s="2">
        <v>301</v>
      </c>
      <c r="B302" s="2">
        <v>1</v>
      </c>
      <c r="C302" s="2">
        <v>2005</v>
      </c>
      <c r="D302" s="2">
        <v>1662</v>
      </c>
      <c r="E302" s="3">
        <f t="shared" si="38"/>
        <v>1943.8333333333333</v>
      </c>
      <c r="F302" s="3">
        <f t="shared" si="39"/>
        <v>1959.3333333333333</v>
      </c>
      <c r="G302" s="5">
        <f t="shared" si="40"/>
        <v>0.84824770330044241</v>
      </c>
      <c r="H302" s="5">
        <v>0.92122151498014071</v>
      </c>
      <c r="I302" s="3">
        <f t="shared" si="34"/>
        <v>1804.1263398367641</v>
      </c>
      <c r="J302" s="3">
        <f t="shared" si="33"/>
        <v>1837.1825372399337</v>
      </c>
      <c r="K302" s="3">
        <f t="shared" si="35"/>
        <v>1692.4520802512304</v>
      </c>
      <c r="L302" s="9">
        <f t="shared" si="36"/>
        <v>1.8322551294362471E-2</v>
      </c>
      <c r="N302" s="5">
        <f t="shared" si="37"/>
        <v>0.98200712409729785</v>
      </c>
    </row>
    <row r="303" spans="1:14" x14ac:dyDescent="0.35">
      <c r="A303" s="2">
        <v>302</v>
      </c>
      <c r="B303" s="2">
        <v>2</v>
      </c>
      <c r="C303" s="2">
        <v>2005</v>
      </c>
      <c r="D303" s="2">
        <v>1681</v>
      </c>
      <c r="E303" s="3">
        <f t="shared" si="38"/>
        <v>1932.5</v>
      </c>
      <c r="F303" s="3">
        <f t="shared" si="39"/>
        <v>1938.1666666666665</v>
      </c>
      <c r="G303" s="5">
        <f t="shared" si="40"/>
        <v>0.8673144724395907</v>
      </c>
      <c r="H303" s="5">
        <v>0.86983928434633317</v>
      </c>
      <c r="I303" s="3">
        <f t="shared" si="34"/>
        <v>1932.5409075576965</v>
      </c>
      <c r="J303" s="3">
        <f t="shared" si="33"/>
        <v>1841.4757714295911</v>
      </c>
      <c r="K303" s="3">
        <f t="shared" si="35"/>
        <v>1601.7879671614273</v>
      </c>
      <c r="L303" s="9">
        <f t="shared" si="36"/>
        <v>4.7121970754653582E-2</v>
      </c>
      <c r="N303" s="5">
        <f t="shared" si="37"/>
        <v>1.0494522586400412</v>
      </c>
    </row>
    <row r="304" spans="1:14" x14ac:dyDescent="0.35">
      <c r="A304" s="2">
        <v>303</v>
      </c>
      <c r="B304" s="2">
        <v>3</v>
      </c>
      <c r="C304" s="2">
        <v>2005</v>
      </c>
      <c r="D304" s="2">
        <v>1725</v>
      </c>
      <c r="E304" s="3">
        <f t="shared" si="38"/>
        <v>1930.9166666666667</v>
      </c>
      <c r="F304" s="3">
        <f t="shared" si="39"/>
        <v>1931.7083333333335</v>
      </c>
      <c r="G304" s="5">
        <f t="shared" si="40"/>
        <v>0.89299195444446833</v>
      </c>
      <c r="H304" s="5">
        <v>0.94963362321158284</v>
      </c>
      <c r="I304" s="3">
        <f t="shared" si="34"/>
        <v>1816.490020821074</v>
      </c>
      <c r="J304" s="3">
        <f t="shared" si="33"/>
        <v>1845.7690056192482</v>
      </c>
      <c r="K304" s="3">
        <f t="shared" si="35"/>
        <v>1752.8043084178471</v>
      </c>
      <c r="L304" s="9">
        <f t="shared" si="36"/>
        <v>1.6118439662520054E-2</v>
      </c>
      <c r="N304" s="5">
        <f t="shared" si="37"/>
        <v>0.98413724322543206</v>
      </c>
    </row>
    <row r="305" spans="1:17" x14ac:dyDescent="0.35">
      <c r="A305" s="2">
        <v>304</v>
      </c>
      <c r="B305" s="2">
        <v>4</v>
      </c>
      <c r="C305" s="2">
        <v>2005</v>
      </c>
      <c r="D305" s="2">
        <v>1796</v>
      </c>
      <c r="E305" s="3">
        <f t="shared" si="38"/>
        <v>1916.25</v>
      </c>
      <c r="F305" s="3">
        <f t="shared" si="39"/>
        <v>1923.5833333333335</v>
      </c>
      <c r="G305" s="5">
        <f t="shared" si="40"/>
        <v>0.93367413247844722</v>
      </c>
      <c r="H305" s="5">
        <v>0.9517704709425957</v>
      </c>
      <c r="I305" s="3">
        <f t="shared" si="34"/>
        <v>1887.0095835409907</v>
      </c>
      <c r="J305" s="3">
        <f t="shared" si="33"/>
        <v>1850.0622398089054</v>
      </c>
      <c r="K305" s="3">
        <f t="shared" si="35"/>
        <v>1760.8346092560353</v>
      </c>
      <c r="L305" s="9">
        <f t="shared" si="36"/>
        <v>1.9579838944301077E-2</v>
      </c>
      <c r="N305" s="5">
        <f t="shared" si="37"/>
        <v>1.0199708652698634</v>
      </c>
    </row>
    <row r="306" spans="1:17" x14ac:dyDescent="0.35">
      <c r="A306" s="2">
        <v>305</v>
      </c>
      <c r="B306" s="2">
        <v>5</v>
      </c>
      <c r="C306" s="2">
        <v>2005</v>
      </c>
      <c r="D306" s="2">
        <v>1938</v>
      </c>
      <c r="E306" s="3">
        <f t="shared" si="38"/>
        <v>1914.25</v>
      </c>
      <c r="F306" s="3">
        <f t="shared" si="39"/>
        <v>1915.25</v>
      </c>
      <c r="G306" s="5">
        <f t="shared" si="40"/>
        <v>1.0118783448635948</v>
      </c>
      <c r="H306" s="5">
        <v>1.0209955762656295</v>
      </c>
      <c r="I306" s="3">
        <f t="shared" si="34"/>
        <v>1898.1473035254328</v>
      </c>
      <c r="J306" s="3">
        <f t="shared" si="33"/>
        <v>1854.3554739985627</v>
      </c>
      <c r="K306" s="3">
        <f t="shared" si="35"/>
        <v>1893.2887357764871</v>
      </c>
      <c r="L306" s="9">
        <f t="shared" si="36"/>
        <v>2.3070827772710474E-2</v>
      </c>
      <c r="N306" s="5">
        <f t="shared" si="37"/>
        <v>1.0236156606114153</v>
      </c>
    </row>
    <row r="307" spans="1:17" x14ac:dyDescent="0.35">
      <c r="A307" s="2">
        <v>306</v>
      </c>
      <c r="B307" s="2">
        <v>6</v>
      </c>
      <c r="C307" s="2">
        <v>2005</v>
      </c>
      <c r="D307" s="2">
        <v>1871</v>
      </c>
      <c r="E307" s="3">
        <f t="shared" si="38"/>
        <v>1910.5833333333333</v>
      </c>
      <c r="F307" s="3">
        <f t="shared" si="39"/>
        <v>1912.4166666666665</v>
      </c>
      <c r="G307" s="5">
        <f t="shared" si="40"/>
        <v>0.97834328293171824</v>
      </c>
      <c r="H307" s="5">
        <v>1.0258586651849506</v>
      </c>
      <c r="I307" s="3">
        <f t="shared" si="34"/>
        <v>1823.8379842145994</v>
      </c>
      <c r="J307" s="3">
        <f t="shared" si="33"/>
        <v>1858.6487081882199</v>
      </c>
      <c r="K307" s="3">
        <f t="shared" si="35"/>
        <v>1906.7108828297</v>
      </c>
      <c r="L307" s="9">
        <f t="shared" si="36"/>
        <v>1.9086522089631235E-2</v>
      </c>
      <c r="N307" s="5">
        <f t="shared" si="37"/>
        <v>0.98127095033060152</v>
      </c>
    </row>
    <row r="308" spans="1:17" x14ac:dyDescent="0.35">
      <c r="A308" s="2">
        <v>307</v>
      </c>
      <c r="B308" s="2">
        <v>7</v>
      </c>
      <c r="C308" s="2">
        <v>2005</v>
      </c>
      <c r="D308" s="2">
        <v>2001</v>
      </c>
      <c r="E308" s="3">
        <f t="shared" si="38"/>
        <v>1903.4166666666667</v>
      </c>
      <c r="F308" s="3">
        <f t="shared" si="39"/>
        <v>1907</v>
      </c>
      <c r="G308" s="5">
        <f t="shared" si="40"/>
        <v>1.0492920818038804</v>
      </c>
      <c r="H308" s="5">
        <v>1.074335618594892</v>
      </c>
      <c r="I308" s="3">
        <f t="shared" si="34"/>
        <v>1862.5464569601434</v>
      </c>
      <c r="J308" s="3">
        <f t="shared" si="33"/>
        <v>1862.9419423778772</v>
      </c>
      <c r="K308" s="3">
        <f t="shared" si="35"/>
        <v>2001.4248840709065</v>
      </c>
      <c r="L308" s="9">
        <f t="shared" si="36"/>
        <v>2.1233586751949062E-4</v>
      </c>
      <c r="N308" s="5">
        <f t="shared" si="37"/>
        <v>0.99978770920942972</v>
      </c>
    </row>
    <row r="309" spans="1:17" x14ac:dyDescent="0.35">
      <c r="A309" s="2">
        <v>308</v>
      </c>
      <c r="B309" s="2">
        <v>8</v>
      </c>
      <c r="C309" s="2">
        <v>2005</v>
      </c>
      <c r="D309" s="2">
        <v>1934</v>
      </c>
      <c r="E309" s="3">
        <f t="shared" si="38"/>
        <v>1897.1666666666667</v>
      </c>
      <c r="F309" s="3">
        <f t="shared" si="39"/>
        <v>1900.2916666666667</v>
      </c>
      <c r="G309" s="5">
        <f t="shared" si="40"/>
        <v>1.0177385050540486</v>
      </c>
      <c r="H309" s="5">
        <v>1.0436709597125189</v>
      </c>
      <c r="I309" s="3">
        <f t="shared" si="34"/>
        <v>1853.074459916681</v>
      </c>
      <c r="J309" s="3">
        <f t="shared" si="33"/>
        <v>1867.2351765675344</v>
      </c>
      <c r="K309" s="3">
        <f t="shared" si="35"/>
        <v>1948.7791287372133</v>
      </c>
      <c r="L309" s="9">
        <f t="shared" si="36"/>
        <v>7.6417418496449539E-3</v>
      </c>
      <c r="N309" s="5">
        <f t="shared" si="37"/>
        <v>0.99241621150428161</v>
      </c>
    </row>
    <row r="310" spans="1:17" x14ac:dyDescent="0.35">
      <c r="A310" s="2">
        <v>309</v>
      </c>
      <c r="B310" s="2">
        <v>9</v>
      </c>
      <c r="C310" s="2">
        <v>2005</v>
      </c>
      <c r="D310" s="2">
        <v>1825</v>
      </c>
      <c r="E310" s="3">
        <f t="shared" si="38"/>
        <v>1882.75</v>
      </c>
      <c r="F310" s="3">
        <f t="shared" si="39"/>
        <v>1889.9583333333335</v>
      </c>
      <c r="G310" s="5">
        <f t="shared" si="40"/>
        <v>0.96562975374236637</v>
      </c>
      <c r="H310" s="5">
        <v>0.98009527408841146</v>
      </c>
      <c r="I310" s="3">
        <f t="shared" si="34"/>
        <v>1862.0638709817636</v>
      </c>
      <c r="J310" s="3">
        <f t="shared" si="33"/>
        <v>1871.5284107571915</v>
      </c>
      <c r="K310" s="3">
        <f t="shared" si="35"/>
        <v>1834.2761507053187</v>
      </c>
      <c r="L310" s="9">
        <f t="shared" si="36"/>
        <v>5.0828223042842418E-3</v>
      </c>
      <c r="N310" s="5">
        <f t="shared" si="37"/>
        <v>0.99494288212723481</v>
      </c>
    </row>
    <row r="311" spans="1:17" x14ac:dyDescent="0.35">
      <c r="A311" s="2">
        <v>310</v>
      </c>
      <c r="B311" s="2">
        <v>10</v>
      </c>
      <c r="C311" s="2">
        <v>2005</v>
      </c>
      <c r="D311" s="2">
        <v>1930</v>
      </c>
      <c r="E311" s="3">
        <f t="shared" si="38"/>
        <v>1884.9166666666667</v>
      </c>
      <c r="F311" s="3">
        <f t="shared" si="39"/>
        <v>1883.8333333333335</v>
      </c>
      <c r="G311" s="5">
        <f t="shared" si="40"/>
        <v>1.0245067681146598</v>
      </c>
      <c r="H311" s="5">
        <v>1.0038502199915149</v>
      </c>
      <c r="I311" s="3">
        <f t="shared" si="34"/>
        <v>1922.5975763757997</v>
      </c>
      <c r="J311" s="3">
        <f t="shared" si="33"/>
        <v>1875.8216449468489</v>
      </c>
      <c r="K311" s="3">
        <f t="shared" si="35"/>
        <v>1883.0439709447396</v>
      </c>
      <c r="L311" s="9">
        <f t="shared" si="36"/>
        <v>2.4329548733295538E-2</v>
      </c>
      <c r="N311" s="5">
        <f t="shared" si="37"/>
        <v>1.0249362361048331</v>
      </c>
    </row>
    <row r="312" spans="1:17" x14ac:dyDescent="0.35">
      <c r="A312" s="2">
        <v>311</v>
      </c>
      <c r="B312" s="2">
        <v>11</v>
      </c>
      <c r="C312" s="2">
        <v>2005</v>
      </c>
      <c r="D312" s="2">
        <v>1867</v>
      </c>
      <c r="E312" s="3">
        <f t="shared" si="38"/>
        <v>1891.25</v>
      </c>
      <c r="F312" s="3">
        <f t="shared" si="39"/>
        <v>1888.0833333333335</v>
      </c>
      <c r="G312" s="5">
        <f t="shared" si="40"/>
        <v>0.98883347309882152</v>
      </c>
      <c r="H312" s="5">
        <v>1.0351632765769903</v>
      </c>
      <c r="I312" s="3">
        <f t="shared" si="34"/>
        <v>1803.5802102385942</v>
      </c>
      <c r="J312" s="3">
        <f t="shared" si="33"/>
        <v>1880.114879136506</v>
      </c>
      <c r="K312" s="3">
        <f t="shared" si="35"/>
        <v>1946.2258786280977</v>
      </c>
      <c r="L312" s="9">
        <f t="shared" si="36"/>
        <v>4.2434857326244073E-2</v>
      </c>
      <c r="N312" s="5">
        <f t="shared" si="37"/>
        <v>0.95929255720104578</v>
      </c>
    </row>
    <row r="313" spans="1:17" x14ac:dyDescent="0.35">
      <c r="A313" s="2">
        <v>312</v>
      </c>
      <c r="B313" s="2">
        <v>12</v>
      </c>
      <c r="C313" s="2">
        <v>2005</v>
      </c>
      <c r="D313" s="2">
        <v>2553</v>
      </c>
      <c r="E313" s="3">
        <f t="shared" si="38"/>
        <v>1882.8333333333333</v>
      </c>
      <c r="F313" s="3">
        <f t="shared" si="39"/>
        <v>1887.0416666666665</v>
      </c>
      <c r="G313" s="5">
        <f t="shared" si="40"/>
        <v>1.3529113029654001</v>
      </c>
      <c r="H313" s="5">
        <v>1.4266005830974453</v>
      </c>
      <c r="I313" s="3">
        <f t="shared" si="34"/>
        <v>1789.5688746018232</v>
      </c>
      <c r="J313" s="3">
        <f t="shared" si="33"/>
        <v>1884.4081133261632</v>
      </c>
      <c r="K313" s="3">
        <f t="shared" si="35"/>
        <v>2688.2977132646611</v>
      </c>
      <c r="L313" s="9">
        <f t="shared" si="36"/>
        <v>5.2995579030419536E-2</v>
      </c>
      <c r="N313" s="5">
        <f t="shared" si="37"/>
        <v>0.94967160348458735</v>
      </c>
    </row>
    <row r="314" spans="1:17" x14ac:dyDescent="0.35">
      <c r="A314" s="14">
        <v>313</v>
      </c>
      <c r="B314" s="14">
        <v>1</v>
      </c>
      <c r="C314" s="14">
        <v>2006</v>
      </c>
      <c r="D314" s="14">
        <v>1624</v>
      </c>
      <c r="E314" s="3">
        <f t="shared" si="38"/>
        <v>1898.5833333333333</v>
      </c>
      <c r="F314" s="3">
        <f t="shared" si="39"/>
        <v>1890.7083333333333</v>
      </c>
      <c r="G314" s="5">
        <f t="shared" si="40"/>
        <v>0.8589373471141768</v>
      </c>
      <c r="H314" s="5">
        <v>0.92122151498014071</v>
      </c>
      <c r="I314" s="3">
        <f t="shared" si="34"/>
        <v>1762.8767604662485</v>
      </c>
      <c r="J314" s="3">
        <f t="shared" si="33"/>
        <v>1888.7013475158205</v>
      </c>
      <c r="K314" s="3">
        <f t="shared" si="35"/>
        <v>1739.9123167035575</v>
      </c>
      <c r="L314" s="18">
        <f t="shared" si="36"/>
        <v>7.1374579250959053E-2</v>
      </c>
      <c r="N314" s="5">
        <f t="shared" si="37"/>
        <v>0.93338036888941323</v>
      </c>
      <c r="P314" s="16" cm="1">
        <f t="array" ref="P314:P325">_xlfn.FORECAST.ETS(A314:A325,D2:D313,A2:A313)</f>
        <v>1792.9770414529623</v>
      </c>
      <c r="Q314" s="19">
        <f>ABS(D314-P314)/D314</f>
        <v>0.10404990237251376</v>
      </c>
    </row>
    <row r="315" spans="1:17" x14ac:dyDescent="0.35">
      <c r="A315" s="2">
        <v>314</v>
      </c>
      <c r="B315" s="2">
        <v>2</v>
      </c>
      <c r="C315" s="2">
        <v>2006</v>
      </c>
      <c r="D315" s="2">
        <v>1533</v>
      </c>
      <c r="E315" s="3">
        <f t="shared" si="38"/>
        <v>1895.4166666666667</v>
      </c>
      <c r="F315" s="3">
        <f t="shared" si="39"/>
        <v>1897</v>
      </c>
      <c r="G315" s="5">
        <f t="shared" si="40"/>
        <v>0.80811808118081185</v>
      </c>
      <c r="H315" s="5">
        <v>0.86983928434633317</v>
      </c>
      <c r="I315" s="3">
        <f t="shared" si="34"/>
        <v>1762.3945337810524</v>
      </c>
      <c r="J315" s="3">
        <f t="shared" si="33"/>
        <v>1892.9945817054777</v>
      </c>
      <c r="K315" s="3">
        <f t="shared" si="35"/>
        <v>1646.6010522221791</v>
      </c>
      <c r="L315" s="18">
        <f t="shared" si="36"/>
        <v>7.4103752264956996E-2</v>
      </c>
      <c r="N315" s="5">
        <f t="shared" si="37"/>
        <v>0.93100875766545388</v>
      </c>
      <c r="P315" s="16">
        <v>1746.5822572487164</v>
      </c>
      <c r="Q315" s="19">
        <f t="shared" ref="Q315:Q325" si="41">ABS(D315-P315)/D315</f>
        <v>0.13932306408918224</v>
      </c>
    </row>
    <row r="316" spans="1:17" x14ac:dyDescent="0.35">
      <c r="A316" s="2">
        <v>315</v>
      </c>
      <c r="B316" s="2">
        <v>3</v>
      </c>
      <c r="C316" s="2">
        <v>2006</v>
      </c>
      <c r="D316" s="2">
        <v>1676</v>
      </c>
      <c r="E316" s="3">
        <f t="shared" si="38"/>
        <v>1883.0833333333333</v>
      </c>
      <c r="F316" s="3">
        <f t="shared" si="39"/>
        <v>1889.25</v>
      </c>
      <c r="G316" s="5">
        <f t="shared" si="40"/>
        <v>0.88712452031229327</v>
      </c>
      <c r="H316" s="5">
        <v>0.94963362321158284</v>
      </c>
      <c r="I316" s="3">
        <f t="shared" si="34"/>
        <v>1764.8911738528232</v>
      </c>
      <c r="J316" s="3">
        <f t="shared" si="33"/>
        <v>1897.2878158951348</v>
      </c>
      <c r="K316" s="3">
        <f t="shared" si="35"/>
        <v>1801.7283028836873</v>
      </c>
      <c r="L316" s="18">
        <f t="shared" si="36"/>
        <v>7.5016887162104612E-2</v>
      </c>
      <c r="N316" s="5">
        <f t="shared" si="37"/>
        <v>0.93021794535698987</v>
      </c>
      <c r="P316" s="16">
        <v>1831.4520224009125</v>
      </c>
      <c r="Q316" s="19">
        <f t="shared" si="41"/>
        <v>9.2751803341833222E-2</v>
      </c>
    </row>
    <row r="317" spans="1:17" x14ac:dyDescent="0.35">
      <c r="A317" s="2">
        <v>316</v>
      </c>
      <c r="B317" s="2">
        <v>4</v>
      </c>
      <c r="C317" s="2">
        <v>2006</v>
      </c>
      <c r="D317" s="2">
        <v>1706</v>
      </c>
      <c r="E317" s="3">
        <f t="shared" si="38"/>
        <v>1879</v>
      </c>
      <c r="F317" s="3">
        <f t="shared" si="39"/>
        <v>1881.0416666666665</v>
      </c>
      <c r="G317" s="5">
        <f t="shared" si="40"/>
        <v>0.9069442906191163</v>
      </c>
      <c r="H317" s="5">
        <v>0.9517704709425957</v>
      </c>
      <c r="I317" s="3">
        <f t="shared" si="34"/>
        <v>1792.4489696664421</v>
      </c>
      <c r="J317" s="3">
        <f t="shared" si="33"/>
        <v>1901.5810500847922</v>
      </c>
      <c r="K317" s="3">
        <f t="shared" si="35"/>
        <v>1809.8686915747182</v>
      </c>
      <c r="L317" s="18">
        <f t="shared" si="36"/>
        <v>6.0884344416599206E-2</v>
      </c>
      <c r="N317" s="5">
        <f t="shared" si="37"/>
        <v>0.94260981912210173</v>
      </c>
      <c r="P317" s="16">
        <v>1860.2395073025909</v>
      </c>
      <c r="Q317" s="19">
        <f t="shared" si="41"/>
        <v>9.041002772719281E-2</v>
      </c>
    </row>
    <row r="318" spans="1:17" x14ac:dyDescent="0.35">
      <c r="A318" s="2">
        <v>317</v>
      </c>
      <c r="B318" s="2">
        <v>5</v>
      </c>
      <c r="C318" s="2">
        <v>2006</v>
      </c>
      <c r="D318" s="2">
        <v>1781</v>
      </c>
      <c r="E318" s="3">
        <f t="shared" si="38"/>
        <v>1871.5</v>
      </c>
      <c r="F318" s="3">
        <f t="shared" si="39"/>
        <v>1875.25</v>
      </c>
      <c r="G318" s="5">
        <f t="shared" si="40"/>
        <v>0.94974003466204504</v>
      </c>
      <c r="H318" s="5">
        <v>1.0209955762656295</v>
      </c>
      <c r="I318" s="3">
        <f t="shared" si="34"/>
        <v>1744.3758243440639</v>
      </c>
      <c r="J318" s="3">
        <f t="shared" si="33"/>
        <v>1905.8742842744493</v>
      </c>
      <c r="K318" s="3">
        <f t="shared" si="35"/>
        <v>1945.8892131626355</v>
      </c>
      <c r="L318" s="18">
        <f t="shared" si="36"/>
        <v>9.2582376845949207E-2</v>
      </c>
      <c r="N318" s="5">
        <f t="shared" si="37"/>
        <v>0.91526279500021346</v>
      </c>
      <c r="P318" s="16">
        <v>1990.8377871357745</v>
      </c>
      <c r="Q318" s="19">
        <f t="shared" si="41"/>
        <v>0.11782020614024398</v>
      </c>
    </row>
    <row r="319" spans="1:17" x14ac:dyDescent="0.35">
      <c r="A319" s="2">
        <v>318</v>
      </c>
      <c r="B319" s="2">
        <v>6</v>
      </c>
      <c r="C319" s="2">
        <v>2006</v>
      </c>
      <c r="D319" s="2">
        <v>1772</v>
      </c>
      <c r="E319" s="3">
        <f t="shared" si="38"/>
        <v>1858.4166666666667</v>
      </c>
      <c r="F319" s="3">
        <f t="shared" si="39"/>
        <v>1864.9583333333335</v>
      </c>
      <c r="G319" s="5">
        <f t="shared" si="40"/>
        <v>0.95015527603387018</v>
      </c>
      <c r="H319" s="5">
        <v>1.0258586651849506</v>
      </c>
      <c r="I319" s="3">
        <f t="shared" si="34"/>
        <v>1727.3334623347248</v>
      </c>
      <c r="J319" s="3">
        <f t="shared" si="33"/>
        <v>1910.1675184641065</v>
      </c>
      <c r="K319" s="3">
        <f t="shared" si="35"/>
        <v>1959.5619007712378</v>
      </c>
      <c r="L319" s="18">
        <f t="shared" si="36"/>
        <v>0.10584757379866692</v>
      </c>
      <c r="N319" s="5">
        <f t="shared" si="37"/>
        <v>0.90428375817195783</v>
      </c>
      <c r="P319" s="16">
        <v>1959.4144606840196</v>
      </c>
      <c r="Q319" s="19">
        <f t="shared" si="41"/>
        <v>0.10576436833183948</v>
      </c>
    </row>
    <row r="320" spans="1:17" x14ac:dyDescent="0.35">
      <c r="A320" s="2">
        <v>319</v>
      </c>
      <c r="B320" s="2">
        <v>7</v>
      </c>
      <c r="C320" s="2">
        <v>2006</v>
      </c>
      <c r="D320" s="2">
        <v>1922</v>
      </c>
      <c r="E320" s="3">
        <f t="shared" si="38"/>
        <v>1850.1666666666667</v>
      </c>
      <c r="F320" s="3">
        <f t="shared" si="39"/>
        <v>1854.2916666666667</v>
      </c>
      <c r="G320" s="5">
        <f t="shared" si="40"/>
        <v>1.0365143922881603</v>
      </c>
      <c r="H320" s="5">
        <v>1.074335618594892</v>
      </c>
      <c r="I320" s="3">
        <f t="shared" si="34"/>
        <v>1789.012638819288</v>
      </c>
      <c r="J320" s="3">
        <f t="shared" si="33"/>
        <v>1914.4607526537638</v>
      </c>
      <c r="K320" s="3">
        <f t="shared" si="35"/>
        <v>2056.7733769779238</v>
      </c>
      <c r="L320" s="18">
        <f t="shared" si="36"/>
        <v>7.0121424025974932E-2</v>
      </c>
      <c r="N320" s="5">
        <f t="shared" si="37"/>
        <v>0.93447339483946923</v>
      </c>
      <c r="P320" s="16">
        <v>2086.7668866549725</v>
      </c>
      <c r="Q320" s="19">
        <f t="shared" si="41"/>
        <v>8.5726788061900358E-2</v>
      </c>
    </row>
    <row r="321" spans="1:17" x14ac:dyDescent="0.35">
      <c r="A321" s="2">
        <v>320</v>
      </c>
      <c r="B321" s="2">
        <v>8</v>
      </c>
      <c r="C321" s="2">
        <v>2006</v>
      </c>
      <c r="D321" s="2">
        <v>1743</v>
      </c>
      <c r="E321" s="3">
        <f t="shared" si="38"/>
        <v>1843.5833333333333</v>
      </c>
      <c r="F321" s="3">
        <f t="shared" si="39"/>
        <v>1846.875</v>
      </c>
      <c r="G321" s="5">
        <f t="shared" si="40"/>
        <v>0.94375634517766493</v>
      </c>
      <c r="H321" s="5">
        <v>1.0436709597125189</v>
      </c>
      <c r="I321" s="3">
        <f t="shared" si="34"/>
        <v>1670.0665892630686</v>
      </c>
      <c r="J321" s="3">
        <f t="shared" si="33"/>
        <v>1918.753986843421</v>
      </c>
      <c r="K321" s="3">
        <f t="shared" si="35"/>
        <v>2002.5478149010951</v>
      </c>
      <c r="L321" s="18">
        <f t="shared" si="36"/>
        <v>0.14890867177343378</v>
      </c>
      <c r="N321" s="5">
        <f t="shared" si="37"/>
        <v>0.87039120216267396</v>
      </c>
      <c r="P321" s="16">
        <v>2048.1732072466662</v>
      </c>
      <c r="Q321" s="19">
        <f t="shared" si="41"/>
        <v>0.17508502997513836</v>
      </c>
    </row>
    <row r="322" spans="1:17" x14ac:dyDescent="0.35">
      <c r="A322" s="2">
        <v>321</v>
      </c>
      <c r="B322" s="2">
        <v>9</v>
      </c>
      <c r="C322" s="2">
        <v>2006</v>
      </c>
      <c r="D322" s="2">
        <v>1669</v>
      </c>
      <c r="E322" s="3">
        <f t="shared" si="38"/>
        <v>1827.6666666666667</v>
      </c>
      <c r="F322" s="3">
        <f t="shared" si="39"/>
        <v>1835.625</v>
      </c>
      <c r="G322" s="5">
        <f t="shared" si="40"/>
        <v>0.9092271024855294</v>
      </c>
      <c r="H322" s="5">
        <v>0.98009527408841146</v>
      </c>
      <c r="I322" s="3">
        <f t="shared" si="34"/>
        <v>1702.8956715992128</v>
      </c>
      <c r="J322" s="3">
        <f t="shared" ref="J322:J349" si="42">$M$2+$M$3*A322</f>
        <v>1923.0472210330781</v>
      </c>
      <c r="K322" s="3">
        <f t="shared" si="35"/>
        <v>1884.7694931833728</v>
      </c>
      <c r="L322" s="18">
        <f t="shared" si="36"/>
        <v>0.12928070292592739</v>
      </c>
      <c r="N322" s="5">
        <f t="shared" si="37"/>
        <v>0.88551942613473733</v>
      </c>
      <c r="P322" s="16">
        <v>1886.918391047931</v>
      </c>
      <c r="Q322" s="19">
        <f t="shared" si="41"/>
        <v>0.13056823909402696</v>
      </c>
    </row>
    <row r="323" spans="1:17" x14ac:dyDescent="0.35">
      <c r="A323" s="2">
        <v>322</v>
      </c>
      <c r="B323" s="2">
        <v>10</v>
      </c>
      <c r="C323" s="2">
        <v>2006</v>
      </c>
      <c r="D323" s="2">
        <v>1713</v>
      </c>
      <c r="E323" s="3">
        <f t="shared" si="38"/>
        <v>1814.6666666666667</v>
      </c>
      <c r="F323" s="3">
        <f t="shared" si="39"/>
        <v>1821.1666666666667</v>
      </c>
      <c r="G323" s="5">
        <f t="shared" si="40"/>
        <v>0.94060583874805526</v>
      </c>
      <c r="H323" s="5">
        <v>1.0038502199915149</v>
      </c>
      <c r="I323" s="3">
        <f t="shared" ref="I323:I337" si="43">D323/H323</f>
        <v>1706.4298696019405</v>
      </c>
      <c r="J323" s="3">
        <f t="shared" si="42"/>
        <v>1927.3404552227355</v>
      </c>
      <c r="K323" s="3">
        <f t="shared" ref="K323:K349" si="44">H323*J323</f>
        <v>1934.7611399738896</v>
      </c>
      <c r="L323" s="18">
        <f t="shared" ref="L323:L337" si="45">ABS(D323-K323)/D323</f>
        <v>0.12945775830349657</v>
      </c>
      <c r="N323" s="5">
        <f t="shared" ref="N323:N337" si="46">D323/(H323*J323)</f>
        <v>0.8853806108712301</v>
      </c>
      <c r="P323" s="16">
        <v>1949.145029146237</v>
      </c>
      <c r="Q323" s="19">
        <f t="shared" si="41"/>
        <v>0.13785465799546817</v>
      </c>
    </row>
    <row r="324" spans="1:17" x14ac:dyDescent="0.35">
      <c r="A324" s="2">
        <v>323</v>
      </c>
      <c r="B324" s="2">
        <v>11</v>
      </c>
      <c r="C324" s="2">
        <v>2006</v>
      </c>
      <c r="D324" s="2">
        <v>1733</v>
      </c>
      <c r="E324" s="3">
        <f t="shared" si="38"/>
        <v>1796.5833333333333</v>
      </c>
      <c r="F324" s="3">
        <f t="shared" si="39"/>
        <v>1805.625</v>
      </c>
      <c r="G324" s="5">
        <f t="shared" si="40"/>
        <v>0.95977847005884387</v>
      </c>
      <c r="H324" s="5">
        <v>1.0351632765769903</v>
      </c>
      <c r="I324" s="3">
        <f t="shared" si="43"/>
        <v>1674.1320323210946</v>
      </c>
      <c r="J324" s="3">
        <f t="shared" si="42"/>
        <v>1931.6336894123926</v>
      </c>
      <c r="K324" s="3">
        <f t="shared" si="44"/>
        <v>1999.5562590786326</v>
      </c>
      <c r="L324" s="18">
        <f t="shared" si="45"/>
        <v>0.15381203639851851</v>
      </c>
      <c r="N324" s="5">
        <f t="shared" si="46"/>
        <v>0.86669229341841181</v>
      </c>
      <c r="P324" s="16">
        <v>1951.6281999292091</v>
      </c>
      <c r="Q324" s="19">
        <f t="shared" si="41"/>
        <v>0.12615591455811259</v>
      </c>
    </row>
    <row r="325" spans="1:17" x14ac:dyDescent="0.35">
      <c r="A325" s="14">
        <v>324</v>
      </c>
      <c r="B325" s="14">
        <v>12</v>
      </c>
      <c r="C325" s="14">
        <v>2006</v>
      </c>
      <c r="D325" s="14">
        <v>2369</v>
      </c>
      <c r="E325" s="3">
        <f t="shared" si="38"/>
        <v>1785.4166666666667</v>
      </c>
      <c r="F325" s="3">
        <f t="shared" si="39"/>
        <v>1791</v>
      </c>
      <c r="G325" s="5">
        <f t="shared" si="40"/>
        <v>1.3227247347850364</v>
      </c>
      <c r="H325" s="5">
        <v>1.4266005830974453</v>
      </c>
      <c r="I325" s="3">
        <f t="shared" si="43"/>
        <v>1660.5909376935838</v>
      </c>
      <c r="J325" s="3">
        <f t="shared" si="42"/>
        <v>1935.9269236020498</v>
      </c>
      <c r="K325" s="3">
        <f t="shared" si="44"/>
        <v>2761.7944780447278</v>
      </c>
      <c r="L325" s="18">
        <f t="shared" si="45"/>
        <v>0.16580602703449887</v>
      </c>
      <c r="N325" s="5">
        <f t="shared" si="46"/>
        <v>0.85777563060274664</v>
      </c>
      <c r="P325" s="16">
        <v>2608.9433236329023</v>
      </c>
      <c r="Q325" s="19">
        <f t="shared" si="41"/>
        <v>0.10128464484293048</v>
      </c>
    </row>
    <row r="326" spans="1:17" x14ac:dyDescent="0.35">
      <c r="A326" s="2">
        <v>325</v>
      </c>
      <c r="B326" s="2">
        <v>1</v>
      </c>
      <c r="C326" s="2">
        <v>2007</v>
      </c>
      <c r="D326" s="2">
        <v>1491</v>
      </c>
      <c r="E326" s="3">
        <f t="shared" si="38"/>
        <v>1770.0833333333333</v>
      </c>
      <c r="F326" s="3">
        <f t="shared" si="39"/>
        <v>1777.75</v>
      </c>
      <c r="G326" s="5">
        <f t="shared" si="40"/>
        <v>0.8387006046969484</v>
      </c>
      <c r="H326" s="5">
        <v>0.92122151498014071</v>
      </c>
      <c r="I326" s="3">
        <f t="shared" si="43"/>
        <v>1618.5032326694436</v>
      </c>
      <c r="J326" s="3">
        <f t="shared" si="42"/>
        <v>1940.2201577917072</v>
      </c>
      <c r="K326" s="3">
        <f t="shared" si="44"/>
        <v>1787.3725531558841</v>
      </c>
      <c r="L326" s="9">
        <f t="shared" si="45"/>
        <v>0.19877434819308124</v>
      </c>
      <c r="N326" s="5">
        <f t="shared" si="46"/>
        <v>0.8341853506519431</v>
      </c>
      <c r="P326" s="16" cm="1">
        <f t="array" ref="P326:P337">_xlfn.FORECAST.ETS(A326:A337,D2:D325,A2:A325)</f>
        <v>1530.8137656074634</v>
      </c>
      <c r="Q326" s="17">
        <f>ABS(D326-P326)/D326</f>
        <v>2.6702726765569038E-2</v>
      </c>
    </row>
    <row r="327" spans="1:17" x14ac:dyDescent="0.35">
      <c r="A327" s="2">
        <v>326</v>
      </c>
      <c r="B327" s="2">
        <v>2</v>
      </c>
      <c r="C327" s="2">
        <v>2007</v>
      </c>
      <c r="D327" s="2">
        <v>1445</v>
      </c>
      <c r="E327" s="3">
        <f t="shared" si="38"/>
        <v>1759</v>
      </c>
      <c r="F327" s="3">
        <f t="shared" si="39"/>
        <v>1764.5416666666665</v>
      </c>
      <c r="G327" s="5">
        <f t="shared" si="40"/>
        <v>0.81890953741528738</v>
      </c>
      <c r="H327" s="5">
        <v>0.86983928434633317</v>
      </c>
      <c r="I327" s="3">
        <f t="shared" si="43"/>
        <v>1661.2264196435881</v>
      </c>
      <c r="J327" s="3">
        <f t="shared" si="42"/>
        <v>1944.5133919813643</v>
      </c>
      <c r="K327" s="3">
        <f t="shared" si="44"/>
        <v>1691.4141372829308</v>
      </c>
      <c r="L327" s="9">
        <f t="shared" si="45"/>
        <v>0.17052881472867185</v>
      </c>
      <c r="N327" s="5">
        <f t="shared" si="46"/>
        <v>0.85431472289881183</v>
      </c>
      <c r="P327" s="16">
        <v>1503.8566524055273</v>
      </c>
      <c r="Q327" s="17">
        <f t="shared" ref="Q327:Q337" si="47">ABS(D327-P327)/D327</f>
        <v>4.0731247339465232E-2</v>
      </c>
    </row>
    <row r="328" spans="1:17" x14ac:dyDescent="0.35">
      <c r="A328" s="2">
        <v>327</v>
      </c>
      <c r="B328" s="2">
        <v>3</v>
      </c>
      <c r="C328" s="2">
        <v>2007</v>
      </c>
      <c r="D328" s="2">
        <v>1643</v>
      </c>
      <c r="E328" s="3">
        <f t="shared" si="38"/>
        <v>1751.6666666666667</v>
      </c>
      <c r="F328" s="3">
        <f t="shared" si="39"/>
        <v>1755.3333333333335</v>
      </c>
      <c r="G328" s="5">
        <f t="shared" si="40"/>
        <v>0.93600455753892886</v>
      </c>
      <c r="H328" s="5">
        <v>0.94963362321158284</v>
      </c>
      <c r="I328" s="3">
        <f t="shared" si="43"/>
        <v>1730.1409299762461</v>
      </c>
      <c r="J328" s="3">
        <f t="shared" si="42"/>
        <v>1948.8066261710214</v>
      </c>
      <c r="K328" s="3">
        <f t="shared" si="44"/>
        <v>1850.6522973495278</v>
      </c>
      <c r="L328" s="9">
        <f t="shared" si="45"/>
        <v>0.12638606046836748</v>
      </c>
      <c r="N328" s="5">
        <f t="shared" si="46"/>
        <v>0.88779507763455956</v>
      </c>
      <c r="P328" s="16">
        <v>1649.5002614715706</v>
      </c>
      <c r="Q328" s="17">
        <f t="shared" si="47"/>
        <v>3.9563368664459154E-3</v>
      </c>
    </row>
    <row r="329" spans="1:17" x14ac:dyDescent="0.35">
      <c r="A329" s="2">
        <v>328</v>
      </c>
      <c r="B329" s="2">
        <v>4</v>
      </c>
      <c r="C329" s="2">
        <v>2007</v>
      </c>
      <c r="D329" s="2">
        <v>1683</v>
      </c>
      <c r="E329" s="3">
        <f t="shared" si="38"/>
        <v>1748.9166666666667</v>
      </c>
      <c r="F329" s="3">
        <f t="shared" si="39"/>
        <v>1750.2916666666667</v>
      </c>
      <c r="G329" s="5">
        <f t="shared" si="40"/>
        <v>0.96155402670983403</v>
      </c>
      <c r="H329" s="5">
        <v>0.9517704709425957</v>
      </c>
      <c r="I329" s="3">
        <f t="shared" si="43"/>
        <v>1768.2834794540574</v>
      </c>
      <c r="J329" s="3">
        <f t="shared" si="42"/>
        <v>1953.0998603606788</v>
      </c>
      <c r="K329" s="3">
        <f t="shared" si="44"/>
        <v>1858.9027738934012</v>
      </c>
      <c r="L329" s="9">
        <f t="shared" si="45"/>
        <v>0.10451739387605538</v>
      </c>
      <c r="N329" s="5">
        <f t="shared" si="46"/>
        <v>0.90537279498218215</v>
      </c>
      <c r="P329" s="16">
        <v>1680.0013943215479</v>
      </c>
      <c r="Q329" s="17">
        <f t="shared" si="47"/>
        <v>1.7817027204112433E-3</v>
      </c>
    </row>
    <row r="330" spans="1:17" x14ac:dyDescent="0.35">
      <c r="A330" s="2">
        <v>329</v>
      </c>
      <c r="B330" s="2">
        <v>5</v>
      </c>
      <c r="C330" s="2">
        <v>2007</v>
      </c>
      <c r="D330" s="2">
        <v>1751</v>
      </c>
      <c r="E330" s="3">
        <f t="shared" si="38"/>
        <v>1747</v>
      </c>
      <c r="F330" s="3">
        <f t="shared" si="39"/>
        <v>1747.9583333333335</v>
      </c>
      <c r="G330" s="5">
        <f t="shared" si="40"/>
        <v>1.001740125384377</v>
      </c>
      <c r="H330" s="5">
        <v>1.0209955762656295</v>
      </c>
      <c r="I330" s="3">
        <f t="shared" si="43"/>
        <v>1714.9927391501717</v>
      </c>
      <c r="J330" s="3">
        <f t="shared" si="42"/>
        <v>1957.3930945503359</v>
      </c>
      <c r="K330" s="3">
        <f t="shared" si="44"/>
        <v>1998.4896905487842</v>
      </c>
      <c r="L330" s="9">
        <f t="shared" si="45"/>
        <v>0.14134191350587333</v>
      </c>
      <c r="N330" s="5">
        <f t="shared" si="46"/>
        <v>0.87616163760103072</v>
      </c>
      <c r="P330" s="16">
        <v>1782.8343166038401</v>
      </c>
      <c r="Q330" s="17">
        <f t="shared" si="47"/>
        <v>1.8180649116984627E-2</v>
      </c>
    </row>
    <row r="331" spans="1:17" x14ac:dyDescent="0.35">
      <c r="A331" s="2">
        <v>330</v>
      </c>
      <c r="B331" s="2">
        <v>6</v>
      </c>
      <c r="C331" s="2">
        <v>2007</v>
      </c>
      <c r="D331" s="2">
        <v>1774</v>
      </c>
      <c r="E331" s="3">
        <f t="shared" si="38"/>
        <v>1744.5</v>
      </c>
      <c r="F331" s="3">
        <f t="shared" si="39"/>
        <v>1745.75</v>
      </c>
      <c r="G331" s="5">
        <f t="shared" si="40"/>
        <v>1.0161821566661893</v>
      </c>
      <c r="H331" s="5">
        <v>1.0258586651849506</v>
      </c>
      <c r="I331" s="3">
        <f t="shared" si="43"/>
        <v>1729.2830486353284</v>
      </c>
      <c r="J331" s="3">
        <f t="shared" si="42"/>
        <v>1961.6863287399931</v>
      </c>
      <c r="K331" s="3">
        <f t="shared" si="44"/>
        <v>2012.4129187127755</v>
      </c>
      <c r="L331" s="9">
        <f t="shared" si="45"/>
        <v>0.13439285158555556</v>
      </c>
      <c r="N331" s="5">
        <f t="shared" si="46"/>
        <v>0.88152882716273029</v>
      </c>
      <c r="P331" s="16">
        <v>1776.2147390527732</v>
      </c>
      <c r="Q331" s="17">
        <f t="shared" si="47"/>
        <v>1.2484436599623514E-3</v>
      </c>
    </row>
    <row r="332" spans="1:17" x14ac:dyDescent="0.35">
      <c r="A332" s="2">
        <v>331</v>
      </c>
      <c r="B332" s="2">
        <v>7</v>
      </c>
      <c r="C332" s="2">
        <v>2007</v>
      </c>
      <c r="D332" s="2">
        <v>1893</v>
      </c>
      <c r="E332" s="3">
        <f t="shared" si="38"/>
        <v>1744.6666666666667</v>
      </c>
      <c r="F332" s="3">
        <f t="shared" si="39"/>
        <v>1744.5833333333335</v>
      </c>
      <c r="G332" s="5">
        <f t="shared" si="40"/>
        <v>1.0850728445187483</v>
      </c>
      <c r="H332" s="5">
        <v>1.074335618594892</v>
      </c>
      <c r="I332" s="3">
        <f t="shared" si="43"/>
        <v>1762.0192119068222</v>
      </c>
      <c r="J332" s="3">
        <f t="shared" si="42"/>
        <v>1965.9795629296505</v>
      </c>
      <c r="K332" s="3">
        <f t="shared" si="44"/>
        <v>2112.1218698849416</v>
      </c>
      <c r="L332" s="9">
        <f t="shared" si="45"/>
        <v>0.11575376116478689</v>
      </c>
      <c r="N332" s="5">
        <f t="shared" si="46"/>
        <v>0.8962551010861517</v>
      </c>
      <c r="P332" s="16">
        <v>1915.8092741026535</v>
      </c>
      <c r="Q332" s="17">
        <f t="shared" si="47"/>
        <v>1.2049273165691226E-2</v>
      </c>
    </row>
    <row r="333" spans="1:17" x14ac:dyDescent="0.35">
      <c r="A333" s="2">
        <v>332</v>
      </c>
      <c r="B333" s="2">
        <v>8</v>
      </c>
      <c r="C333" s="2">
        <v>2007</v>
      </c>
      <c r="D333" s="2">
        <v>1776</v>
      </c>
      <c r="E333" s="3">
        <f t="shared" si="38"/>
        <v>1742.25</v>
      </c>
      <c r="F333" s="3">
        <f t="shared" si="39"/>
        <v>1743.4583333333335</v>
      </c>
      <c r="G333" s="5">
        <f t="shared" si="40"/>
        <v>1.0186650096790382</v>
      </c>
      <c r="H333" s="5">
        <v>1.0436709597125189</v>
      </c>
      <c r="I333" s="3">
        <f t="shared" si="43"/>
        <v>1701.6857501613367</v>
      </c>
      <c r="J333" s="3">
        <f t="shared" si="42"/>
        <v>1970.2727971193076</v>
      </c>
      <c r="K333" s="3">
        <f t="shared" si="44"/>
        <v>2056.3165010649768</v>
      </c>
      <c r="L333" s="9">
        <f t="shared" si="45"/>
        <v>0.15783586771676622</v>
      </c>
      <c r="N333" s="5">
        <f t="shared" si="46"/>
        <v>0.8636802744520119</v>
      </c>
      <c r="P333" s="16">
        <v>1801.6883469028965</v>
      </c>
      <c r="Q333" s="17">
        <f t="shared" si="47"/>
        <v>1.4464159292171428E-2</v>
      </c>
    </row>
    <row r="334" spans="1:17" x14ac:dyDescent="0.35">
      <c r="A334" s="2">
        <v>333</v>
      </c>
      <c r="B334" s="2">
        <v>9</v>
      </c>
      <c r="C334" s="2">
        <v>2007</v>
      </c>
      <c r="D334" s="2">
        <v>1743</v>
      </c>
      <c r="E334" s="3">
        <f t="shared" si="38"/>
        <v>1745</v>
      </c>
      <c r="F334" s="3">
        <f t="shared" si="39"/>
        <v>1743.625</v>
      </c>
      <c r="G334" s="5">
        <f t="shared" si="40"/>
        <v>0.99964155136568933</v>
      </c>
      <c r="H334" s="5">
        <v>0.98009527408841146</v>
      </c>
      <c r="I334" s="3">
        <f t="shared" si="43"/>
        <v>1778.3985354088843</v>
      </c>
      <c r="J334" s="3">
        <f t="shared" si="42"/>
        <v>1974.5660313089647</v>
      </c>
      <c r="K334" s="3">
        <f t="shared" si="44"/>
        <v>1935.2628356614266</v>
      </c>
      <c r="L334" s="9">
        <f t="shared" si="45"/>
        <v>0.11030570032210361</v>
      </c>
      <c r="N334" s="5">
        <f t="shared" si="46"/>
        <v>0.90065285597461708</v>
      </c>
      <c r="P334" s="16">
        <v>1716.0634233542789</v>
      </c>
      <c r="Q334" s="17">
        <f t="shared" si="47"/>
        <v>1.5454146096225509E-2</v>
      </c>
    </row>
    <row r="335" spans="1:17" x14ac:dyDescent="0.35">
      <c r="A335" s="2">
        <v>334</v>
      </c>
      <c r="B335" s="2">
        <v>10</v>
      </c>
      <c r="C335" s="2">
        <v>2007</v>
      </c>
      <c r="D335" s="2">
        <v>1728</v>
      </c>
      <c r="E335" s="3">
        <f t="shared" ref="E335:E336" si="48">AVERAGE(D323:D334)</f>
        <v>1751.1666666666667</v>
      </c>
      <c r="F335" s="3">
        <f t="shared" si="39"/>
        <v>1748.0833333333335</v>
      </c>
      <c r="G335" s="5">
        <f t="shared" si="40"/>
        <v>0.98851122658149393</v>
      </c>
      <c r="H335" s="5">
        <v>1.0038502199915149</v>
      </c>
      <c r="I335" s="3">
        <f t="shared" si="43"/>
        <v>1721.3723378121151</v>
      </c>
      <c r="J335" s="3">
        <f t="shared" si="42"/>
        <v>1978.8592654986221</v>
      </c>
      <c r="K335" s="3">
        <f t="shared" si="44"/>
        <v>1986.4783090030394</v>
      </c>
      <c r="L335" s="9">
        <f t="shared" si="45"/>
        <v>0.14958235474712928</v>
      </c>
      <c r="N335" s="5">
        <f t="shared" si="46"/>
        <v>0.86988113193505612</v>
      </c>
      <c r="P335" s="16">
        <v>1763.1842147517846</v>
      </c>
      <c r="Q335" s="17">
        <f t="shared" si="47"/>
        <v>2.0361235388764217E-2</v>
      </c>
    </row>
    <row r="336" spans="1:17" x14ac:dyDescent="0.35">
      <c r="A336" s="2">
        <v>335</v>
      </c>
      <c r="B336" s="2">
        <v>11</v>
      </c>
      <c r="C336" s="2">
        <v>2007</v>
      </c>
      <c r="D336" s="2">
        <v>1769</v>
      </c>
      <c r="E336" s="3">
        <f t="shared" si="48"/>
        <v>1752.4166666666667</v>
      </c>
      <c r="F336" s="3">
        <f t="shared" ref="F336:F337" si="49">AVERAGE(E335:E336)</f>
        <v>1751.7916666666667</v>
      </c>
      <c r="G336" s="5">
        <f t="shared" ref="G336:G337" si="50">D336/F336</f>
        <v>1.0098232761696357</v>
      </c>
      <c r="H336" s="5">
        <v>1.0351632765769903</v>
      </c>
      <c r="I336" s="3">
        <f t="shared" si="43"/>
        <v>1708.9091547466915</v>
      </c>
      <c r="J336" s="3">
        <f t="shared" si="42"/>
        <v>1983.1524996882792</v>
      </c>
      <c r="K336" s="3">
        <f t="shared" si="44"/>
        <v>2052.886639529168</v>
      </c>
      <c r="L336" s="9">
        <f t="shared" si="45"/>
        <v>0.160478597811853</v>
      </c>
      <c r="N336" s="5">
        <f t="shared" si="46"/>
        <v>0.86171343606470263</v>
      </c>
      <c r="P336" s="16">
        <v>1775.6794603701244</v>
      </c>
      <c r="Q336" s="17">
        <f t="shared" si="47"/>
        <v>3.775839666548552E-3</v>
      </c>
    </row>
    <row r="337" spans="1:17" x14ac:dyDescent="0.35">
      <c r="A337" s="2">
        <v>336</v>
      </c>
      <c r="B337" s="2">
        <v>12</v>
      </c>
      <c r="C337" s="2">
        <v>2007</v>
      </c>
      <c r="D337" s="2">
        <v>2431</v>
      </c>
      <c r="E337" s="3">
        <f>AVERAGE(D325:D336)</f>
        <v>1755.4166666666667</v>
      </c>
      <c r="F337" s="3">
        <f>AVERAGE(E336:E337)</f>
        <v>1753.9166666666667</v>
      </c>
      <c r="G337" s="5">
        <f t="shared" si="50"/>
        <v>1.3860407659048795</v>
      </c>
      <c r="H337" s="5">
        <v>1.4266005830974453</v>
      </c>
      <c r="I337" s="3">
        <f t="shared" si="43"/>
        <v>1704.0508946952732</v>
      </c>
      <c r="J337" s="3">
        <f t="shared" si="42"/>
        <v>1987.4457338779366</v>
      </c>
      <c r="K337" s="3">
        <f t="shared" si="44"/>
        <v>2835.2912428247946</v>
      </c>
      <c r="L337" s="9">
        <f t="shared" si="45"/>
        <v>0.16630655813442805</v>
      </c>
      <c r="N337" s="5">
        <f t="shared" si="46"/>
        <v>0.85740750836517232</v>
      </c>
      <c r="P337" s="16">
        <v>2418.3418981817294</v>
      </c>
      <c r="Q337" s="17">
        <f t="shared" si="47"/>
        <v>5.2069526196094418E-3</v>
      </c>
    </row>
    <row r="338" spans="1:17" x14ac:dyDescent="0.35">
      <c r="A338" s="2">
        <v>337</v>
      </c>
      <c r="B338" s="2">
        <v>1</v>
      </c>
      <c r="C338" s="2">
        <v>2008</v>
      </c>
      <c r="D338" s="15" cm="1">
        <f t="array" ref="D338:D349">_xlfn.FORECAST.ETS(A338:A349,D2:D337,A2:A337)</f>
        <v>1560.6793844357501</v>
      </c>
      <c r="E338" s="1">
        <f>_xlfn.FORECAST.ETS(A338,$D$2:$D$337,$A$2:$A$337)</f>
        <v>1560.6793844357501</v>
      </c>
      <c r="H338" s="5">
        <v>0.92122151498014071</v>
      </c>
      <c r="I338" s="3"/>
      <c r="J338" s="3">
        <f t="shared" si="42"/>
        <v>1991.7389680675938</v>
      </c>
      <c r="K338" s="3">
        <f t="shared" si="44"/>
        <v>1834.8327896082108</v>
      </c>
      <c r="L338" s="9"/>
      <c r="M338" s="3">
        <f>D338-K338</f>
        <v>-274.15340517246068</v>
      </c>
    </row>
    <row r="339" spans="1:17" x14ac:dyDescent="0.35">
      <c r="A339" s="2">
        <v>338</v>
      </c>
      <c r="B339" s="2">
        <v>2</v>
      </c>
      <c r="C339" s="2">
        <v>2008</v>
      </c>
      <c r="D339" s="15">
        <v>1534.0853665018631</v>
      </c>
      <c r="E339" s="1">
        <f t="shared" ref="E339:E349" si="51">_xlfn.FORECAST.ETS(A339,$D$2:$D$337,$A$2:$A$337)</f>
        <v>1534.0853665018631</v>
      </c>
      <c r="H339" s="5">
        <v>0.86983928434633317</v>
      </c>
      <c r="I339" s="3"/>
      <c r="J339" s="3">
        <f t="shared" si="42"/>
        <v>1996.0322022572509</v>
      </c>
      <c r="K339" s="3">
        <f t="shared" si="44"/>
        <v>1736.2272223436826</v>
      </c>
      <c r="L339" s="9"/>
      <c r="M339" s="3">
        <f t="shared" ref="M339:M349" si="52">D339-K339</f>
        <v>-202.14185584181951</v>
      </c>
    </row>
    <row r="340" spans="1:17" x14ac:dyDescent="0.35">
      <c r="A340" s="2">
        <v>339</v>
      </c>
      <c r="B340" s="2">
        <v>3</v>
      </c>
      <c r="C340" s="2">
        <v>2008</v>
      </c>
      <c r="D340" s="15">
        <v>1715.5141306875646</v>
      </c>
      <c r="E340" s="1">
        <f t="shared" si="51"/>
        <v>1715.5141306875646</v>
      </c>
      <c r="H340" s="5">
        <v>0.94963362321158284</v>
      </c>
      <c r="I340" s="3"/>
      <c r="J340" s="3">
        <f t="shared" si="42"/>
        <v>2000.3254364469083</v>
      </c>
      <c r="K340" s="3">
        <f t="shared" si="44"/>
        <v>1899.5762918153682</v>
      </c>
      <c r="L340" s="9"/>
      <c r="M340" s="3">
        <f t="shared" si="52"/>
        <v>-184.06216112780362</v>
      </c>
    </row>
    <row r="341" spans="1:17" x14ac:dyDescent="0.35">
      <c r="A341" s="2">
        <v>340</v>
      </c>
      <c r="B341" s="2">
        <v>4</v>
      </c>
      <c r="C341" s="2">
        <v>2008</v>
      </c>
      <c r="D341" s="15">
        <v>1742.4613901878813</v>
      </c>
      <c r="E341" s="1">
        <f t="shared" si="51"/>
        <v>1742.4613901878813</v>
      </c>
      <c r="H341" s="5">
        <v>0.9517704709425957</v>
      </c>
      <c r="I341" s="3"/>
      <c r="J341" s="3">
        <f t="shared" si="42"/>
        <v>2004.6186706365654</v>
      </c>
      <c r="K341" s="3">
        <f t="shared" si="44"/>
        <v>1907.936856212084</v>
      </c>
      <c r="L341" s="9"/>
      <c r="M341" s="3">
        <f t="shared" si="52"/>
        <v>-165.47546602420266</v>
      </c>
    </row>
    <row r="342" spans="1:17" x14ac:dyDescent="0.35">
      <c r="A342" s="2">
        <v>341</v>
      </c>
      <c r="B342" s="2">
        <v>5</v>
      </c>
      <c r="C342" s="2">
        <v>2008</v>
      </c>
      <c r="D342" s="15">
        <v>1821.3387111656282</v>
      </c>
      <c r="E342" s="1">
        <f t="shared" si="51"/>
        <v>1821.3387111656282</v>
      </c>
      <c r="H342" s="5">
        <v>1.0209955762656295</v>
      </c>
      <c r="I342" s="3"/>
      <c r="J342" s="3">
        <f t="shared" si="42"/>
        <v>2008.9119048262226</v>
      </c>
      <c r="K342" s="3">
        <f t="shared" si="44"/>
        <v>2051.0901679349327</v>
      </c>
      <c r="L342" s="9"/>
      <c r="M342" s="3">
        <f t="shared" si="52"/>
        <v>-229.75145676930447</v>
      </c>
    </row>
    <row r="343" spans="1:17" x14ac:dyDescent="0.35">
      <c r="A343" s="2">
        <v>342</v>
      </c>
      <c r="B343" s="2">
        <v>6</v>
      </c>
      <c r="C343" s="2">
        <v>2008</v>
      </c>
      <c r="D343" s="15">
        <v>1834.8698981465539</v>
      </c>
      <c r="E343" s="1">
        <f t="shared" si="51"/>
        <v>1834.8698981465539</v>
      </c>
      <c r="H343" s="5">
        <v>1.0258586651849506</v>
      </c>
      <c r="I343" s="3"/>
      <c r="J343" s="3">
        <f t="shared" si="42"/>
        <v>2013.2051390158799</v>
      </c>
      <c r="K343" s="3">
        <f t="shared" si="44"/>
        <v>2065.2639366543135</v>
      </c>
      <c r="L343" s="9"/>
      <c r="M343" s="3">
        <f t="shared" si="52"/>
        <v>-230.39403850775966</v>
      </c>
    </row>
    <row r="344" spans="1:17" x14ac:dyDescent="0.35">
      <c r="A344" s="2">
        <v>343</v>
      </c>
      <c r="B344" s="2">
        <v>7</v>
      </c>
      <c r="C344" s="2">
        <v>2008</v>
      </c>
      <c r="D344" s="15">
        <v>1959.4295243257734</v>
      </c>
      <c r="E344" s="1">
        <f t="shared" si="51"/>
        <v>1959.4295243257734</v>
      </c>
      <c r="H344" s="5">
        <v>1.074335618594892</v>
      </c>
      <c r="I344" s="3"/>
      <c r="J344" s="3">
        <f t="shared" si="42"/>
        <v>2017.4983732055371</v>
      </c>
      <c r="K344" s="3">
        <f t="shared" si="44"/>
        <v>2167.4703627919589</v>
      </c>
      <c r="L344" s="9"/>
      <c r="M344" s="3">
        <f t="shared" si="52"/>
        <v>-208.04083846618551</v>
      </c>
    </row>
    <row r="345" spans="1:17" x14ac:dyDescent="0.35">
      <c r="A345" s="2">
        <v>344</v>
      </c>
      <c r="B345" s="2">
        <v>8</v>
      </c>
      <c r="C345" s="2">
        <v>2008</v>
      </c>
      <c r="D345" s="15">
        <v>1846.5926912223454</v>
      </c>
      <c r="E345" s="1">
        <f t="shared" si="51"/>
        <v>1846.5926912223454</v>
      </c>
      <c r="H345" s="5">
        <v>1.0436709597125189</v>
      </c>
      <c r="I345" s="3"/>
      <c r="J345" s="3">
        <f t="shared" si="42"/>
        <v>2021.7916073951942</v>
      </c>
      <c r="K345" s="3">
        <f t="shared" si="44"/>
        <v>2110.0851872288586</v>
      </c>
      <c r="L345" s="9"/>
      <c r="M345" s="3">
        <f t="shared" si="52"/>
        <v>-263.49249600651319</v>
      </c>
    </row>
    <row r="346" spans="1:17" x14ac:dyDescent="0.35">
      <c r="A346" s="2">
        <v>345</v>
      </c>
      <c r="B346" s="2">
        <v>9</v>
      </c>
      <c r="C346" s="2">
        <v>2008</v>
      </c>
      <c r="D346" s="15">
        <v>1789.2665073620024</v>
      </c>
      <c r="E346" s="1">
        <f t="shared" si="51"/>
        <v>1789.2665073620024</v>
      </c>
      <c r="H346" s="5">
        <v>0.98009527408841146</v>
      </c>
      <c r="I346" s="3"/>
      <c r="J346" s="3">
        <f t="shared" si="42"/>
        <v>2026.0848415848516</v>
      </c>
      <c r="K346" s="3">
        <f t="shared" si="44"/>
        <v>1985.7561781394809</v>
      </c>
      <c r="L346" s="9"/>
      <c r="M346" s="3">
        <f t="shared" si="52"/>
        <v>-196.48967077747852</v>
      </c>
    </row>
    <row r="347" spans="1:17" x14ac:dyDescent="0.35">
      <c r="A347" s="2">
        <v>346</v>
      </c>
      <c r="B347" s="2">
        <v>10</v>
      </c>
      <c r="C347" s="2">
        <v>2008</v>
      </c>
      <c r="D347" s="15">
        <v>1793.2103986062066</v>
      </c>
      <c r="E347" s="1">
        <f t="shared" si="51"/>
        <v>1793.2103986062066</v>
      </c>
      <c r="H347" s="5">
        <v>1.0038502199915149</v>
      </c>
      <c r="I347" s="3"/>
      <c r="J347" s="3">
        <f t="shared" si="42"/>
        <v>2030.3780757745087</v>
      </c>
      <c r="K347" s="3">
        <f t="shared" si="44"/>
        <v>2038.1954780321894</v>
      </c>
      <c r="L347" s="9"/>
      <c r="M347" s="3">
        <f t="shared" si="52"/>
        <v>-244.9850794259828</v>
      </c>
    </row>
    <row r="348" spans="1:17" x14ac:dyDescent="0.35">
      <c r="A348" s="2">
        <v>347</v>
      </c>
      <c r="B348" s="2">
        <v>11</v>
      </c>
      <c r="C348" s="2">
        <v>2008</v>
      </c>
      <c r="D348" s="15">
        <v>1829.3142862015206</v>
      </c>
      <c r="E348" s="1">
        <f t="shared" si="51"/>
        <v>1829.3142862015206</v>
      </c>
      <c r="H348" s="5">
        <v>1.0351632765769903</v>
      </c>
      <c r="I348" s="3"/>
      <c r="J348" s="3">
        <f t="shared" si="42"/>
        <v>2034.6713099641659</v>
      </c>
      <c r="K348" s="3">
        <f t="shared" si="44"/>
        <v>2106.2170199797029</v>
      </c>
      <c r="L348" s="9"/>
      <c r="M348" s="3">
        <f t="shared" si="52"/>
        <v>-276.90273377818221</v>
      </c>
    </row>
    <row r="349" spans="1:17" x14ac:dyDescent="0.35">
      <c r="A349" s="2">
        <v>348</v>
      </c>
      <c r="B349" s="2">
        <v>12</v>
      </c>
      <c r="C349" s="2">
        <v>2008</v>
      </c>
      <c r="D349" s="15">
        <v>2479.1578578424578</v>
      </c>
      <c r="E349" s="1">
        <f t="shared" si="51"/>
        <v>2479.1578578424578</v>
      </c>
      <c r="H349" s="5">
        <v>1.4266005830974453</v>
      </c>
      <c r="I349" s="3"/>
      <c r="J349" s="3">
        <f t="shared" si="42"/>
        <v>2038.9645441538232</v>
      </c>
      <c r="K349" s="3">
        <f t="shared" si="44"/>
        <v>2908.7880076048609</v>
      </c>
      <c r="L349" s="9"/>
      <c r="M349" s="3">
        <f t="shared" si="52"/>
        <v>-429.63014976240311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3282-4A22-4A6B-B557-3606F8BBCDAE}">
  <dimension ref="A1:P349"/>
  <sheetViews>
    <sheetView workbookViewId="0">
      <selection activeCell="E3" sqref="E3"/>
    </sheetView>
  </sheetViews>
  <sheetFormatPr defaultRowHeight="14.5" x14ac:dyDescent="0.35"/>
  <cols>
    <col min="4" max="4" width="10.81640625" bestFit="1" customWidth="1"/>
    <col min="5" max="5" width="10.81640625" customWidth="1"/>
  </cols>
  <sheetData>
    <row r="1" spans="1:16" x14ac:dyDescent="0.35">
      <c r="A1" s="20" t="s">
        <v>0</v>
      </c>
      <c r="B1" s="6" t="s">
        <v>1</v>
      </c>
      <c r="C1" s="6" t="s">
        <v>2</v>
      </c>
      <c r="D1" s="6" t="s">
        <v>3</v>
      </c>
      <c r="E1" s="6"/>
      <c r="F1" s="29" t="s">
        <v>4</v>
      </c>
      <c r="G1" s="30" t="s">
        <v>5</v>
      </c>
      <c r="H1" s="29" t="s">
        <v>6</v>
      </c>
      <c r="I1" s="30" t="s">
        <v>7</v>
      </c>
      <c r="J1" s="30" t="s">
        <v>8</v>
      </c>
      <c r="K1" s="30" t="s">
        <v>9</v>
      </c>
      <c r="L1" s="7" t="s">
        <v>15</v>
      </c>
      <c r="M1" s="7" t="s">
        <v>11</v>
      </c>
      <c r="N1" s="13" t="s">
        <v>12</v>
      </c>
      <c r="O1" s="2" t="s">
        <v>14</v>
      </c>
      <c r="P1" s="2" t="s">
        <v>7</v>
      </c>
    </row>
    <row r="2" spans="1:16" x14ac:dyDescent="0.35">
      <c r="A2" s="2">
        <v>1</v>
      </c>
      <c r="B2" s="2">
        <v>1</v>
      </c>
      <c r="C2" s="2">
        <v>1980</v>
      </c>
      <c r="D2" s="14">
        <v>480</v>
      </c>
      <c r="E2" s="2"/>
      <c r="F2" s="21"/>
      <c r="G2" s="2"/>
      <c r="H2" s="4"/>
      <c r="I2" s="5">
        <v>0.92122151498014071</v>
      </c>
      <c r="J2" s="23">
        <f>D2/I2</f>
        <v>521.0473183644084</v>
      </c>
      <c r="K2" s="23">
        <f>544.92+4.2932*A2</f>
        <v>549.21319999999992</v>
      </c>
      <c r="L2" s="23">
        <f>K2*I2</f>
        <v>505.94701615109096</v>
      </c>
      <c r="M2" s="9">
        <f>ABS(D2-L2)/D2</f>
        <v>5.4056283648106176E-2</v>
      </c>
      <c r="N2" s="9">
        <f>AVERAGE(M2:M337)</f>
        <v>5.561798208332619E-2</v>
      </c>
      <c r="O2" s="2">
        <v>1</v>
      </c>
      <c r="P2" s="4">
        <f>AVERAGEIF($B$2:$B$337,O2,$H$2:$H$337)</f>
        <v>0.92122151498014071</v>
      </c>
    </row>
    <row r="3" spans="1:16" x14ac:dyDescent="0.35">
      <c r="A3" s="2">
        <v>2</v>
      </c>
      <c r="B3" s="2">
        <v>2</v>
      </c>
      <c r="C3" s="2">
        <v>1980</v>
      </c>
      <c r="D3" s="14">
        <v>467</v>
      </c>
      <c r="E3" s="2"/>
      <c r="F3" s="21"/>
      <c r="G3" s="2"/>
      <c r="H3" s="4"/>
      <c r="I3" s="5">
        <v>0.86983928434633317</v>
      </c>
      <c r="J3" s="23">
        <f t="shared" ref="J3:J66" si="0">D3/I3</f>
        <v>536.88078752495198</v>
      </c>
      <c r="K3" s="23">
        <f t="shared" ref="K3:K66" si="1">544.92+4.2932*A3</f>
        <v>553.50639999999999</v>
      </c>
      <c r="L3" s="23">
        <f t="shared" ref="L3:L66" si="2">K3*I3</f>
        <v>481.4616108571152</v>
      </c>
      <c r="M3" s="9">
        <f t="shared" ref="M3:M66" si="3">ABS(D3-L3)/D3</f>
        <v>3.0967046803244549E-2</v>
      </c>
      <c r="O3" s="2">
        <v>2</v>
      </c>
      <c r="P3" s="4">
        <f>AVERAGEIF($B$2:$B$337,O3,$H$2:$H$337)</f>
        <v>0.86983928434633317</v>
      </c>
    </row>
    <row r="4" spans="1:16" x14ac:dyDescent="0.35">
      <c r="A4" s="2">
        <v>3</v>
      </c>
      <c r="B4" s="2">
        <v>3</v>
      </c>
      <c r="C4" s="2">
        <v>1980</v>
      </c>
      <c r="D4" s="14">
        <v>514</v>
      </c>
      <c r="E4" s="2"/>
      <c r="F4" s="21"/>
      <c r="G4" s="2"/>
      <c r="H4" s="4"/>
      <c r="I4" s="5">
        <v>0.94963362321158284</v>
      </c>
      <c r="J4" s="23">
        <f t="shared" si="0"/>
        <v>541.2613743200186</v>
      </c>
      <c r="K4" s="23">
        <f t="shared" si="1"/>
        <v>557.79959999999994</v>
      </c>
      <c r="L4" s="23">
        <f t="shared" si="2"/>
        <v>529.70525517397152</v>
      </c>
      <c r="M4" s="9">
        <f t="shared" si="3"/>
        <v>3.055497115558662E-2</v>
      </c>
      <c r="O4" s="2">
        <v>3</v>
      </c>
      <c r="P4" s="4">
        <f t="shared" ref="P4:P13" si="4">AVERAGEIF($B$2:$B$337,O4,$H$2:$H$337)</f>
        <v>0.94963362321158284</v>
      </c>
    </row>
    <row r="5" spans="1:16" x14ac:dyDescent="0.35">
      <c r="A5" s="2">
        <v>4</v>
      </c>
      <c r="B5" s="2">
        <v>4</v>
      </c>
      <c r="C5" s="2">
        <v>1980</v>
      </c>
      <c r="D5" s="31">
        <v>505</v>
      </c>
      <c r="E5" s="2"/>
      <c r="F5" s="21"/>
      <c r="G5" s="2"/>
      <c r="H5" s="4"/>
      <c r="I5" s="5">
        <v>0.9517704709425957</v>
      </c>
      <c r="J5" s="23">
        <f t="shared" si="0"/>
        <v>530.59011118496676</v>
      </c>
      <c r="K5" s="23">
        <f t="shared" si="1"/>
        <v>562.09280000000001</v>
      </c>
      <c r="L5" s="23">
        <f t="shared" si="2"/>
        <v>534.98332896944225</v>
      </c>
      <c r="M5" s="9">
        <f t="shared" si="3"/>
        <v>5.93729286523609E-2</v>
      </c>
      <c r="O5" s="2">
        <v>4</v>
      </c>
      <c r="P5" s="4">
        <f t="shared" si="4"/>
        <v>0.9517704709425957</v>
      </c>
    </row>
    <row r="6" spans="1:16" x14ac:dyDescent="0.35">
      <c r="A6" s="2">
        <v>5</v>
      </c>
      <c r="B6" s="2">
        <v>5</v>
      </c>
      <c r="C6" s="2">
        <v>1980</v>
      </c>
      <c r="D6" s="31">
        <v>534</v>
      </c>
      <c r="E6" s="2"/>
      <c r="F6" s="21"/>
      <c r="G6" s="2"/>
      <c r="H6" s="4"/>
      <c r="I6" s="5">
        <v>1.0209955762656295</v>
      </c>
      <c r="J6" s="23">
        <f t="shared" si="0"/>
        <v>523.01891645128023</v>
      </c>
      <c r="K6" s="23">
        <f t="shared" si="1"/>
        <v>566.38599999999997</v>
      </c>
      <c r="L6" s="23">
        <f t="shared" si="2"/>
        <v>578.27760045878483</v>
      </c>
      <c r="M6" s="9">
        <f t="shared" si="3"/>
        <v>8.29168547917319E-2</v>
      </c>
      <c r="O6" s="2">
        <v>5</v>
      </c>
      <c r="P6" s="4">
        <f t="shared" si="4"/>
        <v>1.0209955762656295</v>
      </c>
    </row>
    <row r="7" spans="1:16" x14ac:dyDescent="0.35">
      <c r="A7" s="2">
        <v>6</v>
      </c>
      <c r="B7" s="2">
        <v>6</v>
      </c>
      <c r="C7" s="2">
        <v>1980</v>
      </c>
      <c r="D7" s="31">
        <v>546</v>
      </c>
      <c r="E7" s="2"/>
      <c r="F7" s="21"/>
      <c r="G7" s="2"/>
      <c r="H7" s="4"/>
      <c r="I7" s="5">
        <v>1.0258586651849506</v>
      </c>
      <c r="J7" s="23">
        <f t="shared" si="0"/>
        <v>532.23706006476289</v>
      </c>
      <c r="K7" s="23">
        <f t="shared" si="1"/>
        <v>570.67919999999992</v>
      </c>
      <c r="L7" s="23">
        <f t="shared" si="2"/>
        <v>585.4362023608154</v>
      </c>
      <c r="M7" s="9">
        <f t="shared" si="3"/>
        <v>7.2227476851310257E-2</v>
      </c>
      <c r="O7" s="2">
        <v>6</v>
      </c>
      <c r="P7" s="4">
        <f t="shared" si="4"/>
        <v>1.0258586651849506</v>
      </c>
    </row>
    <row r="8" spans="1:16" x14ac:dyDescent="0.35">
      <c r="A8" s="2">
        <v>7</v>
      </c>
      <c r="B8" s="2">
        <v>7</v>
      </c>
      <c r="C8" s="2">
        <v>1980</v>
      </c>
      <c r="D8" s="14">
        <v>539</v>
      </c>
      <c r="E8" s="2"/>
      <c r="F8" s="21"/>
      <c r="G8" s="2"/>
      <c r="H8" s="4"/>
      <c r="I8" s="5">
        <v>1.074335618594892</v>
      </c>
      <c r="J8" s="23">
        <f t="shared" si="0"/>
        <v>501.70541744203763</v>
      </c>
      <c r="K8" s="23">
        <f t="shared" si="1"/>
        <v>574.97239999999999</v>
      </c>
      <c r="L8" s="23">
        <f t="shared" si="2"/>
        <v>617.71332902898973</v>
      </c>
      <c r="M8" s="9">
        <f t="shared" si="3"/>
        <v>0.14603586090721657</v>
      </c>
      <c r="O8" s="2">
        <v>7</v>
      </c>
      <c r="P8" s="4">
        <f t="shared" si="4"/>
        <v>1.074335618594892</v>
      </c>
    </row>
    <row r="9" spans="1:16" x14ac:dyDescent="0.35">
      <c r="A9" s="2">
        <v>8</v>
      </c>
      <c r="B9" s="2">
        <v>8</v>
      </c>
      <c r="C9" s="2">
        <v>1980</v>
      </c>
      <c r="D9" s="14">
        <v>541</v>
      </c>
      <c r="E9" s="2"/>
      <c r="F9" s="21"/>
      <c r="G9" s="2"/>
      <c r="H9" s="4"/>
      <c r="I9" s="5">
        <v>1.0436709597125189</v>
      </c>
      <c r="J9" s="23">
        <f t="shared" si="0"/>
        <v>518.3626074534252</v>
      </c>
      <c r="K9" s="23">
        <f t="shared" si="1"/>
        <v>579.26559999999995</v>
      </c>
      <c r="L9" s="23">
        <f t="shared" si="2"/>
        <v>604.562684680448</v>
      </c>
      <c r="M9" s="9">
        <f t="shared" si="3"/>
        <v>0.11749109922448799</v>
      </c>
      <c r="O9" s="2">
        <v>8</v>
      </c>
      <c r="P9" s="4">
        <f t="shared" si="4"/>
        <v>1.0436709597125189</v>
      </c>
    </row>
    <row r="10" spans="1:16" x14ac:dyDescent="0.35">
      <c r="A10" s="2">
        <v>9</v>
      </c>
      <c r="B10" s="2">
        <v>9</v>
      </c>
      <c r="C10" s="2">
        <v>1980</v>
      </c>
      <c r="D10" s="14">
        <v>551</v>
      </c>
      <c r="E10" s="2"/>
      <c r="F10" s="21"/>
      <c r="G10" s="2"/>
      <c r="H10" s="4"/>
      <c r="I10" s="5">
        <v>0.98009527408841146</v>
      </c>
      <c r="J10" s="23">
        <f t="shared" si="0"/>
        <v>562.19024269093245</v>
      </c>
      <c r="K10" s="23">
        <f t="shared" si="1"/>
        <v>583.55879999999991</v>
      </c>
      <c r="L10" s="23">
        <f t="shared" si="2"/>
        <v>571.9432220327044</v>
      </c>
      <c r="M10" s="9">
        <f t="shared" si="3"/>
        <v>3.8009477373329215E-2</v>
      </c>
      <c r="O10" s="2">
        <v>9</v>
      </c>
      <c r="P10" s="4">
        <f t="shared" si="4"/>
        <v>0.98009527408841146</v>
      </c>
    </row>
    <row r="11" spans="1:16" x14ac:dyDescent="0.35">
      <c r="A11" s="2">
        <v>10</v>
      </c>
      <c r="B11" s="2">
        <v>10</v>
      </c>
      <c r="C11" s="2">
        <v>1980</v>
      </c>
      <c r="D11" s="31">
        <v>537</v>
      </c>
      <c r="E11" s="2"/>
      <c r="F11" s="21"/>
      <c r="G11" s="2"/>
      <c r="H11" s="4"/>
      <c r="I11" s="5">
        <v>1.0038502199915149</v>
      </c>
      <c r="J11" s="23">
        <f t="shared" si="0"/>
        <v>534.94036192425108</v>
      </c>
      <c r="K11" s="23">
        <f t="shared" si="1"/>
        <v>587.85199999999998</v>
      </c>
      <c r="L11" s="23">
        <f t="shared" si="2"/>
        <v>590.11535952245197</v>
      </c>
      <c r="M11" s="9">
        <f t="shared" si="3"/>
        <v>9.8911284026912419E-2</v>
      </c>
      <c r="O11" s="2">
        <v>10</v>
      </c>
      <c r="P11" s="4">
        <f t="shared" si="4"/>
        <v>1.0038502199915149</v>
      </c>
    </row>
    <row r="12" spans="1:16" x14ac:dyDescent="0.35">
      <c r="A12" s="2">
        <v>11</v>
      </c>
      <c r="B12" s="2">
        <v>11</v>
      </c>
      <c r="C12" s="2">
        <v>1980</v>
      </c>
      <c r="D12" s="31">
        <v>584</v>
      </c>
      <c r="E12" s="2"/>
      <c r="F12" s="21"/>
      <c r="G12" s="2"/>
      <c r="H12" s="4"/>
      <c r="I12" s="5">
        <v>1.0351632765769903</v>
      </c>
      <c r="J12" s="23">
        <f t="shared" si="0"/>
        <v>564.16220823746062</v>
      </c>
      <c r="K12" s="23">
        <f t="shared" si="1"/>
        <v>592.14519999999993</v>
      </c>
      <c r="L12" s="23">
        <f t="shared" si="2"/>
        <v>612.96696544133715</v>
      </c>
      <c r="M12" s="9">
        <f t="shared" si="3"/>
        <v>4.9600968221467728E-2</v>
      </c>
      <c r="O12" s="2">
        <v>11</v>
      </c>
      <c r="P12" s="4">
        <f t="shared" si="4"/>
        <v>1.0351632765769903</v>
      </c>
    </row>
    <row r="13" spans="1:16" x14ac:dyDescent="0.35">
      <c r="A13" s="2">
        <v>12</v>
      </c>
      <c r="B13" s="2">
        <v>12</v>
      </c>
      <c r="C13" s="2">
        <v>1980</v>
      </c>
      <c r="D13" s="31">
        <v>854</v>
      </c>
      <c r="E13" s="2"/>
      <c r="F13" s="21"/>
      <c r="G13" s="2"/>
      <c r="H13" s="4"/>
      <c r="I13" s="5">
        <v>1.4266005830974453</v>
      </c>
      <c r="J13" s="23">
        <f t="shared" si="0"/>
        <v>598.62585934585081</v>
      </c>
      <c r="K13" s="23">
        <f t="shared" si="1"/>
        <v>596.4384</v>
      </c>
      <c r="L13" s="23">
        <f t="shared" si="2"/>
        <v>850.87936922170729</v>
      </c>
      <c r="M13" s="9">
        <f t="shared" si="3"/>
        <v>3.6541344008111324E-3</v>
      </c>
      <c r="O13" s="2">
        <v>12</v>
      </c>
      <c r="P13" s="4">
        <f t="shared" si="4"/>
        <v>1.4266005830974453</v>
      </c>
    </row>
    <row r="14" spans="1:16" x14ac:dyDescent="0.35">
      <c r="A14" s="2">
        <v>13</v>
      </c>
      <c r="B14" s="2">
        <v>1</v>
      </c>
      <c r="C14" s="2">
        <v>1981</v>
      </c>
      <c r="D14" s="2">
        <v>522</v>
      </c>
      <c r="E14" s="2"/>
      <c r="F14" s="16">
        <f>AVERAGE(D2:D13)</f>
        <v>554.33333333333337</v>
      </c>
      <c r="G14" s="2"/>
      <c r="H14" s="4"/>
      <c r="I14" s="5">
        <v>0.92122151498014071</v>
      </c>
      <c r="J14" s="23">
        <f t="shared" si="0"/>
        <v>566.6389587212941</v>
      </c>
      <c r="K14" s="23">
        <f t="shared" si="1"/>
        <v>600.73159999999996</v>
      </c>
      <c r="L14" s="23">
        <f t="shared" si="2"/>
        <v>553.40687464844382</v>
      </c>
      <c r="M14" s="9">
        <f t="shared" si="3"/>
        <v>6.0166426529585856E-2</v>
      </c>
    </row>
    <row r="15" spans="1:16" x14ac:dyDescent="0.35">
      <c r="A15" s="2">
        <v>14</v>
      </c>
      <c r="B15" s="2">
        <v>2</v>
      </c>
      <c r="C15" s="2">
        <v>1981</v>
      </c>
      <c r="D15" s="2">
        <v>506</v>
      </c>
      <c r="E15" s="2"/>
      <c r="F15" s="16">
        <f t="shared" ref="F15:F78" si="5">AVERAGE(D3:D14)</f>
        <v>557.83333333333337</v>
      </c>
      <c r="G15" s="23">
        <f>AVERAGE(F14:F15)</f>
        <v>556.08333333333337</v>
      </c>
      <c r="H15" s="5">
        <f>D15/G15</f>
        <v>0.90993556121684394</v>
      </c>
      <c r="I15" s="5">
        <v>0.86983928434633317</v>
      </c>
      <c r="J15" s="23">
        <f t="shared" si="0"/>
        <v>581.71665629041911</v>
      </c>
      <c r="K15" s="23">
        <f t="shared" si="1"/>
        <v>605.02479999999991</v>
      </c>
      <c r="L15" s="23">
        <f t="shared" si="2"/>
        <v>526.27433904378324</v>
      </c>
      <c r="M15" s="9">
        <f t="shared" si="3"/>
        <v>4.0067863722891783E-2</v>
      </c>
    </row>
    <row r="16" spans="1:16" x14ac:dyDescent="0.35">
      <c r="A16" s="2">
        <v>15</v>
      </c>
      <c r="B16" s="2">
        <v>3</v>
      </c>
      <c r="C16" s="2">
        <v>1981</v>
      </c>
      <c r="D16" s="2">
        <v>558</v>
      </c>
      <c r="E16" s="2"/>
      <c r="F16" s="16">
        <f t="shared" si="5"/>
        <v>561.08333333333337</v>
      </c>
      <c r="G16" s="23">
        <f t="shared" ref="G16:G79" si="6">AVERAGE(F15:F16)</f>
        <v>559.45833333333337</v>
      </c>
      <c r="H16" s="5">
        <f t="shared" ref="H16:H79" si="7">D16/G16</f>
        <v>0.99739331198331715</v>
      </c>
      <c r="I16" s="5">
        <v>0.94963362321158284</v>
      </c>
      <c r="J16" s="23">
        <f t="shared" si="0"/>
        <v>587.59503282212131</v>
      </c>
      <c r="K16" s="23">
        <f t="shared" si="1"/>
        <v>609.31799999999998</v>
      </c>
      <c r="L16" s="23">
        <f t="shared" si="2"/>
        <v>578.62886002803521</v>
      </c>
      <c r="M16" s="9">
        <f t="shared" si="3"/>
        <v>3.696928320436417E-2</v>
      </c>
    </row>
    <row r="17" spans="1:13" x14ac:dyDescent="0.35">
      <c r="A17" s="2">
        <v>16</v>
      </c>
      <c r="B17" s="2">
        <v>4</v>
      </c>
      <c r="C17" s="2">
        <v>1981</v>
      </c>
      <c r="D17" s="2">
        <v>538</v>
      </c>
      <c r="E17" s="2"/>
      <c r="F17" s="16">
        <f t="shared" si="5"/>
        <v>564.75</v>
      </c>
      <c r="G17" s="23">
        <f t="shared" si="6"/>
        <v>562.91666666666674</v>
      </c>
      <c r="H17" s="5">
        <f t="shared" si="7"/>
        <v>0.95573649148778672</v>
      </c>
      <c r="I17" s="5">
        <v>0.9517704709425957</v>
      </c>
      <c r="J17" s="23">
        <f t="shared" si="0"/>
        <v>565.26233627230124</v>
      </c>
      <c r="K17" s="23">
        <f t="shared" si="1"/>
        <v>613.61119999999994</v>
      </c>
      <c r="L17" s="23">
        <f t="shared" si="2"/>
        <v>584.01702079965128</v>
      </c>
      <c r="M17" s="9">
        <f t="shared" si="3"/>
        <v>8.5533495910132484E-2</v>
      </c>
    </row>
    <row r="18" spans="1:13" x14ac:dyDescent="0.35">
      <c r="A18" s="2">
        <v>17</v>
      </c>
      <c r="B18" s="2">
        <v>5</v>
      </c>
      <c r="C18" s="2">
        <v>1981</v>
      </c>
      <c r="D18" s="2">
        <v>605</v>
      </c>
      <c r="E18" s="2"/>
      <c r="F18" s="16">
        <f t="shared" si="5"/>
        <v>567.5</v>
      </c>
      <c r="G18" s="23">
        <f t="shared" si="6"/>
        <v>566.125</v>
      </c>
      <c r="H18" s="5">
        <f t="shared" si="7"/>
        <v>1.0686685802605431</v>
      </c>
      <c r="I18" s="5">
        <v>1.0209955762656295</v>
      </c>
      <c r="J18" s="23">
        <f t="shared" si="0"/>
        <v>592.5588847434916</v>
      </c>
      <c r="K18" s="23">
        <f t="shared" si="1"/>
        <v>617.9043999999999</v>
      </c>
      <c r="L18" s="23">
        <f t="shared" si="2"/>
        <v>630.877658955068</v>
      </c>
      <c r="M18" s="9">
        <f t="shared" si="3"/>
        <v>4.2772990008376859E-2</v>
      </c>
    </row>
    <row r="19" spans="1:13" x14ac:dyDescent="0.35">
      <c r="A19" s="2">
        <v>18</v>
      </c>
      <c r="B19" s="2">
        <v>6</v>
      </c>
      <c r="C19" s="2">
        <v>1981</v>
      </c>
      <c r="D19" s="2">
        <v>583</v>
      </c>
      <c r="E19" s="2"/>
      <c r="F19" s="16">
        <f t="shared" si="5"/>
        <v>573.41666666666663</v>
      </c>
      <c r="G19" s="23">
        <f t="shared" si="6"/>
        <v>570.45833333333326</v>
      </c>
      <c r="H19" s="5">
        <f t="shared" si="7"/>
        <v>1.0219852457819008</v>
      </c>
      <c r="I19" s="5">
        <v>1.0258586651849506</v>
      </c>
      <c r="J19" s="23">
        <f t="shared" si="0"/>
        <v>568.3044066259281</v>
      </c>
      <c r="K19" s="23">
        <f t="shared" si="1"/>
        <v>622.19759999999997</v>
      </c>
      <c r="L19" s="23">
        <f t="shared" si="2"/>
        <v>638.28679941727978</v>
      </c>
      <c r="M19" s="9">
        <f t="shared" si="3"/>
        <v>9.4831559892418149E-2</v>
      </c>
    </row>
    <row r="20" spans="1:13" x14ac:dyDescent="0.35">
      <c r="A20" s="2">
        <v>19</v>
      </c>
      <c r="B20" s="2">
        <v>7</v>
      </c>
      <c r="C20" s="2">
        <v>1981</v>
      </c>
      <c r="D20" s="2">
        <v>607</v>
      </c>
      <c r="E20" s="2"/>
      <c r="F20" s="16">
        <f t="shared" si="5"/>
        <v>576.5</v>
      </c>
      <c r="G20" s="23">
        <f t="shared" si="6"/>
        <v>574.95833333333326</v>
      </c>
      <c r="H20" s="5">
        <f t="shared" si="7"/>
        <v>1.0557286759910141</v>
      </c>
      <c r="I20" s="5">
        <v>1.074335618594892</v>
      </c>
      <c r="J20" s="23">
        <f t="shared" si="0"/>
        <v>565.00034951264718</v>
      </c>
      <c r="K20" s="23">
        <f t="shared" si="1"/>
        <v>626.49079999999992</v>
      </c>
      <c r="L20" s="23">
        <f t="shared" si="2"/>
        <v>673.06138116200873</v>
      </c>
      <c r="M20" s="9">
        <f t="shared" si="3"/>
        <v>0.10883258840528622</v>
      </c>
    </row>
    <row r="21" spans="1:13" x14ac:dyDescent="0.35">
      <c r="A21" s="2">
        <v>20</v>
      </c>
      <c r="B21" s="2">
        <v>8</v>
      </c>
      <c r="C21" s="2">
        <v>1981</v>
      </c>
      <c r="D21" s="2">
        <v>624</v>
      </c>
      <c r="E21" s="2"/>
      <c r="F21" s="16">
        <f t="shared" si="5"/>
        <v>582.16666666666663</v>
      </c>
      <c r="G21" s="23">
        <f t="shared" si="6"/>
        <v>579.33333333333326</v>
      </c>
      <c r="H21" s="5">
        <f t="shared" si="7"/>
        <v>1.0771001150747987</v>
      </c>
      <c r="I21" s="5">
        <v>1.0436709597125189</v>
      </c>
      <c r="J21" s="23">
        <f t="shared" si="0"/>
        <v>597.88958789452374</v>
      </c>
      <c r="K21" s="23">
        <f t="shared" si="1"/>
        <v>630.78399999999999</v>
      </c>
      <c r="L21" s="23">
        <f t="shared" si="2"/>
        <v>658.33094265130148</v>
      </c>
      <c r="M21" s="9">
        <f t="shared" si="3"/>
        <v>5.5017536300162637E-2</v>
      </c>
    </row>
    <row r="22" spans="1:13" x14ac:dyDescent="0.35">
      <c r="A22" s="2">
        <v>21</v>
      </c>
      <c r="B22" s="2">
        <v>9</v>
      </c>
      <c r="C22" s="2">
        <v>1981</v>
      </c>
      <c r="D22" s="2">
        <v>570</v>
      </c>
      <c r="E22" s="2"/>
      <c r="F22" s="16">
        <f t="shared" si="5"/>
        <v>589.08333333333337</v>
      </c>
      <c r="G22" s="23">
        <f t="shared" si="6"/>
        <v>585.625</v>
      </c>
      <c r="H22" s="5">
        <f t="shared" si="7"/>
        <v>0.97331910352187834</v>
      </c>
      <c r="I22" s="5">
        <v>0.98009527408841146</v>
      </c>
      <c r="J22" s="23">
        <f t="shared" si="0"/>
        <v>581.57611312855079</v>
      </c>
      <c r="K22" s="23">
        <f t="shared" si="1"/>
        <v>635.07719999999995</v>
      </c>
      <c r="L22" s="23">
        <f t="shared" si="2"/>
        <v>622.43616240130086</v>
      </c>
      <c r="M22" s="9">
        <f t="shared" si="3"/>
        <v>9.1993267370703263E-2</v>
      </c>
    </row>
    <row r="23" spans="1:13" x14ac:dyDescent="0.35">
      <c r="A23" s="2">
        <v>22</v>
      </c>
      <c r="B23" s="2">
        <v>10</v>
      </c>
      <c r="C23" s="2">
        <v>1981</v>
      </c>
      <c r="D23" s="2">
        <v>609</v>
      </c>
      <c r="E23" s="2"/>
      <c r="F23" s="16">
        <f t="shared" si="5"/>
        <v>590.66666666666663</v>
      </c>
      <c r="G23" s="23">
        <f t="shared" si="6"/>
        <v>589.875</v>
      </c>
      <c r="H23" s="5">
        <f t="shared" si="7"/>
        <v>1.0324221233312143</v>
      </c>
      <c r="I23" s="5">
        <v>1.0038502199915149</v>
      </c>
      <c r="J23" s="23">
        <f t="shared" si="0"/>
        <v>606.66420933308916</v>
      </c>
      <c r="K23" s="23">
        <f t="shared" si="1"/>
        <v>639.3703999999999</v>
      </c>
      <c r="L23" s="23">
        <f t="shared" si="2"/>
        <v>641.83211669606283</v>
      </c>
      <c r="M23" s="9">
        <f t="shared" si="3"/>
        <v>5.3911521668411864E-2</v>
      </c>
    </row>
    <row r="24" spans="1:13" x14ac:dyDescent="0.35">
      <c r="A24" s="2">
        <v>23</v>
      </c>
      <c r="B24" s="2">
        <v>11</v>
      </c>
      <c r="C24" s="2">
        <v>1981</v>
      </c>
      <c r="D24" s="2">
        <v>675</v>
      </c>
      <c r="E24" s="2"/>
      <c r="F24" s="16">
        <f t="shared" si="5"/>
        <v>596.66666666666663</v>
      </c>
      <c r="G24" s="23">
        <f t="shared" si="6"/>
        <v>593.66666666666663</v>
      </c>
      <c r="H24" s="5">
        <f t="shared" si="7"/>
        <v>1.1370016844469399</v>
      </c>
      <c r="I24" s="5">
        <v>1.0351632765769903</v>
      </c>
      <c r="J24" s="23">
        <f t="shared" si="0"/>
        <v>652.07104547994163</v>
      </c>
      <c r="K24" s="23">
        <f t="shared" si="1"/>
        <v>643.66359999999997</v>
      </c>
      <c r="L24" s="23">
        <f t="shared" si="2"/>
        <v>666.29692118934122</v>
      </c>
      <c r="M24" s="9">
        <f t="shared" si="3"/>
        <v>1.2893450089864859E-2</v>
      </c>
    </row>
    <row r="25" spans="1:13" x14ac:dyDescent="0.35">
      <c r="A25" s="2">
        <v>24</v>
      </c>
      <c r="B25" s="2">
        <v>12</v>
      </c>
      <c r="C25" s="2">
        <v>1981</v>
      </c>
      <c r="D25" s="2">
        <v>861</v>
      </c>
      <c r="E25" s="2"/>
      <c r="F25" s="16">
        <f t="shared" si="5"/>
        <v>604.25</v>
      </c>
      <c r="G25" s="23">
        <f t="shared" si="6"/>
        <v>600.45833333333326</v>
      </c>
      <c r="H25" s="5">
        <f t="shared" si="7"/>
        <v>1.4339046561654294</v>
      </c>
      <c r="I25" s="5">
        <v>1.4266005830974453</v>
      </c>
      <c r="J25" s="23">
        <f t="shared" si="0"/>
        <v>603.53262868475122</v>
      </c>
      <c r="K25" s="23">
        <f t="shared" si="1"/>
        <v>647.95679999999993</v>
      </c>
      <c r="L25" s="23">
        <f t="shared" si="2"/>
        <v>924.3755487019547</v>
      </c>
      <c r="M25" s="9">
        <f t="shared" si="3"/>
        <v>7.3606909061503717E-2</v>
      </c>
    </row>
    <row r="26" spans="1:13" x14ac:dyDescent="0.35">
      <c r="A26" s="2">
        <v>25</v>
      </c>
      <c r="B26" s="2">
        <v>1</v>
      </c>
      <c r="C26" s="2">
        <v>1982</v>
      </c>
      <c r="D26" s="2">
        <v>605</v>
      </c>
      <c r="E26" s="2"/>
      <c r="F26" s="16">
        <f t="shared" si="5"/>
        <v>604.83333333333337</v>
      </c>
      <c r="G26" s="23">
        <f t="shared" si="6"/>
        <v>604.54166666666674</v>
      </c>
      <c r="H26" s="5">
        <f t="shared" si="7"/>
        <v>1.0007581501137224</v>
      </c>
      <c r="I26" s="5">
        <v>0.92122151498014071</v>
      </c>
      <c r="J26" s="23">
        <f t="shared" si="0"/>
        <v>656.73672418847309</v>
      </c>
      <c r="K26" s="23">
        <f t="shared" si="1"/>
        <v>652.25</v>
      </c>
      <c r="L26" s="23">
        <f t="shared" si="2"/>
        <v>600.86673314579673</v>
      </c>
      <c r="M26" s="9">
        <f t="shared" si="3"/>
        <v>6.831846040005406E-3</v>
      </c>
    </row>
    <row r="27" spans="1:13" x14ac:dyDescent="0.35">
      <c r="A27" s="2">
        <v>26</v>
      </c>
      <c r="B27" s="2">
        <v>2</v>
      </c>
      <c r="C27" s="2">
        <v>1982</v>
      </c>
      <c r="D27" s="2">
        <v>537</v>
      </c>
      <c r="E27" s="2"/>
      <c r="F27" s="16">
        <f t="shared" si="5"/>
        <v>611.75</v>
      </c>
      <c r="G27" s="23">
        <f t="shared" si="6"/>
        <v>608.29166666666674</v>
      </c>
      <c r="H27" s="5">
        <f t="shared" si="7"/>
        <v>0.88280019179395841</v>
      </c>
      <c r="I27" s="5">
        <v>0.86983928434633317</v>
      </c>
      <c r="J27" s="23">
        <f t="shared" si="0"/>
        <v>617.35542377066213</v>
      </c>
      <c r="K27" s="23">
        <f t="shared" si="1"/>
        <v>656.54319999999996</v>
      </c>
      <c r="L27" s="23">
        <f t="shared" si="2"/>
        <v>571.08706723045145</v>
      </c>
      <c r="M27" s="9">
        <f t="shared" si="3"/>
        <v>6.3476847728959881E-2</v>
      </c>
    </row>
    <row r="28" spans="1:13" x14ac:dyDescent="0.35">
      <c r="A28" s="2">
        <v>27</v>
      </c>
      <c r="B28" s="2">
        <v>3</v>
      </c>
      <c r="C28" s="2">
        <v>1982</v>
      </c>
      <c r="D28" s="2">
        <v>575</v>
      </c>
      <c r="E28" s="2"/>
      <c r="F28" s="16">
        <f t="shared" si="5"/>
        <v>614.33333333333337</v>
      </c>
      <c r="G28" s="23">
        <f t="shared" si="6"/>
        <v>613.04166666666674</v>
      </c>
      <c r="H28" s="5">
        <f t="shared" si="7"/>
        <v>0.93794603411948607</v>
      </c>
      <c r="I28" s="5">
        <v>0.94963362321158284</v>
      </c>
      <c r="J28" s="23">
        <f t="shared" si="0"/>
        <v>605.4966736070246</v>
      </c>
      <c r="K28" s="23">
        <f t="shared" si="1"/>
        <v>660.83639999999991</v>
      </c>
      <c r="L28" s="23">
        <f t="shared" si="2"/>
        <v>627.55246488209877</v>
      </c>
      <c r="M28" s="9">
        <f t="shared" si="3"/>
        <v>9.1395591099302217E-2</v>
      </c>
    </row>
    <row r="29" spans="1:13" x14ac:dyDescent="0.35">
      <c r="A29" s="2">
        <v>28</v>
      </c>
      <c r="B29" s="2">
        <v>4</v>
      </c>
      <c r="C29" s="2">
        <v>1982</v>
      </c>
      <c r="D29" s="2">
        <v>588</v>
      </c>
      <c r="E29" s="2"/>
      <c r="F29" s="16">
        <f t="shared" si="5"/>
        <v>615.75</v>
      </c>
      <c r="G29" s="23">
        <f t="shared" si="6"/>
        <v>615.04166666666674</v>
      </c>
      <c r="H29" s="5">
        <f t="shared" si="7"/>
        <v>0.95603278910642897</v>
      </c>
      <c r="I29" s="5">
        <v>0.9517704709425957</v>
      </c>
      <c r="J29" s="23">
        <f t="shared" si="0"/>
        <v>617.79601064705037</v>
      </c>
      <c r="K29" s="23">
        <f t="shared" si="1"/>
        <v>665.12959999999998</v>
      </c>
      <c r="L29" s="23">
        <f t="shared" si="2"/>
        <v>633.0507126298603</v>
      </c>
      <c r="M29" s="9">
        <f t="shared" si="3"/>
        <v>7.6616858214048122E-2</v>
      </c>
    </row>
    <row r="30" spans="1:13" x14ac:dyDescent="0.35">
      <c r="A30" s="2">
        <v>29</v>
      </c>
      <c r="B30" s="2">
        <v>5</v>
      </c>
      <c r="C30" s="2">
        <v>1982</v>
      </c>
      <c r="D30" s="2">
        <v>656</v>
      </c>
      <c r="E30" s="2"/>
      <c r="F30" s="16">
        <f t="shared" si="5"/>
        <v>619.91666666666663</v>
      </c>
      <c r="G30" s="23">
        <f t="shared" si="6"/>
        <v>617.83333333333326</v>
      </c>
      <c r="H30" s="5">
        <f t="shared" si="7"/>
        <v>1.0617750202319935</v>
      </c>
      <c r="I30" s="5">
        <v>1.0209955762656295</v>
      </c>
      <c r="J30" s="23">
        <f t="shared" si="0"/>
        <v>642.51012957310832</v>
      </c>
      <c r="K30" s="23">
        <f t="shared" si="1"/>
        <v>669.42279999999994</v>
      </c>
      <c r="L30" s="23">
        <f t="shared" si="2"/>
        <v>683.47771745135117</v>
      </c>
      <c r="M30" s="9">
        <f t="shared" si="3"/>
        <v>4.188676440754751E-2</v>
      </c>
    </row>
    <row r="31" spans="1:13" x14ac:dyDescent="0.35">
      <c r="A31" s="2">
        <v>30</v>
      </c>
      <c r="B31" s="2">
        <v>6</v>
      </c>
      <c r="C31" s="2">
        <v>1982</v>
      </c>
      <c r="D31" s="2">
        <v>623</v>
      </c>
      <c r="E31" s="2"/>
      <c r="F31" s="16">
        <f t="shared" si="5"/>
        <v>624.16666666666663</v>
      </c>
      <c r="G31" s="23">
        <f t="shared" si="6"/>
        <v>622.04166666666663</v>
      </c>
      <c r="H31" s="5">
        <f t="shared" si="7"/>
        <v>1.0015406256279724</v>
      </c>
      <c r="I31" s="5">
        <v>1.0258586651849506</v>
      </c>
      <c r="J31" s="23">
        <f t="shared" si="0"/>
        <v>607.29613263799865</v>
      </c>
      <c r="K31" s="23">
        <f t="shared" si="1"/>
        <v>673.71599999999989</v>
      </c>
      <c r="L31" s="23">
        <f t="shared" si="2"/>
        <v>691.13739647374405</v>
      </c>
      <c r="M31" s="9">
        <f t="shared" si="3"/>
        <v>0.10936981777487007</v>
      </c>
    </row>
    <row r="32" spans="1:13" x14ac:dyDescent="0.35">
      <c r="A32" s="2">
        <v>31</v>
      </c>
      <c r="B32" s="2">
        <v>7</v>
      </c>
      <c r="C32" s="2">
        <v>1982</v>
      </c>
      <c r="D32" s="2">
        <v>661</v>
      </c>
      <c r="E32" s="2"/>
      <c r="F32" s="16">
        <f t="shared" si="5"/>
        <v>627.5</v>
      </c>
      <c r="G32" s="23">
        <f t="shared" si="6"/>
        <v>625.83333333333326</v>
      </c>
      <c r="H32" s="5">
        <f t="shared" si="7"/>
        <v>1.056191744340879</v>
      </c>
      <c r="I32" s="5">
        <v>1.074335618594892</v>
      </c>
      <c r="J32" s="23">
        <f t="shared" si="0"/>
        <v>615.26397203930776</v>
      </c>
      <c r="K32" s="23">
        <f t="shared" si="1"/>
        <v>678.00919999999996</v>
      </c>
      <c r="L32" s="23">
        <f t="shared" si="2"/>
        <v>728.40943329502784</v>
      </c>
      <c r="M32" s="9">
        <f t="shared" si="3"/>
        <v>0.10198098834346118</v>
      </c>
    </row>
    <row r="33" spans="1:13" x14ac:dyDescent="0.35">
      <c r="A33" s="2">
        <v>32</v>
      </c>
      <c r="B33" s="2">
        <v>8</v>
      </c>
      <c r="C33" s="2">
        <v>1982</v>
      </c>
      <c r="D33" s="2">
        <v>668</v>
      </c>
      <c r="E33" s="2"/>
      <c r="F33" s="16">
        <f t="shared" si="5"/>
        <v>632</v>
      </c>
      <c r="G33" s="23">
        <f t="shared" si="6"/>
        <v>629.75</v>
      </c>
      <c r="H33" s="5">
        <f t="shared" si="7"/>
        <v>1.0607383882493053</v>
      </c>
      <c r="I33" s="5">
        <v>1.0436709597125189</v>
      </c>
      <c r="J33" s="23">
        <f t="shared" si="0"/>
        <v>640.04846909221453</v>
      </c>
      <c r="K33" s="23">
        <f t="shared" si="1"/>
        <v>682.30239999999992</v>
      </c>
      <c r="L33" s="23">
        <f t="shared" si="2"/>
        <v>712.09920062215485</v>
      </c>
      <c r="M33" s="9">
        <f t="shared" si="3"/>
        <v>6.6016767398435414E-2</v>
      </c>
    </row>
    <row r="34" spans="1:13" x14ac:dyDescent="0.35">
      <c r="A34" s="2">
        <v>33</v>
      </c>
      <c r="B34" s="2">
        <v>9</v>
      </c>
      <c r="C34" s="2">
        <v>1982</v>
      </c>
      <c r="D34" s="2">
        <v>603</v>
      </c>
      <c r="E34" s="2"/>
      <c r="F34" s="16">
        <f t="shared" si="5"/>
        <v>635.66666666666663</v>
      </c>
      <c r="G34" s="23">
        <f t="shared" si="6"/>
        <v>633.83333333333326</v>
      </c>
      <c r="H34" s="5">
        <f t="shared" si="7"/>
        <v>0.95135419405732324</v>
      </c>
      <c r="I34" s="5">
        <v>0.98009527408841146</v>
      </c>
      <c r="J34" s="23">
        <f t="shared" si="0"/>
        <v>615.24630915178273</v>
      </c>
      <c r="K34" s="23">
        <f t="shared" si="1"/>
        <v>686.59559999999999</v>
      </c>
      <c r="L34" s="23">
        <f t="shared" si="2"/>
        <v>672.92910276989733</v>
      </c>
      <c r="M34" s="9">
        <f t="shared" si="3"/>
        <v>0.11596866130994582</v>
      </c>
    </row>
    <row r="35" spans="1:13" x14ac:dyDescent="0.35">
      <c r="A35" s="2">
        <v>34</v>
      </c>
      <c r="B35" s="2">
        <v>10</v>
      </c>
      <c r="C35" s="2">
        <v>1982</v>
      </c>
      <c r="D35" s="2">
        <v>639</v>
      </c>
      <c r="E35" s="2"/>
      <c r="F35" s="16">
        <f t="shared" si="5"/>
        <v>638.41666666666663</v>
      </c>
      <c r="G35" s="23">
        <f t="shared" si="6"/>
        <v>637.04166666666663</v>
      </c>
      <c r="H35" s="5">
        <f t="shared" si="7"/>
        <v>1.0030741055660932</v>
      </c>
      <c r="I35" s="5">
        <v>1.0038502199915149</v>
      </c>
      <c r="J35" s="23">
        <f t="shared" si="0"/>
        <v>636.54914575343832</v>
      </c>
      <c r="K35" s="23">
        <f t="shared" si="1"/>
        <v>690.88879999999995</v>
      </c>
      <c r="L35" s="23">
        <f t="shared" si="2"/>
        <v>693.54887386967368</v>
      </c>
      <c r="M35" s="9">
        <f t="shared" si="3"/>
        <v>8.5365999796046449E-2</v>
      </c>
    </row>
    <row r="36" spans="1:13" x14ac:dyDescent="0.35">
      <c r="A36" s="2">
        <v>35</v>
      </c>
      <c r="B36" s="2">
        <v>11</v>
      </c>
      <c r="C36" s="2">
        <v>1982</v>
      </c>
      <c r="D36" s="2">
        <v>669</v>
      </c>
      <c r="E36" s="2"/>
      <c r="F36" s="16">
        <f t="shared" si="5"/>
        <v>640.91666666666663</v>
      </c>
      <c r="G36" s="23">
        <f t="shared" si="6"/>
        <v>639.66666666666663</v>
      </c>
      <c r="H36" s="5">
        <f t="shared" si="7"/>
        <v>1.0458572173006775</v>
      </c>
      <c r="I36" s="5">
        <v>1.0351632765769903</v>
      </c>
      <c r="J36" s="23">
        <f t="shared" si="0"/>
        <v>646.27485840900886</v>
      </c>
      <c r="K36" s="23">
        <f t="shared" si="1"/>
        <v>695.18200000000002</v>
      </c>
      <c r="L36" s="23">
        <f t="shared" si="2"/>
        <v>719.62687693734529</v>
      </c>
      <c r="M36" s="9">
        <f t="shared" si="3"/>
        <v>7.5675451326375612E-2</v>
      </c>
    </row>
    <row r="37" spans="1:13" x14ac:dyDescent="0.35">
      <c r="A37" s="2">
        <v>36</v>
      </c>
      <c r="B37" s="2">
        <v>12</v>
      </c>
      <c r="C37" s="2">
        <v>1982</v>
      </c>
      <c r="D37" s="2">
        <v>915</v>
      </c>
      <c r="E37" s="2"/>
      <c r="F37" s="16">
        <f t="shared" si="5"/>
        <v>640.41666666666663</v>
      </c>
      <c r="G37" s="23">
        <f t="shared" si="6"/>
        <v>640.66666666666663</v>
      </c>
      <c r="H37" s="5">
        <f t="shared" si="7"/>
        <v>1.4281997918834548</v>
      </c>
      <c r="I37" s="5">
        <v>1.4266005830974453</v>
      </c>
      <c r="J37" s="23">
        <f t="shared" si="0"/>
        <v>641.38484929912579</v>
      </c>
      <c r="K37" s="23">
        <f t="shared" si="1"/>
        <v>699.47519999999997</v>
      </c>
      <c r="L37" s="23">
        <f t="shared" si="2"/>
        <v>997.87172818220211</v>
      </c>
      <c r="M37" s="9">
        <f t="shared" si="3"/>
        <v>9.0570194734647114E-2</v>
      </c>
    </row>
    <row r="38" spans="1:13" x14ac:dyDescent="0.35">
      <c r="A38" s="2">
        <v>37</v>
      </c>
      <c r="B38" s="2">
        <v>1</v>
      </c>
      <c r="C38" s="2">
        <v>1983</v>
      </c>
      <c r="D38" s="2">
        <v>643</v>
      </c>
      <c r="E38" s="2"/>
      <c r="F38" s="16">
        <f t="shared" si="5"/>
        <v>644.91666666666663</v>
      </c>
      <c r="G38" s="23">
        <f t="shared" si="6"/>
        <v>642.66666666666663</v>
      </c>
      <c r="H38" s="5">
        <f t="shared" si="7"/>
        <v>1.0005186721991701</v>
      </c>
      <c r="I38" s="5">
        <v>0.92122151498014071</v>
      </c>
      <c r="J38" s="23">
        <f t="shared" si="0"/>
        <v>697.98630355898877</v>
      </c>
      <c r="K38" s="23">
        <f t="shared" si="1"/>
        <v>703.76839999999993</v>
      </c>
      <c r="L38" s="23">
        <f t="shared" si="2"/>
        <v>648.32659164314964</v>
      </c>
      <c r="M38" s="9">
        <f t="shared" si="3"/>
        <v>8.2839683408237018E-3</v>
      </c>
    </row>
    <row r="39" spans="1:13" x14ac:dyDescent="0.35">
      <c r="A39" s="2">
        <v>38</v>
      </c>
      <c r="B39" s="2">
        <v>2</v>
      </c>
      <c r="C39" s="2">
        <v>1983</v>
      </c>
      <c r="D39" s="2">
        <v>563</v>
      </c>
      <c r="E39" s="2"/>
      <c r="F39" s="16">
        <f t="shared" si="5"/>
        <v>648.08333333333337</v>
      </c>
      <c r="G39" s="23">
        <f t="shared" si="6"/>
        <v>646.5</v>
      </c>
      <c r="H39" s="5">
        <f t="shared" si="7"/>
        <v>0.87084300077339516</v>
      </c>
      <c r="I39" s="5">
        <v>0.86983928434633317</v>
      </c>
      <c r="J39" s="23">
        <f t="shared" si="0"/>
        <v>647.24600294764025</v>
      </c>
      <c r="K39" s="23">
        <f t="shared" si="1"/>
        <v>708.0616</v>
      </c>
      <c r="L39" s="23">
        <f t="shared" si="2"/>
        <v>615.89979541711966</v>
      </c>
      <c r="M39" s="9">
        <f t="shared" si="3"/>
        <v>9.3960560243551802E-2</v>
      </c>
    </row>
    <row r="40" spans="1:13" x14ac:dyDescent="0.35">
      <c r="A40" s="2">
        <v>39</v>
      </c>
      <c r="B40" s="2">
        <v>3</v>
      </c>
      <c r="C40" s="2">
        <v>1983</v>
      </c>
      <c r="D40" s="2">
        <v>616</v>
      </c>
      <c r="E40" s="2"/>
      <c r="F40" s="16">
        <f t="shared" si="5"/>
        <v>650.25</v>
      </c>
      <c r="G40" s="23">
        <f t="shared" si="6"/>
        <v>649.16666666666674</v>
      </c>
      <c r="H40" s="5">
        <f t="shared" si="7"/>
        <v>0.94890885750962761</v>
      </c>
      <c r="I40" s="5">
        <v>0.94963362321158284</v>
      </c>
      <c r="J40" s="23">
        <f t="shared" si="0"/>
        <v>648.67121902943859</v>
      </c>
      <c r="K40" s="23">
        <f t="shared" si="1"/>
        <v>712.35479999999995</v>
      </c>
      <c r="L40" s="23">
        <f t="shared" si="2"/>
        <v>676.47606973616246</v>
      </c>
      <c r="M40" s="9">
        <f t="shared" si="3"/>
        <v>9.8175437883380609E-2</v>
      </c>
    </row>
    <row r="41" spans="1:13" x14ac:dyDescent="0.35">
      <c r="A41" s="2">
        <v>40</v>
      </c>
      <c r="B41" s="2">
        <v>4</v>
      </c>
      <c r="C41" s="2">
        <v>1983</v>
      </c>
      <c r="D41" s="2">
        <v>645</v>
      </c>
      <c r="E41" s="2"/>
      <c r="F41" s="16">
        <f t="shared" si="5"/>
        <v>653.66666666666663</v>
      </c>
      <c r="G41" s="23">
        <f t="shared" si="6"/>
        <v>651.95833333333326</v>
      </c>
      <c r="H41" s="5">
        <f t="shared" si="7"/>
        <v>0.9893270275452164</v>
      </c>
      <c r="I41" s="5">
        <v>0.9517704709425957</v>
      </c>
      <c r="J41" s="23">
        <f t="shared" si="0"/>
        <v>677.68439943426449</v>
      </c>
      <c r="K41" s="23">
        <f t="shared" si="1"/>
        <v>716.64799999999991</v>
      </c>
      <c r="L41" s="23">
        <f t="shared" si="2"/>
        <v>682.08440446006921</v>
      </c>
      <c r="M41" s="9">
        <f t="shared" si="3"/>
        <v>5.7495200713285594E-2</v>
      </c>
    </row>
    <row r="42" spans="1:13" x14ac:dyDescent="0.35">
      <c r="A42" s="2">
        <v>41</v>
      </c>
      <c r="B42" s="2">
        <v>5</v>
      </c>
      <c r="C42" s="2">
        <v>1983</v>
      </c>
      <c r="D42" s="2">
        <v>703</v>
      </c>
      <c r="E42" s="2"/>
      <c r="F42" s="16">
        <f t="shared" si="5"/>
        <v>658.41666666666663</v>
      </c>
      <c r="G42" s="23">
        <f t="shared" si="6"/>
        <v>656.04166666666663</v>
      </c>
      <c r="H42" s="5">
        <f t="shared" si="7"/>
        <v>1.0715782788186727</v>
      </c>
      <c r="I42" s="5">
        <v>1.0209955762656295</v>
      </c>
      <c r="J42" s="23">
        <f t="shared" si="0"/>
        <v>688.54362971020601</v>
      </c>
      <c r="K42" s="23">
        <f t="shared" si="1"/>
        <v>720.94119999999998</v>
      </c>
      <c r="L42" s="23">
        <f t="shared" si="2"/>
        <v>736.07777594763445</v>
      </c>
      <c r="M42" s="9">
        <f t="shared" si="3"/>
        <v>4.7052312870034779E-2</v>
      </c>
    </row>
    <row r="43" spans="1:13" x14ac:dyDescent="0.35">
      <c r="A43" s="2">
        <v>42</v>
      </c>
      <c r="B43" s="2">
        <v>6</v>
      </c>
      <c r="C43" s="2">
        <v>1983</v>
      </c>
      <c r="D43" s="2">
        <v>684</v>
      </c>
      <c r="E43" s="2"/>
      <c r="F43" s="16">
        <f t="shared" si="5"/>
        <v>662.33333333333337</v>
      </c>
      <c r="G43" s="23">
        <f t="shared" si="6"/>
        <v>660.375</v>
      </c>
      <c r="H43" s="5">
        <f t="shared" si="7"/>
        <v>1.0357751277683134</v>
      </c>
      <c r="I43" s="5">
        <v>1.0258586651849506</v>
      </c>
      <c r="J43" s="23">
        <f t="shared" si="0"/>
        <v>666.7585148064062</v>
      </c>
      <c r="K43" s="23">
        <f t="shared" si="1"/>
        <v>725.23439999999994</v>
      </c>
      <c r="L43" s="23">
        <f t="shared" si="2"/>
        <v>743.98799353020843</v>
      </c>
      <c r="M43" s="9">
        <f t="shared" si="3"/>
        <v>8.7701744927205297E-2</v>
      </c>
    </row>
    <row r="44" spans="1:13" x14ac:dyDescent="0.35">
      <c r="A44" s="2">
        <v>43</v>
      </c>
      <c r="B44" s="2">
        <v>7</v>
      </c>
      <c r="C44" s="2">
        <v>1983</v>
      </c>
      <c r="D44" s="2">
        <v>731</v>
      </c>
      <c r="E44" s="2"/>
      <c r="F44" s="16">
        <f t="shared" si="5"/>
        <v>667.41666666666663</v>
      </c>
      <c r="G44" s="23">
        <f t="shared" si="6"/>
        <v>664.875</v>
      </c>
      <c r="H44" s="5">
        <f t="shared" si="7"/>
        <v>1.0994547847339726</v>
      </c>
      <c r="I44" s="5">
        <v>1.074335618594892</v>
      </c>
      <c r="J44" s="23">
        <f t="shared" si="0"/>
        <v>680.42051975905281</v>
      </c>
      <c r="K44" s="23">
        <f t="shared" si="1"/>
        <v>729.52759999999989</v>
      </c>
      <c r="L44" s="23">
        <f t="shared" si="2"/>
        <v>783.75748542804683</v>
      </c>
      <c r="M44" s="9">
        <f t="shared" si="3"/>
        <v>7.2171662692266533E-2</v>
      </c>
    </row>
    <row r="45" spans="1:13" x14ac:dyDescent="0.35">
      <c r="A45" s="2">
        <v>44</v>
      </c>
      <c r="B45" s="2">
        <v>8</v>
      </c>
      <c r="C45" s="2">
        <v>1983</v>
      </c>
      <c r="D45" s="2">
        <v>722</v>
      </c>
      <c r="E45" s="2"/>
      <c r="F45" s="16">
        <f t="shared" si="5"/>
        <v>673.25</v>
      </c>
      <c r="G45" s="23">
        <f t="shared" si="6"/>
        <v>670.33333333333326</v>
      </c>
      <c r="H45" s="5">
        <f t="shared" si="7"/>
        <v>1.0770760815514671</v>
      </c>
      <c r="I45" s="5">
        <v>1.0436709597125189</v>
      </c>
      <c r="J45" s="23">
        <f t="shared" si="0"/>
        <v>691.78891419847139</v>
      </c>
      <c r="K45" s="23">
        <f t="shared" si="1"/>
        <v>733.82079999999996</v>
      </c>
      <c r="L45" s="23">
        <f t="shared" si="2"/>
        <v>765.86745859300834</v>
      </c>
      <c r="M45" s="9">
        <f t="shared" si="3"/>
        <v>6.0758252898903513E-2</v>
      </c>
    </row>
    <row r="46" spans="1:13" x14ac:dyDescent="0.35">
      <c r="A46" s="2">
        <v>45</v>
      </c>
      <c r="B46" s="2">
        <v>9</v>
      </c>
      <c r="C46" s="2">
        <v>1983</v>
      </c>
      <c r="D46" s="2">
        <v>678</v>
      </c>
      <c r="E46" s="2"/>
      <c r="F46" s="16">
        <f t="shared" si="5"/>
        <v>677.75</v>
      </c>
      <c r="G46" s="23">
        <f t="shared" si="6"/>
        <v>675.5</v>
      </c>
      <c r="H46" s="5">
        <f t="shared" si="7"/>
        <v>1.0037009622501851</v>
      </c>
      <c r="I46" s="5">
        <v>0.98009527408841146</v>
      </c>
      <c r="J46" s="23">
        <f t="shared" si="0"/>
        <v>691.76948193185513</v>
      </c>
      <c r="K46" s="23">
        <f t="shared" si="1"/>
        <v>738.11399999999992</v>
      </c>
      <c r="L46" s="23">
        <f t="shared" si="2"/>
        <v>723.42204313849368</v>
      </c>
      <c r="M46" s="9">
        <f t="shared" si="3"/>
        <v>6.6994163921082123E-2</v>
      </c>
    </row>
    <row r="47" spans="1:13" x14ac:dyDescent="0.35">
      <c r="A47" s="2">
        <v>46</v>
      </c>
      <c r="B47" s="2">
        <v>10</v>
      </c>
      <c r="C47" s="2">
        <v>1983</v>
      </c>
      <c r="D47" s="2">
        <v>713</v>
      </c>
      <c r="E47" s="2"/>
      <c r="F47" s="16">
        <f t="shared" si="5"/>
        <v>684</v>
      </c>
      <c r="G47" s="23">
        <f t="shared" si="6"/>
        <v>680.875</v>
      </c>
      <c r="H47" s="5">
        <f t="shared" si="7"/>
        <v>1.0471819350100973</v>
      </c>
      <c r="I47" s="5">
        <v>1.0038502199915149</v>
      </c>
      <c r="J47" s="23">
        <f t="shared" si="0"/>
        <v>710.26532225696644</v>
      </c>
      <c r="K47" s="23">
        <f t="shared" si="1"/>
        <v>742.40719999999988</v>
      </c>
      <c r="L47" s="23">
        <f t="shared" si="2"/>
        <v>745.26563104328443</v>
      </c>
      <c r="M47" s="9">
        <f t="shared" si="3"/>
        <v>4.5253339471647169E-2</v>
      </c>
    </row>
    <row r="48" spans="1:13" x14ac:dyDescent="0.35">
      <c r="A48" s="2">
        <v>47</v>
      </c>
      <c r="B48" s="2">
        <v>11</v>
      </c>
      <c r="C48" s="2">
        <v>1983</v>
      </c>
      <c r="D48" s="2">
        <v>725</v>
      </c>
      <c r="E48" s="2"/>
      <c r="F48" s="16">
        <f t="shared" si="5"/>
        <v>690.16666666666663</v>
      </c>
      <c r="G48" s="23">
        <f t="shared" si="6"/>
        <v>687.08333333333326</v>
      </c>
      <c r="H48" s="5">
        <f t="shared" si="7"/>
        <v>1.055184960582171</v>
      </c>
      <c r="I48" s="5">
        <v>1.0351632765769903</v>
      </c>
      <c r="J48" s="23">
        <f t="shared" si="0"/>
        <v>700.37260440438172</v>
      </c>
      <c r="K48" s="23">
        <f t="shared" si="1"/>
        <v>746.70039999999995</v>
      </c>
      <c r="L48" s="23">
        <f t="shared" si="2"/>
        <v>772.95683268534924</v>
      </c>
      <c r="M48" s="9">
        <f t="shared" si="3"/>
        <v>6.6147355428067919E-2</v>
      </c>
    </row>
    <row r="49" spans="1:13" x14ac:dyDescent="0.35">
      <c r="A49" s="2">
        <v>48</v>
      </c>
      <c r="B49" s="2">
        <v>12</v>
      </c>
      <c r="C49" s="2">
        <v>1983</v>
      </c>
      <c r="D49" s="2">
        <v>989</v>
      </c>
      <c r="E49" s="2"/>
      <c r="F49" s="16">
        <f t="shared" si="5"/>
        <v>694.83333333333337</v>
      </c>
      <c r="G49" s="23">
        <f t="shared" si="6"/>
        <v>692.5</v>
      </c>
      <c r="H49" s="5">
        <f t="shared" si="7"/>
        <v>1.428158844765343</v>
      </c>
      <c r="I49" s="5">
        <v>1.4266005830974453</v>
      </c>
      <c r="J49" s="23">
        <f t="shared" si="0"/>
        <v>693.25641088178736</v>
      </c>
      <c r="K49" s="23">
        <f t="shared" si="1"/>
        <v>750.99360000000001</v>
      </c>
      <c r="L49" s="23">
        <f t="shared" si="2"/>
        <v>1071.3679076624496</v>
      </c>
      <c r="M49" s="9">
        <f t="shared" si="3"/>
        <v>8.3284032014610335E-2</v>
      </c>
    </row>
    <row r="50" spans="1:13" x14ac:dyDescent="0.35">
      <c r="A50" s="2">
        <v>49</v>
      </c>
      <c r="B50" s="2">
        <v>1</v>
      </c>
      <c r="C50" s="2">
        <v>1984</v>
      </c>
      <c r="D50" s="2">
        <v>687</v>
      </c>
      <c r="E50" s="2"/>
      <c r="F50" s="16">
        <f t="shared" si="5"/>
        <v>701</v>
      </c>
      <c r="G50" s="23">
        <f t="shared" si="6"/>
        <v>697.91666666666674</v>
      </c>
      <c r="H50" s="5">
        <f t="shared" si="7"/>
        <v>0.98435820895522375</v>
      </c>
      <c r="I50" s="5">
        <v>0.92122151498014071</v>
      </c>
      <c r="J50" s="23">
        <f t="shared" si="0"/>
        <v>745.74897440905954</v>
      </c>
      <c r="K50" s="23">
        <f t="shared" si="1"/>
        <v>755.28679999999997</v>
      </c>
      <c r="L50" s="23">
        <f t="shared" si="2"/>
        <v>695.78645014050255</v>
      </c>
      <c r="M50" s="9">
        <f t="shared" si="3"/>
        <v>1.2789592635374894E-2</v>
      </c>
    </row>
    <row r="51" spans="1:13" x14ac:dyDescent="0.35">
      <c r="A51" s="2">
        <v>50</v>
      </c>
      <c r="B51" s="2">
        <v>2</v>
      </c>
      <c r="C51" s="2">
        <v>1984</v>
      </c>
      <c r="D51" s="2">
        <v>629</v>
      </c>
      <c r="E51" s="2"/>
      <c r="F51" s="16">
        <f t="shared" si="5"/>
        <v>704.66666666666663</v>
      </c>
      <c r="G51" s="23">
        <f t="shared" si="6"/>
        <v>702.83333333333326</v>
      </c>
      <c r="H51" s="5">
        <f t="shared" si="7"/>
        <v>0.89494901588807219</v>
      </c>
      <c r="I51" s="5">
        <v>0.86983928434633317</v>
      </c>
      <c r="J51" s="23">
        <f t="shared" si="0"/>
        <v>723.12208855073834</v>
      </c>
      <c r="K51" s="23">
        <f t="shared" si="1"/>
        <v>759.57999999999993</v>
      </c>
      <c r="L51" s="23">
        <f t="shared" si="2"/>
        <v>660.71252360378764</v>
      </c>
      <c r="M51" s="9">
        <f t="shared" si="3"/>
        <v>5.041736661969419E-2</v>
      </c>
    </row>
    <row r="52" spans="1:13" x14ac:dyDescent="0.35">
      <c r="A52" s="2">
        <v>51</v>
      </c>
      <c r="B52" s="2">
        <v>3</v>
      </c>
      <c r="C52" s="2">
        <v>1984</v>
      </c>
      <c r="D52" s="2">
        <v>687</v>
      </c>
      <c r="E52" s="2"/>
      <c r="F52" s="16">
        <f t="shared" si="5"/>
        <v>710.16666666666663</v>
      </c>
      <c r="G52" s="23">
        <f t="shared" si="6"/>
        <v>707.41666666666663</v>
      </c>
      <c r="H52" s="5">
        <f t="shared" si="7"/>
        <v>0.9711391212156909</v>
      </c>
      <c r="I52" s="5">
        <v>0.94963362321158284</v>
      </c>
      <c r="J52" s="23">
        <f t="shared" si="0"/>
        <v>723.43689524874071</v>
      </c>
      <c r="K52" s="23">
        <f t="shared" si="1"/>
        <v>763.8732</v>
      </c>
      <c r="L52" s="23">
        <f t="shared" si="2"/>
        <v>725.39967459022603</v>
      </c>
      <c r="M52" s="9">
        <f t="shared" si="3"/>
        <v>5.5894722838756954E-2</v>
      </c>
    </row>
    <row r="53" spans="1:13" x14ac:dyDescent="0.35">
      <c r="A53" s="2">
        <v>52</v>
      </c>
      <c r="B53" s="2">
        <v>4</v>
      </c>
      <c r="C53" s="2">
        <v>1984</v>
      </c>
      <c r="D53" s="2">
        <v>706</v>
      </c>
      <c r="E53" s="2"/>
      <c r="F53" s="16">
        <f t="shared" si="5"/>
        <v>716.08333333333337</v>
      </c>
      <c r="G53" s="23">
        <f t="shared" si="6"/>
        <v>713.125</v>
      </c>
      <c r="H53" s="5">
        <f t="shared" si="7"/>
        <v>0.9900087642418931</v>
      </c>
      <c r="I53" s="5">
        <v>0.9517704709425957</v>
      </c>
      <c r="J53" s="23">
        <f t="shared" si="0"/>
        <v>741.77548217145841</v>
      </c>
      <c r="K53" s="23">
        <f t="shared" si="1"/>
        <v>768.16639999999995</v>
      </c>
      <c r="L53" s="23">
        <f t="shared" si="2"/>
        <v>731.11809629027834</v>
      </c>
      <c r="M53" s="9">
        <f t="shared" si="3"/>
        <v>3.5578040071215788E-2</v>
      </c>
    </row>
    <row r="54" spans="1:13" x14ac:dyDescent="0.35">
      <c r="A54" s="2">
        <v>53</v>
      </c>
      <c r="B54" s="2">
        <v>5</v>
      </c>
      <c r="C54" s="2">
        <v>1984</v>
      </c>
      <c r="D54" s="2">
        <v>754</v>
      </c>
      <c r="E54" s="2"/>
      <c r="F54" s="16">
        <f t="shared" si="5"/>
        <v>721.16666666666663</v>
      </c>
      <c r="G54" s="23">
        <f t="shared" si="6"/>
        <v>718.625</v>
      </c>
      <c r="H54" s="5">
        <f t="shared" si="7"/>
        <v>1.0492259523395373</v>
      </c>
      <c r="I54" s="5">
        <v>1.0209955762656295</v>
      </c>
      <c r="J54" s="23">
        <f t="shared" si="0"/>
        <v>738.4948745398226</v>
      </c>
      <c r="K54" s="23">
        <f t="shared" si="1"/>
        <v>772.45959999999991</v>
      </c>
      <c r="L54" s="23">
        <f t="shared" si="2"/>
        <v>788.67783444391762</v>
      </c>
      <c r="M54" s="9">
        <f t="shared" si="3"/>
        <v>4.5991822869917265E-2</v>
      </c>
    </row>
    <row r="55" spans="1:13" x14ac:dyDescent="0.35">
      <c r="A55" s="2">
        <v>54</v>
      </c>
      <c r="B55" s="2">
        <v>6</v>
      </c>
      <c r="C55" s="2">
        <v>1984</v>
      </c>
      <c r="D55" s="2">
        <v>774</v>
      </c>
      <c r="E55" s="2"/>
      <c r="F55" s="16">
        <f t="shared" si="5"/>
        <v>725.41666666666663</v>
      </c>
      <c r="G55" s="23">
        <f t="shared" si="6"/>
        <v>723.29166666666663</v>
      </c>
      <c r="H55" s="5">
        <f t="shared" si="7"/>
        <v>1.0701077250993722</v>
      </c>
      <c r="I55" s="5">
        <v>1.0258586651849506</v>
      </c>
      <c r="J55" s="23">
        <f t="shared" si="0"/>
        <v>754.48989833356495</v>
      </c>
      <c r="K55" s="23">
        <f t="shared" si="1"/>
        <v>776.75279999999998</v>
      </c>
      <c r="L55" s="23">
        <f t="shared" si="2"/>
        <v>796.83859058667292</v>
      </c>
      <c r="M55" s="9">
        <f t="shared" si="3"/>
        <v>2.9507222980197572E-2</v>
      </c>
    </row>
    <row r="56" spans="1:13" x14ac:dyDescent="0.35">
      <c r="A56" s="2">
        <v>55</v>
      </c>
      <c r="B56" s="2">
        <v>7</v>
      </c>
      <c r="C56" s="2">
        <v>1984</v>
      </c>
      <c r="D56" s="2">
        <v>825</v>
      </c>
      <c r="E56" s="2"/>
      <c r="F56" s="16">
        <f t="shared" si="5"/>
        <v>732.91666666666663</v>
      </c>
      <c r="G56" s="23">
        <f t="shared" si="6"/>
        <v>729.16666666666663</v>
      </c>
      <c r="H56" s="5">
        <f t="shared" si="7"/>
        <v>1.1314285714285715</v>
      </c>
      <c r="I56" s="5">
        <v>1.074335618594892</v>
      </c>
      <c r="J56" s="23">
        <f t="shared" si="0"/>
        <v>767.9164552684249</v>
      </c>
      <c r="K56" s="23">
        <f t="shared" si="1"/>
        <v>781.04599999999994</v>
      </c>
      <c r="L56" s="23">
        <f t="shared" si="2"/>
        <v>839.10553756106594</v>
      </c>
      <c r="M56" s="9">
        <f t="shared" si="3"/>
        <v>1.7097621286140539E-2</v>
      </c>
    </row>
    <row r="57" spans="1:13" x14ac:dyDescent="0.35">
      <c r="A57" s="2">
        <v>56</v>
      </c>
      <c r="B57" s="2">
        <v>8</v>
      </c>
      <c r="C57" s="2">
        <v>1984</v>
      </c>
      <c r="D57" s="2">
        <v>755</v>
      </c>
      <c r="E57" s="2"/>
      <c r="F57" s="16">
        <f t="shared" si="5"/>
        <v>740.75</v>
      </c>
      <c r="G57" s="23">
        <f t="shared" si="6"/>
        <v>736.83333333333326</v>
      </c>
      <c r="H57" s="5">
        <f t="shared" si="7"/>
        <v>1.0246550554173266</v>
      </c>
      <c r="I57" s="5">
        <v>1.0436709597125189</v>
      </c>
      <c r="J57" s="23">
        <f t="shared" si="0"/>
        <v>723.40807509673948</v>
      </c>
      <c r="K57" s="23">
        <f t="shared" si="1"/>
        <v>785.33919999999989</v>
      </c>
      <c r="L57" s="23">
        <f t="shared" si="2"/>
        <v>819.63571656386171</v>
      </c>
      <c r="M57" s="9">
        <f t="shared" si="3"/>
        <v>8.5610220614386362E-2</v>
      </c>
    </row>
    <row r="58" spans="1:13" x14ac:dyDescent="0.35">
      <c r="A58" s="2">
        <v>57</v>
      </c>
      <c r="B58" s="2">
        <v>9</v>
      </c>
      <c r="C58" s="2">
        <v>1984</v>
      </c>
      <c r="D58" s="2">
        <v>751</v>
      </c>
      <c r="E58" s="2"/>
      <c r="F58" s="16">
        <f t="shared" si="5"/>
        <v>743.5</v>
      </c>
      <c r="G58" s="23">
        <f t="shared" si="6"/>
        <v>742.125</v>
      </c>
      <c r="H58" s="5">
        <f t="shared" si="7"/>
        <v>1.011958901802257</v>
      </c>
      <c r="I58" s="5">
        <v>0.98009527408841146</v>
      </c>
      <c r="J58" s="23">
        <f t="shared" si="0"/>
        <v>766.25203677112574</v>
      </c>
      <c r="K58" s="23">
        <f t="shared" si="1"/>
        <v>789.63239999999996</v>
      </c>
      <c r="L58" s="23">
        <f t="shared" si="2"/>
        <v>773.91498350709014</v>
      </c>
      <c r="M58" s="9">
        <f t="shared" si="3"/>
        <v>3.0512627839001522E-2</v>
      </c>
    </row>
    <row r="59" spans="1:13" x14ac:dyDescent="0.35">
      <c r="A59" s="2">
        <v>58</v>
      </c>
      <c r="B59" s="2">
        <v>10</v>
      </c>
      <c r="C59" s="2">
        <v>1984</v>
      </c>
      <c r="D59" s="2">
        <v>783</v>
      </c>
      <c r="E59" s="2"/>
      <c r="F59" s="16">
        <f t="shared" si="5"/>
        <v>749.58333333333337</v>
      </c>
      <c r="G59" s="23">
        <f t="shared" si="6"/>
        <v>746.54166666666674</v>
      </c>
      <c r="H59" s="5">
        <f t="shared" si="7"/>
        <v>1.0488363007199866</v>
      </c>
      <c r="I59" s="5">
        <v>1.0038502199915149</v>
      </c>
      <c r="J59" s="23">
        <f t="shared" si="0"/>
        <v>779.9968405711146</v>
      </c>
      <c r="K59" s="23">
        <f t="shared" si="1"/>
        <v>793.92559999999992</v>
      </c>
      <c r="L59" s="23">
        <f t="shared" si="2"/>
        <v>796.9823882168954</v>
      </c>
      <c r="M59" s="9">
        <f t="shared" si="3"/>
        <v>1.7857456215702939E-2</v>
      </c>
    </row>
    <row r="60" spans="1:13" x14ac:dyDescent="0.35">
      <c r="A60" s="2">
        <v>59</v>
      </c>
      <c r="B60" s="2">
        <v>11</v>
      </c>
      <c r="C60" s="2">
        <v>1984</v>
      </c>
      <c r="D60" s="2">
        <v>804</v>
      </c>
      <c r="E60" s="2"/>
      <c r="F60" s="16">
        <f t="shared" si="5"/>
        <v>755.41666666666663</v>
      </c>
      <c r="G60" s="23">
        <f t="shared" si="6"/>
        <v>752.5</v>
      </c>
      <c r="H60" s="5">
        <f t="shared" si="7"/>
        <v>1.06843853820598</v>
      </c>
      <c r="I60" s="5">
        <v>1.0351632765769903</v>
      </c>
      <c r="J60" s="23">
        <f t="shared" si="0"/>
        <v>776.68906750499718</v>
      </c>
      <c r="K60" s="23">
        <f t="shared" si="1"/>
        <v>798.21879999999987</v>
      </c>
      <c r="L60" s="23">
        <f t="shared" si="2"/>
        <v>826.28678843335319</v>
      </c>
      <c r="M60" s="9">
        <f t="shared" si="3"/>
        <v>2.7719886111135815E-2</v>
      </c>
    </row>
    <row r="61" spans="1:13" x14ac:dyDescent="0.35">
      <c r="A61" s="2">
        <v>60</v>
      </c>
      <c r="B61" s="2">
        <v>12</v>
      </c>
      <c r="C61" s="2">
        <v>1984</v>
      </c>
      <c r="D61" s="2">
        <v>1139</v>
      </c>
      <c r="E61" s="2"/>
      <c r="F61" s="16">
        <f t="shared" si="5"/>
        <v>762</v>
      </c>
      <c r="G61" s="23">
        <f t="shared" si="6"/>
        <v>758.70833333333326</v>
      </c>
      <c r="H61" s="5">
        <f t="shared" si="7"/>
        <v>1.5012356526992148</v>
      </c>
      <c r="I61" s="5">
        <v>1.4266005830974453</v>
      </c>
      <c r="J61" s="23">
        <f t="shared" si="0"/>
        <v>798.40146814393916</v>
      </c>
      <c r="K61" s="23">
        <f t="shared" si="1"/>
        <v>802.51199999999994</v>
      </c>
      <c r="L61" s="23">
        <f t="shared" si="2"/>
        <v>1144.8640871426969</v>
      </c>
      <c r="M61" s="9">
        <f t="shared" si="3"/>
        <v>5.1484522762922889E-3</v>
      </c>
    </row>
    <row r="62" spans="1:13" x14ac:dyDescent="0.35">
      <c r="A62" s="2">
        <v>61</v>
      </c>
      <c r="B62" s="2">
        <v>1</v>
      </c>
      <c r="C62" s="2">
        <v>1985</v>
      </c>
      <c r="D62" s="2">
        <v>711</v>
      </c>
      <c r="E62" s="2"/>
      <c r="F62" s="16">
        <f t="shared" si="5"/>
        <v>774.5</v>
      </c>
      <c r="G62" s="23">
        <f t="shared" si="6"/>
        <v>768.25</v>
      </c>
      <c r="H62" s="5">
        <f t="shared" si="7"/>
        <v>0.92547998698340384</v>
      </c>
      <c r="I62" s="5">
        <v>0.92122151498014071</v>
      </c>
      <c r="J62" s="23">
        <f t="shared" si="0"/>
        <v>771.80134032727995</v>
      </c>
      <c r="K62" s="23">
        <f t="shared" si="1"/>
        <v>806.80520000000001</v>
      </c>
      <c r="L62" s="23">
        <f t="shared" si="2"/>
        <v>743.24630863785546</v>
      </c>
      <c r="M62" s="9">
        <f t="shared" si="3"/>
        <v>4.535345799979671E-2</v>
      </c>
    </row>
    <row r="63" spans="1:13" x14ac:dyDescent="0.35">
      <c r="A63" s="2">
        <v>62</v>
      </c>
      <c r="B63" s="2">
        <v>2</v>
      </c>
      <c r="C63" s="2">
        <v>1985</v>
      </c>
      <c r="D63" s="2">
        <v>693</v>
      </c>
      <c r="E63" s="2"/>
      <c r="F63" s="16">
        <f t="shared" si="5"/>
        <v>776.5</v>
      </c>
      <c r="G63" s="23">
        <f t="shared" si="6"/>
        <v>775.5</v>
      </c>
      <c r="H63" s="5">
        <f t="shared" si="7"/>
        <v>0.8936170212765957</v>
      </c>
      <c r="I63" s="5">
        <v>0.86983928434633317</v>
      </c>
      <c r="J63" s="23">
        <f t="shared" si="0"/>
        <v>796.69889883253052</v>
      </c>
      <c r="K63" s="23">
        <f t="shared" si="1"/>
        <v>811.09839999999986</v>
      </c>
      <c r="L63" s="23">
        <f t="shared" si="2"/>
        <v>705.52525179045574</v>
      </c>
      <c r="M63" s="9">
        <f t="shared" si="3"/>
        <v>1.8073956407584042E-2</v>
      </c>
    </row>
    <row r="64" spans="1:13" x14ac:dyDescent="0.35">
      <c r="A64" s="2">
        <v>63</v>
      </c>
      <c r="B64" s="2">
        <v>3</v>
      </c>
      <c r="C64" s="2">
        <v>1985</v>
      </c>
      <c r="D64" s="2">
        <v>790</v>
      </c>
      <c r="E64" s="2"/>
      <c r="F64" s="16">
        <f t="shared" si="5"/>
        <v>781.83333333333337</v>
      </c>
      <c r="G64" s="23">
        <f t="shared" si="6"/>
        <v>779.16666666666674</v>
      </c>
      <c r="H64" s="5">
        <f t="shared" si="7"/>
        <v>1.013903743315508</v>
      </c>
      <c r="I64" s="5">
        <v>0.94963362321158284</v>
      </c>
      <c r="J64" s="23">
        <f t="shared" si="0"/>
        <v>831.89977765139042</v>
      </c>
      <c r="K64" s="23">
        <f t="shared" si="1"/>
        <v>815.39159999999993</v>
      </c>
      <c r="L64" s="23">
        <f t="shared" si="2"/>
        <v>774.3232794442896</v>
      </c>
      <c r="M64" s="9">
        <f t="shared" si="3"/>
        <v>1.9843950070519499E-2</v>
      </c>
    </row>
    <row r="65" spans="1:13" x14ac:dyDescent="0.35">
      <c r="A65" s="2">
        <v>64</v>
      </c>
      <c r="B65" s="2">
        <v>4</v>
      </c>
      <c r="C65" s="2">
        <v>1985</v>
      </c>
      <c r="D65" s="2">
        <v>754</v>
      </c>
      <c r="E65" s="2"/>
      <c r="F65" s="16">
        <f t="shared" si="5"/>
        <v>790.41666666666663</v>
      </c>
      <c r="G65" s="23">
        <f t="shared" si="6"/>
        <v>786.125</v>
      </c>
      <c r="H65" s="5">
        <f t="shared" si="7"/>
        <v>0.95913499761488308</v>
      </c>
      <c r="I65" s="5">
        <v>0.9517704709425957</v>
      </c>
      <c r="J65" s="23">
        <f t="shared" si="0"/>
        <v>792.20780957121769</v>
      </c>
      <c r="K65" s="23">
        <f t="shared" si="1"/>
        <v>819.6848</v>
      </c>
      <c r="L65" s="23">
        <f t="shared" si="2"/>
        <v>780.15178812048737</v>
      </c>
      <c r="M65" s="9">
        <f t="shared" si="3"/>
        <v>3.4684069125314812E-2</v>
      </c>
    </row>
    <row r="66" spans="1:13" x14ac:dyDescent="0.35">
      <c r="A66" s="2">
        <v>65</v>
      </c>
      <c r="B66" s="2">
        <v>5</v>
      </c>
      <c r="C66" s="2">
        <v>1985</v>
      </c>
      <c r="D66" s="2">
        <v>799</v>
      </c>
      <c r="E66" s="2"/>
      <c r="F66" s="16">
        <f t="shared" si="5"/>
        <v>794.41666666666663</v>
      </c>
      <c r="G66" s="23">
        <f t="shared" si="6"/>
        <v>792.41666666666663</v>
      </c>
      <c r="H66" s="5">
        <f t="shared" si="7"/>
        <v>1.0083079188137554</v>
      </c>
      <c r="I66" s="5">
        <v>1.0209955762656295</v>
      </c>
      <c r="J66" s="23">
        <f t="shared" si="0"/>
        <v>782.56950233066084</v>
      </c>
      <c r="K66" s="23">
        <f t="shared" si="1"/>
        <v>823.97799999999995</v>
      </c>
      <c r="L66" s="23">
        <f t="shared" si="2"/>
        <v>841.2778929402009</v>
      </c>
      <c r="M66" s="9">
        <f t="shared" si="3"/>
        <v>5.2913508060326533E-2</v>
      </c>
    </row>
    <row r="67" spans="1:13" x14ac:dyDescent="0.35">
      <c r="A67" s="2">
        <v>66</v>
      </c>
      <c r="B67" s="2">
        <v>6</v>
      </c>
      <c r="C67" s="2">
        <v>1985</v>
      </c>
      <c r="D67" s="2">
        <v>824</v>
      </c>
      <c r="E67" s="2"/>
      <c r="F67" s="16">
        <f t="shared" si="5"/>
        <v>798.16666666666663</v>
      </c>
      <c r="G67" s="23">
        <f t="shared" si="6"/>
        <v>796.29166666666663</v>
      </c>
      <c r="H67" s="5">
        <f t="shared" si="7"/>
        <v>1.0347967139343834</v>
      </c>
      <c r="I67" s="5">
        <v>1.0258586651849506</v>
      </c>
      <c r="J67" s="23">
        <f t="shared" ref="J67:J130" si="8">D67/I67</f>
        <v>803.22955584865304</v>
      </c>
      <c r="K67" s="23">
        <f t="shared" ref="K67:K130" si="9">544.92+4.2932*A67</f>
        <v>828.27119999999991</v>
      </c>
      <c r="L67" s="23">
        <f t="shared" ref="L67:L130" si="10">K67*I67</f>
        <v>849.68918764313719</v>
      </c>
      <c r="M67" s="9">
        <f t="shared" ref="M67:M130" si="11">ABS(D67-L67)/D67</f>
        <v>3.1176198596040278E-2</v>
      </c>
    </row>
    <row r="68" spans="1:13" x14ac:dyDescent="0.35">
      <c r="A68" s="2">
        <v>67</v>
      </c>
      <c r="B68" s="2">
        <v>7</v>
      </c>
      <c r="C68" s="2">
        <v>1985</v>
      </c>
      <c r="D68" s="2">
        <v>854</v>
      </c>
      <c r="E68" s="2"/>
      <c r="F68" s="16">
        <f t="shared" si="5"/>
        <v>802.33333333333337</v>
      </c>
      <c r="G68" s="23">
        <f t="shared" si="6"/>
        <v>800.25</v>
      </c>
      <c r="H68" s="5">
        <f t="shared" si="7"/>
        <v>1.0671665104654795</v>
      </c>
      <c r="I68" s="5">
        <v>1.074335618594892</v>
      </c>
      <c r="J68" s="23">
        <f t="shared" si="8"/>
        <v>794.9098821808908</v>
      </c>
      <c r="K68" s="23">
        <f t="shared" si="9"/>
        <v>832.56439999999998</v>
      </c>
      <c r="L68" s="23">
        <f t="shared" si="10"/>
        <v>894.45358969408505</v>
      </c>
      <c r="M68" s="9">
        <f t="shared" si="11"/>
        <v>4.736954296731271E-2</v>
      </c>
    </row>
    <row r="69" spans="1:13" x14ac:dyDescent="0.35">
      <c r="A69" s="2">
        <v>68</v>
      </c>
      <c r="B69" s="2">
        <v>8</v>
      </c>
      <c r="C69" s="2">
        <v>1985</v>
      </c>
      <c r="D69" s="2">
        <v>810</v>
      </c>
      <c r="E69" s="2"/>
      <c r="F69" s="16">
        <f t="shared" si="5"/>
        <v>804.75</v>
      </c>
      <c r="G69" s="23">
        <f t="shared" si="6"/>
        <v>803.54166666666674</v>
      </c>
      <c r="H69" s="5">
        <f t="shared" si="7"/>
        <v>1.0080373347161005</v>
      </c>
      <c r="I69" s="5">
        <v>1.0436709597125189</v>
      </c>
      <c r="J69" s="23">
        <f t="shared" si="8"/>
        <v>776.10667659385297</v>
      </c>
      <c r="K69" s="23">
        <f t="shared" si="9"/>
        <v>836.85759999999993</v>
      </c>
      <c r="L69" s="23">
        <f t="shared" si="10"/>
        <v>873.40397453471519</v>
      </c>
      <c r="M69" s="9">
        <f t="shared" si="11"/>
        <v>7.8276511771253318E-2</v>
      </c>
    </row>
    <row r="70" spans="1:13" x14ac:dyDescent="0.35">
      <c r="A70" s="2">
        <v>69</v>
      </c>
      <c r="B70" s="2">
        <v>9</v>
      </c>
      <c r="C70" s="2">
        <v>1985</v>
      </c>
      <c r="D70" s="2">
        <v>798</v>
      </c>
      <c r="E70" s="2"/>
      <c r="F70" s="16">
        <f t="shared" si="5"/>
        <v>809.33333333333337</v>
      </c>
      <c r="G70" s="23">
        <f t="shared" si="6"/>
        <v>807.04166666666674</v>
      </c>
      <c r="H70" s="5">
        <f t="shared" si="7"/>
        <v>0.98879653053848926</v>
      </c>
      <c r="I70" s="5">
        <v>0.98009527408841146</v>
      </c>
      <c r="J70" s="23">
        <f t="shared" si="8"/>
        <v>814.20655837997117</v>
      </c>
      <c r="K70" s="23">
        <f t="shared" si="9"/>
        <v>841.15079999999989</v>
      </c>
      <c r="L70" s="23">
        <f t="shared" si="10"/>
        <v>824.40792387568649</v>
      </c>
      <c r="M70" s="9">
        <f t="shared" si="11"/>
        <v>3.3092636435697362E-2</v>
      </c>
    </row>
    <row r="71" spans="1:13" x14ac:dyDescent="0.35">
      <c r="A71" s="2">
        <v>70</v>
      </c>
      <c r="B71" s="2">
        <v>10</v>
      </c>
      <c r="C71" s="2">
        <v>1985</v>
      </c>
      <c r="D71" s="2">
        <v>807</v>
      </c>
      <c r="E71" s="2"/>
      <c r="F71" s="16">
        <f t="shared" si="5"/>
        <v>813.25</v>
      </c>
      <c r="G71" s="23">
        <f t="shared" si="6"/>
        <v>811.29166666666674</v>
      </c>
      <c r="H71" s="5">
        <f t="shared" si="7"/>
        <v>0.99471008165990438</v>
      </c>
      <c r="I71" s="5">
        <v>1.0038502199915149</v>
      </c>
      <c r="J71" s="23">
        <f t="shared" si="8"/>
        <v>803.904789707394</v>
      </c>
      <c r="K71" s="23">
        <f t="shared" si="9"/>
        <v>845.44399999999996</v>
      </c>
      <c r="L71" s="23">
        <f t="shared" si="10"/>
        <v>848.69914539050626</v>
      </c>
      <c r="M71" s="9">
        <f t="shared" si="11"/>
        <v>5.1671803457876406E-2</v>
      </c>
    </row>
    <row r="72" spans="1:13" x14ac:dyDescent="0.35">
      <c r="A72" s="2">
        <v>71</v>
      </c>
      <c r="B72" s="2">
        <v>11</v>
      </c>
      <c r="C72" s="2">
        <v>1985</v>
      </c>
      <c r="D72" s="2">
        <v>832</v>
      </c>
      <c r="E72" s="2"/>
      <c r="F72" s="16">
        <f t="shared" si="5"/>
        <v>815.25</v>
      </c>
      <c r="G72" s="23">
        <f t="shared" si="6"/>
        <v>814.25</v>
      </c>
      <c r="H72" s="5">
        <f t="shared" si="7"/>
        <v>1.0217992017193736</v>
      </c>
      <c r="I72" s="5">
        <v>1.0351632765769903</v>
      </c>
      <c r="J72" s="23">
        <f t="shared" si="8"/>
        <v>803.73794050268361</v>
      </c>
      <c r="K72" s="23">
        <f t="shared" si="9"/>
        <v>849.73719999999992</v>
      </c>
      <c r="L72" s="23">
        <f t="shared" si="10"/>
        <v>879.61674418135715</v>
      </c>
      <c r="M72" s="9">
        <f t="shared" si="11"/>
        <v>5.7231663679515807E-2</v>
      </c>
    </row>
    <row r="73" spans="1:13" x14ac:dyDescent="0.35">
      <c r="A73" s="2">
        <v>72</v>
      </c>
      <c r="B73" s="2">
        <v>12</v>
      </c>
      <c r="C73" s="2">
        <v>1985</v>
      </c>
      <c r="D73" s="2">
        <v>1142</v>
      </c>
      <c r="E73" s="2"/>
      <c r="F73" s="16">
        <f t="shared" si="5"/>
        <v>817.58333333333337</v>
      </c>
      <c r="G73" s="23">
        <f t="shared" si="6"/>
        <v>816.41666666666674</v>
      </c>
      <c r="H73" s="5">
        <f t="shared" si="7"/>
        <v>1.3987955496580584</v>
      </c>
      <c r="I73" s="5">
        <v>1.4266005830974453</v>
      </c>
      <c r="J73" s="23">
        <f t="shared" si="8"/>
        <v>800.50436928918214</v>
      </c>
      <c r="K73" s="23">
        <f t="shared" si="9"/>
        <v>854.03039999999987</v>
      </c>
      <c r="L73" s="23">
        <f t="shared" si="10"/>
        <v>1218.3602666229442</v>
      </c>
      <c r="M73" s="9">
        <f t="shared" si="11"/>
        <v>6.6865382331825055E-2</v>
      </c>
    </row>
    <row r="74" spans="1:13" x14ac:dyDescent="0.35">
      <c r="A74" s="2">
        <v>73</v>
      </c>
      <c r="B74" s="2">
        <v>1</v>
      </c>
      <c r="C74" s="2">
        <v>1986</v>
      </c>
      <c r="D74" s="2">
        <v>740</v>
      </c>
      <c r="E74" s="2"/>
      <c r="F74" s="16">
        <f t="shared" si="5"/>
        <v>817.83333333333337</v>
      </c>
      <c r="G74" s="23">
        <f t="shared" si="6"/>
        <v>817.70833333333337</v>
      </c>
      <c r="H74" s="5">
        <f t="shared" si="7"/>
        <v>0.90496815286624199</v>
      </c>
      <c r="I74" s="5">
        <v>0.92122151498014071</v>
      </c>
      <c r="J74" s="23">
        <f t="shared" si="8"/>
        <v>803.28128247846291</v>
      </c>
      <c r="K74" s="23">
        <f t="shared" si="9"/>
        <v>858.32359999999994</v>
      </c>
      <c r="L74" s="23">
        <f t="shared" si="10"/>
        <v>790.70616713520826</v>
      </c>
      <c r="M74" s="9">
        <f t="shared" si="11"/>
        <v>6.8521847480011167E-2</v>
      </c>
    </row>
    <row r="75" spans="1:13" x14ac:dyDescent="0.35">
      <c r="A75" s="2">
        <v>74</v>
      </c>
      <c r="B75" s="2">
        <v>2</v>
      </c>
      <c r="C75" s="2">
        <v>1986</v>
      </c>
      <c r="D75" s="2">
        <v>713</v>
      </c>
      <c r="E75" s="2"/>
      <c r="F75" s="16">
        <f t="shared" si="5"/>
        <v>820.25</v>
      </c>
      <c r="G75" s="23">
        <f t="shared" si="6"/>
        <v>819.04166666666674</v>
      </c>
      <c r="H75" s="5">
        <f t="shared" si="7"/>
        <v>0.87052958233708089</v>
      </c>
      <c r="I75" s="5">
        <v>0.86983928434633317</v>
      </c>
      <c r="J75" s="23">
        <f t="shared" si="8"/>
        <v>819.69165204559056</v>
      </c>
      <c r="K75" s="23">
        <f t="shared" si="9"/>
        <v>862.61680000000001</v>
      </c>
      <c r="L75" s="23">
        <f t="shared" si="10"/>
        <v>750.33797997712406</v>
      </c>
      <c r="M75" s="9">
        <f t="shared" si="11"/>
        <v>5.2367433348000092E-2</v>
      </c>
    </row>
    <row r="76" spans="1:13" x14ac:dyDescent="0.35">
      <c r="A76" s="2">
        <v>75</v>
      </c>
      <c r="B76" s="2">
        <v>3</v>
      </c>
      <c r="C76" s="2">
        <v>1986</v>
      </c>
      <c r="D76" s="2">
        <v>791</v>
      </c>
      <c r="E76" s="2"/>
      <c r="F76" s="16">
        <f t="shared" si="5"/>
        <v>821.91666666666663</v>
      </c>
      <c r="G76" s="23">
        <f t="shared" si="6"/>
        <v>821.08333333333326</v>
      </c>
      <c r="H76" s="5">
        <f t="shared" si="7"/>
        <v>0.96336141276768505</v>
      </c>
      <c r="I76" s="5">
        <v>0.94963362321158284</v>
      </c>
      <c r="J76" s="23">
        <f t="shared" si="8"/>
        <v>832.95281534462003</v>
      </c>
      <c r="K76" s="23">
        <f t="shared" si="9"/>
        <v>866.90999999999985</v>
      </c>
      <c r="L76" s="23">
        <f t="shared" si="10"/>
        <v>823.24688429835317</v>
      </c>
      <c r="M76" s="9">
        <f t="shared" si="11"/>
        <v>4.0767236786792879E-2</v>
      </c>
    </row>
    <row r="77" spans="1:13" x14ac:dyDescent="0.35">
      <c r="A77" s="2">
        <v>76</v>
      </c>
      <c r="B77" s="2">
        <v>4</v>
      </c>
      <c r="C77" s="2">
        <v>1986</v>
      </c>
      <c r="D77" s="2">
        <v>768</v>
      </c>
      <c r="E77" s="2"/>
      <c r="F77" s="16">
        <f t="shared" si="5"/>
        <v>822</v>
      </c>
      <c r="G77" s="23">
        <f t="shared" si="6"/>
        <v>821.95833333333326</v>
      </c>
      <c r="H77" s="5">
        <f t="shared" si="7"/>
        <v>0.93435393116033871</v>
      </c>
      <c r="I77" s="5">
        <v>0.9517704709425957</v>
      </c>
      <c r="J77" s="23">
        <f t="shared" si="8"/>
        <v>806.91723839614747</v>
      </c>
      <c r="K77" s="23">
        <f t="shared" si="9"/>
        <v>871.20319999999992</v>
      </c>
      <c r="L77" s="23">
        <f t="shared" si="10"/>
        <v>829.18547995069628</v>
      </c>
      <c r="M77" s="9">
        <f t="shared" si="11"/>
        <v>7.9668593685802438E-2</v>
      </c>
    </row>
    <row r="78" spans="1:13" x14ac:dyDescent="0.35">
      <c r="A78" s="2">
        <v>77</v>
      </c>
      <c r="B78" s="2">
        <v>5</v>
      </c>
      <c r="C78" s="2">
        <v>1986</v>
      </c>
      <c r="D78" s="2">
        <v>846</v>
      </c>
      <c r="E78" s="2"/>
      <c r="F78" s="16">
        <f t="shared" si="5"/>
        <v>823.16666666666663</v>
      </c>
      <c r="G78" s="23">
        <f t="shared" si="6"/>
        <v>822.58333333333326</v>
      </c>
      <c r="H78" s="5">
        <f t="shared" si="7"/>
        <v>1.0284672272312836</v>
      </c>
      <c r="I78" s="5">
        <v>1.0209955762656295</v>
      </c>
      <c r="J78" s="23">
        <f t="shared" si="8"/>
        <v>828.60300246775853</v>
      </c>
      <c r="K78" s="23">
        <f t="shared" si="9"/>
        <v>875.49639999999999</v>
      </c>
      <c r="L78" s="23">
        <f t="shared" si="10"/>
        <v>893.87795143648407</v>
      </c>
      <c r="M78" s="9">
        <f t="shared" si="11"/>
        <v>5.6593323210974072E-2</v>
      </c>
    </row>
    <row r="79" spans="1:13" x14ac:dyDescent="0.35">
      <c r="A79" s="2">
        <v>78</v>
      </c>
      <c r="B79" s="2">
        <v>6</v>
      </c>
      <c r="C79" s="2">
        <v>1986</v>
      </c>
      <c r="D79" s="2">
        <v>884</v>
      </c>
      <c r="E79" s="2"/>
      <c r="F79" s="16">
        <f t="shared" ref="F79:F142" si="12">AVERAGE(D67:D78)</f>
        <v>827.08333333333337</v>
      </c>
      <c r="G79" s="23">
        <f t="shared" si="6"/>
        <v>825.125</v>
      </c>
      <c r="H79" s="5">
        <f t="shared" si="7"/>
        <v>1.0713528253294955</v>
      </c>
      <c r="I79" s="5">
        <v>1.0258586651849506</v>
      </c>
      <c r="J79" s="23">
        <f t="shared" si="8"/>
        <v>861.71714486675887</v>
      </c>
      <c r="K79" s="23">
        <f t="shared" si="9"/>
        <v>879.78959999999995</v>
      </c>
      <c r="L79" s="23">
        <f t="shared" si="10"/>
        <v>902.53978469960157</v>
      </c>
      <c r="M79" s="9">
        <f t="shared" si="11"/>
        <v>2.0972607126246118E-2</v>
      </c>
    </row>
    <row r="80" spans="1:13" x14ac:dyDescent="0.35">
      <c r="A80" s="2">
        <v>79</v>
      </c>
      <c r="B80" s="2">
        <v>7</v>
      </c>
      <c r="C80" s="2">
        <v>1986</v>
      </c>
      <c r="D80" s="2">
        <v>886</v>
      </c>
      <c r="E80" s="2"/>
      <c r="F80" s="16">
        <f t="shared" si="12"/>
        <v>832.08333333333337</v>
      </c>
      <c r="G80" s="23">
        <f t="shared" ref="G80:G143" si="13">AVERAGE(F79:F80)</f>
        <v>829.58333333333337</v>
      </c>
      <c r="H80" s="5">
        <f t="shared" ref="H80:H143" si="14">D80/G80</f>
        <v>1.0680060271220491</v>
      </c>
      <c r="I80" s="5">
        <v>1.074335618594892</v>
      </c>
      <c r="J80" s="23">
        <f t="shared" si="8"/>
        <v>824.69573256705996</v>
      </c>
      <c r="K80" s="23">
        <f t="shared" si="9"/>
        <v>884.08279999999991</v>
      </c>
      <c r="L80" s="23">
        <f t="shared" si="10"/>
        <v>949.80164182710405</v>
      </c>
      <c r="M80" s="9">
        <f t="shared" si="11"/>
        <v>7.2010882423368006E-2</v>
      </c>
    </row>
    <row r="81" spans="1:13" x14ac:dyDescent="0.35">
      <c r="A81" s="2">
        <v>80</v>
      </c>
      <c r="B81" s="2">
        <v>8</v>
      </c>
      <c r="C81" s="2">
        <v>1986</v>
      </c>
      <c r="D81" s="2">
        <v>878</v>
      </c>
      <c r="E81" s="2"/>
      <c r="F81" s="16">
        <f t="shared" si="12"/>
        <v>834.75</v>
      </c>
      <c r="G81" s="23">
        <f t="shared" si="13"/>
        <v>833.41666666666674</v>
      </c>
      <c r="H81" s="5">
        <f t="shared" si="14"/>
        <v>1.0534946505349465</v>
      </c>
      <c r="I81" s="5">
        <v>1.0436709597125189</v>
      </c>
      <c r="J81" s="23">
        <f t="shared" si="8"/>
        <v>841.2613111721023</v>
      </c>
      <c r="K81" s="23">
        <f t="shared" si="9"/>
        <v>888.37599999999998</v>
      </c>
      <c r="L81" s="23">
        <f t="shared" si="10"/>
        <v>927.17223250556867</v>
      </c>
      <c r="M81" s="9">
        <f t="shared" si="11"/>
        <v>5.6004820621376621E-2</v>
      </c>
    </row>
    <row r="82" spans="1:13" x14ac:dyDescent="0.35">
      <c r="A82" s="2">
        <v>81</v>
      </c>
      <c r="B82" s="2">
        <v>9</v>
      </c>
      <c r="C82" s="2">
        <v>1986</v>
      </c>
      <c r="D82" s="2">
        <v>813</v>
      </c>
      <c r="E82" s="2"/>
      <c r="F82" s="16">
        <f t="shared" si="12"/>
        <v>840.41666666666663</v>
      </c>
      <c r="G82" s="23">
        <f t="shared" si="13"/>
        <v>837.58333333333326</v>
      </c>
      <c r="H82" s="5">
        <f t="shared" si="14"/>
        <v>0.97064968659834849</v>
      </c>
      <c r="I82" s="5">
        <v>0.98009527408841146</v>
      </c>
      <c r="J82" s="23">
        <f t="shared" si="8"/>
        <v>829.5111929359856</v>
      </c>
      <c r="K82" s="23">
        <f t="shared" si="9"/>
        <v>892.66919999999993</v>
      </c>
      <c r="L82" s="23">
        <f t="shared" si="10"/>
        <v>874.90086424428296</v>
      </c>
      <c r="M82" s="9">
        <f t="shared" si="11"/>
        <v>7.6138824408712127E-2</v>
      </c>
    </row>
    <row r="83" spans="1:13" x14ac:dyDescent="0.35">
      <c r="A83" s="2">
        <v>82</v>
      </c>
      <c r="B83" s="2">
        <v>10</v>
      </c>
      <c r="C83" s="2">
        <v>1986</v>
      </c>
      <c r="D83" s="2">
        <v>840</v>
      </c>
      <c r="E83" s="2"/>
      <c r="F83" s="16">
        <f t="shared" si="12"/>
        <v>841.66666666666663</v>
      </c>
      <c r="G83" s="23">
        <f t="shared" si="13"/>
        <v>841.04166666666663</v>
      </c>
      <c r="H83" s="5">
        <f t="shared" si="14"/>
        <v>0.99876145652712411</v>
      </c>
      <c r="I83" s="5">
        <v>1.0038502199915149</v>
      </c>
      <c r="J83" s="23">
        <f t="shared" si="8"/>
        <v>836.77821976977816</v>
      </c>
      <c r="K83" s="23">
        <f t="shared" si="9"/>
        <v>896.96239999999989</v>
      </c>
      <c r="L83" s="23">
        <f t="shared" si="10"/>
        <v>900.41590256411712</v>
      </c>
      <c r="M83" s="9">
        <f t="shared" si="11"/>
        <v>7.192369352871085E-2</v>
      </c>
    </row>
    <row r="84" spans="1:13" x14ac:dyDescent="0.35">
      <c r="A84" s="2">
        <v>83</v>
      </c>
      <c r="B84" s="2">
        <v>11</v>
      </c>
      <c r="C84" s="2">
        <v>1986</v>
      </c>
      <c r="D84" s="2">
        <v>884</v>
      </c>
      <c r="E84" s="2"/>
      <c r="F84" s="16">
        <f t="shared" si="12"/>
        <v>844.41666666666663</v>
      </c>
      <c r="G84" s="23">
        <f t="shared" si="13"/>
        <v>843.04166666666663</v>
      </c>
      <c r="H84" s="5">
        <f t="shared" si="14"/>
        <v>1.0485839964414572</v>
      </c>
      <c r="I84" s="5">
        <v>1.0351632765769903</v>
      </c>
      <c r="J84" s="23">
        <f t="shared" si="8"/>
        <v>853.97156178410137</v>
      </c>
      <c r="K84" s="23">
        <f t="shared" si="9"/>
        <v>901.25559999999996</v>
      </c>
      <c r="L84" s="23">
        <f t="shared" si="10"/>
        <v>932.94669992936122</v>
      </c>
      <c r="M84" s="9">
        <f t="shared" si="11"/>
        <v>5.536957005583848E-2</v>
      </c>
    </row>
    <row r="85" spans="1:13" x14ac:dyDescent="0.35">
      <c r="A85" s="2">
        <v>84</v>
      </c>
      <c r="B85" s="2">
        <v>12</v>
      </c>
      <c r="C85" s="2">
        <v>1986</v>
      </c>
      <c r="D85" s="2">
        <v>1245</v>
      </c>
      <c r="E85" s="2"/>
      <c r="F85" s="16">
        <f t="shared" si="12"/>
        <v>848.75</v>
      </c>
      <c r="G85" s="23">
        <f t="shared" si="13"/>
        <v>846.58333333333326</v>
      </c>
      <c r="H85" s="5">
        <f t="shared" si="14"/>
        <v>1.4706171867309776</v>
      </c>
      <c r="I85" s="5">
        <v>1.4266005830974453</v>
      </c>
      <c r="J85" s="23">
        <f t="shared" si="8"/>
        <v>872.70397527585976</v>
      </c>
      <c r="K85" s="23">
        <f t="shared" si="9"/>
        <v>905.54879999999991</v>
      </c>
      <c r="L85" s="23">
        <f t="shared" si="10"/>
        <v>1291.8564461031917</v>
      </c>
      <c r="M85" s="9">
        <f t="shared" si="11"/>
        <v>3.7635699681278501E-2</v>
      </c>
    </row>
    <row r="86" spans="1:13" x14ac:dyDescent="0.35">
      <c r="A86" s="2">
        <v>85</v>
      </c>
      <c r="B86" s="2">
        <v>1</v>
      </c>
      <c r="C86" s="2">
        <v>1987</v>
      </c>
      <c r="D86" s="2">
        <v>796</v>
      </c>
      <c r="E86" s="2"/>
      <c r="F86" s="16">
        <f t="shared" si="12"/>
        <v>857.33333333333337</v>
      </c>
      <c r="G86" s="23">
        <f t="shared" si="13"/>
        <v>853.04166666666674</v>
      </c>
      <c r="H86" s="5">
        <f t="shared" si="14"/>
        <v>0.93313144141063831</v>
      </c>
      <c r="I86" s="5">
        <v>0.92122151498014071</v>
      </c>
      <c r="J86" s="23">
        <f t="shared" si="8"/>
        <v>864.07013628764389</v>
      </c>
      <c r="K86" s="23">
        <f t="shared" si="9"/>
        <v>909.84199999999987</v>
      </c>
      <c r="L86" s="23">
        <f t="shared" si="10"/>
        <v>838.16602563256106</v>
      </c>
      <c r="M86" s="9">
        <f t="shared" si="11"/>
        <v>5.2972394010755097E-2</v>
      </c>
    </row>
    <row r="87" spans="1:13" x14ac:dyDescent="0.35">
      <c r="A87" s="2">
        <v>86</v>
      </c>
      <c r="B87" s="2">
        <v>2</v>
      </c>
      <c r="C87" s="2">
        <v>1987</v>
      </c>
      <c r="D87" s="2">
        <v>750</v>
      </c>
      <c r="E87" s="2"/>
      <c r="F87" s="16">
        <f t="shared" si="12"/>
        <v>862</v>
      </c>
      <c r="G87" s="23">
        <f t="shared" si="13"/>
        <v>859.66666666666674</v>
      </c>
      <c r="H87" s="5">
        <f t="shared" si="14"/>
        <v>0.87243117487398214</v>
      </c>
      <c r="I87" s="5">
        <v>0.86983928434633317</v>
      </c>
      <c r="J87" s="23">
        <f t="shared" si="8"/>
        <v>862.22824548975154</v>
      </c>
      <c r="K87" s="23">
        <f t="shared" si="9"/>
        <v>914.13519999999994</v>
      </c>
      <c r="L87" s="23">
        <f t="shared" si="10"/>
        <v>795.15070816379205</v>
      </c>
      <c r="M87" s="9">
        <f t="shared" si="11"/>
        <v>6.0200944218389396E-2</v>
      </c>
    </row>
    <row r="88" spans="1:13" x14ac:dyDescent="0.35">
      <c r="A88" s="2">
        <v>87</v>
      </c>
      <c r="B88" s="2">
        <v>3</v>
      </c>
      <c r="C88" s="2">
        <v>1987</v>
      </c>
      <c r="D88" s="2">
        <v>834</v>
      </c>
      <c r="E88" s="2"/>
      <c r="F88" s="16">
        <f t="shared" si="12"/>
        <v>865.08333333333337</v>
      </c>
      <c r="G88" s="23">
        <f t="shared" si="13"/>
        <v>863.54166666666674</v>
      </c>
      <c r="H88" s="5">
        <f t="shared" si="14"/>
        <v>0.96579010856453551</v>
      </c>
      <c r="I88" s="5">
        <v>0.94963362321158284</v>
      </c>
      <c r="J88" s="23">
        <f t="shared" si="8"/>
        <v>878.23343615349313</v>
      </c>
      <c r="K88" s="23">
        <f t="shared" si="9"/>
        <v>918.42840000000001</v>
      </c>
      <c r="L88" s="23">
        <f t="shared" si="10"/>
        <v>872.17048915241685</v>
      </c>
      <c r="M88" s="9">
        <f t="shared" si="11"/>
        <v>4.5767972604816368E-2</v>
      </c>
    </row>
    <row r="89" spans="1:13" x14ac:dyDescent="0.35">
      <c r="A89" s="2">
        <v>88</v>
      </c>
      <c r="B89" s="2">
        <v>4</v>
      </c>
      <c r="C89" s="2">
        <v>1987</v>
      </c>
      <c r="D89" s="2">
        <v>838</v>
      </c>
      <c r="E89" s="2"/>
      <c r="F89" s="16">
        <f t="shared" si="12"/>
        <v>868.66666666666663</v>
      </c>
      <c r="G89" s="23">
        <f t="shared" si="13"/>
        <v>866.875</v>
      </c>
      <c r="H89" s="5">
        <f t="shared" si="14"/>
        <v>0.96669069935111751</v>
      </c>
      <c r="I89" s="5">
        <v>0.9517704709425957</v>
      </c>
      <c r="J89" s="23">
        <f t="shared" si="8"/>
        <v>880.46438252079622</v>
      </c>
      <c r="K89" s="23">
        <f t="shared" si="9"/>
        <v>922.72159999999985</v>
      </c>
      <c r="L89" s="23">
        <f t="shared" si="10"/>
        <v>878.2191717809053</v>
      </c>
      <c r="M89" s="9">
        <f t="shared" si="11"/>
        <v>4.7994238402034962E-2</v>
      </c>
    </row>
    <row r="90" spans="1:13" x14ac:dyDescent="0.35">
      <c r="A90" s="2">
        <v>89</v>
      </c>
      <c r="B90" s="2">
        <v>5</v>
      </c>
      <c r="C90" s="2">
        <v>1987</v>
      </c>
      <c r="D90" s="2">
        <v>902</v>
      </c>
      <c r="E90" s="2"/>
      <c r="F90" s="16">
        <f t="shared" si="12"/>
        <v>874.5</v>
      </c>
      <c r="G90" s="23">
        <f t="shared" si="13"/>
        <v>871.58333333333326</v>
      </c>
      <c r="H90" s="5">
        <f t="shared" si="14"/>
        <v>1.0348981738215892</v>
      </c>
      <c r="I90" s="5">
        <v>1.0209955762656295</v>
      </c>
      <c r="J90" s="23">
        <f t="shared" si="8"/>
        <v>883.45142816302393</v>
      </c>
      <c r="K90" s="23">
        <f t="shared" si="9"/>
        <v>927.01479999999992</v>
      </c>
      <c r="L90" s="23">
        <f t="shared" si="10"/>
        <v>946.47800993276724</v>
      </c>
      <c r="M90" s="9">
        <f t="shared" si="11"/>
        <v>4.931043229796811E-2</v>
      </c>
    </row>
    <row r="91" spans="1:13" x14ac:dyDescent="0.35">
      <c r="A91" s="2">
        <v>90</v>
      </c>
      <c r="B91" s="2">
        <v>6</v>
      </c>
      <c r="C91" s="2">
        <v>1987</v>
      </c>
      <c r="D91" s="2">
        <v>895</v>
      </c>
      <c r="E91" s="2"/>
      <c r="F91" s="16">
        <f t="shared" si="12"/>
        <v>879.16666666666663</v>
      </c>
      <c r="G91" s="23">
        <f t="shared" si="13"/>
        <v>876.83333333333326</v>
      </c>
      <c r="H91" s="5">
        <f t="shared" si="14"/>
        <v>1.020718494582779</v>
      </c>
      <c r="I91" s="5">
        <v>1.0258586651849506</v>
      </c>
      <c r="J91" s="23">
        <f t="shared" si="8"/>
        <v>872.43986952007833</v>
      </c>
      <c r="K91" s="23">
        <f t="shared" si="9"/>
        <v>931.30799999999999</v>
      </c>
      <c r="L91" s="23">
        <f t="shared" si="10"/>
        <v>955.39038175606595</v>
      </c>
      <c r="M91" s="9">
        <f t="shared" si="11"/>
        <v>6.7475286878285981E-2</v>
      </c>
    </row>
    <row r="92" spans="1:13" x14ac:dyDescent="0.35">
      <c r="A92" s="2">
        <v>91</v>
      </c>
      <c r="B92" s="2">
        <v>7</v>
      </c>
      <c r="C92" s="2">
        <v>1987</v>
      </c>
      <c r="D92" s="2">
        <v>962</v>
      </c>
      <c r="E92" s="2"/>
      <c r="F92" s="16">
        <f t="shared" si="12"/>
        <v>880.08333333333337</v>
      </c>
      <c r="G92" s="23">
        <f t="shared" si="13"/>
        <v>879.625</v>
      </c>
      <c r="H92" s="5">
        <f t="shared" si="14"/>
        <v>1.0936478613045333</v>
      </c>
      <c r="I92" s="5">
        <v>1.074335618594892</v>
      </c>
      <c r="J92" s="23">
        <f t="shared" si="8"/>
        <v>895.43712723421186</v>
      </c>
      <c r="K92" s="23">
        <f t="shared" si="9"/>
        <v>935.60119999999995</v>
      </c>
      <c r="L92" s="23">
        <f t="shared" si="10"/>
        <v>1005.1496939601233</v>
      </c>
      <c r="M92" s="9">
        <f t="shared" si="11"/>
        <v>4.485415172569987E-2</v>
      </c>
    </row>
    <row r="93" spans="1:13" x14ac:dyDescent="0.35">
      <c r="A93" s="2">
        <v>92</v>
      </c>
      <c r="B93" s="2">
        <v>8</v>
      </c>
      <c r="C93" s="2">
        <v>1987</v>
      </c>
      <c r="D93" s="2">
        <v>990</v>
      </c>
      <c r="E93" s="2"/>
      <c r="F93" s="16">
        <f t="shared" si="12"/>
        <v>886.41666666666663</v>
      </c>
      <c r="G93" s="23">
        <f t="shared" si="13"/>
        <v>883.25</v>
      </c>
      <c r="H93" s="5">
        <f t="shared" si="14"/>
        <v>1.120860458533824</v>
      </c>
      <c r="I93" s="5">
        <v>1.0436709597125189</v>
      </c>
      <c r="J93" s="23">
        <f t="shared" si="8"/>
        <v>948.57482694804241</v>
      </c>
      <c r="K93" s="23">
        <f t="shared" si="9"/>
        <v>939.89439999999991</v>
      </c>
      <c r="L93" s="23">
        <f t="shared" si="10"/>
        <v>980.94049047642204</v>
      </c>
      <c r="M93" s="9">
        <f t="shared" si="11"/>
        <v>9.1510197207858163E-3</v>
      </c>
    </row>
    <row r="94" spans="1:13" x14ac:dyDescent="0.35">
      <c r="A94" s="2">
        <v>93</v>
      </c>
      <c r="B94" s="2">
        <v>9</v>
      </c>
      <c r="C94" s="2">
        <v>1987</v>
      </c>
      <c r="D94" s="2">
        <v>882</v>
      </c>
      <c r="E94" s="2"/>
      <c r="F94" s="16">
        <f t="shared" si="12"/>
        <v>895.75</v>
      </c>
      <c r="G94" s="23">
        <f t="shared" si="13"/>
        <v>891.08333333333326</v>
      </c>
      <c r="H94" s="5">
        <f t="shared" si="14"/>
        <v>0.9898064154119518</v>
      </c>
      <c r="I94" s="5">
        <v>0.98009527408841146</v>
      </c>
      <c r="J94" s="23">
        <f t="shared" si="8"/>
        <v>899.91251189365232</v>
      </c>
      <c r="K94" s="23">
        <f t="shared" si="9"/>
        <v>944.18759999999997</v>
      </c>
      <c r="L94" s="23">
        <f t="shared" si="10"/>
        <v>925.39380461287942</v>
      </c>
      <c r="M94" s="9">
        <f t="shared" si="11"/>
        <v>4.9199324957913175E-2</v>
      </c>
    </row>
    <row r="95" spans="1:13" x14ac:dyDescent="0.35">
      <c r="A95" s="2">
        <v>94</v>
      </c>
      <c r="B95" s="2">
        <v>10</v>
      </c>
      <c r="C95" s="2">
        <v>1987</v>
      </c>
      <c r="D95" s="2">
        <v>936</v>
      </c>
      <c r="E95" s="2"/>
      <c r="F95" s="16">
        <f t="shared" si="12"/>
        <v>901.5</v>
      </c>
      <c r="G95" s="23">
        <f t="shared" si="13"/>
        <v>898.625</v>
      </c>
      <c r="H95" s="5">
        <f t="shared" si="14"/>
        <v>1.0415913200723328</v>
      </c>
      <c r="I95" s="5">
        <v>1.0038502199915149</v>
      </c>
      <c r="J95" s="23">
        <f t="shared" si="8"/>
        <v>932.41001631489564</v>
      </c>
      <c r="K95" s="23">
        <f t="shared" si="9"/>
        <v>948.48079999999993</v>
      </c>
      <c r="L95" s="23">
        <f t="shared" si="10"/>
        <v>952.13265973772798</v>
      </c>
      <c r="M95" s="9">
        <f t="shared" si="11"/>
        <v>1.7235747583042711E-2</v>
      </c>
    </row>
    <row r="96" spans="1:13" x14ac:dyDescent="0.35">
      <c r="A96" s="2">
        <v>95</v>
      </c>
      <c r="B96" s="2">
        <v>11</v>
      </c>
      <c r="C96" s="2">
        <v>1987</v>
      </c>
      <c r="D96" s="2">
        <v>997</v>
      </c>
      <c r="E96" s="2"/>
      <c r="F96" s="16">
        <f t="shared" si="12"/>
        <v>909.5</v>
      </c>
      <c r="G96" s="23">
        <f t="shared" si="13"/>
        <v>905.5</v>
      </c>
      <c r="H96" s="5">
        <f t="shared" si="14"/>
        <v>1.1010491441192711</v>
      </c>
      <c r="I96" s="5">
        <v>1.0351632765769903</v>
      </c>
      <c r="J96" s="23">
        <f t="shared" si="8"/>
        <v>963.13308495333604</v>
      </c>
      <c r="K96" s="23">
        <f t="shared" si="9"/>
        <v>952.77399999999989</v>
      </c>
      <c r="L96" s="23">
        <f t="shared" si="10"/>
        <v>986.27665567736517</v>
      </c>
      <c r="M96" s="9">
        <f t="shared" si="11"/>
        <v>1.0755611156103139E-2</v>
      </c>
    </row>
    <row r="97" spans="1:13" x14ac:dyDescent="0.35">
      <c r="A97" s="2">
        <v>96</v>
      </c>
      <c r="B97" s="2">
        <v>12</v>
      </c>
      <c r="C97" s="2">
        <v>1987</v>
      </c>
      <c r="D97" s="2">
        <v>1305</v>
      </c>
      <c r="E97" s="2"/>
      <c r="F97" s="16">
        <f t="shared" si="12"/>
        <v>918.91666666666663</v>
      </c>
      <c r="G97" s="23">
        <f t="shared" si="13"/>
        <v>914.20833333333326</v>
      </c>
      <c r="H97" s="5">
        <f t="shared" si="14"/>
        <v>1.427464564058156</v>
      </c>
      <c r="I97" s="5">
        <v>1.4266005830974453</v>
      </c>
      <c r="J97" s="23">
        <f t="shared" si="8"/>
        <v>914.76199818072041</v>
      </c>
      <c r="K97" s="23">
        <f t="shared" si="9"/>
        <v>957.06719999999996</v>
      </c>
      <c r="L97" s="23">
        <f t="shared" si="10"/>
        <v>1365.3526255834392</v>
      </c>
      <c r="M97" s="9">
        <f t="shared" si="11"/>
        <v>4.6247222669302104E-2</v>
      </c>
    </row>
    <row r="98" spans="1:13" x14ac:dyDescent="0.35">
      <c r="A98" s="2">
        <v>97</v>
      </c>
      <c r="B98" s="2">
        <v>1</v>
      </c>
      <c r="C98" s="2">
        <v>1988</v>
      </c>
      <c r="D98" s="2">
        <v>866</v>
      </c>
      <c r="E98" s="2"/>
      <c r="F98" s="16">
        <f t="shared" si="12"/>
        <v>923.91666666666663</v>
      </c>
      <c r="G98" s="23">
        <f t="shared" si="13"/>
        <v>921.41666666666663</v>
      </c>
      <c r="H98" s="5">
        <f t="shared" si="14"/>
        <v>0.93985710409695222</v>
      </c>
      <c r="I98" s="5">
        <v>0.92122151498014071</v>
      </c>
      <c r="J98" s="23">
        <f t="shared" si="8"/>
        <v>940.05620354912014</v>
      </c>
      <c r="K98" s="23">
        <f t="shared" si="9"/>
        <v>961.36039999999991</v>
      </c>
      <c r="L98" s="23">
        <f t="shared" si="10"/>
        <v>885.62588412991397</v>
      </c>
      <c r="M98" s="9">
        <f t="shared" si="11"/>
        <v>2.2662683752787495E-2</v>
      </c>
    </row>
    <row r="99" spans="1:13" x14ac:dyDescent="0.35">
      <c r="A99" s="2">
        <v>98</v>
      </c>
      <c r="B99" s="2">
        <v>2</v>
      </c>
      <c r="C99" s="2">
        <v>1988</v>
      </c>
      <c r="D99" s="2">
        <v>805</v>
      </c>
      <c r="E99" s="2"/>
      <c r="F99" s="16">
        <f t="shared" si="12"/>
        <v>929.75</v>
      </c>
      <c r="G99" s="23">
        <f t="shared" si="13"/>
        <v>926.83333333333326</v>
      </c>
      <c r="H99" s="5">
        <f t="shared" si="14"/>
        <v>0.86854882215428886</v>
      </c>
      <c r="I99" s="5">
        <v>0.86983928434633317</v>
      </c>
      <c r="J99" s="23">
        <f t="shared" si="8"/>
        <v>925.45831682566666</v>
      </c>
      <c r="K99" s="23">
        <f t="shared" si="9"/>
        <v>965.65359999999987</v>
      </c>
      <c r="L99" s="23">
        <f t="shared" si="10"/>
        <v>839.96343635046014</v>
      </c>
      <c r="M99" s="9">
        <f t="shared" si="11"/>
        <v>4.3432840186907011E-2</v>
      </c>
    </row>
    <row r="100" spans="1:13" x14ac:dyDescent="0.35">
      <c r="A100" s="2">
        <v>99</v>
      </c>
      <c r="B100" s="2">
        <v>3</v>
      </c>
      <c r="C100" s="2">
        <v>1988</v>
      </c>
      <c r="D100" s="2">
        <v>905</v>
      </c>
      <c r="E100" s="2"/>
      <c r="F100" s="16">
        <f t="shared" si="12"/>
        <v>934.33333333333337</v>
      </c>
      <c r="G100" s="23">
        <f t="shared" si="13"/>
        <v>932.04166666666674</v>
      </c>
      <c r="H100" s="5">
        <f t="shared" si="14"/>
        <v>0.97098663328713841</v>
      </c>
      <c r="I100" s="5">
        <v>0.94963362321158284</v>
      </c>
      <c r="J100" s="23">
        <f t="shared" si="8"/>
        <v>952.99911237279537</v>
      </c>
      <c r="K100" s="23">
        <f t="shared" si="9"/>
        <v>969.94679999999994</v>
      </c>
      <c r="L100" s="23">
        <f t="shared" si="10"/>
        <v>921.09409400648042</v>
      </c>
      <c r="M100" s="9">
        <f t="shared" si="11"/>
        <v>1.7783529288928637E-2</v>
      </c>
    </row>
    <row r="101" spans="1:13" x14ac:dyDescent="0.35">
      <c r="A101" s="2">
        <v>100</v>
      </c>
      <c r="B101" s="2">
        <v>4</v>
      </c>
      <c r="C101" s="2">
        <v>1988</v>
      </c>
      <c r="D101" s="2">
        <v>873</v>
      </c>
      <c r="E101" s="2"/>
      <c r="F101" s="16">
        <f t="shared" si="12"/>
        <v>940.25</v>
      </c>
      <c r="G101" s="23">
        <f t="shared" si="13"/>
        <v>937.29166666666674</v>
      </c>
      <c r="H101" s="5">
        <f t="shared" si="14"/>
        <v>0.93140697932873961</v>
      </c>
      <c r="I101" s="5">
        <v>0.9517704709425957</v>
      </c>
      <c r="J101" s="23">
        <f t="shared" si="8"/>
        <v>917.23795458312065</v>
      </c>
      <c r="K101" s="23">
        <f t="shared" si="9"/>
        <v>974.24</v>
      </c>
      <c r="L101" s="23">
        <f t="shared" si="10"/>
        <v>927.25286361111444</v>
      </c>
      <c r="M101" s="9">
        <f t="shared" si="11"/>
        <v>6.214531914217003E-2</v>
      </c>
    </row>
    <row r="102" spans="1:13" x14ac:dyDescent="0.35">
      <c r="A102" s="2">
        <v>101</v>
      </c>
      <c r="B102" s="2">
        <v>5</v>
      </c>
      <c r="C102" s="2">
        <v>1988</v>
      </c>
      <c r="D102" s="2">
        <v>1024</v>
      </c>
      <c r="E102" s="2"/>
      <c r="F102" s="16">
        <f t="shared" si="12"/>
        <v>943.16666666666663</v>
      </c>
      <c r="G102" s="23">
        <f t="shared" si="13"/>
        <v>941.70833333333326</v>
      </c>
      <c r="H102" s="5">
        <f t="shared" si="14"/>
        <v>1.0873855139153135</v>
      </c>
      <c r="I102" s="5">
        <v>1.0209955762656295</v>
      </c>
      <c r="J102" s="23">
        <f t="shared" si="8"/>
        <v>1002.942641284852</v>
      </c>
      <c r="K102" s="23">
        <f t="shared" si="9"/>
        <v>978.53319999999985</v>
      </c>
      <c r="L102" s="23">
        <f t="shared" si="10"/>
        <v>999.0780684290504</v>
      </c>
      <c r="M102" s="9">
        <f t="shared" si="11"/>
        <v>2.4337823799755465E-2</v>
      </c>
    </row>
    <row r="103" spans="1:13" x14ac:dyDescent="0.35">
      <c r="A103" s="2">
        <v>102</v>
      </c>
      <c r="B103" s="2">
        <v>6</v>
      </c>
      <c r="C103" s="2">
        <v>1988</v>
      </c>
      <c r="D103" s="2">
        <v>985</v>
      </c>
      <c r="E103" s="2"/>
      <c r="F103" s="16">
        <f t="shared" si="12"/>
        <v>953.33333333333337</v>
      </c>
      <c r="G103" s="23">
        <f t="shared" si="13"/>
        <v>948.25</v>
      </c>
      <c r="H103" s="5">
        <f t="shared" si="14"/>
        <v>1.0387556024255207</v>
      </c>
      <c r="I103" s="5">
        <v>1.0258586651849506</v>
      </c>
      <c r="J103" s="23">
        <f t="shared" si="8"/>
        <v>960.17125304723697</v>
      </c>
      <c r="K103" s="23">
        <f t="shared" si="9"/>
        <v>982.82639999999992</v>
      </c>
      <c r="L103" s="23">
        <f t="shared" si="10"/>
        <v>1008.2409788125302</v>
      </c>
      <c r="M103" s="9">
        <f t="shared" si="11"/>
        <v>2.3594902347746412E-2</v>
      </c>
    </row>
    <row r="104" spans="1:13" x14ac:dyDescent="0.35">
      <c r="A104" s="2">
        <v>103</v>
      </c>
      <c r="B104" s="2">
        <v>7</v>
      </c>
      <c r="C104" s="2">
        <v>1988</v>
      </c>
      <c r="D104" s="2">
        <v>1049</v>
      </c>
      <c r="E104" s="2"/>
      <c r="F104" s="16">
        <f t="shared" si="12"/>
        <v>960.83333333333337</v>
      </c>
      <c r="G104" s="23">
        <f t="shared" si="13"/>
        <v>957.08333333333337</v>
      </c>
      <c r="H104" s="5">
        <f t="shared" si="14"/>
        <v>1.0960383108402263</v>
      </c>
      <c r="I104" s="5">
        <v>1.074335618594892</v>
      </c>
      <c r="J104" s="23">
        <f t="shared" si="8"/>
        <v>976.41740797160935</v>
      </c>
      <c r="K104" s="23">
        <f t="shared" si="9"/>
        <v>987.11959999999999</v>
      </c>
      <c r="L104" s="23">
        <f t="shared" si="10"/>
        <v>1060.4977460931423</v>
      </c>
      <c r="M104" s="9">
        <f t="shared" si="11"/>
        <v>1.0960673110717129E-2</v>
      </c>
    </row>
    <row r="105" spans="1:13" x14ac:dyDescent="0.35">
      <c r="A105" s="2">
        <v>104</v>
      </c>
      <c r="B105" s="2">
        <v>8</v>
      </c>
      <c r="C105" s="2">
        <v>1988</v>
      </c>
      <c r="D105" s="2">
        <v>1034</v>
      </c>
      <c r="E105" s="2"/>
      <c r="F105" s="16">
        <f t="shared" si="12"/>
        <v>968.08333333333337</v>
      </c>
      <c r="G105" s="23">
        <f t="shared" si="13"/>
        <v>964.45833333333337</v>
      </c>
      <c r="H105" s="5">
        <f t="shared" si="14"/>
        <v>1.0721043763770683</v>
      </c>
      <c r="I105" s="5">
        <v>1.0436709597125189</v>
      </c>
      <c r="J105" s="23">
        <f t="shared" si="8"/>
        <v>990.7337081457332</v>
      </c>
      <c r="K105" s="23">
        <f t="shared" si="9"/>
        <v>991.41279999999995</v>
      </c>
      <c r="L105" s="23">
        <f t="shared" si="10"/>
        <v>1034.7087484472754</v>
      </c>
      <c r="M105" s="9">
        <f t="shared" si="11"/>
        <v>6.8544337260678081E-4</v>
      </c>
    </row>
    <row r="106" spans="1:13" x14ac:dyDescent="0.35">
      <c r="A106" s="2">
        <v>105</v>
      </c>
      <c r="B106" s="2">
        <v>9</v>
      </c>
      <c r="C106" s="2">
        <v>1988</v>
      </c>
      <c r="D106" s="2">
        <v>951</v>
      </c>
      <c r="E106" s="2"/>
      <c r="F106" s="16">
        <f t="shared" si="12"/>
        <v>971.75</v>
      </c>
      <c r="G106" s="23">
        <f t="shared" si="13"/>
        <v>969.91666666666674</v>
      </c>
      <c r="H106" s="5">
        <f t="shared" si="14"/>
        <v>0.98049660623764923</v>
      </c>
      <c r="I106" s="5">
        <v>0.98009527408841146</v>
      </c>
      <c r="J106" s="23">
        <f t="shared" si="8"/>
        <v>970.31383085131904</v>
      </c>
      <c r="K106" s="23">
        <f t="shared" si="9"/>
        <v>995.7059999999999</v>
      </c>
      <c r="L106" s="23">
        <f t="shared" si="10"/>
        <v>975.88674498147577</v>
      </c>
      <c r="M106" s="9">
        <f t="shared" si="11"/>
        <v>2.6169027320163799E-2</v>
      </c>
    </row>
    <row r="107" spans="1:13" x14ac:dyDescent="0.35">
      <c r="A107" s="2">
        <v>106</v>
      </c>
      <c r="B107" s="2">
        <v>10</v>
      </c>
      <c r="C107" s="2">
        <v>1988</v>
      </c>
      <c r="D107" s="2">
        <v>1010</v>
      </c>
      <c r="E107" s="2"/>
      <c r="F107" s="16">
        <f t="shared" si="12"/>
        <v>977.5</v>
      </c>
      <c r="G107" s="23">
        <f t="shared" si="13"/>
        <v>974.625</v>
      </c>
      <c r="H107" s="5">
        <f t="shared" si="14"/>
        <v>1.0362960112863921</v>
      </c>
      <c r="I107" s="5">
        <v>1.0038502199915149</v>
      </c>
      <c r="J107" s="23">
        <f t="shared" si="8"/>
        <v>1006.1261928184238</v>
      </c>
      <c r="K107" s="23">
        <f t="shared" si="9"/>
        <v>999.99919999999997</v>
      </c>
      <c r="L107" s="23">
        <f t="shared" si="10"/>
        <v>1003.8494169113389</v>
      </c>
      <c r="M107" s="9">
        <f t="shared" si="11"/>
        <v>6.0896862263970803E-3</v>
      </c>
    </row>
    <row r="108" spans="1:13" x14ac:dyDescent="0.35">
      <c r="A108" s="2">
        <v>107</v>
      </c>
      <c r="B108" s="2">
        <v>11</v>
      </c>
      <c r="C108" s="2">
        <v>1988</v>
      </c>
      <c r="D108" s="2">
        <v>1016</v>
      </c>
      <c r="E108" s="2"/>
      <c r="F108" s="16">
        <f t="shared" si="12"/>
        <v>983.66666666666663</v>
      </c>
      <c r="G108" s="23">
        <f t="shared" si="13"/>
        <v>980.58333333333326</v>
      </c>
      <c r="H108" s="5">
        <f t="shared" si="14"/>
        <v>1.0361179569983854</v>
      </c>
      <c r="I108" s="5">
        <v>1.0351632765769903</v>
      </c>
      <c r="J108" s="23">
        <f t="shared" si="8"/>
        <v>981.48767734462319</v>
      </c>
      <c r="K108" s="23">
        <f t="shared" si="9"/>
        <v>1004.2923999999999</v>
      </c>
      <c r="L108" s="23">
        <f t="shared" si="10"/>
        <v>1039.6066114253692</v>
      </c>
      <c r="M108" s="9">
        <f t="shared" si="11"/>
        <v>2.3234853765127201E-2</v>
      </c>
    </row>
    <row r="109" spans="1:13" x14ac:dyDescent="0.35">
      <c r="A109" s="2">
        <v>108</v>
      </c>
      <c r="B109" s="2">
        <v>12</v>
      </c>
      <c r="C109" s="2">
        <v>1988</v>
      </c>
      <c r="D109" s="2">
        <v>1378</v>
      </c>
      <c r="E109" s="2"/>
      <c r="F109" s="16">
        <f t="shared" si="12"/>
        <v>985.25</v>
      </c>
      <c r="G109" s="23">
        <f t="shared" si="13"/>
        <v>984.45833333333326</v>
      </c>
      <c r="H109" s="5">
        <f t="shared" si="14"/>
        <v>1.3997545181360309</v>
      </c>
      <c r="I109" s="5">
        <v>1.4266005830974453</v>
      </c>
      <c r="J109" s="23">
        <f t="shared" si="8"/>
        <v>965.93259271496765</v>
      </c>
      <c r="K109" s="23">
        <f t="shared" si="9"/>
        <v>1008.5855999999999</v>
      </c>
      <c r="L109" s="23">
        <f t="shared" si="10"/>
        <v>1438.8488050636865</v>
      </c>
      <c r="M109" s="9">
        <f t="shared" si="11"/>
        <v>4.4157333137653514E-2</v>
      </c>
    </row>
    <row r="110" spans="1:13" x14ac:dyDescent="0.35">
      <c r="A110" s="2">
        <v>109</v>
      </c>
      <c r="B110" s="2">
        <v>1</v>
      </c>
      <c r="C110" s="2">
        <v>1989</v>
      </c>
      <c r="D110" s="2">
        <v>915</v>
      </c>
      <c r="E110" s="2"/>
      <c r="F110" s="16">
        <f t="shared" si="12"/>
        <v>991.33333333333337</v>
      </c>
      <c r="G110" s="23">
        <f t="shared" si="13"/>
        <v>988.29166666666674</v>
      </c>
      <c r="H110" s="5">
        <f t="shared" si="14"/>
        <v>0.92584004384670515</v>
      </c>
      <c r="I110" s="5">
        <v>0.92122151498014071</v>
      </c>
      <c r="J110" s="23">
        <f t="shared" si="8"/>
        <v>993.24645063215348</v>
      </c>
      <c r="K110" s="23">
        <f t="shared" si="9"/>
        <v>1012.8788</v>
      </c>
      <c r="L110" s="23">
        <f t="shared" si="10"/>
        <v>933.08574262726688</v>
      </c>
      <c r="M110" s="9">
        <f t="shared" si="11"/>
        <v>1.9765838936903694E-2</v>
      </c>
    </row>
    <row r="111" spans="1:13" x14ac:dyDescent="0.35">
      <c r="A111" s="2">
        <v>110</v>
      </c>
      <c r="B111" s="2">
        <v>2</v>
      </c>
      <c r="C111" s="2">
        <v>1989</v>
      </c>
      <c r="D111" s="2">
        <v>854</v>
      </c>
      <c r="E111" s="2"/>
      <c r="F111" s="16">
        <f t="shared" si="12"/>
        <v>995.41666666666663</v>
      </c>
      <c r="G111" s="23">
        <f t="shared" si="13"/>
        <v>993.375</v>
      </c>
      <c r="H111" s="5">
        <f t="shared" si="14"/>
        <v>0.85969548257203976</v>
      </c>
      <c r="I111" s="5">
        <v>0.86983928434633317</v>
      </c>
      <c r="J111" s="23">
        <f t="shared" si="8"/>
        <v>981.7905621976638</v>
      </c>
      <c r="K111" s="23">
        <f t="shared" si="9"/>
        <v>1017.1719999999999</v>
      </c>
      <c r="L111" s="23">
        <f t="shared" si="10"/>
        <v>884.77616453712835</v>
      </c>
      <c r="M111" s="9">
        <f t="shared" si="11"/>
        <v>3.6037663392421961E-2</v>
      </c>
    </row>
    <row r="112" spans="1:13" x14ac:dyDescent="0.35">
      <c r="A112" s="2">
        <v>111</v>
      </c>
      <c r="B112" s="2">
        <v>3</v>
      </c>
      <c r="C112" s="2">
        <v>1989</v>
      </c>
      <c r="D112" s="2">
        <v>922</v>
      </c>
      <c r="E112" s="2"/>
      <c r="F112" s="16">
        <f t="shared" si="12"/>
        <v>999.5</v>
      </c>
      <c r="G112" s="23">
        <f t="shared" si="13"/>
        <v>997.45833333333326</v>
      </c>
      <c r="H112" s="5">
        <f t="shared" si="14"/>
        <v>0.92434938802790434</v>
      </c>
      <c r="I112" s="5">
        <v>0.94963362321158284</v>
      </c>
      <c r="J112" s="23">
        <f t="shared" si="8"/>
        <v>970.90075315769866</v>
      </c>
      <c r="K112" s="23">
        <f t="shared" si="9"/>
        <v>1021.4651999999999</v>
      </c>
      <c r="L112" s="23">
        <f t="shared" si="10"/>
        <v>970.01769886054399</v>
      </c>
      <c r="M112" s="9">
        <f t="shared" si="11"/>
        <v>5.2079933688225583E-2</v>
      </c>
    </row>
    <row r="113" spans="1:13" x14ac:dyDescent="0.35">
      <c r="A113" s="2">
        <v>112</v>
      </c>
      <c r="B113" s="2">
        <v>4</v>
      </c>
      <c r="C113" s="2">
        <v>1989</v>
      </c>
      <c r="D113" s="2">
        <v>965</v>
      </c>
      <c r="E113" s="2"/>
      <c r="F113" s="16">
        <f t="shared" si="12"/>
        <v>1000.9166666666666</v>
      </c>
      <c r="G113" s="23">
        <f t="shared" si="13"/>
        <v>1000.2083333333333</v>
      </c>
      <c r="H113" s="5">
        <f t="shared" si="14"/>
        <v>0.96479900020829001</v>
      </c>
      <c r="I113" s="5">
        <v>0.9517704709425957</v>
      </c>
      <c r="J113" s="23">
        <f t="shared" si="8"/>
        <v>1013.8999154326592</v>
      </c>
      <c r="K113" s="23">
        <f t="shared" si="9"/>
        <v>1025.7583999999999</v>
      </c>
      <c r="L113" s="23">
        <f t="shared" si="10"/>
        <v>976.28655544132346</v>
      </c>
      <c r="M113" s="9">
        <f t="shared" si="11"/>
        <v>1.1695912374428453E-2</v>
      </c>
    </row>
    <row r="114" spans="1:13" x14ac:dyDescent="0.35">
      <c r="A114" s="2">
        <v>113</v>
      </c>
      <c r="B114" s="2">
        <v>5</v>
      </c>
      <c r="C114" s="2">
        <v>1989</v>
      </c>
      <c r="D114" s="2">
        <v>1014</v>
      </c>
      <c r="E114" s="2"/>
      <c r="F114" s="16">
        <f t="shared" si="12"/>
        <v>1008.5833333333334</v>
      </c>
      <c r="G114" s="23">
        <f t="shared" si="13"/>
        <v>1004.75</v>
      </c>
      <c r="H114" s="5">
        <f t="shared" si="14"/>
        <v>1.0092062702164717</v>
      </c>
      <c r="I114" s="5">
        <v>1.0209955762656295</v>
      </c>
      <c r="J114" s="23">
        <f t="shared" si="8"/>
        <v>993.14827955355463</v>
      </c>
      <c r="K114" s="23">
        <f t="shared" si="9"/>
        <v>1030.0516</v>
      </c>
      <c r="L114" s="23">
        <f t="shared" si="10"/>
        <v>1051.6781269253338</v>
      </c>
      <c r="M114" s="9">
        <f t="shared" si="11"/>
        <v>3.7157916099934712E-2</v>
      </c>
    </row>
    <row r="115" spans="1:13" x14ac:dyDescent="0.35">
      <c r="A115" s="2">
        <v>114</v>
      </c>
      <c r="B115" s="2">
        <v>6</v>
      </c>
      <c r="C115" s="2">
        <v>1989</v>
      </c>
      <c r="D115" s="2">
        <v>1040</v>
      </c>
      <c r="E115" s="2"/>
      <c r="F115" s="16">
        <f t="shared" si="12"/>
        <v>1007.75</v>
      </c>
      <c r="G115" s="23">
        <f t="shared" si="13"/>
        <v>1008.1666666666667</v>
      </c>
      <c r="H115" s="5">
        <f t="shared" si="14"/>
        <v>1.031575467019342</v>
      </c>
      <c r="I115" s="5">
        <v>1.0258586651849506</v>
      </c>
      <c r="J115" s="23">
        <f t="shared" si="8"/>
        <v>1013.784876313834</v>
      </c>
      <c r="K115" s="23">
        <f t="shared" si="9"/>
        <v>1034.3447999999999</v>
      </c>
      <c r="L115" s="23">
        <f t="shared" si="10"/>
        <v>1061.0915758689946</v>
      </c>
      <c r="M115" s="9">
        <f t="shared" si="11"/>
        <v>2.0280361412494802E-2</v>
      </c>
    </row>
    <row r="116" spans="1:13" x14ac:dyDescent="0.35">
      <c r="A116" s="2">
        <v>115</v>
      </c>
      <c r="B116" s="2">
        <v>7</v>
      </c>
      <c r="C116" s="2">
        <v>1989</v>
      </c>
      <c r="D116" s="2">
        <v>1137</v>
      </c>
      <c r="E116" s="2"/>
      <c r="F116" s="16">
        <f t="shared" si="12"/>
        <v>1012.3333333333334</v>
      </c>
      <c r="G116" s="23">
        <f t="shared" si="13"/>
        <v>1010.0416666666667</v>
      </c>
      <c r="H116" s="5">
        <f t="shared" si="14"/>
        <v>1.1256961346479104</v>
      </c>
      <c r="I116" s="5">
        <v>1.074335618594892</v>
      </c>
      <c r="J116" s="23">
        <f t="shared" si="8"/>
        <v>1058.3284965335747</v>
      </c>
      <c r="K116" s="23">
        <f t="shared" si="9"/>
        <v>1038.6379999999999</v>
      </c>
      <c r="L116" s="23">
        <f t="shared" si="10"/>
        <v>1115.8457982261614</v>
      </c>
      <c r="M116" s="9">
        <f t="shared" si="11"/>
        <v>1.8605278604959211E-2</v>
      </c>
    </row>
    <row r="117" spans="1:13" x14ac:dyDescent="0.35">
      <c r="A117" s="2">
        <v>116</v>
      </c>
      <c r="B117" s="2">
        <v>8</v>
      </c>
      <c r="C117" s="2">
        <v>1989</v>
      </c>
      <c r="D117" s="2">
        <v>1026</v>
      </c>
      <c r="E117" s="2"/>
      <c r="F117" s="16">
        <f t="shared" si="12"/>
        <v>1019.6666666666666</v>
      </c>
      <c r="G117" s="23">
        <f t="shared" si="13"/>
        <v>1016</v>
      </c>
      <c r="H117" s="5">
        <f t="shared" si="14"/>
        <v>1.0098425196850394</v>
      </c>
      <c r="I117" s="5">
        <v>1.0436709597125189</v>
      </c>
      <c r="J117" s="23">
        <f t="shared" si="8"/>
        <v>983.06845701888039</v>
      </c>
      <c r="K117" s="23">
        <f t="shared" si="9"/>
        <v>1042.9312</v>
      </c>
      <c r="L117" s="23">
        <f t="shared" si="10"/>
        <v>1088.4770064181289</v>
      </c>
      <c r="M117" s="9">
        <f t="shared" si="11"/>
        <v>6.0893768438722122E-2</v>
      </c>
    </row>
    <row r="118" spans="1:13" x14ac:dyDescent="0.35">
      <c r="A118" s="2">
        <v>117</v>
      </c>
      <c r="B118" s="2">
        <v>9</v>
      </c>
      <c r="C118" s="2">
        <v>1989</v>
      </c>
      <c r="D118" s="2">
        <v>992</v>
      </c>
      <c r="E118" s="2"/>
      <c r="F118" s="16">
        <f t="shared" si="12"/>
        <v>1019</v>
      </c>
      <c r="G118" s="23">
        <f t="shared" si="13"/>
        <v>1019.3333333333333</v>
      </c>
      <c r="H118" s="5">
        <f t="shared" si="14"/>
        <v>0.97318508829300199</v>
      </c>
      <c r="I118" s="5">
        <v>0.98009527408841146</v>
      </c>
      <c r="J118" s="23">
        <f t="shared" si="8"/>
        <v>1012.1464986377586</v>
      </c>
      <c r="K118" s="23">
        <f t="shared" si="9"/>
        <v>1047.2244000000001</v>
      </c>
      <c r="L118" s="23">
        <f t="shared" si="10"/>
        <v>1026.3796853500724</v>
      </c>
      <c r="M118" s="9">
        <f t="shared" si="11"/>
        <v>3.4656940877089065E-2</v>
      </c>
    </row>
    <row r="119" spans="1:13" x14ac:dyDescent="0.35">
      <c r="A119" s="2">
        <v>118</v>
      </c>
      <c r="B119" s="2">
        <v>10</v>
      </c>
      <c r="C119" s="2">
        <v>1989</v>
      </c>
      <c r="D119" s="2">
        <v>1052</v>
      </c>
      <c r="E119" s="2"/>
      <c r="F119" s="16">
        <f t="shared" si="12"/>
        <v>1022.4166666666666</v>
      </c>
      <c r="G119" s="23">
        <f t="shared" si="13"/>
        <v>1020.7083333333333</v>
      </c>
      <c r="H119" s="5">
        <f t="shared" si="14"/>
        <v>1.0306568151202189</v>
      </c>
      <c r="I119" s="5">
        <v>1.0038502199915149</v>
      </c>
      <c r="J119" s="23">
        <f t="shared" si="8"/>
        <v>1047.9651038069126</v>
      </c>
      <c r="K119" s="23">
        <f t="shared" si="9"/>
        <v>1051.5175999999999</v>
      </c>
      <c r="L119" s="23">
        <f t="shared" si="10"/>
        <v>1055.5661740849496</v>
      </c>
      <c r="M119" s="9">
        <f t="shared" si="11"/>
        <v>3.3898993202942777E-3</v>
      </c>
    </row>
    <row r="120" spans="1:13" x14ac:dyDescent="0.35">
      <c r="A120" s="2">
        <v>119</v>
      </c>
      <c r="B120" s="2">
        <v>11</v>
      </c>
      <c r="C120" s="2">
        <v>1989</v>
      </c>
      <c r="D120" s="2">
        <v>1056</v>
      </c>
      <c r="E120" s="2"/>
      <c r="F120" s="16">
        <f t="shared" si="12"/>
        <v>1025.9166666666667</v>
      </c>
      <c r="G120" s="23">
        <f t="shared" si="13"/>
        <v>1024.1666666666667</v>
      </c>
      <c r="H120" s="5">
        <f t="shared" si="14"/>
        <v>1.0310821806346622</v>
      </c>
      <c r="I120" s="5">
        <v>1.0351632765769903</v>
      </c>
      <c r="J120" s="23">
        <f t="shared" si="8"/>
        <v>1020.1289244841753</v>
      </c>
      <c r="K120" s="23">
        <f t="shared" si="9"/>
        <v>1055.8108</v>
      </c>
      <c r="L120" s="23">
        <f t="shared" si="10"/>
        <v>1092.9365671733733</v>
      </c>
      <c r="M120" s="9">
        <f t="shared" si="11"/>
        <v>3.4977809823270173E-2</v>
      </c>
    </row>
    <row r="121" spans="1:13" x14ac:dyDescent="0.35">
      <c r="A121" s="2">
        <v>120</v>
      </c>
      <c r="B121" s="2">
        <v>12</v>
      </c>
      <c r="C121" s="2">
        <v>1989</v>
      </c>
      <c r="D121" s="2">
        <v>1469</v>
      </c>
      <c r="E121" s="2"/>
      <c r="F121" s="16">
        <f t="shared" si="12"/>
        <v>1029.25</v>
      </c>
      <c r="G121" s="23">
        <f t="shared" si="13"/>
        <v>1027.5833333333335</v>
      </c>
      <c r="H121" s="5">
        <f t="shared" si="14"/>
        <v>1.4295677560619575</v>
      </c>
      <c r="I121" s="5">
        <v>1.4266005830974453</v>
      </c>
      <c r="J121" s="23">
        <f t="shared" si="8"/>
        <v>1029.720594120673</v>
      </c>
      <c r="K121" s="23">
        <f t="shared" si="9"/>
        <v>1060.1039999999998</v>
      </c>
      <c r="L121" s="23">
        <f t="shared" si="10"/>
        <v>1512.3449845439338</v>
      </c>
      <c r="M121" s="9">
        <f t="shared" si="11"/>
        <v>2.950645646285489E-2</v>
      </c>
    </row>
    <row r="122" spans="1:13" x14ac:dyDescent="0.35">
      <c r="A122" s="2">
        <v>121</v>
      </c>
      <c r="B122" s="2">
        <v>1</v>
      </c>
      <c r="C122" s="2">
        <v>1990</v>
      </c>
      <c r="D122" s="2">
        <v>916</v>
      </c>
      <c r="E122" s="2"/>
      <c r="F122" s="16">
        <f t="shared" si="12"/>
        <v>1036.8333333333333</v>
      </c>
      <c r="G122" s="23">
        <f t="shared" si="13"/>
        <v>1033.0416666666665</v>
      </c>
      <c r="H122" s="5">
        <f t="shared" si="14"/>
        <v>0.88670189166296953</v>
      </c>
      <c r="I122" s="5">
        <v>0.92122151498014071</v>
      </c>
      <c r="J122" s="23">
        <f t="shared" si="8"/>
        <v>994.33196587874602</v>
      </c>
      <c r="K122" s="23">
        <f t="shared" si="9"/>
        <v>1064.3971999999999</v>
      </c>
      <c r="L122" s="23">
        <f t="shared" si="10"/>
        <v>980.54560112461968</v>
      </c>
      <c r="M122" s="9">
        <f t="shared" si="11"/>
        <v>7.0464630048711438E-2</v>
      </c>
    </row>
    <row r="123" spans="1:13" x14ac:dyDescent="0.35">
      <c r="A123" s="2">
        <v>122</v>
      </c>
      <c r="B123" s="2">
        <v>2</v>
      </c>
      <c r="C123" s="2">
        <v>1990</v>
      </c>
      <c r="D123" s="2">
        <v>934</v>
      </c>
      <c r="E123" s="2"/>
      <c r="F123" s="16">
        <f t="shared" si="12"/>
        <v>1036.9166666666667</v>
      </c>
      <c r="G123" s="23">
        <f t="shared" si="13"/>
        <v>1036.875</v>
      </c>
      <c r="H123" s="5">
        <f t="shared" si="14"/>
        <v>0.90078360458107298</v>
      </c>
      <c r="I123" s="5">
        <v>0.86983928434633317</v>
      </c>
      <c r="J123" s="23">
        <f t="shared" si="8"/>
        <v>1073.761575049904</v>
      </c>
      <c r="K123" s="23">
        <f t="shared" si="9"/>
        <v>1068.6904</v>
      </c>
      <c r="L123" s="23">
        <f t="shared" si="10"/>
        <v>929.58889272379645</v>
      </c>
      <c r="M123" s="9">
        <f t="shared" si="11"/>
        <v>4.7228129295541245E-3</v>
      </c>
    </row>
    <row r="124" spans="1:13" x14ac:dyDescent="0.35">
      <c r="A124" s="2">
        <v>123</v>
      </c>
      <c r="B124" s="2">
        <v>3</v>
      </c>
      <c r="C124" s="2">
        <v>1990</v>
      </c>
      <c r="D124" s="2">
        <v>987</v>
      </c>
      <c r="E124" s="2"/>
      <c r="F124" s="16">
        <f t="shared" si="12"/>
        <v>1043.5833333333333</v>
      </c>
      <c r="G124" s="23">
        <f t="shared" si="13"/>
        <v>1040.25</v>
      </c>
      <c r="H124" s="5">
        <f t="shared" si="14"/>
        <v>0.94881038211968272</v>
      </c>
      <c r="I124" s="5">
        <v>0.94963362321158284</v>
      </c>
      <c r="J124" s="23">
        <f t="shared" si="8"/>
        <v>1039.3482032176232</v>
      </c>
      <c r="K124" s="23">
        <f t="shared" si="9"/>
        <v>1072.9836</v>
      </c>
      <c r="L124" s="23">
        <f t="shared" si="10"/>
        <v>1018.9413037146078</v>
      </c>
      <c r="M124" s="9">
        <f t="shared" si="11"/>
        <v>3.2362009842561081E-2</v>
      </c>
    </row>
    <row r="125" spans="1:13" x14ac:dyDescent="0.35">
      <c r="A125" s="2">
        <v>124</v>
      </c>
      <c r="B125" s="2">
        <v>4</v>
      </c>
      <c r="C125" s="2">
        <v>1990</v>
      </c>
      <c r="D125" s="2">
        <v>1018</v>
      </c>
      <c r="E125" s="2"/>
      <c r="F125" s="16">
        <f t="shared" si="12"/>
        <v>1049</v>
      </c>
      <c r="G125" s="23">
        <f t="shared" si="13"/>
        <v>1046.2916666666665</v>
      </c>
      <c r="H125" s="5">
        <f t="shared" si="14"/>
        <v>0.9729600573453866</v>
      </c>
      <c r="I125" s="5">
        <v>0.9517704709425957</v>
      </c>
      <c r="J125" s="23">
        <f t="shared" si="8"/>
        <v>1069.5856102698933</v>
      </c>
      <c r="K125" s="23">
        <f t="shared" si="9"/>
        <v>1077.2767999999999</v>
      </c>
      <c r="L125" s="23">
        <f t="shared" si="10"/>
        <v>1025.3202472715323</v>
      </c>
      <c r="M125" s="9">
        <f t="shared" si="11"/>
        <v>7.1908126439413095E-3</v>
      </c>
    </row>
    <row r="126" spans="1:13" x14ac:dyDescent="0.35">
      <c r="A126" s="2">
        <v>125</v>
      </c>
      <c r="B126" s="2">
        <v>5</v>
      </c>
      <c r="C126" s="2">
        <v>1990</v>
      </c>
      <c r="D126" s="2">
        <v>1048</v>
      </c>
      <c r="E126" s="2"/>
      <c r="F126" s="16">
        <f t="shared" si="12"/>
        <v>1053.4166666666667</v>
      </c>
      <c r="G126" s="23">
        <f t="shared" si="13"/>
        <v>1051.2083333333335</v>
      </c>
      <c r="H126" s="5">
        <f t="shared" si="14"/>
        <v>0.99694795671647696</v>
      </c>
      <c r="I126" s="5">
        <v>1.0209955762656295</v>
      </c>
      <c r="J126" s="23">
        <f t="shared" si="8"/>
        <v>1026.4491094399657</v>
      </c>
      <c r="K126" s="23">
        <f t="shared" si="9"/>
        <v>1081.57</v>
      </c>
      <c r="L126" s="23">
        <f t="shared" si="10"/>
        <v>1104.2781854216169</v>
      </c>
      <c r="M126" s="9">
        <f t="shared" si="11"/>
        <v>5.3700558608413031E-2</v>
      </c>
    </row>
    <row r="127" spans="1:13" x14ac:dyDescent="0.35">
      <c r="A127" s="2">
        <v>126</v>
      </c>
      <c r="B127" s="2">
        <v>6</v>
      </c>
      <c r="C127" s="2">
        <v>1990</v>
      </c>
      <c r="D127" s="2">
        <v>1086</v>
      </c>
      <c r="E127" s="2"/>
      <c r="F127" s="16">
        <f t="shared" si="12"/>
        <v>1056.25</v>
      </c>
      <c r="G127" s="23">
        <f t="shared" si="13"/>
        <v>1054.8333333333335</v>
      </c>
      <c r="H127" s="5">
        <f t="shared" si="14"/>
        <v>1.0295465318375729</v>
      </c>
      <c r="I127" s="5">
        <v>1.0258586651849506</v>
      </c>
      <c r="J127" s="23">
        <f t="shared" si="8"/>
        <v>1058.6253612277151</v>
      </c>
      <c r="K127" s="23">
        <f t="shared" si="9"/>
        <v>1085.8631999999998</v>
      </c>
      <c r="L127" s="23">
        <f t="shared" si="10"/>
        <v>1113.9421729254589</v>
      </c>
      <c r="M127" s="9">
        <f t="shared" si="11"/>
        <v>2.5729440999501717E-2</v>
      </c>
    </row>
    <row r="128" spans="1:13" x14ac:dyDescent="0.35">
      <c r="A128" s="2">
        <v>127</v>
      </c>
      <c r="B128" s="2">
        <v>7</v>
      </c>
      <c r="C128" s="2">
        <v>1990</v>
      </c>
      <c r="D128" s="2">
        <v>1144</v>
      </c>
      <c r="E128" s="2"/>
      <c r="F128" s="16">
        <f t="shared" si="12"/>
        <v>1060.0833333333333</v>
      </c>
      <c r="G128" s="23">
        <f t="shared" si="13"/>
        <v>1058.1666666666665</v>
      </c>
      <c r="H128" s="5">
        <f t="shared" si="14"/>
        <v>1.081115136241928</v>
      </c>
      <c r="I128" s="5">
        <v>1.074335618594892</v>
      </c>
      <c r="J128" s="23">
        <f t="shared" si="8"/>
        <v>1064.8441513055493</v>
      </c>
      <c r="K128" s="23">
        <f t="shared" si="9"/>
        <v>1090.1563999999998</v>
      </c>
      <c r="L128" s="23">
        <f t="shared" si="10"/>
        <v>1171.1938503591805</v>
      </c>
      <c r="M128" s="9">
        <f t="shared" si="11"/>
        <v>2.377084821606686E-2</v>
      </c>
    </row>
    <row r="129" spans="1:13" x14ac:dyDescent="0.35">
      <c r="A129" s="2">
        <v>128</v>
      </c>
      <c r="B129" s="2">
        <v>8</v>
      </c>
      <c r="C129" s="2">
        <v>1990</v>
      </c>
      <c r="D129" s="2">
        <v>1077</v>
      </c>
      <c r="E129" s="2"/>
      <c r="F129" s="16">
        <f t="shared" si="12"/>
        <v>1060.6666666666667</v>
      </c>
      <c r="G129" s="23">
        <f t="shared" si="13"/>
        <v>1060.375</v>
      </c>
      <c r="H129" s="5">
        <f t="shared" si="14"/>
        <v>1.0156784156548391</v>
      </c>
      <c r="I129" s="5">
        <v>1.0436709597125189</v>
      </c>
      <c r="J129" s="23">
        <f t="shared" si="8"/>
        <v>1031.9344329525675</v>
      </c>
      <c r="K129" s="23">
        <f t="shared" si="9"/>
        <v>1094.4495999999999</v>
      </c>
      <c r="L129" s="23">
        <f t="shared" si="10"/>
        <v>1142.2452643889824</v>
      </c>
      <c r="M129" s="9">
        <f t="shared" si="11"/>
        <v>6.0580561178256616E-2</v>
      </c>
    </row>
    <row r="130" spans="1:13" x14ac:dyDescent="0.35">
      <c r="A130" s="2">
        <v>129</v>
      </c>
      <c r="B130" s="2">
        <v>9</v>
      </c>
      <c r="C130" s="2">
        <v>1990</v>
      </c>
      <c r="D130" s="2">
        <v>1036</v>
      </c>
      <c r="E130" s="2"/>
      <c r="F130" s="16">
        <f t="shared" si="12"/>
        <v>1064.9166666666667</v>
      </c>
      <c r="G130" s="23">
        <f t="shared" si="13"/>
        <v>1062.7916666666667</v>
      </c>
      <c r="H130" s="5">
        <f t="shared" si="14"/>
        <v>0.9747912337789626</v>
      </c>
      <c r="I130" s="5">
        <v>0.98009527408841146</v>
      </c>
      <c r="J130" s="23">
        <f t="shared" si="8"/>
        <v>1057.040093335401</v>
      </c>
      <c r="K130" s="23">
        <f t="shared" si="9"/>
        <v>1098.7428</v>
      </c>
      <c r="L130" s="23">
        <f t="shared" si="10"/>
        <v>1076.8726257186686</v>
      </c>
      <c r="M130" s="9">
        <f t="shared" si="11"/>
        <v>3.9452341427286278E-2</v>
      </c>
    </row>
    <row r="131" spans="1:13" x14ac:dyDescent="0.35">
      <c r="A131" s="2">
        <v>130</v>
      </c>
      <c r="B131" s="2">
        <v>10</v>
      </c>
      <c r="C131" s="2">
        <v>1990</v>
      </c>
      <c r="D131" s="2">
        <v>1076</v>
      </c>
      <c r="E131" s="2"/>
      <c r="F131" s="16">
        <f t="shared" si="12"/>
        <v>1068.5833333333333</v>
      </c>
      <c r="G131" s="23">
        <f t="shared" si="13"/>
        <v>1066.75</v>
      </c>
      <c r="H131" s="5">
        <f t="shared" si="14"/>
        <v>1.0086711975626905</v>
      </c>
      <c r="I131" s="5">
        <v>1.0038502199915149</v>
      </c>
      <c r="J131" s="23">
        <f t="shared" ref="J131:J194" si="15">D131/I131</f>
        <v>1071.8730529431921</v>
      </c>
      <c r="K131" s="23">
        <f t="shared" ref="K131:K194" si="16">544.92+4.2932*A131</f>
        <v>1103.0360000000001</v>
      </c>
      <c r="L131" s="23">
        <f t="shared" ref="L131:L194" si="17">K131*I131</f>
        <v>1107.2829312585607</v>
      </c>
      <c r="M131" s="9">
        <f t="shared" ref="M131:M194" si="18">ABS(D131-L131)/D131</f>
        <v>2.9073356188253408E-2</v>
      </c>
    </row>
    <row r="132" spans="1:13" x14ac:dyDescent="0.35">
      <c r="A132" s="2">
        <v>131</v>
      </c>
      <c r="B132" s="2">
        <v>11</v>
      </c>
      <c r="C132" s="2">
        <v>1990</v>
      </c>
      <c r="D132" s="2">
        <v>1114</v>
      </c>
      <c r="E132" s="2"/>
      <c r="F132" s="16">
        <f t="shared" si="12"/>
        <v>1070.5833333333333</v>
      </c>
      <c r="G132" s="23">
        <f t="shared" si="13"/>
        <v>1069.5833333333333</v>
      </c>
      <c r="H132" s="5">
        <f t="shared" si="14"/>
        <v>1.0415270744059213</v>
      </c>
      <c r="I132" s="5">
        <v>1.0351632765769903</v>
      </c>
      <c r="J132" s="23">
        <f t="shared" si="15"/>
        <v>1076.1587328365258</v>
      </c>
      <c r="K132" s="23">
        <f t="shared" si="16"/>
        <v>1107.3291999999999</v>
      </c>
      <c r="L132" s="23">
        <f t="shared" si="17"/>
        <v>1146.2665229213771</v>
      </c>
      <c r="M132" s="9">
        <f t="shared" si="18"/>
        <v>2.8964562766047707E-2</v>
      </c>
    </row>
    <row r="133" spans="1:13" x14ac:dyDescent="0.35">
      <c r="A133" s="2">
        <v>132</v>
      </c>
      <c r="B133" s="2">
        <v>12</v>
      </c>
      <c r="C133" s="2">
        <v>1990</v>
      </c>
      <c r="D133" s="2">
        <v>1595</v>
      </c>
      <c r="E133" s="2"/>
      <c r="F133" s="16">
        <f t="shared" si="12"/>
        <v>1075.4166666666667</v>
      </c>
      <c r="G133" s="23">
        <f t="shared" si="13"/>
        <v>1073</v>
      </c>
      <c r="H133" s="5">
        <f t="shared" si="14"/>
        <v>1.4864864864864864</v>
      </c>
      <c r="I133" s="5">
        <v>1.4266005830974453</v>
      </c>
      <c r="J133" s="23">
        <f t="shared" si="15"/>
        <v>1118.0424422208805</v>
      </c>
      <c r="K133" s="23">
        <f t="shared" si="16"/>
        <v>1111.6224</v>
      </c>
      <c r="L133" s="23">
        <f t="shared" si="17"/>
        <v>1585.8411640241816</v>
      </c>
      <c r="M133" s="9">
        <f t="shared" si="18"/>
        <v>5.7422169127388208E-3</v>
      </c>
    </row>
    <row r="134" spans="1:13" x14ac:dyDescent="0.35">
      <c r="A134" s="2">
        <v>133</v>
      </c>
      <c r="B134" s="2">
        <v>1</v>
      </c>
      <c r="C134" s="2">
        <v>1991</v>
      </c>
      <c r="D134" s="2">
        <v>949</v>
      </c>
      <c r="E134" s="2"/>
      <c r="F134" s="16">
        <f t="shared" si="12"/>
        <v>1085.9166666666667</v>
      </c>
      <c r="G134" s="23">
        <f t="shared" si="13"/>
        <v>1080.6666666666667</v>
      </c>
      <c r="H134" s="5">
        <f t="shared" si="14"/>
        <v>0.87816162862430591</v>
      </c>
      <c r="I134" s="5">
        <v>0.92122151498014071</v>
      </c>
      <c r="J134" s="23">
        <f t="shared" si="15"/>
        <v>1030.153969016299</v>
      </c>
      <c r="K134" s="23">
        <f t="shared" si="16"/>
        <v>1115.9155999999998</v>
      </c>
      <c r="L134" s="23">
        <f t="shared" si="17"/>
        <v>1028.0054596219725</v>
      </c>
      <c r="M134" s="9">
        <f t="shared" si="18"/>
        <v>8.3251274628000499E-2</v>
      </c>
    </row>
    <row r="135" spans="1:13" x14ac:dyDescent="0.35">
      <c r="A135" s="2">
        <v>134</v>
      </c>
      <c r="B135" s="2">
        <v>2</v>
      </c>
      <c r="C135" s="2">
        <v>1991</v>
      </c>
      <c r="D135" s="2">
        <v>930</v>
      </c>
      <c r="E135" s="2"/>
      <c r="F135" s="16">
        <f t="shared" si="12"/>
        <v>1088.6666666666667</v>
      </c>
      <c r="G135" s="23">
        <f t="shared" si="13"/>
        <v>1087.2916666666667</v>
      </c>
      <c r="H135" s="5">
        <f t="shared" si="14"/>
        <v>0.85533627131634404</v>
      </c>
      <c r="I135" s="5">
        <v>0.86983928434633317</v>
      </c>
      <c r="J135" s="23">
        <f t="shared" si="15"/>
        <v>1069.1630244072919</v>
      </c>
      <c r="K135" s="23">
        <f t="shared" si="16"/>
        <v>1120.2087999999999</v>
      </c>
      <c r="L135" s="23">
        <f t="shared" si="17"/>
        <v>974.40162091046454</v>
      </c>
      <c r="M135" s="9">
        <f t="shared" si="18"/>
        <v>4.774367839834897E-2</v>
      </c>
    </row>
    <row r="136" spans="1:13" x14ac:dyDescent="0.35">
      <c r="A136" s="2">
        <v>135</v>
      </c>
      <c r="B136" s="2">
        <v>3</v>
      </c>
      <c r="C136" s="2">
        <v>1991</v>
      </c>
      <c r="D136" s="2">
        <v>1045</v>
      </c>
      <c r="E136" s="2"/>
      <c r="F136" s="16">
        <f t="shared" si="12"/>
        <v>1088.3333333333333</v>
      </c>
      <c r="G136" s="23">
        <f t="shared" si="13"/>
        <v>1088.5</v>
      </c>
      <c r="H136" s="5">
        <f t="shared" si="14"/>
        <v>0.96003674781809833</v>
      </c>
      <c r="I136" s="5">
        <v>0.94963362321158284</v>
      </c>
      <c r="J136" s="23">
        <f t="shared" si="15"/>
        <v>1100.4243894249405</v>
      </c>
      <c r="K136" s="23">
        <f t="shared" si="16"/>
        <v>1124.502</v>
      </c>
      <c r="L136" s="23">
        <f t="shared" si="17"/>
        <v>1067.8649085686714</v>
      </c>
      <c r="M136" s="9">
        <f t="shared" si="18"/>
        <v>2.1880295281025218E-2</v>
      </c>
    </row>
    <row r="137" spans="1:13" x14ac:dyDescent="0.35">
      <c r="A137" s="2">
        <v>136</v>
      </c>
      <c r="B137" s="2">
        <v>4</v>
      </c>
      <c r="C137" s="2">
        <v>1991</v>
      </c>
      <c r="D137" s="2">
        <v>1015</v>
      </c>
      <c r="E137" s="2"/>
      <c r="F137" s="16">
        <f t="shared" si="12"/>
        <v>1093.1666666666667</v>
      </c>
      <c r="G137" s="23">
        <f t="shared" si="13"/>
        <v>1090.75</v>
      </c>
      <c r="H137" s="5">
        <f t="shared" si="14"/>
        <v>0.93055237222094889</v>
      </c>
      <c r="I137" s="5">
        <v>0.9517704709425957</v>
      </c>
      <c r="J137" s="23">
        <f t="shared" si="15"/>
        <v>1066.4335898074085</v>
      </c>
      <c r="K137" s="23">
        <f t="shared" si="16"/>
        <v>1128.7952</v>
      </c>
      <c r="L137" s="23">
        <f t="shared" si="17"/>
        <v>1074.3539391017416</v>
      </c>
      <c r="M137" s="9">
        <f t="shared" si="18"/>
        <v>5.8476787292356273E-2</v>
      </c>
    </row>
    <row r="138" spans="1:13" x14ac:dyDescent="0.35">
      <c r="A138" s="2">
        <v>137</v>
      </c>
      <c r="B138" s="2">
        <v>5</v>
      </c>
      <c r="C138" s="2">
        <v>1991</v>
      </c>
      <c r="D138" s="2">
        <v>1091</v>
      </c>
      <c r="E138" s="2"/>
      <c r="F138" s="16">
        <f t="shared" si="12"/>
        <v>1092.9166666666667</v>
      </c>
      <c r="G138" s="23">
        <f t="shared" si="13"/>
        <v>1093.0416666666667</v>
      </c>
      <c r="H138" s="5">
        <f t="shared" si="14"/>
        <v>0.99813212366103754</v>
      </c>
      <c r="I138" s="5">
        <v>1.0209955762656295</v>
      </c>
      <c r="J138" s="23">
        <f t="shared" si="15"/>
        <v>1068.5648648845445</v>
      </c>
      <c r="K138" s="23">
        <f t="shared" si="16"/>
        <v>1133.0883999999999</v>
      </c>
      <c r="L138" s="23">
        <f t="shared" si="17"/>
        <v>1156.8782439178999</v>
      </c>
      <c r="M138" s="9">
        <f t="shared" si="18"/>
        <v>6.0383358311548951E-2</v>
      </c>
    </row>
    <row r="139" spans="1:13" x14ac:dyDescent="0.35">
      <c r="A139" s="2">
        <v>138</v>
      </c>
      <c r="B139" s="2">
        <v>6</v>
      </c>
      <c r="C139" s="2">
        <v>1991</v>
      </c>
      <c r="D139" s="2">
        <v>1142</v>
      </c>
      <c r="E139" s="2"/>
      <c r="F139" s="16">
        <f t="shared" si="12"/>
        <v>1096.5</v>
      </c>
      <c r="G139" s="23">
        <f t="shared" si="13"/>
        <v>1094.7083333333335</v>
      </c>
      <c r="H139" s="5">
        <f t="shared" si="14"/>
        <v>1.043200243596087</v>
      </c>
      <c r="I139" s="5">
        <v>1.0258586651849506</v>
      </c>
      <c r="J139" s="23">
        <f t="shared" si="15"/>
        <v>1113.2137776446139</v>
      </c>
      <c r="K139" s="23">
        <f t="shared" si="16"/>
        <v>1137.3815999999999</v>
      </c>
      <c r="L139" s="23">
        <f t="shared" si="17"/>
        <v>1166.7927699819234</v>
      </c>
      <c r="M139" s="9">
        <f t="shared" si="18"/>
        <v>2.1709956201333938E-2</v>
      </c>
    </row>
    <row r="140" spans="1:13" x14ac:dyDescent="0.35">
      <c r="A140" s="2">
        <v>139</v>
      </c>
      <c r="B140" s="2">
        <v>7</v>
      </c>
      <c r="C140" s="2">
        <v>1991</v>
      </c>
      <c r="D140" s="2">
        <v>1182</v>
      </c>
      <c r="E140" s="2"/>
      <c r="F140" s="16">
        <f t="shared" si="12"/>
        <v>1101.1666666666667</v>
      </c>
      <c r="G140" s="23">
        <f t="shared" si="13"/>
        <v>1098.8333333333335</v>
      </c>
      <c r="H140" s="5">
        <f t="shared" si="14"/>
        <v>1.075686333990596</v>
      </c>
      <c r="I140" s="5">
        <v>1.074335618594892</v>
      </c>
      <c r="J140" s="23">
        <f t="shared" si="15"/>
        <v>1100.2148486391252</v>
      </c>
      <c r="K140" s="23">
        <f t="shared" si="16"/>
        <v>1141.6747999999998</v>
      </c>
      <c r="L140" s="23">
        <f t="shared" si="17"/>
        <v>1226.5419024921994</v>
      </c>
      <c r="M140" s="9">
        <f t="shared" si="18"/>
        <v>3.7683504646530773E-2</v>
      </c>
    </row>
    <row r="141" spans="1:13" x14ac:dyDescent="0.35">
      <c r="A141" s="2">
        <v>140</v>
      </c>
      <c r="B141" s="2">
        <v>8</v>
      </c>
      <c r="C141" s="2">
        <v>1991</v>
      </c>
      <c r="D141" s="2">
        <v>1161</v>
      </c>
      <c r="E141" s="2"/>
      <c r="F141" s="16">
        <f t="shared" si="12"/>
        <v>1104.3333333333333</v>
      </c>
      <c r="G141" s="23">
        <f t="shared" si="13"/>
        <v>1102.75</v>
      </c>
      <c r="H141" s="5">
        <f t="shared" si="14"/>
        <v>1.0528224892314668</v>
      </c>
      <c r="I141" s="5">
        <v>1.0436709597125189</v>
      </c>
      <c r="J141" s="23">
        <f t="shared" si="15"/>
        <v>1112.4195697845225</v>
      </c>
      <c r="K141" s="23">
        <f t="shared" si="16"/>
        <v>1145.9679999999998</v>
      </c>
      <c r="L141" s="23">
        <f t="shared" si="17"/>
        <v>1196.0135223598356</v>
      </c>
      <c r="M141" s="9">
        <f t="shared" si="18"/>
        <v>3.0158072661357133E-2</v>
      </c>
    </row>
    <row r="142" spans="1:13" x14ac:dyDescent="0.35">
      <c r="A142" s="2">
        <v>141</v>
      </c>
      <c r="B142" s="2">
        <v>9</v>
      </c>
      <c r="C142" s="2">
        <v>1991</v>
      </c>
      <c r="D142" s="2">
        <v>1145</v>
      </c>
      <c r="E142" s="2"/>
      <c r="F142" s="16">
        <f t="shared" si="12"/>
        <v>1111.3333333333333</v>
      </c>
      <c r="G142" s="23">
        <f t="shared" si="13"/>
        <v>1107.8333333333333</v>
      </c>
      <c r="H142" s="5">
        <f t="shared" si="14"/>
        <v>1.0335489694599067</v>
      </c>
      <c r="I142" s="5">
        <v>0.98009527408841146</v>
      </c>
      <c r="J142" s="23">
        <f t="shared" si="15"/>
        <v>1168.2537711091065</v>
      </c>
      <c r="K142" s="23">
        <f t="shared" si="16"/>
        <v>1150.2611999999999</v>
      </c>
      <c r="L142" s="23">
        <f t="shared" si="17"/>
        <v>1127.3655660872651</v>
      </c>
      <c r="M142" s="9">
        <f t="shared" si="18"/>
        <v>1.5401252325532706E-2</v>
      </c>
    </row>
    <row r="143" spans="1:13" x14ac:dyDescent="0.35">
      <c r="A143" s="2">
        <v>142</v>
      </c>
      <c r="B143" s="2">
        <v>10</v>
      </c>
      <c r="C143" s="2">
        <v>1991</v>
      </c>
      <c r="D143" s="2">
        <v>1119</v>
      </c>
      <c r="E143" s="2"/>
      <c r="F143" s="16">
        <f t="shared" ref="F143:F206" si="19">AVERAGE(D131:D142)</f>
        <v>1120.4166666666667</v>
      </c>
      <c r="G143" s="23">
        <f t="shared" si="13"/>
        <v>1115.875</v>
      </c>
      <c r="H143" s="5">
        <f t="shared" si="14"/>
        <v>1.002800492886748</v>
      </c>
      <c r="I143" s="5">
        <v>1.0038502199915149</v>
      </c>
      <c r="J143" s="23">
        <f t="shared" si="15"/>
        <v>1114.7081284790258</v>
      </c>
      <c r="K143" s="23">
        <f t="shared" si="16"/>
        <v>1154.5544</v>
      </c>
      <c r="L143" s="23">
        <f t="shared" si="17"/>
        <v>1158.9996884321715</v>
      </c>
      <c r="M143" s="9">
        <f t="shared" si="18"/>
        <v>3.5745923531878041E-2</v>
      </c>
    </row>
    <row r="144" spans="1:13" x14ac:dyDescent="0.35">
      <c r="A144" s="2">
        <v>143</v>
      </c>
      <c r="B144" s="2">
        <v>11</v>
      </c>
      <c r="C144" s="2">
        <v>1991</v>
      </c>
      <c r="D144" s="2">
        <v>1189</v>
      </c>
      <c r="E144" s="2"/>
      <c r="F144" s="16">
        <f t="shared" si="19"/>
        <v>1124</v>
      </c>
      <c r="G144" s="23">
        <f t="shared" ref="G144:G207" si="20">AVERAGE(F143:F144)</f>
        <v>1122.2083333333335</v>
      </c>
      <c r="H144" s="5">
        <f t="shared" ref="H144:H207" si="21">D144/G144</f>
        <v>1.059518063342368</v>
      </c>
      <c r="I144" s="5">
        <v>1.0351632765769903</v>
      </c>
      <c r="J144" s="23">
        <f t="shared" si="15"/>
        <v>1148.6110712231859</v>
      </c>
      <c r="K144" s="23">
        <f t="shared" si="16"/>
        <v>1158.8476000000001</v>
      </c>
      <c r="L144" s="23">
        <f t="shared" si="17"/>
        <v>1199.5964786693814</v>
      </c>
      <c r="M144" s="9">
        <f t="shared" si="18"/>
        <v>8.9120930776967547E-3</v>
      </c>
    </row>
    <row r="145" spans="1:13" x14ac:dyDescent="0.35">
      <c r="A145" s="2">
        <v>144</v>
      </c>
      <c r="B145" s="2">
        <v>12</v>
      </c>
      <c r="C145" s="2">
        <v>1991</v>
      </c>
      <c r="D145" s="2">
        <v>1662</v>
      </c>
      <c r="E145" s="2"/>
      <c r="F145" s="16">
        <f t="shared" si="19"/>
        <v>1130.25</v>
      </c>
      <c r="G145" s="23">
        <f t="shared" si="20"/>
        <v>1127.125</v>
      </c>
      <c r="H145" s="5">
        <f t="shared" si="21"/>
        <v>1.4745480758567151</v>
      </c>
      <c r="I145" s="5">
        <v>1.4266005830974453</v>
      </c>
      <c r="J145" s="23">
        <f t="shared" si="15"/>
        <v>1165.0072344646417</v>
      </c>
      <c r="K145" s="23">
        <f t="shared" si="16"/>
        <v>1163.1407999999999</v>
      </c>
      <c r="L145" s="23">
        <f t="shared" si="17"/>
        <v>1659.3373435044289</v>
      </c>
      <c r="M145" s="9">
        <f t="shared" si="18"/>
        <v>1.6020797205602451E-3</v>
      </c>
    </row>
    <row r="146" spans="1:13" x14ac:dyDescent="0.35">
      <c r="A146" s="2">
        <v>145</v>
      </c>
      <c r="B146" s="2">
        <v>1</v>
      </c>
      <c r="C146" s="2">
        <v>1992</v>
      </c>
      <c r="D146" s="2">
        <v>1048</v>
      </c>
      <c r="E146" s="2"/>
      <c r="F146" s="16">
        <f t="shared" si="19"/>
        <v>1135.8333333333333</v>
      </c>
      <c r="G146" s="23">
        <f t="shared" si="20"/>
        <v>1133.0416666666665</v>
      </c>
      <c r="H146" s="5">
        <f t="shared" si="21"/>
        <v>0.92494391939101983</v>
      </c>
      <c r="I146" s="5">
        <v>0.92122151498014071</v>
      </c>
      <c r="J146" s="23">
        <f t="shared" si="15"/>
        <v>1137.6199784289583</v>
      </c>
      <c r="K146" s="23">
        <f t="shared" si="16"/>
        <v>1167.434</v>
      </c>
      <c r="L146" s="23">
        <f t="shared" si="17"/>
        <v>1075.4653181193255</v>
      </c>
      <c r="M146" s="9">
        <f t="shared" si="18"/>
        <v>2.6207364617677007E-2</v>
      </c>
    </row>
    <row r="147" spans="1:13" x14ac:dyDescent="0.35">
      <c r="A147" s="2">
        <v>146</v>
      </c>
      <c r="B147" s="2">
        <v>2</v>
      </c>
      <c r="C147" s="2">
        <v>1992</v>
      </c>
      <c r="D147" s="2">
        <v>1019</v>
      </c>
      <c r="E147" s="2"/>
      <c r="F147" s="16">
        <f t="shared" si="19"/>
        <v>1144.0833333333333</v>
      </c>
      <c r="G147" s="23">
        <f t="shared" si="20"/>
        <v>1139.9583333333333</v>
      </c>
      <c r="H147" s="5">
        <f t="shared" si="21"/>
        <v>0.89389232062575397</v>
      </c>
      <c r="I147" s="5">
        <v>0.86983928434633317</v>
      </c>
      <c r="J147" s="23">
        <f t="shared" si="15"/>
        <v>1171.4807762054093</v>
      </c>
      <c r="K147" s="23">
        <f t="shared" si="16"/>
        <v>1171.7271999999998</v>
      </c>
      <c r="L147" s="23">
        <f t="shared" si="17"/>
        <v>1019.2143490971326</v>
      </c>
      <c r="M147" s="9">
        <f t="shared" si="18"/>
        <v>2.1035240150406285E-4</v>
      </c>
    </row>
    <row r="148" spans="1:13" x14ac:dyDescent="0.35">
      <c r="A148" s="2">
        <v>147</v>
      </c>
      <c r="B148" s="2">
        <v>3</v>
      </c>
      <c r="C148" s="2">
        <v>1992</v>
      </c>
      <c r="D148" s="2">
        <v>1129</v>
      </c>
      <c r="E148" s="2"/>
      <c r="F148" s="16">
        <f t="shared" si="19"/>
        <v>1151.5</v>
      </c>
      <c r="G148" s="23">
        <f t="shared" si="20"/>
        <v>1147.7916666666665</v>
      </c>
      <c r="H148" s="5">
        <f t="shared" si="21"/>
        <v>0.9836279812683778</v>
      </c>
      <c r="I148" s="5">
        <v>0.94963362321158284</v>
      </c>
      <c r="J148" s="23">
        <f t="shared" si="15"/>
        <v>1188.8795556562275</v>
      </c>
      <c r="K148" s="23">
        <f t="shared" si="16"/>
        <v>1176.0203999999999</v>
      </c>
      <c r="L148" s="23">
        <f t="shared" si="17"/>
        <v>1116.7885134227349</v>
      </c>
      <c r="M148" s="9">
        <f t="shared" si="18"/>
        <v>1.0816197145496084E-2</v>
      </c>
    </row>
    <row r="149" spans="1:13" x14ac:dyDescent="0.35">
      <c r="A149" s="2">
        <v>148</v>
      </c>
      <c r="B149" s="2">
        <v>4</v>
      </c>
      <c r="C149" s="2">
        <v>1992</v>
      </c>
      <c r="D149" s="2">
        <v>1092</v>
      </c>
      <c r="E149" s="2"/>
      <c r="F149" s="16">
        <f t="shared" si="19"/>
        <v>1158.5</v>
      </c>
      <c r="G149" s="23">
        <f t="shared" si="20"/>
        <v>1155</v>
      </c>
      <c r="H149" s="5">
        <f t="shared" si="21"/>
        <v>0.94545454545454544</v>
      </c>
      <c r="I149" s="5">
        <v>0.9517704709425957</v>
      </c>
      <c r="J149" s="23">
        <f t="shared" si="15"/>
        <v>1147.3354483445221</v>
      </c>
      <c r="K149" s="23">
        <f t="shared" si="16"/>
        <v>1180.3136</v>
      </c>
      <c r="L149" s="23">
        <f t="shared" si="17"/>
        <v>1123.3876309319505</v>
      </c>
      <c r="M149" s="9">
        <f t="shared" si="18"/>
        <v>2.8743251769185463E-2</v>
      </c>
    </row>
    <row r="150" spans="1:13" x14ac:dyDescent="0.35">
      <c r="A150" s="2">
        <v>149</v>
      </c>
      <c r="B150" s="2">
        <v>5</v>
      </c>
      <c r="C150" s="2">
        <v>1992</v>
      </c>
      <c r="D150" s="2">
        <v>1176</v>
      </c>
      <c r="E150" s="2"/>
      <c r="F150" s="16">
        <f t="shared" si="19"/>
        <v>1164.9166666666667</v>
      </c>
      <c r="G150" s="23">
        <f t="shared" si="20"/>
        <v>1161.7083333333335</v>
      </c>
      <c r="H150" s="5">
        <f t="shared" si="21"/>
        <v>1.0123022847100174</v>
      </c>
      <c r="I150" s="5">
        <v>1.0209955762656295</v>
      </c>
      <c r="J150" s="23">
        <f t="shared" si="15"/>
        <v>1151.8169396005721</v>
      </c>
      <c r="K150" s="23">
        <f t="shared" si="16"/>
        <v>1184.6068</v>
      </c>
      <c r="L150" s="23">
        <f t="shared" si="17"/>
        <v>1209.4783024141834</v>
      </c>
      <c r="M150" s="9">
        <f t="shared" si="18"/>
        <v>2.8467944229747803E-2</v>
      </c>
    </row>
    <row r="151" spans="1:13" x14ac:dyDescent="0.35">
      <c r="A151" s="2">
        <v>150</v>
      </c>
      <c r="B151" s="2">
        <v>6</v>
      </c>
      <c r="C151" s="2">
        <v>1992</v>
      </c>
      <c r="D151" s="2">
        <v>1297</v>
      </c>
      <c r="E151" s="2"/>
      <c r="F151" s="16">
        <f t="shared" si="19"/>
        <v>1172</v>
      </c>
      <c r="G151" s="23">
        <f t="shared" si="20"/>
        <v>1168.4583333333335</v>
      </c>
      <c r="H151" s="5">
        <f t="shared" si="21"/>
        <v>1.1100096280711762</v>
      </c>
      <c r="I151" s="5">
        <v>1.0258586651849506</v>
      </c>
      <c r="J151" s="23">
        <f t="shared" si="15"/>
        <v>1264.3067159413872</v>
      </c>
      <c r="K151" s="23">
        <f t="shared" si="16"/>
        <v>1188.8999999999999</v>
      </c>
      <c r="L151" s="23">
        <f t="shared" si="17"/>
        <v>1219.6433670383876</v>
      </c>
      <c r="M151" s="9">
        <f t="shared" si="18"/>
        <v>5.9642739369014937E-2</v>
      </c>
    </row>
    <row r="152" spans="1:13" x14ac:dyDescent="0.35">
      <c r="A152" s="2">
        <v>151</v>
      </c>
      <c r="B152" s="2">
        <v>7</v>
      </c>
      <c r="C152" s="2">
        <v>1992</v>
      </c>
      <c r="D152" s="2">
        <v>1322</v>
      </c>
      <c r="E152" s="2"/>
      <c r="F152" s="16">
        <f t="shared" si="19"/>
        <v>1184.9166666666667</v>
      </c>
      <c r="G152" s="23">
        <f t="shared" si="20"/>
        <v>1178.4583333333335</v>
      </c>
      <c r="H152" s="5">
        <f t="shared" si="21"/>
        <v>1.1218046176148215</v>
      </c>
      <c r="I152" s="5">
        <v>1.074335618594892</v>
      </c>
      <c r="J152" s="23">
        <f t="shared" si="15"/>
        <v>1230.5279440786155</v>
      </c>
      <c r="K152" s="23">
        <f t="shared" si="16"/>
        <v>1193.1931999999999</v>
      </c>
      <c r="L152" s="23">
        <f t="shared" si="17"/>
        <v>1281.8899546252187</v>
      </c>
      <c r="M152" s="9">
        <f t="shared" si="18"/>
        <v>3.0340427666249087E-2</v>
      </c>
    </row>
    <row r="153" spans="1:13" x14ac:dyDescent="0.35">
      <c r="A153" s="2">
        <v>152</v>
      </c>
      <c r="B153" s="2">
        <v>8</v>
      </c>
      <c r="C153" s="2">
        <v>1992</v>
      </c>
      <c r="D153" s="2">
        <v>1330</v>
      </c>
      <c r="E153" s="2"/>
      <c r="F153" s="16">
        <f t="shared" si="19"/>
        <v>1196.5833333333333</v>
      </c>
      <c r="G153" s="23">
        <f t="shared" si="20"/>
        <v>1190.75</v>
      </c>
      <c r="H153" s="5">
        <f t="shared" si="21"/>
        <v>1.1169431030862902</v>
      </c>
      <c r="I153" s="5">
        <v>1.0436709597125189</v>
      </c>
      <c r="J153" s="23">
        <f t="shared" si="15"/>
        <v>1274.3479998392893</v>
      </c>
      <c r="K153" s="23">
        <f t="shared" si="16"/>
        <v>1197.4863999999998</v>
      </c>
      <c r="L153" s="23">
        <f t="shared" si="17"/>
        <v>1249.7817803306891</v>
      </c>
      <c r="M153" s="9">
        <f t="shared" si="18"/>
        <v>6.0314450879181115E-2</v>
      </c>
    </row>
    <row r="154" spans="1:13" x14ac:dyDescent="0.35">
      <c r="A154" s="2">
        <v>153</v>
      </c>
      <c r="B154" s="2">
        <v>9</v>
      </c>
      <c r="C154" s="2">
        <v>1992</v>
      </c>
      <c r="D154" s="2">
        <v>1263</v>
      </c>
      <c r="E154" s="2"/>
      <c r="F154" s="16">
        <f t="shared" si="19"/>
        <v>1210.6666666666667</v>
      </c>
      <c r="G154" s="23">
        <f t="shared" si="20"/>
        <v>1203.625</v>
      </c>
      <c r="H154" s="5">
        <f t="shared" si="21"/>
        <v>1.0493301485097102</v>
      </c>
      <c r="I154" s="5">
        <v>0.98009527408841146</v>
      </c>
      <c r="J154" s="23">
        <f t="shared" si="15"/>
        <v>1288.6502296164206</v>
      </c>
      <c r="K154" s="23">
        <f t="shared" si="16"/>
        <v>1201.7795999999998</v>
      </c>
      <c r="L154" s="23">
        <f t="shared" si="17"/>
        <v>1177.8585064558613</v>
      </c>
      <c r="M154" s="9">
        <f t="shared" si="18"/>
        <v>6.7412108902722659E-2</v>
      </c>
    </row>
    <row r="155" spans="1:13" x14ac:dyDescent="0.35">
      <c r="A155" s="2">
        <v>154</v>
      </c>
      <c r="B155" s="2">
        <v>10</v>
      </c>
      <c r="C155" s="2">
        <v>1992</v>
      </c>
      <c r="D155" s="2">
        <v>1250</v>
      </c>
      <c r="E155" s="2"/>
      <c r="F155" s="16">
        <f t="shared" si="19"/>
        <v>1220.5</v>
      </c>
      <c r="G155" s="23">
        <f t="shared" si="20"/>
        <v>1215.5833333333335</v>
      </c>
      <c r="H155" s="5">
        <f t="shared" si="21"/>
        <v>1.0283128813326934</v>
      </c>
      <c r="I155" s="5">
        <v>1.0038502199915149</v>
      </c>
      <c r="J155" s="23">
        <f t="shared" si="15"/>
        <v>1245.2056841812175</v>
      </c>
      <c r="K155" s="23">
        <f t="shared" si="16"/>
        <v>1206.0727999999999</v>
      </c>
      <c r="L155" s="23">
        <f t="shared" si="17"/>
        <v>1210.7164456057824</v>
      </c>
      <c r="M155" s="9">
        <f t="shared" si="18"/>
        <v>3.1426843515374094E-2</v>
      </c>
    </row>
    <row r="156" spans="1:13" x14ac:dyDescent="0.35">
      <c r="A156" s="2">
        <v>155</v>
      </c>
      <c r="B156" s="2">
        <v>11</v>
      </c>
      <c r="C156" s="2">
        <v>1992</v>
      </c>
      <c r="D156" s="2">
        <v>1341</v>
      </c>
      <c r="E156" s="2"/>
      <c r="F156" s="16">
        <f t="shared" si="19"/>
        <v>1231.4166666666667</v>
      </c>
      <c r="G156" s="23">
        <f t="shared" si="20"/>
        <v>1225.9583333333335</v>
      </c>
      <c r="H156" s="5">
        <f t="shared" si="21"/>
        <v>1.0938381538252386</v>
      </c>
      <c r="I156" s="5">
        <v>1.0351632765769903</v>
      </c>
      <c r="J156" s="23">
        <f t="shared" si="15"/>
        <v>1295.4478103534841</v>
      </c>
      <c r="K156" s="23">
        <f t="shared" si="16"/>
        <v>1210.366</v>
      </c>
      <c r="L156" s="23">
        <f t="shared" si="17"/>
        <v>1252.9264344173853</v>
      </c>
      <c r="M156" s="9">
        <f t="shared" si="18"/>
        <v>6.5677528398668694E-2</v>
      </c>
    </row>
    <row r="157" spans="1:13" x14ac:dyDescent="0.35">
      <c r="A157" s="2">
        <v>156</v>
      </c>
      <c r="B157" s="2">
        <v>12</v>
      </c>
      <c r="C157" s="2">
        <v>1992</v>
      </c>
      <c r="D157" s="2">
        <v>1927</v>
      </c>
      <c r="E157" s="2"/>
      <c r="F157" s="16">
        <f t="shared" si="19"/>
        <v>1244.0833333333333</v>
      </c>
      <c r="G157" s="23">
        <f t="shared" si="20"/>
        <v>1237.75</v>
      </c>
      <c r="H157" s="5">
        <f t="shared" si="21"/>
        <v>1.5568572005655423</v>
      </c>
      <c r="I157" s="5">
        <v>1.4266005830974453</v>
      </c>
      <c r="J157" s="23">
        <f t="shared" si="15"/>
        <v>1350.7635022944432</v>
      </c>
      <c r="K157" s="23">
        <f t="shared" si="16"/>
        <v>1214.6592000000001</v>
      </c>
      <c r="L157" s="23">
        <f t="shared" si="17"/>
        <v>1732.8335229846766</v>
      </c>
      <c r="M157" s="9">
        <f t="shared" si="18"/>
        <v>0.10076101557619273</v>
      </c>
    </row>
    <row r="158" spans="1:13" x14ac:dyDescent="0.35">
      <c r="A158" s="2">
        <v>157</v>
      </c>
      <c r="B158" s="2">
        <v>1</v>
      </c>
      <c r="C158" s="2">
        <v>1993</v>
      </c>
      <c r="D158" s="2">
        <v>1271</v>
      </c>
      <c r="E158" s="2"/>
      <c r="F158" s="16">
        <f t="shared" si="19"/>
        <v>1266.1666666666667</v>
      </c>
      <c r="G158" s="23">
        <f t="shared" si="20"/>
        <v>1255.125</v>
      </c>
      <c r="H158" s="5">
        <f t="shared" si="21"/>
        <v>1.0126481426152774</v>
      </c>
      <c r="I158" s="5">
        <v>0.92122151498014071</v>
      </c>
      <c r="J158" s="23">
        <f t="shared" si="15"/>
        <v>1379.6898784190898</v>
      </c>
      <c r="K158" s="23">
        <f t="shared" si="16"/>
        <v>1218.9523999999999</v>
      </c>
      <c r="L158" s="23">
        <f t="shared" si="17"/>
        <v>1122.9251766166783</v>
      </c>
      <c r="M158" s="9">
        <f t="shared" si="18"/>
        <v>0.11650261477838057</v>
      </c>
    </row>
    <row r="159" spans="1:13" x14ac:dyDescent="0.35">
      <c r="A159" s="2">
        <v>158</v>
      </c>
      <c r="B159" s="2">
        <v>2</v>
      </c>
      <c r="C159" s="2">
        <v>1993</v>
      </c>
      <c r="D159" s="2">
        <v>1238</v>
      </c>
      <c r="E159" s="2"/>
      <c r="F159" s="16">
        <f t="shared" si="19"/>
        <v>1284.75</v>
      </c>
      <c r="G159" s="23">
        <f t="shared" si="20"/>
        <v>1275.4583333333335</v>
      </c>
      <c r="H159" s="5">
        <f t="shared" si="21"/>
        <v>0.97063147234654201</v>
      </c>
      <c r="I159" s="5">
        <v>0.86983928434633317</v>
      </c>
      <c r="J159" s="23">
        <f t="shared" si="15"/>
        <v>1423.2514238884166</v>
      </c>
      <c r="K159" s="23">
        <f t="shared" si="16"/>
        <v>1223.2455999999997</v>
      </c>
      <c r="L159" s="23">
        <f t="shared" si="17"/>
        <v>1064.0270772838007</v>
      </c>
      <c r="M159" s="9">
        <f t="shared" si="18"/>
        <v>0.14052740122471669</v>
      </c>
    </row>
    <row r="160" spans="1:13" x14ac:dyDescent="0.35">
      <c r="A160" s="2">
        <v>159</v>
      </c>
      <c r="B160" s="2">
        <v>3</v>
      </c>
      <c r="C160" s="2">
        <v>1993</v>
      </c>
      <c r="D160" s="2">
        <v>1283</v>
      </c>
      <c r="E160" s="2"/>
      <c r="F160" s="16">
        <f t="shared" si="19"/>
        <v>1303</v>
      </c>
      <c r="G160" s="23">
        <f t="shared" si="20"/>
        <v>1293.875</v>
      </c>
      <c r="H160" s="5">
        <f t="shared" si="21"/>
        <v>0.99159501497439861</v>
      </c>
      <c r="I160" s="5">
        <v>0.94963362321158284</v>
      </c>
      <c r="J160" s="23">
        <f t="shared" si="15"/>
        <v>1351.0473604135871</v>
      </c>
      <c r="K160" s="23">
        <f t="shared" si="16"/>
        <v>1227.5387999999998</v>
      </c>
      <c r="L160" s="23">
        <f t="shared" si="17"/>
        <v>1165.7121182767983</v>
      </c>
      <c r="M160" s="9">
        <f t="shared" si="18"/>
        <v>9.141689923866074E-2</v>
      </c>
    </row>
    <row r="161" spans="1:13" x14ac:dyDescent="0.35">
      <c r="A161" s="2">
        <v>160</v>
      </c>
      <c r="B161" s="2">
        <v>4</v>
      </c>
      <c r="C161" s="2">
        <v>1993</v>
      </c>
      <c r="D161" s="2">
        <v>1283</v>
      </c>
      <c r="E161" s="2"/>
      <c r="F161" s="16">
        <f t="shared" si="19"/>
        <v>1315.8333333333333</v>
      </c>
      <c r="G161" s="23">
        <f t="shared" si="20"/>
        <v>1309.4166666666665</v>
      </c>
      <c r="H161" s="5">
        <f t="shared" si="21"/>
        <v>0.97982562209635349</v>
      </c>
      <c r="I161" s="5">
        <v>0.9517704709425957</v>
      </c>
      <c r="J161" s="23">
        <f t="shared" si="15"/>
        <v>1348.014084456064</v>
      </c>
      <c r="K161" s="23">
        <f t="shared" si="16"/>
        <v>1231.8319999999999</v>
      </c>
      <c r="L161" s="23">
        <f t="shared" si="17"/>
        <v>1172.4213227621594</v>
      </c>
      <c r="M161" s="9">
        <f t="shared" si="18"/>
        <v>8.6187589429337935E-2</v>
      </c>
    </row>
    <row r="162" spans="1:13" x14ac:dyDescent="0.35">
      <c r="A162" s="2">
        <v>161</v>
      </c>
      <c r="B162" s="2">
        <v>5</v>
      </c>
      <c r="C162" s="2">
        <v>1993</v>
      </c>
      <c r="D162" s="2">
        <v>1413</v>
      </c>
      <c r="E162" s="2"/>
      <c r="F162" s="16">
        <f t="shared" si="19"/>
        <v>1331.75</v>
      </c>
      <c r="G162" s="23">
        <f t="shared" si="20"/>
        <v>1323.7916666666665</v>
      </c>
      <c r="H162" s="5">
        <f t="shared" si="21"/>
        <v>1.0673884989455795</v>
      </c>
      <c r="I162" s="5">
        <v>1.0209955762656295</v>
      </c>
      <c r="J162" s="23">
        <f t="shared" si="15"/>
        <v>1383.9433126323202</v>
      </c>
      <c r="K162" s="23">
        <f t="shared" si="16"/>
        <v>1236.1251999999999</v>
      </c>
      <c r="L162" s="23">
        <f t="shared" si="17"/>
        <v>1262.0783609104665</v>
      </c>
      <c r="M162" s="9">
        <f t="shared" si="18"/>
        <v>0.10680936949011573</v>
      </c>
    </row>
    <row r="163" spans="1:13" x14ac:dyDescent="0.35">
      <c r="A163" s="2">
        <v>162</v>
      </c>
      <c r="B163" s="2">
        <v>6</v>
      </c>
      <c r="C163" s="2">
        <v>1993</v>
      </c>
      <c r="D163" s="2">
        <v>1371</v>
      </c>
      <c r="E163" s="2"/>
      <c r="F163" s="16">
        <f t="shared" si="19"/>
        <v>1351.5</v>
      </c>
      <c r="G163" s="23">
        <f t="shared" si="20"/>
        <v>1341.625</v>
      </c>
      <c r="H163" s="5">
        <f t="shared" si="21"/>
        <v>1.0218950899096246</v>
      </c>
      <c r="I163" s="5">
        <v>1.0258586651849506</v>
      </c>
      <c r="J163" s="23">
        <f t="shared" si="15"/>
        <v>1336.4414090637176</v>
      </c>
      <c r="K163" s="23">
        <f t="shared" si="16"/>
        <v>1240.4184</v>
      </c>
      <c r="L163" s="23">
        <f t="shared" si="17"/>
        <v>1272.4939640948521</v>
      </c>
      <c r="M163" s="9">
        <f t="shared" si="18"/>
        <v>7.1849770900910201E-2</v>
      </c>
    </row>
    <row r="164" spans="1:13" x14ac:dyDescent="0.35">
      <c r="A164" s="2">
        <v>163</v>
      </c>
      <c r="B164" s="2">
        <v>7</v>
      </c>
      <c r="C164" s="2">
        <v>1993</v>
      </c>
      <c r="D164" s="2">
        <v>1425</v>
      </c>
      <c r="E164" s="2"/>
      <c r="F164" s="16">
        <f t="shared" si="19"/>
        <v>1357.6666666666667</v>
      </c>
      <c r="G164" s="23">
        <f t="shared" si="20"/>
        <v>1354.5833333333335</v>
      </c>
      <c r="H164" s="5">
        <f t="shared" si="21"/>
        <v>1.0519840049215625</v>
      </c>
      <c r="I164" s="5">
        <v>1.074335618594892</v>
      </c>
      <c r="J164" s="23">
        <f t="shared" si="15"/>
        <v>1326.4011500090976</v>
      </c>
      <c r="K164" s="23">
        <f t="shared" si="16"/>
        <v>1244.7115999999999</v>
      </c>
      <c r="L164" s="23">
        <f t="shared" si="17"/>
        <v>1337.2380067582376</v>
      </c>
      <c r="M164" s="9">
        <f t="shared" si="18"/>
        <v>6.1587363678429763E-2</v>
      </c>
    </row>
    <row r="165" spans="1:13" x14ac:dyDescent="0.35">
      <c r="A165" s="2">
        <v>164</v>
      </c>
      <c r="B165" s="2">
        <v>8</v>
      </c>
      <c r="C165" s="2">
        <v>1993</v>
      </c>
      <c r="D165" s="2">
        <v>1453</v>
      </c>
      <c r="E165" s="2"/>
      <c r="F165" s="16">
        <f t="shared" si="19"/>
        <v>1366.25</v>
      </c>
      <c r="G165" s="23">
        <f t="shared" si="20"/>
        <v>1361.9583333333335</v>
      </c>
      <c r="H165" s="5">
        <f t="shared" si="21"/>
        <v>1.0668461467861841</v>
      </c>
      <c r="I165" s="5">
        <v>1.0436709597125189</v>
      </c>
      <c r="J165" s="23">
        <f t="shared" si="15"/>
        <v>1392.2012359146522</v>
      </c>
      <c r="K165" s="23">
        <f t="shared" si="16"/>
        <v>1249.0047999999999</v>
      </c>
      <c r="L165" s="23">
        <f t="shared" si="17"/>
        <v>1303.5500383015426</v>
      </c>
      <c r="M165" s="9">
        <f t="shared" si="18"/>
        <v>0.10285613330933063</v>
      </c>
    </row>
    <row r="166" spans="1:13" x14ac:dyDescent="0.35">
      <c r="A166" s="2">
        <v>165</v>
      </c>
      <c r="B166" s="2">
        <v>9</v>
      </c>
      <c r="C166" s="2">
        <v>1993</v>
      </c>
      <c r="D166" s="2">
        <v>1311</v>
      </c>
      <c r="E166" s="2"/>
      <c r="F166" s="16">
        <f t="shared" si="19"/>
        <v>1376.5</v>
      </c>
      <c r="G166" s="23">
        <f t="shared" si="20"/>
        <v>1371.375</v>
      </c>
      <c r="H166" s="5">
        <f t="shared" si="21"/>
        <v>0.95597484276729561</v>
      </c>
      <c r="I166" s="5">
        <v>0.98009527408841146</v>
      </c>
      <c r="J166" s="23">
        <f t="shared" si="15"/>
        <v>1337.6250601956669</v>
      </c>
      <c r="K166" s="23">
        <f t="shared" si="16"/>
        <v>1253.2979999999998</v>
      </c>
      <c r="L166" s="23">
        <f t="shared" si="17"/>
        <v>1228.3514468244578</v>
      </c>
      <c r="M166" s="9">
        <f t="shared" si="18"/>
        <v>6.3042374657164182E-2</v>
      </c>
    </row>
    <row r="167" spans="1:13" x14ac:dyDescent="0.35">
      <c r="A167" s="2">
        <v>166</v>
      </c>
      <c r="B167" s="2">
        <v>10</v>
      </c>
      <c r="C167" s="2">
        <v>1993</v>
      </c>
      <c r="D167" s="2">
        <v>1387</v>
      </c>
      <c r="E167" s="2"/>
      <c r="F167" s="16">
        <f t="shared" si="19"/>
        <v>1380.5</v>
      </c>
      <c r="G167" s="23">
        <f t="shared" si="20"/>
        <v>1378.5</v>
      </c>
      <c r="H167" s="5">
        <f t="shared" si="21"/>
        <v>1.0061661225970258</v>
      </c>
      <c r="I167" s="5">
        <v>1.0038502199915149</v>
      </c>
      <c r="J167" s="23">
        <f t="shared" si="15"/>
        <v>1381.680227167479</v>
      </c>
      <c r="K167" s="23">
        <f t="shared" si="16"/>
        <v>1257.5911999999998</v>
      </c>
      <c r="L167" s="23">
        <f t="shared" si="17"/>
        <v>1262.433202779393</v>
      </c>
      <c r="M167" s="9">
        <f t="shared" si="18"/>
        <v>8.98102359196878E-2</v>
      </c>
    </row>
    <row r="168" spans="1:13" x14ac:dyDescent="0.35">
      <c r="A168" s="2">
        <v>167</v>
      </c>
      <c r="B168" s="2">
        <v>11</v>
      </c>
      <c r="C168" s="2">
        <v>1993</v>
      </c>
      <c r="D168" s="2">
        <v>1454</v>
      </c>
      <c r="E168" s="2"/>
      <c r="F168" s="16">
        <f t="shared" si="19"/>
        <v>1391.9166666666667</v>
      </c>
      <c r="G168" s="23">
        <f t="shared" si="20"/>
        <v>1386.2083333333335</v>
      </c>
      <c r="H168" s="5">
        <f t="shared" si="21"/>
        <v>1.0489043854639453</v>
      </c>
      <c r="I168" s="5">
        <v>1.0351632765769903</v>
      </c>
      <c r="J168" s="23">
        <f t="shared" si="15"/>
        <v>1404.6093335227188</v>
      </c>
      <c r="K168" s="23">
        <f t="shared" si="16"/>
        <v>1261.8843999999999</v>
      </c>
      <c r="L168" s="23">
        <f t="shared" si="17"/>
        <v>1306.2563901653893</v>
      </c>
      <c r="M168" s="9">
        <f t="shared" si="18"/>
        <v>0.10161183619986977</v>
      </c>
    </row>
    <row r="169" spans="1:13" x14ac:dyDescent="0.35">
      <c r="A169" s="2">
        <v>168</v>
      </c>
      <c r="B169" s="2">
        <v>12</v>
      </c>
      <c r="C169" s="2">
        <v>1993</v>
      </c>
      <c r="D169" s="2">
        <v>1993</v>
      </c>
      <c r="E169" s="2"/>
      <c r="F169" s="16">
        <f t="shared" si="19"/>
        <v>1401.3333333333333</v>
      </c>
      <c r="G169" s="23">
        <f t="shared" si="20"/>
        <v>1396.625</v>
      </c>
      <c r="H169" s="5">
        <f t="shared" si="21"/>
        <v>1.4270115456905039</v>
      </c>
      <c r="I169" s="5">
        <v>1.4266005830974453</v>
      </c>
      <c r="J169" s="23">
        <f t="shared" si="15"/>
        <v>1397.02732748979</v>
      </c>
      <c r="K169" s="23">
        <f t="shared" si="16"/>
        <v>1266.1776</v>
      </c>
      <c r="L169" s="23">
        <f t="shared" si="17"/>
        <v>1806.3297024649239</v>
      </c>
      <c r="M169" s="9">
        <f t="shared" si="18"/>
        <v>9.3662969159596626E-2</v>
      </c>
    </row>
    <row r="170" spans="1:13" x14ac:dyDescent="0.35">
      <c r="A170" s="2">
        <v>169</v>
      </c>
      <c r="B170" s="2">
        <v>1</v>
      </c>
      <c r="C170" s="2">
        <v>1994</v>
      </c>
      <c r="D170" s="2">
        <v>1328</v>
      </c>
      <c r="E170" s="2"/>
      <c r="F170" s="16">
        <f t="shared" si="19"/>
        <v>1406.8333333333333</v>
      </c>
      <c r="G170" s="23">
        <f t="shared" si="20"/>
        <v>1404.0833333333333</v>
      </c>
      <c r="H170" s="5">
        <f t="shared" si="21"/>
        <v>0.94581280788177347</v>
      </c>
      <c r="I170" s="5">
        <v>0.92122151498014071</v>
      </c>
      <c r="J170" s="23">
        <f t="shared" si="15"/>
        <v>1441.5642474748634</v>
      </c>
      <c r="K170" s="23">
        <f t="shared" si="16"/>
        <v>1270.4708000000001</v>
      </c>
      <c r="L170" s="23">
        <f t="shared" si="17"/>
        <v>1170.3850351140313</v>
      </c>
      <c r="M170" s="9">
        <f t="shared" si="18"/>
        <v>0.11868596753461497</v>
      </c>
    </row>
    <row r="171" spans="1:13" x14ac:dyDescent="0.35">
      <c r="A171" s="2">
        <v>170</v>
      </c>
      <c r="B171" s="2">
        <v>2</v>
      </c>
      <c r="C171" s="2">
        <v>1994</v>
      </c>
      <c r="D171" s="2">
        <v>1250</v>
      </c>
      <c r="E171" s="2"/>
      <c r="F171" s="16">
        <f t="shared" si="19"/>
        <v>1411.5833333333333</v>
      </c>
      <c r="G171" s="23">
        <f t="shared" si="20"/>
        <v>1409.2083333333333</v>
      </c>
      <c r="H171" s="5">
        <f t="shared" si="21"/>
        <v>0.88702285562224659</v>
      </c>
      <c r="I171" s="5">
        <v>0.86983928434633317</v>
      </c>
      <c r="J171" s="23">
        <f t="shared" si="15"/>
        <v>1437.0470758162526</v>
      </c>
      <c r="K171" s="23">
        <f t="shared" si="16"/>
        <v>1274.7639999999999</v>
      </c>
      <c r="L171" s="23">
        <f t="shared" si="17"/>
        <v>1108.8398054704689</v>
      </c>
      <c r="M171" s="9">
        <f t="shared" si="18"/>
        <v>0.11292815562362485</v>
      </c>
    </row>
    <row r="172" spans="1:13" x14ac:dyDescent="0.35">
      <c r="A172" s="2">
        <v>171</v>
      </c>
      <c r="B172" s="2">
        <v>3</v>
      </c>
      <c r="C172" s="2">
        <v>1994</v>
      </c>
      <c r="D172" s="2">
        <v>1308</v>
      </c>
      <c r="E172" s="2"/>
      <c r="F172" s="16">
        <f t="shared" si="19"/>
        <v>1412.5833333333333</v>
      </c>
      <c r="G172" s="23">
        <f t="shared" si="20"/>
        <v>1412.0833333333333</v>
      </c>
      <c r="H172" s="5">
        <f t="shared" si="21"/>
        <v>0.92629094128061384</v>
      </c>
      <c r="I172" s="5">
        <v>0.94963362321158284</v>
      </c>
      <c r="J172" s="23">
        <f t="shared" si="15"/>
        <v>1377.3733027443275</v>
      </c>
      <c r="K172" s="23">
        <f t="shared" si="16"/>
        <v>1279.0571999999997</v>
      </c>
      <c r="L172" s="23">
        <f t="shared" si="17"/>
        <v>1214.6357231308618</v>
      </c>
      <c r="M172" s="9">
        <f t="shared" si="18"/>
        <v>7.1379416566619391E-2</v>
      </c>
    </row>
    <row r="173" spans="1:13" x14ac:dyDescent="0.35">
      <c r="A173" s="2">
        <v>172</v>
      </c>
      <c r="B173" s="2">
        <v>4</v>
      </c>
      <c r="C173" s="2">
        <v>1994</v>
      </c>
      <c r="D173" s="2">
        <v>1350</v>
      </c>
      <c r="E173" s="2"/>
      <c r="F173" s="16">
        <f t="shared" si="19"/>
        <v>1414.6666666666667</v>
      </c>
      <c r="G173" s="23">
        <f t="shared" si="20"/>
        <v>1413.625</v>
      </c>
      <c r="H173" s="5">
        <f t="shared" si="21"/>
        <v>0.95499159961092939</v>
      </c>
      <c r="I173" s="5">
        <v>0.9517704709425957</v>
      </c>
      <c r="J173" s="23">
        <f t="shared" si="15"/>
        <v>1418.409208118228</v>
      </c>
      <c r="K173" s="23">
        <f t="shared" si="16"/>
        <v>1283.3503999999998</v>
      </c>
      <c r="L173" s="23">
        <f t="shared" si="17"/>
        <v>1221.4550145923683</v>
      </c>
      <c r="M173" s="9">
        <f t="shared" si="18"/>
        <v>9.5218507709356789E-2</v>
      </c>
    </row>
    <row r="174" spans="1:13" x14ac:dyDescent="0.35">
      <c r="A174" s="2">
        <v>173</v>
      </c>
      <c r="B174" s="2">
        <v>5</v>
      </c>
      <c r="C174" s="2">
        <v>1994</v>
      </c>
      <c r="D174" s="2">
        <v>1455</v>
      </c>
      <c r="E174" s="2"/>
      <c r="F174" s="16">
        <f t="shared" si="19"/>
        <v>1420.25</v>
      </c>
      <c r="G174" s="23">
        <f t="shared" si="20"/>
        <v>1417.4583333333335</v>
      </c>
      <c r="H174" s="5">
        <f t="shared" si="21"/>
        <v>1.0264851994473676</v>
      </c>
      <c r="I174" s="5">
        <v>1.0209955762656295</v>
      </c>
      <c r="J174" s="23">
        <f t="shared" si="15"/>
        <v>1425.079631903769</v>
      </c>
      <c r="K174" s="23">
        <f t="shared" si="16"/>
        <v>1287.6435999999999</v>
      </c>
      <c r="L174" s="23">
        <f t="shared" si="17"/>
        <v>1314.6784194067498</v>
      </c>
      <c r="M174" s="9">
        <f t="shared" si="18"/>
        <v>9.6440948861340373E-2</v>
      </c>
    </row>
    <row r="175" spans="1:13" x14ac:dyDescent="0.35">
      <c r="A175" s="2">
        <v>174</v>
      </c>
      <c r="B175" s="2">
        <v>6</v>
      </c>
      <c r="C175" s="2">
        <v>1994</v>
      </c>
      <c r="D175" s="2">
        <v>1442</v>
      </c>
      <c r="E175" s="2"/>
      <c r="F175" s="16">
        <f t="shared" si="19"/>
        <v>1423.75</v>
      </c>
      <c r="G175" s="23">
        <f t="shared" si="20"/>
        <v>1422</v>
      </c>
      <c r="H175" s="5">
        <f t="shared" si="21"/>
        <v>1.0140646976090013</v>
      </c>
      <c r="I175" s="5">
        <v>1.0258586651849506</v>
      </c>
      <c r="J175" s="23">
        <f t="shared" si="15"/>
        <v>1405.6517227351428</v>
      </c>
      <c r="K175" s="23">
        <f t="shared" si="16"/>
        <v>1291.9367999999999</v>
      </c>
      <c r="L175" s="23">
        <f t="shared" si="17"/>
        <v>1325.3445611513164</v>
      </c>
      <c r="M175" s="9">
        <f t="shared" si="18"/>
        <v>8.0898362585772265E-2</v>
      </c>
    </row>
    <row r="176" spans="1:13" x14ac:dyDescent="0.35">
      <c r="A176" s="2">
        <v>175</v>
      </c>
      <c r="B176" s="2">
        <v>7</v>
      </c>
      <c r="C176" s="2">
        <v>1994</v>
      </c>
      <c r="D176" s="2">
        <v>1530</v>
      </c>
      <c r="E176" s="2"/>
      <c r="F176" s="16">
        <f t="shared" si="19"/>
        <v>1429.6666666666667</v>
      </c>
      <c r="G176" s="23">
        <f t="shared" si="20"/>
        <v>1426.7083333333335</v>
      </c>
      <c r="H176" s="5">
        <f t="shared" si="21"/>
        <v>1.0723985864898804</v>
      </c>
      <c r="I176" s="5">
        <v>1.074335618594892</v>
      </c>
      <c r="J176" s="23">
        <f t="shared" si="15"/>
        <v>1424.1359715887154</v>
      </c>
      <c r="K176" s="23">
        <f t="shared" si="16"/>
        <v>1296.23</v>
      </c>
      <c r="L176" s="23">
        <f t="shared" si="17"/>
        <v>1392.5860588912569</v>
      </c>
      <c r="M176" s="9">
        <f t="shared" si="18"/>
        <v>8.9813033404407244E-2</v>
      </c>
    </row>
    <row r="177" spans="1:13" x14ac:dyDescent="0.35">
      <c r="A177" s="2">
        <v>176</v>
      </c>
      <c r="B177" s="2">
        <v>8</v>
      </c>
      <c r="C177" s="2">
        <v>1994</v>
      </c>
      <c r="D177" s="2">
        <v>1505</v>
      </c>
      <c r="E177" s="2"/>
      <c r="F177" s="16">
        <f t="shared" si="19"/>
        <v>1438.4166666666667</v>
      </c>
      <c r="G177" s="23">
        <f t="shared" si="20"/>
        <v>1434.0416666666667</v>
      </c>
      <c r="H177" s="5">
        <f t="shared" si="21"/>
        <v>1.0494813609553417</v>
      </c>
      <c r="I177" s="5">
        <v>1.0436709597125189</v>
      </c>
      <c r="J177" s="23">
        <f t="shared" si="15"/>
        <v>1442.0253682391958</v>
      </c>
      <c r="K177" s="23">
        <f t="shared" si="16"/>
        <v>1300.5231999999999</v>
      </c>
      <c r="L177" s="23">
        <f t="shared" si="17"/>
        <v>1357.3182962723961</v>
      </c>
      <c r="M177" s="9">
        <f t="shared" si="18"/>
        <v>9.8127377892095621E-2</v>
      </c>
    </row>
    <row r="178" spans="1:13" x14ac:dyDescent="0.35">
      <c r="A178" s="2">
        <v>177</v>
      </c>
      <c r="B178" s="2">
        <v>9</v>
      </c>
      <c r="C178" s="2">
        <v>1994</v>
      </c>
      <c r="D178" s="2">
        <v>1421</v>
      </c>
      <c r="E178" s="2"/>
      <c r="F178" s="16">
        <f t="shared" si="19"/>
        <v>1442.75</v>
      </c>
      <c r="G178" s="23">
        <f t="shared" si="20"/>
        <v>1440.5833333333335</v>
      </c>
      <c r="H178" s="5">
        <f t="shared" si="21"/>
        <v>0.98640596980389883</v>
      </c>
      <c r="I178" s="5">
        <v>0.98009527408841146</v>
      </c>
      <c r="J178" s="23">
        <f t="shared" si="15"/>
        <v>1449.8590469397732</v>
      </c>
      <c r="K178" s="23">
        <f t="shared" si="16"/>
        <v>1304.8163999999999</v>
      </c>
      <c r="L178" s="23">
        <f t="shared" si="17"/>
        <v>1278.8443871930542</v>
      </c>
      <c r="M178" s="9">
        <f t="shared" si="18"/>
        <v>0.10003913638771694</v>
      </c>
    </row>
    <row r="179" spans="1:13" x14ac:dyDescent="0.35">
      <c r="A179" s="2">
        <v>178</v>
      </c>
      <c r="B179" s="2">
        <v>10</v>
      </c>
      <c r="C179" s="2">
        <v>1994</v>
      </c>
      <c r="D179" s="2">
        <v>1485</v>
      </c>
      <c r="E179" s="2"/>
      <c r="F179" s="16">
        <f t="shared" si="19"/>
        <v>1451.9166666666667</v>
      </c>
      <c r="G179" s="23">
        <f t="shared" si="20"/>
        <v>1447.3333333333335</v>
      </c>
      <c r="H179" s="5">
        <f t="shared" si="21"/>
        <v>1.0260248733302624</v>
      </c>
      <c r="I179" s="5">
        <v>1.0038502199915149</v>
      </c>
      <c r="J179" s="23">
        <f t="shared" si="15"/>
        <v>1479.3043528072863</v>
      </c>
      <c r="K179" s="23">
        <f t="shared" si="16"/>
        <v>1309.1095999999998</v>
      </c>
      <c r="L179" s="23">
        <f t="shared" si="17"/>
        <v>1314.1499599530039</v>
      </c>
      <c r="M179" s="9">
        <f t="shared" si="18"/>
        <v>0.11505053201817921</v>
      </c>
    </row>
    <row r="180" spans="1:13" x14ac:dyDescent="0.35">
      <c r="A180" s="2">
        <v>179</v>
      </c>
      <c r="B180" s="2">
        <v>11</v>
      </c>
      <c r="C180" s="2">
        <v>1994</v>
      </c>
      <c r="D180" s="2">
        <v>1465</v>
      </c>
      <c r="E180" s="2"/>
      <c r="F180" s="16">
        <f t="shared" si="19"/>
        <v>1460.0833333333333</v>
      </c>
      <c r="G180" s="23">
        <f t="shared" si="20"/>
        <v>1456</v>
      </c>
      <c r="H180" s="5">
        <f t="shared" si="21"/>
        <v>1.0061813186813187</v>
      </c>
      <c r="I180" s="5">
        <v>1.0351632765769903</v>
      </c>
      <c r="J180" s="23">
        <f t="shared" si="15"/>
        <v>1415.2356764860956</v>
      </c>
      <c r="K180" s="23">
        <f t="shared" si="16"/>
        <v>1313.4027999999998</v>
      </c>
      <c r="L180" s="23">
        <f t="shared" si="17"/>
        <v>1359.5863459133932</v>
      </c>
      <c r="M180" s="9">
        <f t="shared" si="18"/>
        <v>7.1954712687103628E-2</v>
      </c>
    </row>
    <row r="181" spans="1:13" x14ac:dyDescent="0.35">
      <c r="A181" s="2">
        <v>180</v>
      </c>
      <c r="B181" s="2">
        <v>12</v>
      </c>
      <c r="C181" s="2">
        <v>1994</v>
      </c>
      <c r="D181" s="2">
        <v>2163</v>
      </c>
      <c r="E181" s="2"/>
      <c r="F181" s="16">
        <f t="shared" si="19"/>
        <v>1461</v>
      </c>
      <c r="G181" s="23">
        <f t="shared" si="20"/>
        <v>1460.5416666666665</v>
      </c>
      <c r="H181" s="5">
        <f t="shared" si="21"/>
        <v>1.4809574073545775</v>
      </c>
      <c r="I181" s="5">
        <v>1.4266005830974453</v>
      </c>
      <c r="J181" s="23">
        <f t="shared" si="15"/>
        <v>1516.1917257202285</v>
      </c>
      <c r="K181" s="23">
        <f t="shared" si="16"/>
        <v>1317.6959999999999</v>
      </c>
      <c r="L181" s="23">
        <f t="shared" si="17"/>
        <v>1879.8258819451712</v>
      </c>
      <c r="M181" s="9">
        <f t="shared" si="18"/>
        <v>0.13091729914693889</v>
      </c>
    </row>
    <row r="182" spans="1:13" x14ac:dyDescent="0.35">
      <c r="A182" s="2">
        <v>181</v>
      </c>
      <c r="B182" s="2">
        <v>1</v>
      </c>
      <c r="C182" s="2">
        <v>1995</v>
      </c>
      <c r="D182" s="2">
        <v>1361</v>
      </c>
      <c r="E182" s="2"/>
      <c r="F182" s="16">
        <f t="shared" si="19"/>
        <v>1475.1666666666667</v>
      </c>
      <c r="G182" s="23">
        <f t="shared" si="20"/>
        <v>1468.0833333333335</v>
      </c>
      <c r="H182" s="5">
        <f t="shared" si="21"/>
        <v>0.92705909065107561</v>
      </c>
      <c r="I182" s="5">
        <v>0.92122151498014071</v>
      </c>
      <c r="J182" s="23">
        <f t="shared" si="15"/>
        <v>1477.3862506124162</v>
      </c>
      <c r="K182" s="23">
        <f t="shared" si="16"/>
        <v>1321.9892</v>
      </c>
      <c r="L182" s="23">
        <f t="shared" si="17"/>
        <v>1217.8448936113841</v>
      </c>
      <c r="M182" s="9">
        <f t="shared" si="18"/>
        <v>0.10518376663381035</v>
      </c>
    </row>
    <row r="183" spans="1:13" x14ac:dyDescent="0.35">
      <c r="A183" s="2">
        <v>182</v>
      </c>
      <c r="B183" s="2">
        <v>2</v>
      </c>
      <c r="C183" s="2">
        <v>1995</v>
      </c>
      <c r="D183" s="2">
        <v>1284</v>
      </c>
      <c r="E183" s="2"/>
      <c r="F183" s="16">
        <f t="shared" si="19"/>
        <v>1477.9166666666667</v>
      </c>
      <c r="G183" s="23">
        <f t="shared" si="20"/>
        <v>1476.5416666666667</v>
      </c>
      <c r="H183" s="5">
        <f t="shared" si="21"/>
        <v>0.8695995710697858</v>
      </c>
      <c r="I183" s="5">
        <v>0.86983928434633317</v>
      </c>
      <c r="J183" s="23">
        <f t="shared" si="15"/>
        <v>1476.1347562784547</v>
      </c>
      <c r="K183" s="23">
        <f t="shared" si="16"/>
        <v>1326.2824000000001</v>
      </c>
      <c r="L183" s="23">
        <f t="shared" si="17"/>
        <v>1153.6525336571372</v>
      </c>
      <c r="M183" s="9">
        <f t="shared" si="18"/>
        <v>0.10151671833556296</v>
      </c>
    </row>
    <row r="184" spans="1:13" x14ac:dyDescent="0.35">
      <c r="A184" s="2">
        <v>183</v>
      </c>
      <c r="B184" s="2">
        <v>3</v>
      </c>
      <c r="C184" s="2">
        <v>1995</v>
      </c>
      <c r="D184" s="2">
        <v>1392</v>
      </c>
      <c r="E184" s="2"/>
      <c r="F184" s="16">
        <f t="shared" si="19"/>
        <v>1480.75</v>
      </c>
      <c r="G184" s="23">
        <f t="shared" si="20"/>
        <v>1479.3333333333335</v>
      </c>
      <c r="H184" s="5">
        <f t="shared" si="21"/>
        <v>0.94096439837764745</v>
      </c>
      <c r="I184" s="5">
        <v>0.94963362321158284</v>
      </c>
      <c r="J184" s="23">
        <f t="shared" si="15"/>
        <v>1465.8284689756144</v>
      </c>
      <c r="K184" s="23">
        <f t="shared" si="16"/>
        <v>1330.5755999999999</v>
      </c>
      <c r="L184" s="23">
        <f t="shared" si="17"/>
        <v>1263.5593279849256</v>
      </c>
      <c r="M184" s="9">
        <f t="shared" si="18"/>
        <v>9.2270597711978708E-2</v>
      </c>
    </row>
    <row r="185" spans="1:13" x14ac:dyDescent="0.35">
      <c r="A185" s="2">
        <v>184</v>
      </c>
      <c r="B185" s="2">
        <v>4</v>
      </c>
      <c r="C185" s="2">
        <v>1995</v>
      </c>
      <c r="D185" s="2">
        <v>1442</v>
      </c>
      <c r="E185" s="2"/>
      <c r="F185" s="16">
        <f t="shared" si="19"/>
        <v>1487.75</v>
      </c>
      <c r="G185" s="23">
        <f t="shared" si="20"/>
        <v>1484.25</v>
      </c>
      <c r="H185" s="5">
        <f t="shared" si="21"/>
        <v>0.97153444500589525</v>
      </c>
      <c r="I185" s="5">
        <v>0.9517704709425957</v>
      </c>
      <c r="J185" s="23">
        <f t="shared" si="15"/>
        <v>1515.0711689677664</v>
      </c>
      <c r="K185" s="23">
        <f t="shared" si="16"/>
        <v>1334.8687999999997</v>
      </c>
      <c r="L185" s="23">
        <f t="shared" si="17"/>
        <v>1270.4887064225773</v>
      </c>
      <c r="M185" s="9">
        <f t="shared" si="18"/>
        <v>0.11893987071943325</v>
      </c>
    </row>
    <row r="186" spans="1:13" x14ac:dyDescent="0.35">
      <c r="A186" s="2">
        <v>185</v>
      </c>
      <c r="B186" s="2">
        <v>5</v>
      </c>
      <c r="C186" s="2">
        <v>1995</v>
      </c>
      <c r="D186" s="2">
        <v>1504</v>
      </c>
      <c r="E186" s="2"/>
      <c r="F186" s="16">
        <f t="shared" si="19"/>
        <v>1495.4166666666667</v>
      </c>
      <c r="G186" s="23">
        <f t="shared" si="20"/>
        <v>1491.5833333333335</v>
      </c>
      <c r="H186" s="5">
        <f t="shared" si="21"/>
        <v>1.0083244874015307</v>
      </c>
      <c r="I186" s="5">
        <v>1.0209955762656295</v>
      </c>
      <c r="J186" s="23">
        <f t="shared" si="15"/>
        <v>1473.0720043871263</v>
      </c>
      <c r="K186" s="23">
        <f t="shared" si="16"/>
        <v>1339.1619999999998</v>
      </c>
      <c r="L186" s="23">
        <f t="shared" si="17"/>
        <v>1367.2784779030328</v>
      </c>
      <c r="M186" s="9">
        <f t="shared" si="18"/>
        <v>9.0905267351706912E-2</v>
      </c>
    </row>
    <row r="187" spans="1:13" x14ac:dyDescent="0.35">
      <c r="A187" s="2">
        <v>186</v>
      </c>
      <c r="B187" s="2">
        <v>6</v>
      </c>
      <c r="C187" s="2">
        <v>1995</v>
      </c>
      <c r="D187" s="2">
        <v>1488</v>
      </c>
      <c r="E187" s="2"/>
      <c r="F187" s="16">
        <f t="shared" si="19"/>
        <v>1499.5</v>
      </c>
      <c r="G187" s="23">
        <f t="shared" si="20"/>
        <v>1497.4583333333335</v>
      </c>
      <c r="H187" s="5">
        <f t="shared" si="21"/>
        <v>0.99368374189599029</v>
      </c>
      <c r="I187" s="5">
        <v>1.0258586651849506</v>
      </c>
      <c r="J187" s="23">
        <f t="shared" si="15"/>
        <v>1450.4922076490241</v>
      </c>
      <c r="K187" s="23">
        <f t="shared" si="16"/>
        <v>1343.4551999999999</v>
      </c>
      <c r="L187" s="23">
        <f t="shared" si="17"/>
        <v>1378.1951582077807</v>
      </c>
      <c r="M187" s="9">
        <f t="shared" si="18"/>
        <v>7.379357647326569E-2</v>
      </c>
    </row>
    <row r="188" spans="1:13" x14ac:dyDescent="0.35">
      <c r="A188" s="2">
        <v>187</v>
      </c>
      <c r="B188" s="2">
        <v>7</v>
      </c>
      <c r="C188" s="2">
        <v>1995</v>
      </c>
      <c r="D188" s="2">
        <v>1606</v>
      </c>
      <c r="E188" s="2"/>
      <c r="F188" s="16">
        <f t="shared" si="19"/>
        <v>1503.3333333333333</v>
      </c>
      <c r="G188" s="23">
        <f t="shared" si="20"/>
        <v>1501.4166666666665</v>
      </c>
      <c r="H188" s="5">
        <f t="shared" si="21"/>
        <v>1.0696564355886109</v>
      </c>
      <c r="I188" s="5">
        <v>1.074335618594892</v>
      </c>
      <c r="J188" s="23">
        <f t="shared" si="15"/>
        <v>1494.8773662558672</v>
      </c>
      <c r="K188" s="23">
        <f t="shared" si="16"/>
        <v>1347.7483999999999</v>
      </c>
      <c r="L188" s="23">
        <f t="shared" si="17"/>
        <v>1447.9341110242758</v>
      </c>
      <c r="M188" s="9">
        <f t="shared" si="18"/>
        <v>9.8422097743290277E-2</v>
      </c>
    </row>
    <row r="189" spans="1:13" x14ac:dyDescent="0.35">
      <c r="A189" s="2">
        <v>188</v>
      </c>
      <c r="B189" s="2">
        <v>8</v>
      </c>
      <c r="C189" s="2">
        <v>1995</v>
      </c>
      <c r="D189" s="2">
        <v>1488</v>
      </c>
      <c r="E189" s="2"/>
      <c r="F189" s="16">
        <f t="shared" si="19"/>
        <v>1509.6666666666667</v>
      </c>
      <c r="G189" s="23">
        <f t="shared" si="20"/>
        <v>1506.5</v>
      </c>
      <c r="H189" s="5">
        <f t="shared" si="21"/>
        <v>0.98771988051775639</v>
      </c>
      <c r="I189" s="5">
        <v>1.0436709597125189</v>
      </c>
      <c r="J189" s="23">
        <f t="shared" si="15"/>
        <v>1425.7367095946336</v>
      </c>
      <c r="K189" s="23">
        <f t="shared" si="16"/>
        <v>1352.0416</v>
      </c>
      <c r="L189" s="23">
        <f t="shared" si="17"/>
        <v>1411.0865542432496</v>
      </c>
      <c r="M189" s="9">
        <f t="shared" si="18"/>
        <v>5.1689143653730132E-2</v>
      </c>
    </row>
    <row r="190" spans="1:13" x14ac:dyDescent="0.35">
      <c r="A190" s="2">
        <v>189</v>
      </c>
      <c r="B190" s="2">
        <v>9</v>
      </c>
      <c r="C190" s="2">
        <v>1995</v>
      </c>
      <c r="D190" s="2">
        <v>1442</v>
      </c>
      <c r="E190" s="2"/>
      <c r="F190" s="16">
        <f t="shared" si="19"/>
        <v>1508.25</v>
      </c>
      <c r="G190" s="23">
        <f t="shared" si="20"/>
        <v>1508.9583333333335</v>
      </c>
      <c r="H190" s="5">
        <f t="shared" si="21"/>
        <v>0.95562612177274597</v>
      </c>
      <c r="I190" s="5">
        <v>0.98009527408841146</v>
      </c>
      <c r="J190" s="23">
        <f t="shared" si="15"/>
        <v>1471.2855353181935</v>
      </c>
      <c r="K190" s="23">
        <f t="shared" si="16"/>
        <v>1356.3347999999999</v>
      </c>
      <c r="L190" s="23">
        <f t="shared" si="17"/>
        <v>1329.3373275616507</v>
      </c>
      <c r="M190" s="9">
        <f t="shared" si="18"/>
        <v>7.8129453840741547E-2</v>
      </c>
    </row>
    <row r="191" spans="1:13" x14ac:dyDescent="0.35">
      <c r="A191" s="2">
        <v>190</v>
      </c>
      <c r="B191" s="2">
        <v>10</v>
      </c>
      <c r="C191" s="2">
        <v>1995</v>
      </c>
      <c r="D191" s="2">
        <v>1495</v>
      </c>
      <c r="E191" s="2"/>
      <c r="F191" s="16">
        <f t="shared" si="19"/>
        <v>1510</v>
      </c>
      <c r="G191" s="23">
        <f t="shared" si="20"/>
        <v>1509.125</v>
      </c>
      <c r="H191" s="5">
        <f t="shared" si="21"/>
        <v>0.99064027168060964</v>
      </c>
      <c r="I191" s="5">
        <v>1.0038502199915149</v>
      </c>
      <c r="J191" s="23">
        <f t="shared" si="15"/>
        <v>1489.2659982807361</v>
      </c>
      <c r="K191" s="23">
        <f t="shared" si="16"/>
        <v>1360.6279999999999</v>
      </c>
      <c r="L191" s="23">
        <f t="shared" si="17"/>
        <v>1365.866717126615</v>
      </c>
      <c r="M191" s="9">
        <f t="shared" si="18"/>
        <v>8.6376777841729119E-2</v>
      </c>
    </row>
    <row r="192" spans="1:13" x14ac:dyDescent="0.35">
      <c r="A192" s="2">
        <v>191</v>
      </c>
      <c r="B192" s="2">
        <v>11</v>
      </c>
      <c r="C192" s="2">
        <v>1995</v>
      </c>
      <c r="D192" s="2">
        <v>1509</v>
      </c>
      <c r="E192" s="2"/>
      <c r="F192" s="16">
        <f t="shared" si="19"/>
        <v>1510.8333333333333</v>
      </c>
      <c r="G192" s="23">
        <f t="shared" si="20"/>
        <v>1510.4166666666665</v>
      </c>
      <c r="H192" s="5">
        <f t="shared" si="21"/>
        <v>0.9990620689655173</v>
      </c>
      <c r="I192" s="5">
        <v>1.0351632765769903</v>
      </c>
      <c r="J192" s="23">
        <f t="shared" si="15"/>
        <v>1457.7410483396029</v>
      </c>
      <c r="K192" s="23">
        <f t="shared" si="16"/>
        <v>1364.9211999999998</v>
      </c>
      <c r="L192" s="23">
        <f t="shared" si="17"/>
        <v>1412.9163016613973</v>
      </c>
      <c r="M192" s="9">
        <f t="shared" si="18"/>
        <v>6.3673756354276176E-2</v>
      </c>
    </row>
    <row r="193" spans="1:13" x14ac:dyDescent="0.35">
      <c r="A193" s="2">
        <v>192</v>
      </c>
      <c r="B193" s="2">
        <v>12</v>
      </c>
      <c r="C193" s="2">
        <v>1995</v>
      </c>
      <c r="D193" s="2">
        <v>2135</v>
      </c>
      <c r="E193" s="2"/>
      <c r="F193" s="16">
        <f t="shared" si="19"/>
        <v>1514.5</v>
      </c>
      <c r="G193" s="23">
        <f t="shared" si="20"/>
        <v>1512.6666666666665</v>
      </c>
      <c r="H193" s="5">
        <f t="shared" si="21"/>
        <v>1.4114147201410314</v>
      </c>
      <c r="I193" s="5">
        <v>1.4266005830974453</v>
      </c>
      <c r="J193" s="23">
        <f t="shared" si="15"/>
        <v>1496.5646483646269</v>
      </c>
      <c r="K193" s="23">
        <f t="shared" si="16"/>
        <v>1369.2143999999998</v>
      </c>
      <c r="L193" s="23">
        <f t="shared" si="17"/>
        <v>1953.3220614254185</v>
      </c>
      <c r="M193" s="9">
        <f t="shared" si="18"/>
        <v>8.50950531965253E-2</v>
      </c>
    </row>
    <row r="194" spans="1:13" x14ac:dyDescent="0.35">
      <c r="A194" s="2">
        <v>193</v>
      </c>
      <c r="B194" s="2">
        <v>1</v>
      </c>
      <c r="C194" s="2">
        <v>1996</v>
      </c>
      <c r="D194" s="2">
        <v>1369</v>
      </c>
      <c r="E194" s="2"/>
      <c r="F194" s="16">
        <f t="shared" si="19"/>
        <v>1512.1666666666667</v>
      </c>
      <c r="G194" s="23">
        <f t="shared" si="20"/>
        <v>1513.3333333333335</v>
      </c>
      <c r="H194" s="5">
        <f t="shared" si="21"/>
        <v>0.90462555066079287</v>
      </c>
      <c r="I194" s="5">
        <v>0.92122151498014071</v>
      </c>
      <c r="J194" s="23">
        <f t="shared" si="15"/>
        <v>1486.0703725851565</v>
      </c>
      <c r="K194" s="23">
        <f t="shared" si="16"/>
        <v>1373.5075999999999</v>
      </c>
      <c r="L194" s="23">
        <f t="shared" si="17"/>
        <v>1265.3047521087369</v>
      </c>
      <c r="M194" s="9">
        <f t="shared" si="18"/>
        <v>7.5745250468417152E-2</v>
      </c>
    </row>
    <row r="195" spans="1:13" x14ac:dyDescent="0.35">
      <c r="A195" s="2">
        <v>194</v>
      </c>
      <c r="B195" s="2">
        <v>2</v>
      </c>
      <c r="C195" s="2">
        <v>1996</v>
      </c>
      <c r="D195" s="2">
        <v>1320</v>
      </c>
      <c r="E195" s="2"/>
      <c r="F195" s="16">
        <f t="shared" si="19"/>
        <v>1512.8333333333333</v>
      </c>
      <c r="G195" s="23">
        <f t="shared" si="20"/>
        <v>1512.5</v>
      </c>
      <c r="H195" s="5">
        <f t="shared" si="21"/>
        <v>0.87272727272727268</v>
      </c>
      <c r="I195" s="5">
        <v>0.86983928434633317</v>
      </c>
      <c r="J195" s="23">
        <f t="shared" ref="J195:J258" si="22">D195/I195</f>
        <v>1517.5217120619627</v>
      </c>
      <c r="K195" s="23">
        <f t="shared" ref="K195:K258" si="23">544.92+4.2932*A195</f>
        <v>1377.8008</v>
      </c>
      <c r="L195" s="23">
        <f t="shared" ref="L195:L258" si="24">K195*I195</f>
        <v>1198.4652618438054</v>
      </c>
      <c r="M195" s="9">
        <f t="shared" ref="M195:M258" si="25">ABS(D195-L195)/D195</f>
        <v>9.2071771330450483E-2</v>
      </c>
    </row>
    <row r="196" spans="1:13" x14ac:dyDescent="0.35">
      <c r="A196" s="2">
        <v>195</v>
      </c>
      <c r="B196" s="2">
        <v>3</v>
      </c>
      <c r="C196" s="2">
        <v>1996</v>
      </c>
      <c r="D196" s="2">
        <v>1448</v>
      </c>
      <c r="E196" s="2"/>
      <c r="F196" s="16">
        <f t="shared" si="19"/>
        <v>1515.8333333333333</v>
      </c>
      <c r="G196" s="23">
        <f t="shared" si="20"/>
        <v>1514.3333333333333</v>
      </c>
      <c r="H196" s="5">
        <f t="shared" si="21"/>
        <v>0.95619634602685455</v>
      </c>
      <c r="I196" s="5">
        <v>0.94963362321158284</v>
      </c>
      <c r="J196" s="23">
        <f t="shared" si="22"/>
        <v>1524.7985797964725</v>
      </c>
      <c r="K196" s="23">
        <f t="shared" si="23"/>
        <v>1382.0940000000001</v>
      </c>
      <c r="L196" s="23">
        <f t="shared" si="24"/>
        <v>1312.4829328389894</v>
      </c>
      <c r="M196" s="9">
        <f t="shared" si="25"/>
        <v>9.3589134779703431E-2</v>
      </c>
    </row>
    <row r="197" spans="1:13" x14ac:dyDescent="0.35">
      <c r="A197" s="2">
        <v>196</v>
      </c>
      <c r="B197" s="2">
        <v>4</v>
      </c>
      <c r="C197" s="2">
        <v>1996</v>
      </c>
      <c r="D197" s="2">
        <v>1495</v>
      </c>
      <c r="E197" s="2"/>
      <c r="F197" s="16">
        <f t="shared" si="19"/>
        <v>1520.5</v>
      </c>
      <c r="G197" s="23">
        <f t="shared" si="20"/>
        <v>1518.1666666666665</v>
      </c>
      <c r="H197" s="5">
        <f t="shared" si="21"/>
        <v>0.98474036667032616</v>
      </c>
      <c r="I197" s="5">
        <v>0.9517704709425957</v>
      </c>
      <c r="J197" s="23">
        <f t="shared" si="22"/>
        <v>1570.7568638050004</v>
      </c>
      <c r="K197" s="23">
        <f t="shared" si="23"/>
        <v>1386.3871999999999</v>
      </c>
      <c r="L197" s="23">
        <f t="shared" si="24"/>
        <v>1319.5223982527866</v>
      </c>
      <c r="M197" s="9">
        <f t="shared" si="25"/>
        <v>0.11737632223893872</v>
      </c>
    </row>
    <row r="198" spans="1:13" x14ac:dyDescent="0.35">
      <c r="A198" s="2">
        <v>197</v>
      </c>
      <c r="B198" s="2">
        <v>5</v>
      </c>
      <c r="C198" s="2">
        <v>1996</v>
      </c>
      <c r="D198" s="2">
        <v>1522</v>
      </c>
      <c r="E198" s="2"/>
      <c r="F198" s="16">
        <f t="shared" si="19"/>
        <v>1524.9166666666667</v>
      </c>
      <c r="G198" s="23">
        <f t="shared" si="20"/>
        <v>1522.7083333333335</v>
      </c>
      <c r="H198" s="5">
        <f t="shared" si="21"/>
        <v>0.99953482008482686</v>
      </c>
      <c r="I198" s="5">
        <v>1.0209955762656295</v>
      </c>
      <c r="J198" s="23">
        <f t="shared" si="22"/>
        <v>1490.7018555034615</v>
      </c>
      <c r="K198" s="23">
        <f t="shared" si="23"/>
        <v>1390.6803999999997</v>
      </c>
      <c r="L198" s="23">
        <f t="shared" si="24"/>
        <v>1419.8785363993159</v>
      </c>
      <c r="M198" s="9">
        <f t="shared" si="25"/>
        <v>6.7096888042499428E-2</v>
      </c>
    </row>
    <row r="199" spans="1:13" x14ac:dyDescent="0.35">
      <c r="A199" s="2">
        <v>198</v>
      </c>
      <c r="B199" s="2">
        <v>6</v>
      </c>
      <c r="C199" s="2">
        <v>1996</v>
      </c>
      <c r="D199" s="2">
        <v>1575</v>
      </c>
      <c r="E199" s="2"/>
      <c r="F199" s="16">
        <f t="shared" si="19"/>
        <v>1526.4166666666667</v>
      </c>
      <c r="G199" s="23">
        <f t="shared" si="20"/>
        <v>1525.6666666666667</v>
      </c>
      <c r="H199" s="5">
        <f t="shared" si="21"/>
        <v>1.0323355909984706</v>
      </c>
      <c r="I199" s="5">
        <v>1.0258586651849506</v>
      </c>
      <c r="J199" s="23">
        <f t="shared" si="22"/>
        <v>1535.2992117252775</v>
      </c>
      <c r="K199" s="23">
        <f t="shared" si="23"/>
        <v>1394.9735999999998</v>
      </c>
      <c r="L199" s="23">
        <f t="shared" si="24"/>
        <v>1431.0457552642449</v>
      </c>
      <c r="M199" s="9">
        <f t="shared" si="25"/>
        <v>9.1399520467146084E-2</v>
      </c>
    </row>
    <row r="200" spans="1:13" x14ac:dyDescent="0.35">
      <c r="A200" s="2">
        <v>199</v>
      </c>
      <c r="B200" s="2">
        <v>7</v>
      </c>
      <c r="C200" s="2">
        <v>1996</v>
      </c>
      <c r="D200" s="2">
        <v>1666</v>
      </c>
      <c r="E200" s="2"/>
      <c r="F200" s="16">
        <f t="shared" si="19"/>
        <v>1533.6666666666667</v>
      </c>
      <c r="G200" s="23">
        <f t="shared" si="20"/>
        <v>1530.0416666666667</v>
      </c>
      <c r="H200" s="5">
        <f t="shared" si="21"/>
        <v>1.0888592358595899</v>
      </c>
      <c r="I200" s="5">
        <v>1.074335618594892</v>
      </c>
      <c r="J200" s="23">
        <f t="shared" si="22"/>
        <v>1550.7258357299345</v>
      </c>
      <c r="K200" s="23">
        <f t="shared" si="23"/>
        <v>1399.2667999999999</v>
      </c>
      <c r="L200" s="23">
        <f t="shared" si="24"/>
        <v>1503.2821631572949</v>
      </c>
      <c r="M200" s="9">
        <f t="shared" si="25"/>
        <v>9.7669770013628504E-2</v>
      </c>
    </row>
    <row r="201" spans="1:13" x14ac:dyDescent="0.35">
      <c r="A201" s="2">
        <v>200</v>
      </c>
      <c r="B201" s="2">
        <v>8</v>
      </c>
      <c r="C201" s="2">
        <v>1996</v>
      </c>
      <c r="D201" s="2">
        <v>1617</v>
      </c>
      <c r="E201" s="2"/>
      <c r="F201" s="16">
        <f t="shared" si="19"/>
        <v>1538.6666666666667</v>
      </c>
      <c r="G201" s="23">
        <f t="shared" si="20"/>
        <v>1536.1666666666667</v>
      </c>
      <c r="H201" s="5">
        <f t="shared" si="21"/>
        <v>1.0526201584029511</v>
      </c>
      <c r="I201" s="5">
        <v>1.0436709597125189</v>
      </c>
      <c r="J201" s="23">
        <f t="shared" si="22"/>
        <v>1549.338884015136</v>
      </c>
      <c r="K201" s="23">
        <f t="shared" si="23"/>
        <v>1403.56</v>
      </c>
      <c r="L201" s="23">
        <f t="shared" si="24"/>
        <v>1464.854812214103</v>
      </c>
      <c r="M201" s="9">
        <f t="shared" si="25"/>
        <v>9.4091025223189212E-2</v>
      </c>
    </row>
    <row r="202" spans="1:13" x14ac:dyDescent="0.35">
      <c r="A202" s="2">
        <v>201</v>
      </c>
      <c r="B202" s="2">
        <v>9</v>
      </c>
      <c r="C202" s="2">
        <v>1996</v>
      </c>
      <c r="D202" s="2">
        <v>1567</v>
      </c>
      <c r="E202" s="2"/>
      <c r="F202" s="16">
        <f t="shared" si="19"/>
        <v>1549.4166666666667</v>
      </c>
      <c r="G202" s="23">
        <f t="shared" si="20"/>
        <v>1544.0416666666667</v>
      </c>
      <c r="H202" s="5">
        <f t="shared" si="21"/>
        <v>1.0148689856167525</v>
      </c>
      <c r="I202" s="5">
        <v>0.98009527408841146</v>
      </c>
      <c r="J202" s="23">
        <f t="shared" si="22"/>
        <v>1598.8241566183142</v>
      </c>
      <c r="K202" s="23">
        <f t="shared" si="23"/>
        <v>1407.8532</v>
      </c>
      <c r="L202" s="23">
        <f t="shared" si="24"/>
        <v>1379.8302679302471</v>
      </c>
      <c r="M202" s="9">
        <f t="shared" si="25"/>
        <v>0.11944462799601331</v>
      </c>
    </row>
    <row r="203" spans="1:13" x14ac:dyDescent="0.35">
      <c r="A203" s="2">
        <v>202</v>
      </c>
      <c r="B203" s="2">
        <v>10</v>
      </c>
      <c r="C203" s="2">
        <v>1996</v>
      </c>
      <c r="D203" s="2">
        <v>1551</v>
      </c>
      <c r="E203" s="2"/>
      <c r="F203" s="16">
        <f t="shared" si="19"/>
        <v>1559.8333333333333</v>
      </c>
      <c r="G203" s="23">
        <f t="shared" si="20"/>
        <v>1554.625</v>
      </c>
      <c r="H203" s="5">
        <f t="shared" si="21"/>
        <v>0.99766824796976761</v>
      </c>
      <c r="I203" s="5">
        <v>1.0038502199915149</v>
      </c>
      <c r="J203" s="23">
        <f t="shared" si="22"/>
        <v>1545.0512129320546</v>
      </c>
      <c r="K203" s="23">
        <f t="shared" si="23"/>
        <v>1412.1463999999999</v>
      </c>
      <c r="L203" s="23">
        <f t="shared" si="24"/>
        <v>1417.5834743002256</v>
      </c>
      <c r="M203" s="9">
        <f t="shared" si="25"/>
        <v>8.6019681302240109E-2</v>
      </c>
    </row>
    <row r="204" spans="1:13" x14ac:dyDescent="0.35">
      <c r="A204" s="2">
        <v>203</v>
      </c>
      <c r="B204" s="2">
        <v>11</v>
      </c>
      <c r="C204" s="2">
        <v>1996</v>
      </c>
      <c r="D204" s="2">
        <v>1624</v>
      </c>
      <c r="E204" s="2"/>
      <c r="F204" s="16">
        <f t="shared" si="19"/>
        <v>1564.5</v>
      </c>
      <c r="G204" s="23">
        <f t="shared" si="20"/>
        <v>1562.1666666666665</v>
      </c>
      <c r="H204" s="5">
        <f t="shared" si="21"/>
        <v>1.0395817774458551</v>
      </c>
      <c r="I204" s="5">
        <v>1.0351632765769903</v>
      </c>
      <c r="J204" s="23">
        <f t="shared" si="22"/>
        <v>1568.834633865815</v>
      </c>
      <c r="K204" s="23">
        <f t="shared" si="23"/>
        <v>1416.4395999999999</v>
      </c>
      <c r="L204" s="23">
        <f t="shared" si="24"/>
        <v>1466.2462574094013</v>
      </c>
      <c r="M204" s="9">
        <f t="shared" si="25"/>
        <v>9.7139004058250419E-2</v>
      </c>
    </row>
    <row r="205" spans="1:13" x14ac:dyDescent="0.35">
      <c r="A205" s="2">
        <v>204</v>
      </c>
      <c r="B205" s="2">
        <v>12</v>
      </c>
      <c r="C205" s="2">
        <v>1996</v>
      </c>
      <c r="D205" s="2">
        <v>2367</v>
      </c>
      <c r="E205" s="2"/>
      <c r="F205" s="16">
        <f t="shared" si="19"/>
        <v>1574.0833333333333</v>
      </c>
      <c r="G205" s="23">
        <f t="shared" si="20"/>
        <v>1569.2916666666665</v>
      </c>
      <c r="H205" s="5">
        <f t="shared" si="21"/>
        <v>1.5083238191328361</v>
      </c>
      <c r="I205" s="5">
        <v>1.4266005830974453</v>
      </c>
      <c r="J205" s="23">
        <f t="shared" si="22"/>
        <v>1659.1890035967551</v>
      </c>
      <c r="K205" s="23">
        <f t="shared" si="23"/>
        <v>1420.7327999999998</v>
      </c>
      <c r="L205" s="23">
        <f t="shared" si="24"/>
        <v>2026.8182409056658</v>
      </c>
      <c r="M205" s="9">
        <f t="shared" si="25"/>
        <v>0.1437185294019156</v>
      </c>
    </row>
    <row r="206" spans="1:13" x14ac:dyDescent="0.35">
      <c r="A206" s="2">
        <v>205</v>
      </c>
      <c r="B206" s="2">
        <v>1</v>
      </c>
      <c r="C206" s="2">
        <v>1997</v>
      </c>
      <c r="D206" s="2">
        <v>1377</v>
      </c>
      <c r="E206" s="2"/>
      <c r="F206" s="16">
        <f t="shared" si="19"/>
        <v>1593.4166666666667</v>
      </c>
      <c r="G206" s="23">
        <f t="shared" si="20"/>
        <v>1583.75</v>
      </c>
      <c r="H206" s="5">
        <f t="shared" si="21"/>
        <v>0.86945540647198105</v>
      </c>
      <c r="I206" s="5">
        <v>0.92122151498014071</v>
      </c>
      <c r="J206" s="23">
        <f t="shared" si="22"/>
        <v>1494.7544945578966</v>
      </c>
      <c r="K206" s="23">
        <f t="shared" si="23"/>
        <v>1425.0259999999998</v>
      </c>
      <c r="L206" s="23">
        <f t="shared" si="24"/>
        <v>1312.7646106060899</v>
      </c>
      <c r="M206" s="9">
        <f t="shared" si="25"/>
        <v>4.6648794040602799E-2</v>
      </c>
    </row>
    <row r="207" spans="1:13" x14ac:dyDescent="0.35">
      <c r="A207" s="2">
        <v>206</v>
      </c>
      <c r="B207" s="2">
        <v>2</v>
      </c>
      <c r="C207" s="2">
        <v>1997</v>
      </c>
      <c r="D207" s="2">
        <v>1294</v>
      </c>
      <c r="E207" s="2"/>
      <c r="F207" s="16">
        <f t="shared" ref="F207:F270" si="26">AVERAGE(D195:D206)</f>
        <v>1594.0833333333333</v>
      </c>
      <c r="G207" s="23">
        <f t="shared" si="20"/>
        <v>1593.75</v>
      </c>
      <c r="H207" s="5">
        <f t="shared" si="21"/>
        <v>0.81192156862745102</v>
      </c>
      <c r="I207" s="5">
        <v>0.86983928434633317</v>
      </c>
      <c r="J207" s="23">
        <f t="shared" si="22"/>
        <v>1487.6311328849847</v>
      </c>
      <c r="K207" s="23">
        <f t="shared" si="23"/>
        <v>1429.3191999999999</v>
      </c>
      <c r="L207" s="23">
        <f t="shared" si="24"/>
        <v>1243.2779900304733</v>
      </c>
      <c r="M207" s="9">
        <f t="shared" si="25"/>
        <v>3.9197843871349808E-2</v>
      </c>
    </row>
    <row r="208" spans="1:13" x14ac:dyDescent="0.35">
      <c r="A208" s="2">
        <v>207</v>
      </c>
      <c r="B208" s="2">
        <v>3</v>
      </c>
      <c r="C208" s="2">
        <v>1997</v>
      </c>
      <c r="D208" s="2">
        <v>1401</v>
      </c>
      <c r="E208" s="2"/>
      <c r="F208" s="16">
        <f t="shared" si="26"/>
        <v>1591.9166666666667</v>
      </c>
      <c r="G208" s="23">
        <f t="shared" ref="G208:G271" si="27">AVERAGE(F207:F208)</f>
        <v>1593</v>
      </c>
      <c r="H208" s="5">
        <f t="shared" ref="H208:H271" si="28">D208/G208</f>
        <v>0.87947269303201503</v>
      </c>
      <c r="I208" s="5">
        <v>0.94963362321158284</v>
      </c>
      <c r="J208" s="23">
        <f t="shared" si="22"/>
        <v>1475.3058082146808</v>
      </c>
      <c r="K208" s="23">
        <f t="shared" si="23"/>
        <v>1433.6124</v>
      </c>
      <c r="L208" s="23">
        <f t="shared" si="24"/>
        <v>1361.406537693053</v>
      </c>
      <c r="M208" s="9">
        <f t="shared" si="25"/>
        <v>2.8260858177692364E-2</v>
      </c>
    </row>
    <row r="209" spans="1:13" x14ac:dyDescent="0.35">
      <c r="A209" s="2">
        <v>208</v>
      </c>
      <c r="B209" s="2">
        <v>4</v>
      </c>
      <c r="C209" s="2">
        <v>1997</v>
      </c>
      <c r="D209" s="2">
        <v>1362</v>
      </c>
      <c r="E209" s="2"/>
      <c r="F209" s="16">
        <f t="shared" si="26"/>
        <v>1588</v>
      </c>
      <c r="G209" s="23">
        <f t="shared" si="27"/>
        <v>1589.9583333333335</v>
      </c>
      <c r="H209" s="5">
        <f t="shared" si="28"/>
        <v>0.85662622186115978</v>
      </c>
      <c r="I209" s="5">
        <v>0.9517704709425957</v>
      </c>
      <c r="J209" s="23">
        <f t="shared" si="22"/>
        <v>1431.0172899681677</v>
      </c>
      <c r="K209" s="23">
        <f t="shared" si="23"/>
        <v>1437.9056</v>
      </c>
      <c r="L209" s="23">
        <f t="shared" si="24"/>
        <v>1368.5560900829958</v>
      </c>
      <c r="M209" s="9">
        <f t="shared" si="25"/>
        <v>4.8135756850189075E-3</v>
      </c>
    </row>
    <row r="210" spans="1:13" x14ac:dyDescent="0.35">
      <c r="A210" s="2">
        <v>209</v>
      </c>
      <c r="B210" s="2">
        <v>5</v>
      </c>
      <c r="C210" s="2">
        <v>1997</v>
      </c>
      <c r="D210" s="2">
        <v>1466</v>
      </c>
      <c r="E210" s="2"/>
      <c r="F210" s="16">
        <f t="shared" si="26"/>
        <v>1576.9166666666667</v>
      </c>
      <c r="G210" s="23">
        <f t="shared" si="27"/>
        <v>1582.4583333333335</v>
      </c>
      <c r="H210" s="5">
        <f t="shared" si="28"/>
        <v>0.92640669843861068</v>
      </c>
      <c r="I210" s="5">
        <v>1.0209955762656295</v>
      </c>
      <c r="J210" s="23">
        <f t="shared" si="22"/>
        <v>1435.8534298081963</v>
      </c>
      <c r="K210" s="23">
        <f t="shared" si="23"/>
        <v>1442.1987999999999</v>
      </c>
      <c r="L210" s="23">
        <f t="shared" si="24"/>
        <v>1472.4785948955994</v>
      </c>
      <c r="M210" s="9">
        <f t="shared" si="25"/>
        <v>4.4192325345152605E-3</v>
      </c>
    </row>
    <row r="211" spans="1:13" x14ac:dyDescent="0.35">
      <c r="A211" s="2">
        <v>210</v>
      </c>
      <c r="B211" s="2">
        <v>6</v>
      </c>
      <c r="C211" s="2">
        <v>1997</v>
      </c>
      <c r="D211" s="2">
        <v>1559</v>
      </c>
      <c r="E211" s="2"/>
      <c r="F211" s="16">
        <f t="shared" si="26"/>
        <v>1572.25</v>
      </c>
      <c r="G211" s="23">
        <f t="shared" si="27"/>
        <v>1574.5833333333335</v>
      </c>
      <c r="H211" s="5">
        <f t="shared" si="28"/>
        <v>0.9901032019052658</v>
      </c>
      <c r="I211" s="5">
        <v>1.0258586651849506</v>
      </c>
      <c r="J211" s="23">
        <f t="shared" si="22"/>
        <v>1519.7025213204493</v>
      </c>
      <c r="K211" s="23">
        <f t="shared" si="23"/>
        <v>1446.4919999999997</v>
      </c>
      <c r="L211" s="23">
        <f t="shared" si="24"/>
        <v>1483.8963523207094</v>
      </c>
      <c r="M211" s="9">
        <f t="shared" si="25"/>
        <v>4.8174244823149831E-2</v>
      </c>
    </row>
    <row r="212" spans="1:13" x14ac:dyDescent="0.35">
      <c r="A212" s="2">
        <v>211</v>
      </c>
      <c r="B212" s="2">
        <v>7</v>
      </c>
      <c r="C212" s="2">
        <v>1997</v>
      </c>
      <c r="D212" s="2">
        <v>1569</v>
      </c>
      <c r="E212" s="2"/>
      <c r="F212" s="16">
        <f t="shared" si="26"/>
        <v>1570.9166666666667</v>
      </c>
      <c r="G212" s="23">
        <f t="shared" si="27"/>
        <v>1571.5833333333335</v>
      </c>
      <c r="H212" s="5">
        <f t="shared" si="28"/>
        <v>0.99835622249323919</v>
      </c>
      <c r="I212" s="5">
        <v>1.074335618594892</v>
      </c>
      <c r="J212" s="23">
        <f t="shared" si="22"/>
        <v>1460.4374767468589</v>
      </c>
      <c r="K212" s="23">
        <f t="shared" si="23"/>
        <v>1450.7851999999998</v>
      </c>
      <c r="L212" s="23">
        <f t="shared" si="24"/>
        <v>1558.630215290314</v>
      </c>
      <c r="M212" s="9">
        <f t="shared" si="25"/>
        <v>6.609168075006994E-3</v>
      </c>
    </row>
    <row r="213" spans="1:13" x14ac:dyDescent="0.35">
      <c r="A213" s="2">
        <v>212</v>
      </c>
      <c r="B213" s="2">
        <v>8</v>
      </c>
      <c r="C213" s="2">
        <v>1997</v>
      </c>
      <c r="D213" s="2">
        <v>1575</v>
      </c>
      <c r="E213" s="2"/>
      <c r="F213" s="16">
        <f t="shared" si="26"/>
        <v>1562.8333333333333</v>
      </c>
      <c r="G213" s="23">
        <f t="shared" si="27"/>
        <v>1566.875</v>
      </c>
      <c r="H213" s="5">
        <f t="shared" si="28"/>
        <v>1.0051854806541682</v>
      </c>
      <c r="I213" s="5">
        <v>1.0436709597125189</v>
      </c>
      <c r="J213" s="23">
        <f t="shared" si="22"/>
        <v>1509.0963155991585</v>
      </c>
      <c r="K213" s="23">
        <f t="shared" si="23"/>
        <v>1455.0783999999999</v>
      </c>
      <c r="L213" s="23">
        <f t="shared" si="24"/>
        <v>1518.6230701849563</v>
      </c>
      <c r="M213" s="9">
        <f t="shared" si="25"/>
        <v>3.5794876073043616E-2</v>
      </c>
    </row>
    <row r="214" spans="1:13" x14ac:dyDescent="0.35">
      <c r="A214" s="2">
        <v>213</v>
      </c>
      <c r="B214" s="2">
        <v>9</v>
      </c>
      <c r="C214" s="2">
        <v>1997</v>
      </c>
      <c r="D214" s="2">
        <v>1456</v>
      </c>
      <c r="E214" s="2"/>
      <c r="F214" s="16">
        <f t="shared" si="26"/>
        <v>1559.3333333333333</v>
      </c>
      <c r="G214" s="23">
        <f t="shared" si="27"/>
        <v>1561.0833333333333</v>
      </c>
      <c r="H214" s="5">
        <f t="shared" si="28"/>
        <v>0.93268563497571133</v>
      </c>
      <c r="I214" s="5">
        <v>0.98009527408841146</v>
      </c>
      <c r="J214" s="23">
        <f t="shared" si="22"/>
        <v>1485.569860903807</v>
      </c>
      <c r="K214" s="23">
        <f t="shared" si="23"/>
        <v>1459.3715999999999</v>
      </c>
      <c r="L214" s="23">
        <f t="shared" si="24"/>
        <v>1430.3232082988436</v>
      </c>
      <c r="M214" s="9">
        <f t="shared" si="25"/>
        <v>1.7635159135409608E-2</v>
      </c>
    </row>
    <row r="215" spans="1:13" x14ac:dyDescent="0.35">
      <c r="A215" s="2">
        <v>214</v>
      </c>
      <c r="B215" s="2">
        <v>10</v>
      </c>
      <c r="C215" s="2">
        <v>1997</v>
      </c>
      <c r="D215" s="2">
        <v>1487</v>
      </c>
      <c r="E215" s="2"/>
      <c r="F215" s="16">
        <f t="shared" si="26"/>
        <v>1550.0833333333333</v>
      </c>
      <c r="G215" s="23">
        <f t="shared" si="27"/>
        <v>1554.7083333333333</v>
      </c>
      <c r="H215" s="5">
        <f t="shared" si="28"/>
        <v>0.95644949481413988</v>
      </c>
      <c r="I215" s="5">
        <v>1.0038502199915149</v>
      </c>
      <c r="J215" s="23">
        <f t="shared" si="22"/>
        <v>1481.2966819019764</v>
      </c>
      <c r="K215" s="23">
        <f t="shared" si="23"/>
        <v>1463.6648</v>
      </c>
      <c r="L215" s="23">
        <f t="shared" si="24"/>
        <v>1469.3002314738367</v>
      </c>
      <c r="M215" s="9">
        <f t="shared" si="25"/>
        <v>1.1903005061306876E-2</v>
      </c>
    </row>
    <row r="216" spans="1:13" x14ac:dyDescent="0.35">
      <c r="A216" s="2">
        <v>215</v>
      </c>
      <c r="B216" s="2">
        <v>11</v>
      </c>
      <c r="C216" s="2">
        <v>1997</v>
      </c>
      <c r="D216" s="2">
        <v>1549</v>
      </c>
      <c r="E216" s="2"/>
      <c r="F216" s="16">
        <f t="shared" si="26"/>
        <v>1544.75</v>
      </c>
      <c r="G216" s="23">
        <f t="shared" si="27"/>
        <v>1547.4166666666665</v>
      </c>
      <c r="H216" s="5">
        <f t="shared" si="28"/>
        <v>1.0010232107275567</v>
      </c>
      <c r="I216" s="5">
        <v>1.0351632765769903</v>
      </c>
      <c r="J216" s="23">
        <f t="shared" si="22"/>
        <v>1496.3822954791549</v>
      </c>
      <c r="K216" s="23">
        <f t="shared" si="23"/>
        <v>1467.9579999999999</v>
      </c>
      <c r="L216" s="23">
        <f t="shared" si="24"/>
        <v>1519.5762131574054</v>
      </c>
      <c r="M216" s="9">
        <f t="shared" si="25"/>
        <v>1.8995343345767985E-2</v>
      </c>
    </row>
    <row r="217" spans="1:13" x14ac:dyDescent="0.35">
      <c r="A217" s="2">
        <v>216</v>
      </c>
      <c r="B217" s="2">
        <v>12</v>
      </c>
      <c r="C217" s="2">
        <v>1997</v>
      </c>
      <c r="D217" s="2">
        <v>2178</v>
      </c>
      <c r="E217" s="2"/>
      <c r="F217" s="16">
        <f t="shared" si="26"/>
        <v>1538.5</v>
      </c>
      <c r="G217" s="23">
        <f t="shared" si="27"/>
        <v>1541.625</v>
      </c>
      <c r="H217" s="5">
        <f t="shared" si="28"/>
        <v>1.4127949404037947</v>
      </c>
      <c r="I217" s="5">
        <v>1.4266005830974453</v>
      </c>
      <c r="J217" s="23">
        <f t="shared" si="22"/>
        <v>1526.7062314464438</v>
      </c>
      <c r="K217" s="23">
        <f t="shared" si="23"/>
        <v>1472.2511999999999</v>
      </c>
      <c r="L217" s="23">
        <f t="shared" si="24"/>
        <v>2100.3144203859133</v>
      </c>
      <c r="M217" s="9">
        <f t="shared" si="25"/>
        <v>3.5668310199305185E-2</v>
      </c>
    </row>
    <row r="218" spans="1:13" x14ac:dyDescent="0.35">
      <c r="A218" s="2">
        <v>217</v>
      </c>
      <c r="B218" s="2">
        <v>1</v>
      </c>
      <c r="C218" s="2">
        <v>1998</v>
      </c>
      <c r="D218" s="2">
        <v>1423</v>
      </c>
      <c r="E218" s="2"/>
      <c r="F218" s="16">
        <f t="shared" si="26"/>
        <v>1522.75</v>
      </c>
      <c r="G218" s="23">
        <f t="shared" si="27"/>
        <v>1530.625</v>
      </c>
      <c r="H218" s="5">
        <f t="shared" si="28"/>
        <v>0.92968558595345041</v>
      </c>
      <c r="I218" s="5">
        <v>0.92122151498014071</v>
      </c>
      <c r="J218" s="23">
        <f t="shared" si="22"/>
        <v>1544.6881959011523</v>
      </c>
      <c r="K218" s="23">
        <f t="shared" si="23"/>
        <v>1476.5443999999998</v>
      </c>
      <c r="L218" s="23">
        <f t="shared" si="24"/>
        <v>1360.2244691034427</v>
      </c>
      <c r="M218" s="9">
        <f t="shared" si="25"/>
        <v>4.4114919814868064E-2</v>
      </c>
    </row>
    <row r="219" spans="1:13" x14ac:dyDescent="0.35">
      <c r="A219" s="2">
        <v>218</v>
      </c>
      <c r="B219" s="2">
        <v>2</v>
      </c>
      <c r="C219" s="2">
        <v>1998</v>
      </c>
      <c r="D219" s="2">
        <v>1312</v>
      </c>
      <c r="E219" s="2"/>
      <c r="F219" s="16">
        <f t="shared" si="26"/>
        <v>1526.5833333333333</v>
      </c>
      <c r="G219" s="23">
        <f t="shared" si="27"/>
        <v>1524.6666666666665</v>
      </c>
      <c r="H219" s="5">
        <f t="shared" si="28"/>
        <v>0.86051595977262796</v>
      </c>
      <c r="I219" s="5">
        <v>0.86983928434633317</v>
      </c>
      <c r="J219" s="23">
        <f t="shared" si="22"/>
        <v>1508.3246107767388</v>
      </c>
      <c r="K219" s="23">
        <f t="shared" si="23"/>
        <v>1480.8375999999998</v>
      </c>
      <c r="L219" s="23">
        <f t="shared" si="24"/>
        <v>1288.0907182171416</v>
      </c>
      <c r="M219" s="9">
        <f t="shared" si="25"/>
        <v>1.8223537944251862E-2</v>
      </c>
    </row>
    <row r="220" spans="1:13" x14ac:dyDescent="0.35">
      <c r="A220" s="2">
        <v>219</v>
      </c>
      <c r="B220" s="2">
        <v>3</v>
      </c>
      <c r="C220" s="2">
        <v>1998</v>
      </c>
      <c r="D220" s="2">
        <v>1465</v>
      </c>
      <c r="E220" s="2"/>
      <c r="F220" s="16">
        <f t="shared" si="26"/>
        <v>1528.0833333333333</v>
      </c>
      <c r="G220" s="23">
        <f t="shared" si="27"/>
        <v>1527.3333333333333</v>
      </c>
      <c r="H220" s="5">
        <f t="shared" si="28"/>
        <v>0.95918812745525972</v>
      </c>
      <c r="I220" s="5">
        <v>0.94963362321158284</v>
      </c>
      <c r="J220" s="23">
        <f t="shared" si="22"/>
        <v>1542.7002205813758</v>
      </c>
      <c r="K220" s="23">
        <f t="shared" si="23"/>
        <v>1485.1307999999999</v>
      </c>
      <c r="L220" s="23">
        <f t="shared" si="24"/>
        <v>1410.3301425471166</v>
      </c>
      <c r="M220" s="9">
        <f t="shared" si="25"/>
        <v>3.7317308841558657E-2</v>
      </c>
    </row>
    <row r="221" spans="1:13" x14ac:dyDescent="0.35">
      <c r="A221" s="2">
        <v>220</v>
      </c>
      <c r="B221" s="2">
        <v>4</v>
      </c>
      <c r="C221" s="2">
        <v>1998</v>
      </c>
      <c r="D221" s="2">
        <v>1488</v>
      </c>
      <c r="E221" s="2"/>
      <c r="F221" s="16">
        <f t="shared" si="26"/>
        <v>1533.4166666666667</v>
      </c>
      <c r="G221" s="23">
        <f t="shared" si="27"/>
        <v>1530.75</v>
      </c>
      <c r="H221" s="5">
        <f t="shared" si="28"/>
        <v>0.97207251347378731</v>
      </c>
      <c r="I221" s="5">
        <v>0.9517704709425957</v>
      </c>
      <c r="J221" s="23">
        <f t="shared" si="22"/>
        <v>1563.4021493925356</v>
      </c>
      <c r="K221" s="23">
        <f t="shared" si="23"/>
        <v>1489.424</v>
      </c>
      <c r="L221" s="23">
        <f t="shared" si="24"/>
        <v>1417.5897819132047</v>
      </c>
      <c r="M221" s="9">
        <f t="shared" si="25"/>
        <v>4.7318694950803319E-2</v>
      </c>
    </row>
    <row r="222" spans="1:13" x14ac:dyDescent="0.35">
      <c r="A222" s="2">
        <v>221</v>
      </c>
      <c r="B222" s="2">
        <v>5</v>
      </c>
      <c r="C222" s="2">
        <v>1998</v>
      </c>
      <c r="D222" s="2">
        <v>1577</v>
      </c>
      <c r="E222" s="2"/>
      <c r="F222" s="16">
        <f t="shared" si="26"/>
        <v>1543.9166666666667</v>
      </c>
      <c r="G222" s="23">
        <f t="shared" si="27"/>
        <v>1538.6666666666667</v>
      </c>
      <c r="H222" s="5">
        <f t="shared" si="28"/>
        <v>1.0249133448873482</v>
      </c>
      <c r="I222" s="5">
        <v>1.0209955762656295</v>
      </c>
      <c r="J222" s="23">
        <f t="shared" si="22"/>
        <v>1544.5708450255972</v>
      </c>
      <c r="K222" s="23">
        <f t="shared" si="23"/>
        <v>1493.7172</v>
      </c>
      <c r="L222" s="23">
        <f t="shared" si="24"/>
        <v>1525.0786533918827</v>
      </c>
      <c r="M222" s="9">
        <f t="shared" si="25"/>
        <v>3.2924125940467563E-2</v>
      </c>
    </row>
    <row r="223" spans="1:13" x14ac:dyDescent="0.35">
      <c r="A223" s="2">
        <v>222</v>
      </c>
      <c r="B223" s="2">
        <v>6</v>
      </c>
      <c r="C223" s="2">
        <v>1998</v>
      </c>
      <c r="D223" s="2">
        <v>1591</v>
      </c>
      <c r="E223" s="2"/>
      <c r="F223" s="16">
        <f t="shared" si="26"/>
        <v>1553.1666666666667</v>
      </c>
      <c r="G223" s="23">
        <f t="shared" si="27"/>
        <v>1548.5416666666667</v>
      </c>
      <c r="H223" s="5">
        <f t="shared" si="28"/>
        <v>1.0274182698775729</v>
      </c>
      <c r="I223" s="5">
        <v>1.0258586651849506</v>
      </c>
      <c r="J223" s="23">
        <f t="shared" si="22"/>
        <v>1550.8959021301057</v>
      </c>
      <c r="K223" s="23">
        <f t="shared" si="23"/>
        <v>1498.0103999999999</v>
      </c>
      <c r="L223" s="23">
        <f t="shared" si="24"/>
        <v>1536.7469493771739</v>
      </c>
      <c r="M223" s="9">
        <f t="shared" si="25"/>
        <v>3.4099968964692709E-2</v>
      </c>
    </row>
    <row r="224" spans="1:13" x14ac:dyDescent="0.35">
      <c r="A224" s="2">
        <v>223</v>
      </c>
      <c r="B224" s="2">
        <v>7</v>
      </c>
      <c r="C224" s="2">
        <v>1998</v>
      </c>
      <c r="D224" s="2">
        <v>1669</v>
      </c>
      <c r="E224" s="2"/>
      <c r="F224" s="16">
        <f t="shared" si="26"/>
        <v>1555.8333333333333</v>
      </c>
      <c r="G224" s="23">
        <f t="shared" si="27"/>
        <v>1554.5</v>
      </c>
      <c r="H224" s="5">
        <f t="shared" si="28"/>
        <v>1.0736571244773239</v>
      </c>
      <c r="I224" s="5">
        <v>1.074335618594892</v>
      </c>
      <c r="J224" s="23">
        <f t="shared" si="22"/>
        <v>1553.5182592036379</v>
      </c>
      <c r="K224" s="23">
        <f t="shared" si="23"/>
        <v>1502.3035999999997</v>
      </c>
      <c r="L224" s="23">
        <f t="shared" si="24"/>
        <v>1613.9782674233329</v>
      </c>
      <c r="M224" s="9">
        <f t="shared" si="25"/>
        <v>3.2966885905732227E-2</v>
      </c>
    </row>
    <row r="225" spans="1:13" x14ac:dyDescent="0.35">
      <c r="A225" s="2">
        <v>224</v>
      </c>
      <c r="B225" s="2">
        <v>8</v>
      </c>
      <c r="C225" s="2">
        <v>1998</v>
      </c>
      <c r="D225" s="2">
        <v>1697</v>
      </c>
      <c r="E225" s="2"/>
      <c r="F225" s="16">
        <f t="shared" si="26"/>
        <v>1564.1666666666667</v>
      </c>
      <c r="G225" s="23">
        <f t="shared" si="27"/>
        <v>1560</v>
      </c>
      <c r="H225" s="5">
        <f t="shared" si="28"/>
        <v>1.0878205128205127</v>
      </c>
      <c r="I225" s="5">
        <v>1.0436709597125189</v>
      </c>
      <c r="J225" s="23">
        <f t="shared" si="22"/>
        <v>1625.9913952836648</v>
      </c>
      <c r="K225" s="23">
        <f t="shared" si="23"/>
        <v>1506.5967999999998</v>
      </c>
      <c r="L225" s="23">
        <f t="shared" si="24"/>
        <v>1572.3913281558096</v>
      </c>
      <c r="M225" s="9">
        <f t="shared" si="25"/>
        <v>7.3428798965344988E-2</v>
      </c>
    </row>
    <row r="226" spans="1:13" x14ac:dyDescent="0.35">
      <c r="A226" s="2">
        <v>225</v>
      </c>
      <c r="B226" s="2">
        <v>9</v>
      </c>
      <c r="C226" s="2">
        <v>1998</v>
      </c>
      <c r="D226" s="2">
        <v>1659</v>
      </c>
      <c r="E226" s="2"/>
      <c r="F226" s="16">
        <f t="shared" si="26"/>
        <v>1574.3333333333333</v>
      </c>
      <c r="G226" s="23">
        <f t="shared" si="27"/>
        <v>1569.25</v>
      </c>
      <c r="H226" s="5">
        <f t="shared" si="28"/>
        <v>1.0571929265572726</v>
      </c>
      <c r="I226" s="5">
        <v>0.98009527408841146</v>
      </c>
      <c r="J226" s="23">
        <f t="shared" si="22"/>
        <v>1692.6925818952031</v>
      </c>
      <c r="K226" s="23">
        <f t="shared" si="23"/>
        <v>1510.8899999999999</v>
      </c>
      <c r="L226" s="23">
        <f t="shared" si="24"/>
        <v>1480.8161486674398</v>
      </c>
      <c r="M226" s="9">
        <f t="shared" si="25"/>
        <v>0.10740437090570232</v>
      </c>
    </row>
    <row r="227" spans="1:13" x14ac:dyDescent="0.35">
      <c r="A227" s="2">
        <v>226</v>
      </c>
      <c r="B227" s="2">
        <v>10</v>
      </c>
      <c r="C227" s="2">
        <v>1998</v>
      </c>
      <c r="D227" s="2">
        <v>1597</v>
      </c>
      <c r="E227" s="2"/>
      <c r="F227" s="16">
        <f t="shared" si="26"/>
        <v>1591.25</v>
      </c>
      <c r="G227" s="23">
        <f t="shared" si="27"/>
        <v>1582.7916666666665</v>
      </c>
      <c r="H227" s="5">
        <f t="shared" si="28"/>
        <v>1.0089767552057283</v>
      </c>
      <c r="I227" s="5">
        <v>1.0038502199915149</v>
      </c>
      <c r="J227" s="23">
        <f t="shared" si="22"/>
        <v>1590.8747821099234</v>
      </c>
      <c r="K227" s="23">
        <f t="shared" si="23"/>
        <v>1515.1831999999999</v>
      </c>
      <c r="L227" s="23">
        <f t="shared" si="24"/>
        <v>1521.0169886474475</v>
      </c>
      <c r="M227" s="9">
        <f t="shared" si="25"/>
        <v>4.7578591955261408E-2</v>
      </c>
    </row>
    <row r="228" spans="1:13" x14ac:dyDescent="0.35">
      <c r="A228" s="2">
        <v>227</v>
      </c>
      <c r="B228" s="2">
        <v>11</v>
      </c>
      <c r="C228" s="2">
        <v>1998</v>
      </c>
      <c r="D228" s="2">
        <v>1728</v>
      </c>
      <c r="E228" s="2"/>
      <c r="F228" s="16">
        <f t="shared" si="26"/>
        <v>1600.4166666666667</v>
      </c>
      <c r="G228" s="23">
        <f t="shared" si="27"/>
        <v>1595.8333333333335</v>
      </c>
      <c r="H228" s="5">
        <f t="shared" si="28"/>
        <v>1.0828198433420364</v>
      </c>
      <c r="I228" s="5">
        <v>1.0351632765769903</v>
      </c>
      <c r="J228" s="23">
        <f t="shared" si="22"/>
        <v>1669.3018764286505</v>
      </c>
      <c r="K228" s="23">
        <f t="shared" si="23"/>
        <v>1519.4764</v>
      </c>
      <c r="L228" s="23">
        <f t="shared" si="24"/>
        <v>1572.9061689054095</v>
      </c>
      <c r="M228" s="9">
        <f t="shared" si="25"/>
        <v>8.9753374476036193E-2</v>
      </c>
    </row>
    <row r="229" spans="1:13" x14ac:dyDescent="0.35">
      <c r="A229" s="2">
        <v>228</v>
      </c>
      <c r="B229" s="2">
        <v>12</v>
      </c>
      <c r="C229" s="2">
        <v>1998</v>
      </c>
      <c r="D229" s="2">
        <v>2326</v>
      </c>
      <c r="E229" s="2"/>
      <c r="F229" s="16">
        <f t="shared" si="26"/>
        <v>1615.3333333333333</v>
      </c>
      <c r="G229" s="23">
        <f t="shared" si="27"/>
        <v>1607.875</v>
      </c>
      <c r="H229" s="5">
        <f t="shared" si="28"/>
        <v>1.4466298686154084</v>
      </c>
      <c r="I229" s="5">
        <v>1.4266005830974453</v>
      </c>
      <c r="J229" s="23">
        <f t="shared" si="22"/>
        <v>1630.4493546117669</v>
      </c>
      <c r="K229" s="23">
        <f t="shared" si="23"/>
        <v>1523.7695999999999</v>
      </c>
      <c r="L229" s="23">
        <f t="shared" si="24"/>
        <v>2173.8105998661608</v>
      </c>
      <c r="M229" s="9">
        <f t="shared" si="25"/>
        <v>6.5429664717901626E-2</v>
      </c>
    </row>
    <row r="230" spans="1:13" x14ac:dyDescent="0.35">
      <c r="A230" s="2">
        <v>229</v>
      </c>
      <c r="B230" s="2">
        <v>1</v>
      </c>
      <c r="C230" s="2">
        <v>1999</v>
      </c>
      <c r="D230" s="2">
        <v>1529</v>
      </c>
      <c r="E230" s="2"/>
      <c r="F230" s="16">
        <f t="shared" si="26"/>
        <v>1627.6666666666667</v>
      </c>
      <c r="G230" s="23">
        <f t="shared" si="27"/>
        <v>1621.5</v>
      </c>
      <c r="H230" s="5">
        <f t="shared" si="28"/>
        <v>0.94295405488744988</v>
      </c>
      <c r="I230" s="5">
        <v>0.92122151498014071</v>
      </c>
      <c r="J230" s="23">
        <f t="shared" si="22"/>
        <v>1659.7528120399593</v>
      </c>
      <c r="K230" s="23">
        <f t="shared" si="23"/>
        <v>1528.0627999999999</v>
      </c>
      <c r="L230" s="23">
        <f t="shared" si="24"/>
        <v>1407.6843276007958</v>
      </c>
      <c r="M230" s="9">
        <f t="shared" si="25"/>
        <v>7.9343147416091719E-2</v>
      </c>
    </row>
    <row r="231" spans="1:13" x14ac:dyDescent="0.35">
      <c r="A231" s="2">
        <v>230</v>
      </c>
      <c r="B231" s="2">
        <v>2</v>
      </c>
      <c r="C231" s="2">
        <v>1999</v>
      </c>
      <c r="D231" s="2">
        <v>1395</v>
      </c>
      <c r="E231" s="2"/>
      <c r="F231" s="16">
        <f t="shared" si="26"/>
        <v>1636.5</v>
      </c>
      <c r="G231" s="23">
        <f t="shared" si="27"/>
        <v>1632.0833333333335</v>
      </c>
      <c r="H231" s="5">
        <f t="shared" si="28"/>
        <v>0.85473576716875155</v>
      </c>
      <c r="I231" s="5">
        <v>0.86983928434633317</v>
      </c>
      <c r="J231" s="23">
        <f t="shared" si="22"/>
        <v>1603.744536610938</v>
      </c>
      <c r="K231" s="23">
        <f t="shared" si="23"/>
        <v>1532.3559999999998</v>
      </c>
      <c r="L231" s="23">
        <f t="shared" si="24"/>
        <v>1332.9034464038095</v>
      </c>
      <c r="M231" s="9">
        <f t="shared" si="25"/>
        <v>4.4513658491892802E-2</v>
      </c>
    </row>
    <row r="232" spans="1:13" x14ac:dyDescent="0.35">
      <c r="A232" s="2">
        <v>231</v>
      </c>
      <c r="B232" s="2">
        <v>3</v>
      </c>
      <c r="C232" s="2">
        <v>1999</v>
      </c>
      <c r="D232" s="2">
        <v>1567</v>
      </c>
      <c r="E232" s="2"/>
      <c r="F232" s="16">
        <f t="shared" si="26"/>
        <v>1643.4166666666667</v>
      </c>
      <c r="G232" s="23">
        <f t="shared" si="27"/>
        <v>1639.9583333333335</v>
      </c>
      <c r="H232" s="5">
        <f t="shared" si="28"/>
        <v>0.95551208109962138</v>
      </c>
      <c r="I232" s="5">
        <v>0.94963362321158284</v>
      </c>
      <c r="J232" s="23">
        <f t="shared" si="22"/>
        <v>1650.1100652907958</v>
      </c>
      <c r="K232" s="23">
        <f t="shared" si="23"/>
        <v>1536.6491999999998</v>
      </c>
      <c r="L232" s="23">
        <f t="shared" si="24"/>
        <v>1459.2537474011801</v>
      </c>
      <c r="M232" s="9">
        <f t="shared" si="25"/>
        <v>6.8759574089865896E-2</v>
      </c>
    </row>
    <row r="233" spans="1:13" x14ac:dyDescent="0.35">
      <c r="A233" s="2">
        <v>232</v>
      </c>
      <c r="B233" s="2">
        <v>4</v>
      </c>
      <c r="C233" s="2">
        <v>1999</v>
      </c>
      <c r="D233" s="2">
        <v>1536</v>
      </c>
      <c r="E233" s="2"/>
      <c r="F233" s="16">
        <f t="shared" si="26"/>
        <v>1651.9166666666667</v>
      </c>
      <c r="G233" s="23">
        <f t="shared" si="27"/>
        <v>1647.6666666666667</v>
      </c>
      <c r="H233" s="5">
        <f t="shared" si="28"/>
        <v>0.93222739227189966</v>
      </c>
      <c r="I233" s="5">
        <v>0.9517704709425957</v>
      </c>
      <c r="J233" s="23">
        <f t="shared" si="22"/>
        <v>1613.8344767922949</v>
      </c>
      <c r="K233" s="23">
        <f t="shared" si="23"/>
        <v>1540.9423999999999</v>
      </c>
      <c r="L233" s="23">
        <f t="shared" si="24"/>
        <v>1466.6234737434136</v>
      </c>
      <c r="M233" s="9">
        <f t="shared" si="25"/>
        <v>4.5167009281631788E-2</v>
      </c>
    </row>
    <row r="234" spans="1:13" x14ac:dyDescent="0.35">
      <c r="A234" s="2">
        <v>233</v>
      </c>
      <c r="B234" s="2">
        <v>5</v>
      </c>
      <c r="C234" s="2">
        <v>1999</v>
      </c>
      <c r="D234" s="2">
        <v>1682</v>
      </c>
      <c r="E234" s="2"/>
      <c r="F234" s="16">
        <f t="shared" si="26"/>
        <v>1655.9166666666667</v>
      </c>
      <c r="G234" s="23">
        <f t="shared" si="27"/>
        <v>1653.9166666666667</v>
      </c>
      <c r="H234" s="5">
        <f t="shared" si="28"/>
        <v>1.0169798962059757</v>
      </c>
      <c r="I234" s="5">
        <v>1.0209955762656295</v>
      </c>
      <c r="J234" s="23">
        <f t="shared" si="22"/>
        <v>1647.4116432042197</v>
      </c>
      <c r="K234" s="23">
        <f t="shared" si="23"/>
        <v>1545.2356</v>
      </c>
      <c r="L234" s="23">
        <f t="shared" si="24"/>
        <v>1577.6787118881657</v>
      </c>
      <c r="M234" s="9">
        <f t="shared" si="25"/>
        <v>6.2022168913100056E-2</v>
      </c>
    </row>
    <row r="235" spans="1:13" x14ac:dyDescent="0.35">
      <c r="A235" s="2">
        <v>234</v>
      </c>
      <c r="B235" s="2">
        <v>6</v>
      </c>
      <c r="C235" s="2">
        <v>1999</v>
      </c>
      <c r="D235" s="2">
        <v>1675</v>
      </c>
      <c r="E235" s="2"/>
      <c r="F235" s="16">
        <f t="shared" si="26"/>
        <v>1664.6666666666667</v>
      </c>
      <c r="G235" s="23">
        <f t="shared" si="27"/>
        <v>1660.2916666666667</v>
      </c>
      <c r="H235" s="5">
        <f t="shared" si="28"/>
        <v>1.0088588852360278</v>
      </c>
      <c r="I235" s="5">
        <v>1.0258586651849506</v>
      </c>
      <c r="J235" s="23">
        <f t="shared" si="22"/>
        <v>1632.7785267554539</v>
      </c>
      <c r="K235" s="23">
        <f t="shared" si="23"/>
        <v>1549.5288</v>
      </c>
      <c r="L235" s="23">
        <f t="shared" si="24"/>
        <v>1589.5975464336384</v>
      </c>
      <c r="M235" s="9">
        <f t="shared" si="25"/>
        <v>5.0986539442603944E-2</v>
      </c>
    </row>
    <row r="236" spans="1:13" x14ac:dyDescent="0.35">
      <c r="A236" s="2">
        <v>235</v>
      </c>
      <c r="B236" s="2">
        <v>7</v>
      </c>
      <c r="C236" s="2">
        <v>1999</v>
      </c>
      <c r="D236" s="2">
        <v>1758</v>
      </c>
      <c r="E236" s="2"/>
      <c r="F236" s="16">
        <f t="shared" si="26"/>
        <v>1671.6666666666667</v>
      </c>
      <c r="G236" s="23">
        <f t="shared" si="27"/>
        <v>1668.1666666666667</v>
      </c>
      <c r="H236" s="5">
        <f t="shared" si="28"/>
        <v>1.0538515336197423</v>
      </c>
      <c r="I236" s="5">
        <v>1.074335618594892</v>
      </c>
      <c r="J236" s="23">
        <f t="shared" si="22"/>
        <v>1636.360155590171</v>
      </c>
      <c r="K236" s="23">
        <f t="shared" si="23"/>
        <v>1553.8219999999999</v>
      </c>
      <c r="L236" s="23">
        <f t="shared" si="24"/>
        <v>1669.3263195563522</v>
      </c>
      <c r="M236" s="9">
        <f t="shared" si="25"/>
        <v>5.0440091264873581E-2</v>
      </c>
    </row>
    <row r="237" spans="1:13" x14ac:dyDescent="0.35">
      <c r="A237" s="2">
        <v>236</v>
      </c>
      <c r="B237" s="2">
        <v>8</v>
      </c>
      <c r="C237" s="2">
        <v>1999</v>
      </c>
      <c r="D237" s="2">
        <v>1708</v>
      </c>
      <c r="E237" s="2"/>
      <c r="F237" s="16">
        <f t="shared" si="26"/>
        <v>1679.0833333333333</v>
      </c>
      <c r="G237" s="23">
        <f t="shared" si="27"/>
        <v>1675.375</v>
      </c>
      <c r="H237" s="5">
        <f t="shared" si="28"/>
        <v>1.0194732522569574</v>
      </c>
      <c r="I237" s="5">
        <v>1.0436709597125189</v>
      </c>
      <c r="J237" s="23">
        <f t="shared" si="22"/>
        <v>1636.5311155830875</v>
      </c>
      <c r="K237" s="23">
        <f t="shared" si="23"/>
        <v>1558.1151999999997</v>
      </c>
      <c r="L237" s="23">
        <f t="shared" si="24"/>
        <v>1626.159586126663</v>
      </c>
      <c r="M237" s="9">
        <f t="shared" si="25"/>
        <v>4.7915933181110627E-2</v>
      </c>
    </row>
    <row r="238" spans="1:13" x14ac:dyDescent="0.35">
      <c r="A238" s="2">
        <v>237</v>
      </c>
      <c r="B238" s="2">
        <v>9</v>
      </c>
      <c r="C238" s="2">
        <v>1999</v>
      </c>
      <c r="D238" s="2">
        <v>1561</v>
      </c>
      <c r="E238" s="2"/>
      <c r="F238" s="16">
        <f t="shared" si="26"/>
        <v>1680</v>
      </c>
      <c r="G238" s="23">
        <f t="shared" si="27"/>
        <v>1679.5416666666665</v>
      </c>
      <c r="H238" s="5">
        <f t="shared" si="28"/>
        <v>0.92942022873303742</v>
      </c>
      <c r="I238" s="5">
        <v>0.98009527408841146</v>
      </c>
      <c r="J238" s="23">
        <f t="shared" si="22"/>
        <v>1592.7023027959085</v>
      </c>
      <c r="K238" s="23">
        <f t="shared" si="23"/>
        <v>1562.4083999999998</v>
      </c>
      <c r="L238" s="23">
        <f t="shared" si="24"/>
        <v>1531.3090890360363</v>
      </c>
      <c r="M238" s="9">
        <f t="shared" si="25"/>
        <v>1.902044264187296E-2</v>
      </c>
    </row>
    <row r="239" spans="1:13" x14ac:dyDescent="0.35">
      <c r="A239" s="2">
        <v>238</v>
      </c>
      <c r="B239" s="2">
        <v>10</v>
      </c>
      <c r="C239" s="2">
        <v>1999</v>
      </c>
      <c r="D239" s="2">
        <v>1643</v>
      </c>
      <c r="E239" s="2"/>
      <c r="F239" s="16">
        <f t="shared" si="26"/>
        <v>1671.8333333333333</v>
      </c>
      <c r="G239" s="23">
        <f t="shared" si="27"/>
        <v>1675.9166666666665</v>
      </c>
      <c r="H239" s="5">
        <f t="shared" si="28"/>
        <v>0.98035900750832883</v>
      </c>
      <c r="I239" s="5">
        <v>1.0038502199915149</v>
      </c>
      <c r="J239" s="23">
        <f t="shared" si="22"/>
        <v>1636.6983512877923</v>
      </c>
      <c r="K239" s="23">
        <f t="shared" si="23"/>
        <v>1566.7015999999999</v>
      </c>
      <c r="L239" s="23">
        <f t="shared" si="24"/>
        <v>1572.7337458210582</v>
      </c>
      <c r="M239" s="9">
        <f t="shared" si="25"/>
        <v>4.2767044539830698E-2</v>
      </c>
    </row>
    <row r="240" spans="1:13" x14ac:dyDescent="0.35">
      <c r="A240" s="2">
        <v>239</v>
      </c>
      <c r="B240" s="2">
        <v>11</v>
      </c>
      <c r="C240" s="2">
        <v>1999</v>
      </c>
      <c r="D240" s="2">
        <v>1635</v>
      </c>
      <c r="E240" s="2"/>
      <c r="F240" s="16">
        <f t="shared" si="26"/>
        <v>1675.6666666666667</v>
      </c>
      <c r="G240" s="23">
        <f t="shared" si="27"/>
        <v>1673.75</v>
      </c>
      <c r="H240" s="5">
        <f t="shared" si="28"/>
        <v>0.97684839432412252</v>
      </c>
      <c r="I240" s="5">
        <v>1.0351632765769903</v>
      </c>
      <c r="J240" s="23">
        <f t="shared" si="22"/>
        <v>1579.4609768291918</v>
      </c>
      <c r="K240" s="23">
        <f t="shared" si="23"/>
        <v>1570.9947999999999</v>
      </c>
      <c r="L240" s="23">
        <f t="shared" si="24"/>
        <v>1626.2361246534135</v>
      </c>
      <c r="M240" s="9">
        <f t="shared" si="25"/>
        <v>5.3601684076981489E-3</v>
      </c>
    </row>
    <row r="241" spans="1:13" x14ac:dyDescent="0.35">
      <c r="A241" s="2">
        <v>240</v>
      </c>
      <c r="B241" s="2">
        <v>12</v>
      </c>
      <c r="C241" s="2">
        <v>1999</v>
      </c>
      <c r="D241" s="2">
        <v>2240</v>
      </c>
      <c r="E241" s="2"/>
      <c r="F241" s="16">
        <f t="shared" si="26"/>
        <v>1667.9166666666667</v>
      </c>
      <c r="G241" s="23">
        <f t="shared" si="27"/>
        <v>1671.7916666666667</v>
      </c>
      <c r="H241" s="5">
        <f t="shared" si="28"/>
        <v>1.3398798694015901</v>
      </c>
      <c r="I241" s="5">
        <v>1.4266005830974453</v>
      </c>
      <c r="J241" s="23">
        <f t="shared" si="22"/>
        <v>1570.1661884481332</v>
      </c>
      <c r="K241" s="23">
        <f t="shared" si="23"/>
        <v>1575.288</v>
      </c>
      <c r="L241" s="23">
        <f t="shared" si="24"/>
        <v>2247.3067793464083</v>
      </c>
      <c r="M241" s="9">
        <f t="shared" si="25"/>
        <v>3.2619550653608695E-3</v>
      </c>
    </row>
    <row r="242" spans="1:13" x14ac:dyDescent="0.35">
      <c r="A242" s="2">
        <v>241</v>
      </c>
      <c r="B242" s="2">
        <v>1</v>
      </c>
      <c r="C242" s="2">
        <v>2000</v>
      </c>
      <c r="D242" s="2">
        <v>1485</v>
      </c>
      <c r="E242" s="2"/>
      <c r="F242" s="16">
        <f t="shared" si="26"/>
        <v>1660.75</v>
      </c>
      <c r="G242" s="23">
        <f t="shared" si="27"/>
        <v>1664.3333333333335</v>
      </c>
      <c r="H242" s="5">
        <f t="shared" si="28"/>
        <v>0.89224914880833162</v>
      </c>
      <c r="I242" s="5">
        <v>0.92122151498014071</v>
      </c>
      <c r="J242" s="23">
        <f t="shared" si="22"/>
        <v>1611.9901411898884</v>
      </c>
      <c r="K242" s="23">
        <f t="shared" si="23"/>
        <v>1579.5812000000001</v>
      </c>
      <c r="L242" s="23">
        <f t="shared" si="24"/>
        <v>1455.1441860981488</v>
      </c>
      <c r="M242" s="9">
        <f t="shared" si="25"/>
        <v>2.0104925186431789E-2</v>
      </c>
    </row>
    <row r="243" spans="1:13" x14ac:dyDescent="0.35">
      <c r="A243" s="2">
        <v>242</v>
      </c>
      <c r="B243" s="2">
        <v>2</v>
      </c>
      <c r="C243" s="2">
        <v>2000</v>
      </c>
      <c r="D243" s="2">
        <v>1376</v>
      </c>
      <c r="E243" s="2"/>
      <c r="F243" s="16">
        <f t="shared" si="26"/>
        <v>1657.0833333333333</v>
      </c>
      <c r="G243" s="23">
        <f t="shared" si="27"/>
        <v>1658.9166666666665</v>
      </c>
      <c r="H243" s="5">
        <f t="shared" si="28"/>
        <v>0.82945697493344062</v>
      </c>
      <c r="I243" s="5">
        <v>0.86983928434633317</v>
      </c>
      <c r="J243" s="23">
        <f t="shared" si="22"/>
        <v>1581.901421058531</v>
      </c>
      <c r="K243" s="23">
        <f t="shared" si="23"/>
        <v>1583.8743999999997</v>
      </c>
      <c r="L243" s="23">
        <f t="shared" si="24"/>
        <v>1377.7161745904775</v>
      </c>
      <c r="M243" s="9">
        <f t="shared" si="25"/>
        <v>1.2472199058702919E-3</v>
      </c>
    </row>
    <row r="244" spans="1:13" x14ac:dyDescent="0.35">
      <c r="A244" s="2">
        <v>243</v>
      </c>
      <c r="B244" s="2">
        <v>3</v>
      </c>
      <c r="C244" s="2">
        <v>2000</v>
      </c>
      <c r="D244" s="2">
        <v>1459</v>
      </c>
      <c r="E244" s="2"/>
      <c r="F244" s="16">
        <f t="shared" si="26"/>
        <v>1655.5</v>
      </c>
      <c r="G244" s="23">
        <f t="shared" si="27"/>
        <v>1656.2916666666665</v>
      </c>
      <c r="H244" s="5">
        <f t="shared" si="28"/>
        <v>0.88088349978616898</v>
      </c>
      <c r="I244" s="5">
        <v>0.94963362321158284</v>
      </c>
      <c r="J244" s="23">
        <f t="shared" si="22"/>
        <v>1536.3819944219981</v>
      </c>
      <c r="K244" s="23">
        <f t="shared" si="23"/>
        <v>1588.1675999999998</v>
      </c>
      <c r="L244" s="23">
        <f t="shared" si="24"/>
        <v>1508.1773522552437</v>
      </c>
      <c r="M244" s="9">
        <f t="shared" si="25"/>
        <v>3.3706204424430231E-2</v>
      </c>
    </row>
    <row r="245" spans="1:13" x14ac:dyDescent="0.35">
      <c r="A245" s="2">
        <v>244</v>
      </c>
      <c r="B245" s="2">
        <v>4</v>
      </c>
      <c r="C245" s="2">
        <v>2000</v>
      </c>
      <c r="D245" s="2">
        <v>1526</v>
      </c>
      <c r="E245" s="2"/>
      <c r="F245" s="16">
        <f t="shared" si="26"/>
        <v>1646.5</v>
      </c>
      <c r="G245" s="23">
        <f t="shared" si="27"/>
        <v>1651</v>
      </c>
      <c r="H245" s="5">
        <f t="shared" si="28"/>
        <v>0.92428831011508172</v>
      </c>
      <c r="I245" s="5">
        <v>0.9517704709425957</v>
      </c>
      <c r="J245" s="23">
        <f t="shared" si="22"/>
        <v>1603.3277419173451</v>
      </c>
      <c r="K245" s="23">
        <f t="shared" si="23"/>
        <v>1592.4607999999998</v>
      </c>
      <c r="L245" s="23">
        <f t="shared" si="24"/>
        <v>1515.6571655736225</v>
      </c>
      <c r="M245" s="9">
        <f t="shared" si="25"/>
        <v>6.7777420880586643E-3</v>
      </c>
    </row>
    <row r="246" spans="1:13" x14ac:dyDescent="0.35">
      <c r="A246" s="2">
        <v>245</v>
      </c>
      <c r="B246" s="2">
        <v>5</v>
      </c>
      <c r="C246" s="2">
        <v>2000</v>
      </c>
      <c r="D246" s="2">
        <v>1659</v>
      </c>
      <c r="E246" s="2"/>
      <c r="F246" s="16">
        <f t="shared" si="26"/>
        <v>1645.6666666666667</v>
      </c>
      <c r="G246" s="23">
        <f t="shared" si="27"/>
        <v>1646.0833333333335</v>
      </c>
      <c r="H246" s="5">
        <f t="shared" si="28"/>
        <v>1.0078469093302282</v>
      </c>
      <c r="I246" s="5">
        <v>1.0209955762656295</v>
      </c>
      <c r="J246" s="23">
        <f t="shared" si="22"/>
        <v>1624.8846112222357</v>
      </c>
      <c r="K246" s="23">
        <f t="shared" si="23"/>
        <v>1596.7539999999999</v>
      </c>
      <c r="L246" s="23">
        <f t="shared" si="24"/>
        <v>1630.278770384449</v>
      </c>
      <c r="M246" s="9">
        <f t="shared" si="25"/>
        <v>1.731237469291803E-2</v>
      </c>
    </row>
    <row r="247" spans="1:13" x14ac:dyDescent="0.35">
      <c r="A247" s="2">
        <v>246</v>
      </c>
      <c r="B247" s="2">
        <v>6</v>
      </c>
      <c r="C247" s="2">
        <v>2000</v>
      </c>
      <c r="D247" s="2">
        <v>1623</v>
      </c>
      <c r="E247" s="2"/>
      <c r="F247" s="16">
        <f t="shared" si="26"/>
        <v>1643.75</v>
      </c>
      <c r="G247" s="23">
        <f t="shared" si="27"/>
        <v>1644.7083333333335</v>
      </c>
      <c r="H247" s="5">
        <f t="shared" si="28"/>
        <v>0.98680110455247882</v>
      </c>
      <c r="I247" s="5">
        <v>1.0258586651849506</v>
      </c>
      <c r="J247" s="23">
        <f t="shared" si="22"/>
        <v>1582.0892829397621</v>
      </c>
      <c r="K247" s="23">
        <f t="shared" si="23"/>
        <v>1601.0472</v>
      </c>
      <c r="L247" s="23">
        <f t="shared" si="24"/>
        <v>1642.4481434901027</v>
      </c>
      <c r="M247" s="9">
        <f t="shared" si="25"/>
        <v>1.1982836407949886E-2</v>
      </c>
    </row>
    <row r="248" spans="1:13" x14ac:dyDescent="0.35">
      <c r="A248" s="2">
        <v>247</v>
      </c>
      <c r="B248" s="2">
        <v>7</v>
      </c>
      <c r="C248" s="2">
        <v>2000</v>
      </c>
      <c r="D248" s="2">
        <v>1731</v>
      </c>
      <c r="E248" s="2"/>
      <c r="F248" s="16">
        <f t="shared" si="26"/>
        <v>1639.4166666666667</v>
      </c>
      <c r="G248" s="23">
        <f t="shared" si="27"/>
        <v>1641.5833333333335</v>
      </c>
      <c r="H248" s="5">
        <f t="shared" si="28"/>
        <v>1.0544697700390882</v>
      </c>
      <c r="I248" s="5">
        <v>1.074335618594892</v>
      </c>
      <c r="J248" s="23">
        <f t="shared" si="22"/>
        <v>1611.2283443268407</v>
      </c>
      <c r="K248" s="23">
        <f t="shared" si="23"/>
        <v>1605.3404</v>
      </c>
      <c r="L248" s="23">
        <f t="shared" si="24"/>
        <v>1724.6743716893714</v>
      </c>
      <c r="M248" s="9">
        <f t="shared" si="25"/>
        <v>3.6543202256664612E-3</v>
      </c>
    </row>
    <row r="249" spans="1:13" x14ac:dyDescent="0.35">
      <c r="A249" s="2">
        <v>248</v>
      </c>
      <c r="B249" s="2">
        <v>8</v>
      </c>
      <c r="C249" s="2">
        <v>2000</v>
      </c>
      <c r="D249" s="2">
        <v>1662</v>
      </c>
      <c r="E249" s="2"/>
      <c r="F249" s="16">
        <f t="shared" si="26"/>
        <v>1637.1666666666667</v>
      </c>
      <c r="G249" s="23">
        <f t="shared" si="27"/>
        <v>1638.2916666666667</v>
      </c>
      <c r="H249" s="5">
        <f t="shared" si="28"/>
        <v>1.0144713751621353</v>
      </c>
      <c r="I249" s="5">
        <v>1.0436709597125189</v>
      </c>
      <c r="J249" s="23">
        <f t="shared" si="22"/>
        <v>1592.4559216036835</v>
      </c>
      <c r="K249" s="23">
        <f t="shared" si="23"/>
        <v>1609.6335999999997</v>
      </c>
      <c r="L249" s="23">
        <f t="shared" si="24"/>
        <v>1679.9278440975163</v>
      </c>
      <c r="M249" s="9">
        <f t="shared" si="25"/>
        <v>1.0786909805966485E-2</v>
      </c>
    </row>
    <row r="250" spans="1:13" x14ac:dyDescent="0.35">
      <c r="A250" s="2">
        <v>249</v>
      </c>
      <c r="B250" s="2">
        <v>9</v>
      </c>
      <c r="C250" s="2">
        <v>2000</v>
      </c>
      <c r="D250" s="2">
        <v>1589</v>
      </c>
      <c r="E250" s="2"/>
      <c r="F250" s="16">
        <f t="shared" si="26"/>
        <v>1633.3333333333333</v>
      </c>
      <c r="G250" s="23">
        <f t="shared" si="27"/>
        <v>1635.25</v>
      </c>
      <c r="H250" s="5">
        <f t="shared" si="28"/>
        <v>0.97171686286500536</v>
      </c>
      <c r="I250" s="5">
        <v>0.98009527408841146</v>
      </c>
      <c r="J250" s="23">
        <f t="shared" si="22"/>
        <v>1621.2709539671355</v>
      </c>
      <c r="K250" s="23">
        <f t="shared" si="23"/>
        <v>1613.9267999999997</v>
      </c>
      <c r="L250" s="23">
        <f t="shared" si="24"/>
        <v>1581.8020294046325</v>
      </c>
      <c r="M250" s="9">
        <f t="shared" si="25"/>
        <v>4.5298745093564829E-3</v>
      </c>
    </row>
    <row r="251" spans="1:13" x14ac:dyDescent="0.35">
      <c r="A251" s="2">
        <v>250</v>
      </c>
      <c r="B251" s="2">
        <v>10</v>
      </c>
      <c r="C251" s="2">
        <v>2000</v>
      </c>
      <c r="D251" s="2">
        <v>1683</v>
      </c>
      <c r="E251" s="2"/>
      <c r="F251" s="16">
        <f t="shared" si="26"/>
        <v>1635.6666666666667</v>
      </c>
      <c r="G251" s="23">
        <f t="shared" si="27"/>
        <v>1634.5</v>
      </c>
      <c r="H251" s="5">
        <f t="shared" si="28"/>
        <v>1.0296726827776079</v>
      </c>
      <c r="I251" s="5">
        <v>1.0038502199915149</v>
      </c>
      <c r="J251" s="23">
        <f t="shared" si="22"/>
        <v>1676.5449331815912</v>
      </c>
      <c r="K251" s="23">
        <f t="shared" si="23"/>
        <v>1618.2199999999998</v>
      </c>
      <c r="L251" s="23">
        <f t="shared" si="24"/>
        <v>1624.450502994669</v>
      </c>
      <c r="M251" s="9">
        <f t="shared" si="25"/>
        <v>3.4788768274112286E-2</v>
      </c>
    </row>
    <row r="252" spans="1:13" x14ac:dyDescent="0.35">
      <c r="A252" s="2">
        <v>251</v>
      </c>
      <c r="B252" s="2">
        <v>11</v>
      </c>
      <c r="C252" s="2">
        <v>2000</v>
      </c>
      <c r="D252" s="2">
        <v>1672</v>
      </c>
      <c r="E252" s="2"/>
      <c r="F252" s="16">
        <f t="shared" si="26"/>
        <v>1639</v>
      </c>
      <c r="G252" s="23">
        <f t="shared" si="27"/>
        <v>1637.3333333333335</v>
      </c>
      <c r="H252" s="5">
        <f t="shared" si="28"/>
        <v>1.0211726384364821</v>
      </c>
      <c r="I252" s="5">
        <v>1.0351632765769903</v>
      </c>
      <c r="J252" s="23">
        <f t="shared" si="22"/>
        <v>1615.2041304332777</v>
      </c>
      <c r="K252" s="23">
        <f t="shared" si="23"/>
        <v>1622.5131999999999</v>
      </c>
      <c r="L252" s="23">
        <f t="shared" si="24"/>
        <v>1679.5660804014174</v>
      </c>
      <c r="M252" s="9">
        <f t="shared" si="25"/>
        <v>4.5251677041969899E-3</v>
      </c>
    </row>
    <row r="253" spans="1:13" x14ac:dyDescent="0.35">
      <c r="A253" s="2">
        <v>252</v>
      </c>
      <c r="B253" s="2">
        <v>12</v>
      </c>
      <c r="C253" s="2">
        <v>2000</v>
      </c>
      <c r="D253" s="2">
        <v>2361</v>
      </c>
      <c r="E253" s="2"/>
      <c r="F253" s="16">
        <f t="shared" si="26"/>
        <v>1642.0833333333333</v>
      </c>
      <c r="G253" s="23">
        <f t="shared" si="27"/>
        <v>1640.5416666666665</v>
      </c>
      <c r="H253" s="5">
        <f t="shared" si="28"/>
        <v>1.4391588144159704</v>
      </c>
      <c r="I253" s="5">
        <v>1.4266005830974453</v>
      </c>
      <c r="J253" s="23">
        <f t="shared" si="22"/>
        <v>1654.9832013062689</v>
      </c>
      <c r="K253" s="23">
        <f t="shared" si="23"/>
        <v>1626.8063999999999</v>
      </c>
      <c r="L253" s="23">
        <f t="shared" si="24"/>
        <v>2320.8029588266559</v>
      </c>
      <c r="M253" s="9">
        <f t="shared" si="25"/>
        <v>1.7025430399552788E-2</v>
      </c>
    </row>
    <row r="254" spans="1:13" x14ac:dyDescent="0.35">
      <c r="A254" s="2">
        <v>253</v>
      </c>
      <c r="B254" s="2">
        <v>1</v>
      </c>
      <c r="C254" s="2">
        <v>2001</v>
      </c>
      <c r="D254" s="2">
        <v>1480</v>
      </c>
      <c r="E254" s="2"/>
      <c r="F254" s="16">
        <f t="shared" si="26"/>
        <v>1652.1666666666667</v>
      </c>
      <c r="G254" s="23">
        <f t="shared" si="27"/>
        <v>1647.125</v>
      </c>
      <c r="H254" s="5">
        <f t="shared" si="28"/>
        <v>0.89853532670562342</v>
      </c>
      <c r="I254" s="5">
        <v>0.92122151498014071</v>
      </c>
      <c r="J254" s="23">
        <f t="shared" si="22"/>
        <v>1606.5625649569258</v>
      </c>
      <c r="K254" s="23">
        <f t="shared" si="23"/>
        <v>1631.0996</v>
      </c>
      <c r="L254" s="23">
        <f t="shared" si="24"/>
        <v>1502.6040445955016</v>
      </c>
      <c r="M254" s="9">
        <f t="shared" si="25"/>
        <v>1.5273003105068643E-2</v>
      </c>
    </row>
    <row r="255" spans="1:13" x14ac:dyDescent="0.35">
      <c r="A255" s="2">
        <v>254</v>
      </c>
      <c r="B255" s="2">
        <v>2</v>
      </c>
      <c r="C255" s="2">
        <v>2001</v>
      </c>
      <c r="D255" s="2">
        <v>1385</v>
      </c>
      <c r="E255" s="2"/>
      <c r="F255" s="16">
        <f t="shared" si="26"/>
        <v>1651.75</v>
      </c>
      <c r="G255" s="23">
        <f t="shared" si="27"/>
        <v>1651.9583333333335</v>
      </c>
      <c r="H255" s="5">
        <f t="shared" si="28"/>
        <v>0.83839887002799696</v>
      </c>
      <c r="I255" s="5">
        <v>0.86983928434633317</v>
      </c>
      <c r="J255" s="23">
        <f t="shared" si="22"/>
        <v>1592.248160004408</v>
      </c>
      <c r="K255" s="23">
        <f t="shared" si="23"/>
        <v>1635.3928000000001</v>
      </c>
      <c r="L255" s="23">
        <f t="shared" si="24"/>
        <v>1422.528902777146</v>
      </c>
      <c r="M255" s="9">
        <f t="shared" si="25"/>
        <v>2.7096680705520546E-2</v>
      </c>
    </row>
    <row r="256" spans="1:13" x14ac:dyDescent="0.35">
      <c r="A256" s="2">
        <v>255</v>
      </c>
      <c r="B256" s="2">
        <v>3</v>
      </c>
      <c r="C256" s="2">
        <v>2001</v>
      </c>
      <c r="D256" s="2">
        <v>1505</v>
      </c>
      <c r="E256" s="2"/>
      <c r="F256" s="16">
        <f t="shared" si="26"/>
        <v>1652.5</v>
      </c>
      <c r="G256" s="23">
        <f t="shared" si="27"/>
        <v>1652.125</v>
      </c>
      <c r="H256" s="5">
        <f t="shared" si="28"/>
        <v>0.91094802148747822</v>
      </c>
      <c r="I256" s="5">
        <v>0.94963362321158284</v>
      </c>
      <c r="J256" s="23">
        <f t="shared" si="22"/>
        <v>1584.82172831056</v>
      </c>
      <c r="K256" s="23">
        <f t="shared" si="23"/>
        <v>1639.6859999999997</v>
      </c>
      <c r="L256" s="23">
        <f t="shared" si="24"/>
        <v>1557.100957109307</v>
      </c>
      <c r="M256" s="9">
        <f t="shared" si="25"/>
        <v>3.4618576152363488E-2</v>
      </c>
    </row>
    <row r="257" spans="1:13" x14ac:dyDescent="0.35">
      <c r="A257" s="2">
        <v>256</v>
      </c>
      <c r="B257" s="2">
        <v>4</v>
      </c>
      <c r="C257" s="2">
        <v>2001</v>
      </c>
      <c r="D257" s="2">
        <v>1576</v>
      </c>
      <c r="E257" s="2"/>
      <c r="F257" s="16">
        <f t="shared" si="26"/>
        <v>1656.3333333333333</v>
      </c>
      <c r="G257" s="23">
        <f t="shared" si="27"/>
        <v>1654.4166666666665</v>
      </c>
      <c r="H257" s="5">
        <f t="shared" si="28"/>
        <v>0.9526016219211203</v>
      </c>
      <c r="I257" s="5">
        <v>0.9517704709425957</v>
      </c>
      <c r="J257" s="23">
        <f t="shared" si="22"/>
        <v>1655.8614162920942</v>
      </c>
      <c r="K257" s="23">
        <f t="shared" si="23"/>
        <v>1643.9791999999998</v>
      </c>
      <c r="L257" s="23">
        <f t="shared" si="24"/>
        <v>1564.6908574038316</v>
      </c>
      <c r="M257" s="9">
        <f t="shared" si="25"/>
        <v>7.1758519011220715E-3</v>
      </c>
    </row>
    <row r="258" spans="1:13" x14ac:dyDescent="0.35">
      <c r="A258" s="2">
        <v>257</v>
      </c>
      <c r="B258" s="2">
        <v>5</v>
      </c>
      <c r="C258" s="2">
        <v>2001</v>
      </c>
      <c r="D258" s="2">
        <v>1649</v>
      </c>
      <c r="E258" s="2"/>
      <c r="F258" s="16">
        <f t="shared" si="26"/>
        <v>1660.5</v>
      </c>
      <c r="G258" s="23">
        <f t="shared" si="27"/>
        <v>1658.4166666666665</v>
      </c>
      <c r="H258" s="5">
        <f t="shared" si="28"/>
        <v>0.99432189337219246</v>
      </c>
      <c r="I258" s="5">
        <v>1.0209955762656295</v>
      </c>
      <c r="J258" s="23">
        <f t="shared" si="22"/>
        <v>1615.0902494909383</v>
      </c>
      <c r="K258" s="23">
        <f t="shared" si="23"/>
        <v>1648.2723999999998</v>
      </c>
      <c r="L258" s="23">
        <f t="shared" si="24"/>
        <v>1682.878828880732</v>
      </c>
      <c r="M258" s="9">
        <f t="shared" si="25"/>
        <v>2.05450751247617E-2</v>
      </c>
    </row>
    <row r="259" spans="1:13" x14ac:dyDescent="0.35">
      <c r="A259" s="2">
        <v>258</v>
      </c>
      <c r="B259" s="2">
        <v>6</v>
      </c>
      <c r="C259" s="2">
        <v>2001</v>
      </c>
      <c r="D259" s="2">
        <v>1684</v>
      </c>
      <c r="E259" s="2"/>
      <c r="F259" s="16">
        <f t="shared" si="26"/>
        <v>1659.6666666666667</v>
      </c>
      <c r="G259" s="23">
        <f t="shared" si="27"/>
        <v>1660.0833333333335</v>
      </c>
      <c r="H259" s="5">
        <f t="shared" si="28"/>
        <v>1.0144069072837707</v>
      </c>
      <c r="I259" s="5">
        <v>1.0258586651849506</v>
      </c>
      <c r="J259" s="23">
        <f t="shared" ref="J259:J322" si="29">D259/I259</f>
        <v>1641.5516651081696</v>
      </c>
      <c r="K259" s="23">
        <f t="shared" ref="K259:K322" si="30">544.92+4.2932*A259</f>
        <v>1652.5655999999999</v>
      </c>
      <c r="L259" s="23">
        <f t="shared" ref="L259:L322" si="31">K259*I259</f>
        <v>1695.2987405465669</v>
      </c>
      <c r="M259" s="9">
        <f t="shared" ref="M259:M322" si="32">ABS(D259-L259)/D259</f>
        <v>6.7094658827594614E-3</v>
      </c>
    </row>
    <row r="260" spans="1:13" x14ac:dyDescent="0.35">
      <c r="A260" s="2">
        <v>259</v>
      </c>
      <c r="B260" s="2">
        <v>7</v>
      </c>
      <c r="C260" s="2">
        <v>2001</v>
      </c>
      <c r="D260" s="2">
        <v>1748</v>
      </c>
      <c r="E260" s="2"/>
      <c r="F260" s="16">
        <f t="shared" si="26"/>
        <v>1664.75</v>
      </c>
      <c r="G260" s="23">
        <f t="shared" si="27"/>
        <v>1662.2083333333335</v>
      </c>
      <c r="H260" s="5">
        <f t="shared" si="28"/>
        <v>1.0516130649487379</v>
      </c>
      <c r="I260" s="5">
        <v>1.074335618594892</v>
      </c>
      <c r="J260" s="23">
        <f t="shared" si="29"/>
        <v>1627.052077344493</v>
      </c>
      <c r="K260" s="23">
        <f t="shared" si="30"/>
        <v>1656.8588</v>
      </c>
      <c r="L260" s="23">
        <f t="shared" si="31"/>
        <v>1780.0224238223905</v>
      </c>
      <c r="M260" s="9">
        <f t="shared" si="32"/>
        <v>1.8319464429285164E-2</v>
      </c>
    </row>
    <row r="261" spans="1:13" x14ac:dyDescent="0.35">
      <c r="A261" s="2">
        <v>260</v>
      </c>
      <c r="B261" s="2">
        <v>8</v>
      </c>
      <c r="C261" s="2">
        <v>2001</v>
      </c>
      <c r="D261" s="2">
        <v>1642</v>
      </c>
      <c r="E261" s="2"/>
      <c r="F261" s="16">
        <f t="shared" si="26"/>
        <v>1666.1666666666667</v>
      </c>
      <c r="G261" s="23">
        <f t="shared" si="27"/>
        <v>1665.4583333333335</v>
      </c>
      <c r="H261" s="5">
        <f t="shared" si="28"/>
        <v>0.9859147882214605</v>
      </c>
      <c r="I261" s="5">
        <v>1.0436709597125189</v>
      </c>
      <c r="J261" s="23">
        <f t="shared" si="29"/>
        <v>1573.2927937865513</v>
      </c>
      <c r="K261" s="23">
        <f t="shared" si="30"/>
        <v>1661.152</v>
      </c>
      <c r="L261" s="23">
        <f t="shared" si="31"/>
        <v>1733.6961020683702</v>
      </c>
      <c r="M261" s="9">
        <f t="shared" si="32"/>
        <v>5.5844154731041561E-2</v>
      </c>
    </row>
    <row r="262" spans="1:13" x14ac:dyDescent="0.35">
      <c r="A262" s="2">
        <v>261</v>
      </c>
      <c r="B262" s="2">
        <v>9</v>
      </c>
      <c r="C262" s="2">
        <v>2001</v>
      </c>
      <c r="D262" s="2">
        <v>1571</v>
      </c>
      <c r="E262" s="2"/>
      <c r="F262" s="16">
        <f t="shared" si="26"/>
        <v>1664.5</v>
      </c>
      <c r="G262" s="23">
        <f t="shared" si="27"/>
        <v>1665.3333333333335</v>
      </c>
      <c r="H262" s="5">
        <f t="shared" si="28"/>
        <v>0.94335468374699749</v>
      </c>
      <c r="I262" s="5">
        <v>0.98009527408841146</v>
      </c>
      <c r="J262" s="23">
        <f t="shared" si="29"/>
        <v>1602.9053924999182</v>
      </c>
      <c r="K262" s="23">
        <f t="shared" si="30"/>
        <v>1665.4451999999997</v>
      </c>
      <c r="L262" s="23">
        <f t="shared" si="31"/>
        <v>1632.294969773229</v>
      </c>
      <c r="M262" s="9">
        <f t="shared" si="32"/>
        <v>3.9016530727707839E-2</v>
      </c>
    </row>
    <row r="263" spans="1:13" x14ac:dyDescent="0.35">
      <c r="A263" s="2">
        <v>262</v>
      </c>
      <c r="B263" s="2">
        <v>10</v>
      </c>
      <c r="C263" s="2">
        <v>2001</v>
      </c>
      <c r="D263" s="2">
        <v>1567</v>
      </c>
      <c r="E263" s="2"/>
      <c r="F263" s="16">
        <f t="shared" si="26"/>
        <v>1663</v>
      </c>
      <c r="G263" s="23">
        <f t="shared" si="27"/>
        <v>1663.75</v>
      </c>
      <c r="H263" s="5">
        <f t="shared" si="28"/>
        <v>0.94184823441021792</v>
      </c>
      <c r="I263" s="5">
        <v>1.0038502199915149</v>
      </c>
      <c r="J263" s="23">
        <f t="shared" si="29"/>
        <v>1560.9898456895742</v>
      </c>
      <c r="K263" s="23">
        <f t="shared" si="30"/>
        <v>1669.7383999999997</v>
      </c>
      <c r="L263" s="23">
        <f t="shared" si="31"/>
        <v>1676.1672601682799</v>
      </c>
      <c r="M263" s="9">
        <f t="shared" si="32"/>
        <v>6.9666407254805288E-2</v>
      </c>
    </row>
    <row r="264" spans="1:13" x14ac:dyDescent="0.35">
      <c r="A264" s="2">
        <v>263</v>
      </c>
      <c r="B264" s="2">
        <v>11</v>
      </c>
      <c r="C264" s="2">
        <v>2001</v>
      </c>
      <c r="D264" s="2">
        <v>1637</v>
      </c>
      <c r="E264" s="2"/>
      <c r="F264" s="16">
        <f t="shared" si="26"/>
        <v>1653.3333333333333</v>
      </c>
      <c r="G264" s="23">
        <f t="shared" si="27"/>
        <v>1658.1666666666665</v>
      </c>
      <c r="H264" s="5">
        <f t="shared" si="28"/>
        <v>0.98723489797969655</v>
      </c>
      <c r="I264" s="5">
        <v>1.0351632765769903</v>
      </c>
      <c r="J264" s="23">
        <f t="shared" si="29"/>
        <v>1581.3930391861695</v>
      </c>
      <c r="K264" s="23">
        <f t="shared" si="30"/>
        <v>1674.0315999999998</v>
      </c>
      <c r="L264" s="23">
        <f t="shared" si="31"/>
        <v>1732.8960361494212</v>
      </c>
      <c r="M264" s="9">
        <f t="shared" si="32"/>
        <v>5.8580351954441785E-2</v>
      </c>
    </row>
    <row r="265" spans="1:13" x14ac:dyDescent="0.35">
      <c r="A265" s="2">
        <v>264</v>
      </c>
      <c r="B265" s="2">
        <v>12</v>
      </c>
      <c r="C265" s="2">
        <v>2001</v>
      </c>
      <c r="D265" s="2">
        <v>2397</v>
      </c>
      <c r="E265" s="2"/>
      <c r="F265" s="16">
        <f t="shared" si="26"/>
        <v>1650.4166666666667</v>
      </c>
      <c r="G265" s="23">
        <f t="shared" si="27"/>
        <v>1651.875</v>
      </c>
      <c r="H265" s="5">
        <f t="shared" si="28"/>
        <v>1.451078320090806</v>
      </c>
      <c r="I265" s="5">
        <v>1.4266005830974453</v>
      </c>
      <c r="J265" s="23">
        <f t="shared" si="29"/>
        <v>1680.2180150491854</v>
      </c>
      <c r="K265" s="23">
        <f t="shared" si="30"/>
        <v>1678.3247999999999</v>
      </c>
      <c r="L265" s="23">
        <f t="shared" si="31"/>
        <v>2394.2991383069029</v>
      </c>
      <c r="M265" s="9">
        <f t="shared" si="32"/>
        <v>1.1267674981631486E-3</v>
      </c>
    </row>
    <row r="266" spans="1:13" x14ac:dyDescent="0.35">
      <c r="A266" s="2">
        <v>265</v>
      </c>
      <c r="B266" s="2">
        <v>1</v>
      </c>
      <c r="C266" s="2">
        <v>2002</v>
      </c>
      <c r="D266" s="2">
        <v>1483</v>
      </c>
      <c r="E266" s="2"/>
      <c r="F266" s="16">
        <f t="shared" si="26"/>
        <v>1653.4166666666667</v>
      </c>
      <c r="G266" s="23">
        <f t="shared" si="27"/>
        <v>1651.9166666666667</v>
      </c>
      <c r="H266" s="5">
        <f t="shared" si="28"/>
        <v>0.89774504363618013</v>
      </c>
      <c r="I266" s="5">
        <v>0.92122151498014071</v>
      </c>
      <c r="J266" s="23">
        <f t="shared" si="29"/>
        <v>1609.8191106967035</v>
      </c>
      <c r="K266" s="23">
        <f t="shared" si="30"/>
        <v>1682.6179999999999</v>
      </c>
      <c r="L266" s="23">
        <f t="shared" si="31"/>
        <v>1550.0639030928544</v>
      </c>
      <c r="M266" s="9">
        <f t="shared" si="32"/>
        <v>4.5221782260859329E-2</v>
      </c>
    </row>
    <row r="267" spans="1:13" x14ac:dyDescent="0.35">
      <c r="A267" s="2">
        <v>266</v>
      </c>
      <c r="B267" s="2">
        <v>2</v>
      </c>
      <c r="C267" s="2">
        <v>2002</v>
      </c>
      <c r="D267" s="2">
        <v>1390</v>
      </c>
      <c r="E267" s="2"/>
      <c r="F267" s="16">
        <f t="shared" si="26"/>
        <v>1653.6666666666667</v>
      </c>
      <c r="G267" s="23">
        <f t="shared" si="27"/>
        <v>1653.5416666666667</v>
      </c>
      <c r="H267" s="5">
        <f t="shared" si="28"/>
        <v>0.8406198815673428</v>
      </c>
      <c r="I267" s="5">
        <v>0.86983928434633317</v>
      </c>
      <c r="J267" s="23">
        <f t="shared" si="29"/>
        <v>1597.9963483076729</v>
      </c>
      <c r="K267" s="23">
        <f t="shared" si="30"/>
        <v>1686.9112</v>
      </c>
      <c r="L267" s="23">
        <f t="shared" si="31"/>
        <v>1467.3416309638142</v>
      </c>
      <c r="M267" s="9">
        <f t="shared" si="32"/>
        <v>5.5641461125046164E-2</v>
      </c>
    </row>
    <row r="268" spans="1:13" x14ac:dyDescent="0.35">
      <c r="A268" s="2">
        <v>267</v>
      </c>
      <c r="B268" s="2">
        <v>3</v>
      </c>
      <c r="C268" s="2">
        <v>2002</v>
      </c>
      <c r="D268" s="2">
        <v>1562</v>
      </c>
      <c r="E268" s="2"/>
      <c r="F268" s="16">
        <f t="shared" si="26"/>
        <v>1654.0833333333333</v>
      </c>
      <c r="G268" s="23">
        <f t="shared" si="27"/>
        <v>1653.875</v>
      </c>
      <c r="H268" s="5">
        <f t="shared" si="28"/>
        <v>0.94444864333761624</v>
      </c>
      <c r="I268" s="5">
        <v>0.94963362321158284</v>
      </c>
      <c r="J268" s="23">
        <f t="shared" si="29"/>
        <v>1644.8448768246478</v>
      </c>
      <c r="K268" s="23">
        <f t="shared" si="30"/>
        <v>1691.2044000000001</v>
      </c>
      <c r="L268" s="23">
        <f t="shared" si="31"/>
        <v>1606.0245619633711</v>
      </c>
      <c r="M268" s="9">
        <f t="shared" si="32"/>
        <v>2.8184738772964835E-2</v>
      </c>
    </row>
    <row r="269" spans="1:13" x14ac:dyDescent="0.35">
      <c r="A269" s="2">
        <v>268</v>
      </c>
      <c r="B269" s="2">
        <v>4</v>
      </c>
      <c r="C269" s="2">
        <v>2002</v>
      </c>
      <c r="D269" s="2">
        <v>1573</v>
      </c>
      <c r="E269" s="2"/>
      <c r="F269" s="16">
        <f t="shared" si="26"/>
        <v>1658.8333333333333</v>
      </c>
      <c r="G269" s="23">
        <f t="shared" si="27"/>
        <v>1656.4583333333333</v>
      </c>
      <c r="H269" s="5">
        <f t="shared" si="28"/>
        <v>0.94961640045277329</v>
      </c>
      <c r="I269" s="5">
        <v>0.9517704709425957</v>
      </c>
      <c r="J269" s="23">
        <f t="shared" si="29"/>
        <v>1652.7093958296093</v>
      </c>
      <c r="K269" s="23">
        <f t="shared" si="30"/>
        <v>1695.4975999999997</v>
      </c>
      <c r="L269" s="23">
        <f t="shared" si="31"/>
        <v>1613.7245492340405</v>
      </c>
      <c r="M269" s="9">
        <f t="shared" si="32"/>
        <v>2.5889732507336633E-2</v>
      </c>
    </row>
    <row r="270" spans="1:13" x14ac:dyDescent="0.35">
      <c r="A270" s="2">
        <v>269</v>
      </c>
      <c r="B270" s="2">
        <v>5</v>
      </c>
      <c r="C270" s="2">
        <v>2002</v>
      </c>
      <c r="D270" s="2">
        <v>1718</v>
      </c>
      <c r="E270" s="2"/>
      <c r="F270" s="16">
        <f t="shared" si="26"/>
        <v>1658.5833333333333</v>
      </c>
      <c r="G270" s="23">
        <f t="shared" si="27"/>
        <v>1658.7083333333333</v>
      </c>
      <c r="H270" s="5">
        <f t="shared" si="28"/>
        <v>1.035745685648974</v>
      </c>
      <c r="I270" s="5">
        <v>1.0209955762656295</v>
      </c>
      <c r="J270" s="23">
        <f t="shared" si="29"/>
        <v>1682.6713454368903</v>
      </c>
      <c r="K270" s="23">
        <f t="shared" si="30"/>
        <v>1699.7907999999998</v>
      </c>
      <c r="L270" s="23">
        <f t="shared" si="31"/>
        <v>1735.4788873770151</v>
      </c>
      <c r="M270" s="9">
        <f t="shared" si="32"/>
        <v>1.0173974026202036E-2</v>
      </c>
    </row>
    <row r="271" spans="1:13" x14ac:dyDescent="0.35">
      <c r="A271" s="2">
        <v>270</v>
      </c>
      <c r="B271" s="2">
        <v>6</v>
      </c>
      <c r="C271" s="2">
        <v>2002</v>
      </c>
      <c r="D271" s="2">
        <v>1752</v>
      </c>
      <c r="E271" s="2"/>
      <c r="F271" s="16">
        <f t="shared" ref="F271:F334" si="33">AVERAGE(D259:D270)</f>
        <v>1664.3333333333333</v>
      </c>
      <c r="G271" s="23">
        <f t="shared" si="27"/>
        <v>1661.4583333333333</v>
      </c>
      <c r="H271" s="5">
        <f t="shared" si="28"/>
        <v>1.0544952978056428</v>
      </c>
      <c r="I271" s="5">
        <v>1.0258586651849506</v>
      </c>
      <c r="J271" s="23">
        <f t="shared" si="29"/>
        <v>1707.8375993286895</v>
      </c>
      <c r="K271" s="23">
        <f t="shared" si="30"/>
        <v>1704.0839999999998</v>
      </c>
      <c r="L271" s="23">
        <f t="shared" si="31"/>
        <v>1748.1493376030312</v>
      </c>
      <c r="M271" s="9">
        <f t="shared" si="32"/>
        <v>2.19786666493653E-3</v>
      </c>
    </row>
    <row r="272" spans="1:13" x14ac:dyDescent="0.35">
      <c r="A272" s="2">
        <v>271</v>
      </c>
      <c r="B272" s="2">
        <v>7</v>
      </c>
      <c r="C272" s="2">
        <v>2002</v>
      </c>
      <c r="D272" s="2">
        <v>1809</v>
      </c>
      <c r="E272" s="2"/>
      <c r="F272" s="16">
        <f t="shared" si="33"/>
        <v>1670</v>
      </c>
      <c r="G272" s="23">
        <f t="shared" ref="G272:G335" si="34">AVERAGE(F271:F272)</f>
        <v>1667.1666666666665</v>
      </c>
      <c r="H272" s="5">
        <f t="shared" ref="H272:H335" si="35">D272/G272</f>
        <v>1.0850744776567032</v>
      </c>
      <c r="I272" s="5">
        <v>1.074335618594892</v>
      </c>
      <c r="J272" s="23">
        <f t="shared" si="29"/>
        <v>1683.8313546431282</v>
      </c>
      <c r="K272" s="23">
        <f t="shared" si="30"/>
        <v>1708.3771999999999</v>
      </c>
      <c r="L272" s="23">
        <f t="shared" si="31"/>
        <v>1835.3704759554093</v>
      </c>
      <c r="M272" s="9">
        <f t="shared" si="32"/>
        <v>1.45773775320118E-2</v>
      </c>
    </row>
    <row r="273" spans="1:13" x14ac:dyDescent="0.35">
      <c r="A273" s="2">
        <v>272</v>
      </c>
      <c r="B273" s="2">
        <v>8</v>
      </c>
      <c r="C273" s="2">
        <v>2002</v>
      </c>
      <c r="D273" s="2">
        <v>1759</v>
      </c>
      <c r="E273" s="2"/>
      <c r="F273" s="16">
        <f t="shared" si="33"/>
        <v>1675.0833333333333</v>
      </c>
      <c r="G273" s="23">
        <f t="shared" si="34"/>
        <v>1672.5416666666665</v>
      </c>
      <c r="H273" s="5">
        <f t="shared" si="35"/>
        <v>1.0516927829401361</v>
      </c>
      <c r="I273" s="5">
        <v>1.0436709597125189</v>
      </c>
      <c r="J273" s="23">
        <f t="shared" si="29"/>
        <v>1685.3970915167745</v>
      </c>
      <c r="K273" s="23">
        <f t="shared" si="30"/>
        <v>1712.6704</v>
      </c>
      <c r="L273" s="23">
        <f t="shared" si="31"/>
        <v>1787.4643600392235</v>
      </c>
      <c r="M273" s="9">
        <f t="shared" si="32"/>
        <v>1.6182126230371515E-2</v>
      </c>
    </row>
    <row r="274" spans="1:13" x14ac:dyDescent="0.35">
      <c r="A274" s="2">
        <v>273</v>
      </c>
      <c r="B274" s="2">
        <v>9</v>
      </c>
      <c r="C274" s="2">
        <v>2002</v>
      </c>
      <c r="D274" s="2">
        <v>1698</v>
      </c>
      <c r="E274" s="2"/>
      <c r="F274" s="16">
        <f t="shared" si="33"/>
        <v>1684.8333333333333</v>
      </c>
      <c r="G274" s="23">
        <f t="shared" si="34"/>
        <v>1679.9583333333333</v>
      </c>
      <c r="H274" s="5">
        <f t="shared" si="35"/>
        <v>1.0107393536546045</v>
      </c>
      <c r="I274" s="5">
        <v>0.98009527408841146</v>
      </c>
      <c r="J274" s="23">
        <f t="shared" si="29"/>
        <v>1732.4846317408408</v>
      </c>
      <c r="K274" s="23">
        <f t="shared" si="30"/>
        <v>1716.9636</v>
      </c>
      <c r="L274" s="23">
        <f t="shared" si="31"/>
        <v>1682.7879101418257</v>
      </c>
      <c r="M274" s="9">
        <f t="shared" si="32"/>
        <v>8.9588279494548263E-3</v>
      </c>
    </row>
    <row r="275" spans="1:13" x14ac:dyDescent="0.35">
      <c r="A275" s="2">
        <v>274</v>
      </c>
      <c r="B275" s="2">
        <v>10</v>
      </c>
      <c r="C275" s="2">
        <v>2002</v>
      </c>
      <c r="D275" s="2">
        <v>1643</v>
      </c>
      <c r="E275" s="2"/>
      <c r="F275" s="16">
        <f t="shared" si="33"/>
        <v>1695.4166666666667</v>
      </c>
      <c r="G275" s="23">
        <f t="shared" si="34"/>
        <v>1690.125</v>
      </c>
      <c r="H275" s="5">
        <f t="shared" si="35"/>
        <v>0.97211744693439839</v>
      </c>
      <c r="I275" s="5">
        <v>1.0038502199915149</v>
      </c>
      <c r="J275" s="23">
        <f t="shared" si="29"/>
        <v>1636.6983512877923</v>
      </c>
      <c r="K275" s="23">
        <f t="shared" si="30"/>
        <v>1721.2567999999997</v>
      </c>
      <c r="L275" s="23">
        <f t="shared" si="31"/>
        <v>1727.8840173418907</v>
      </c>
      <c r="M275" s="9">
        <f t="shared" si="32"/>
        <v>5.1664039769866547E-2</v>
      </c>
    </row>
    <row r="276" spans="1:13" x14ac:dyDescent="0.35">
      <c r="A276" s="2">
        <v>275</v>
      </c>
      <c r="B276" s="2">
        <v>11</v>
      </c>
      <c r="C276" s="2">
        <v>2002</v>
      </c>
      <c r="D276" s="2">
        <v>1718</v>
      </c>
      <c r="E276" s="2"/>
      <c r="F276" s="16">
        <f t="shared" si="33"/>
        <v>1701.75</v>
      </c>
      <c r="G276" s="23">
        <f t="shared" si="34"/>
        <v>1698.5833333333335</v>
      </c>
      <c r="H276" s="5">
        <f t="shared" si="35"/>
        <v>1.0114310945395673</v>
      </c>
      <c r="I276" s="5">
        <v>1.0351632765769903</v>
      </c>
      <c r="J276" s="23">
        <f t="shared" si="29"/>
        <v>1659.6415646437624</v>
      </c>
      <c r="K276" s="23">
        <f t="shared" si="30"/>
        <v>1725.5499999999997</v>
      </c>
      <c r="L276" s="23">
        <f t="shared" si="31"/>
        <v>1786.2259918974253</v>
      </c>
      <c r="M276" s="9">
        <f t="shared" si="32"/>
        <v>3.9712451628303419E-2</v>
      </c>
    </row>
    <row r="277" spans="1:13" x14ac:dyDescent="0.35">
      <c r="A277" s="2">
        <v>276</v>
      </c>
      <c r="B277" s="2">
        <v>12</v>
      </c>
      <c r="C277" s="2">
        <v>2002</v>
      </c>
      <c r="D277" s="2">
        <v>2399</v>
      </c>
      <c r="E277" s="2"/>
      <c r="F277" s="16">
        <f t="shared" si="33"/>
        <v>1708.5</v>
      </c>
      <c r="G277" s="23">
        <f t="shared" si="34"/>
        <v>1705.125</v>
      </c>
      <c r="H277" s="5">
        <f t="shared" si="35"/>
        <v>1.4069349754416831</v>
      </c>
      <c r="I277" s="5">
        <v>1.4266005830974453</v>
      </c>
      <c r="J277" s="23">
        <f t="shared" si="29"/>
        <v>1681.6199491460141</v>
      </c>
      <c r="K277" s="23">
        <f t="shared" si="30"/>
        <v>1729.8431999999998</v>
      </c>
      <c r="L277" s="23">
        <f t="shared" si="31"/>
        <v>2467.7953177871505</v>
      </c>
      <c r="M277" s="9">
        <f t="shared" si="32"/>
        <v>2.8676664354793852E-2</v>
      </c>
    </row>
    <row r="278" spans="1:13" x14ac:dyDescent="0.35">
      <c r="A278" s="2">
        <v>277</v>
      </c>
      <c r="B278" s="2">
        <v>1</v>
      </c>
      <c r="C278" s="2">
        <v>2003</v>
      </c>
      <c r="D278" s="2">
        <v>1551</v>
      </c>
      <c r="E278" s="2"/>
      <c r="F278" s="16">
        <f t="shared" si="33"/>
        <v>1708.6666666666667</v>
      </c>
      <c r="G278" s="23">
        <f t="shared" si="34"/>
        <v>1708.5833333333335</v>
      </c>
      <c r="H278" s="5">
        <f t="shared" si="35"/>
        <v>0.90776959469345941</v>
      </c>
      <c r="I278" s="5">
        <v>0.92122151498014071</v>
      </c>
      <c r="J278" s="23">
        <f t="shared" si="29"/>
        <v>1683.6341474649946</v>
      </c>
      <c r="K278" s="23">
        <f t="shared" si="30"/>
        <v>1734.1363999999999</v>
      </c>
      <c r="L278" s="23">
        <f t="shared" si="31"/>
        <v>1597.5237615902072</v>
      </c>
      <c r="M278" s="9">
        <f t="shared" si="32"/>
        <v>2.999597781444693E-2</v>
      </c>
    </row>
    <row r="279" spans="1:13" x14ac:dyDescent="0.35">
      <c r="A279" s="2">
        <v>278</v>
      </c>
      <c r="B279" s="2">
        <v>2</v>
      </c>
      <c r="C279" s="2">
        <v>2003</v>
      </c>
      <c r="D279" s="2">
        <v>1497</v>
      </c>
      <c r="E279" s="2"/>
      <c r="F279" s="16">
        <f t="shared" si="33"/>
        <v>1714.3333333333333</v>
      </c>
      <c r="G279" s="23">
        <f t="shared" si="34"/>
        <v>1711.5</v>
      </c>
      <c r="H279" s="5">
        <f t="shared" si="35"/>
        <v>0.87467134092900967</v>
      </c>
      <c r="I279" s="5">
        <v>0.86983928434633317</v>
      </c>
      <c r="J279" s="23">
        <f t="shared" si="29"/>
        <v>1721.0075779975441</v>
      </c>
      <c r="K279" s="23">
        <f t="shared" si="30"/>
        <v>1738.4295999999999</v>
      </c>
      <c r="L279" s="23">
        <f t="shared" si="31"/>
        <v>1512.1543591504822</v>
      </c>
      <c r="M279" s="9">
        <f t="shared" si="32"/>
        <v>1.0123152405131697E-2</v>
      </c>
    </row>
    <row r="280" spans="1:13" x14ac:dyDescent="0.35">
      <c r="A280" s="2">
        <v>279</v>
      </c>
      <c r="B280" s="2">
        <v>3</v>
      </c>
      <c r="C280" s="2">
        <v>2003</v>
      </c>
      <c r="D280" s="2">
        <v>1697</v>
      </c>
      <c r="E280" s="2"/>
      <c r="F280" s="16">
        <f t="shared" si="33"/>
        <v>1723.25</v>
      </c>
      <c r="G280" s="23">
        <f t="shared" si="34"/>
        <v>1718.7916666666665</v>
      </c>
      <c r="H280" s="5">
        <f t="shared" si="35"/>
        <v>0.98732151947831581</v>
      </c>
      <c r="I280" s="5">
        <v>0.94963362321158284</v>
      </c>
      <c r="J280" s="23">
        <f t="shared" si="29"/>
        <v>1787.0049654106449</v>
      </c>
      <c r="K280" s="23">
        <f t="shared" si="30"/>
        <v>1742.7228</v>
      </c>
      <c r="L280" s="23">
        <f t="shared" si="31"/>
        <v>1654.9481668174346</v>
      </c>
      <c r="M280" s="9">
        <f t="shared" si="32"/>
        <v>2.4780102052189369E-2</v>
      </c>
    </row>
    <row r="281" spans="1:13" x14ac:dyDescent="0.35">
      <c r="A281" s="2">
        <v>280</v>
      </c>
      <c r="B281" s="2">
        <v>4</v>
      </c>
      <c r="C281" s="2">
        <v>2003</v>
      </c>
      <c r="D281" s="2">
        <v>1672</v>
      </c>
      <c r="E281" s="2"/>
      <c r="F281" s="16">
        <f t="shared" si="33"/>
        <v>1734.5</v>
      </c>
      <c r="G281" s="23">
        <f t="shared" si="34"/>
        <v>1728.875</v>
      </c>
      <c r="H281" s="5">
        <f t="shared" si="35"/>
        <v>0.96710288482394624</v>
      </c>
      <c r="I281" s="5">
        <v>0.9517704709425957</v>
      </c>
      <c r="J281" s="23">
        <f t="shared" si="29"/>
        <v>1756.7260710916125</v>
      </c>
      <c r="K281" s="23">
        <f t="shared" si="30"/>
        <v>1747.0160000000001</v>
      </c>
      <c r="L281" s="23">
        <f t="shared" si="31"/>
        <v>1662.7582410642499</v>
      </c>
      <c r="M281" s="9">
        <f t="shared" si="32"/>
        <v>5.527367784539541E-3</v>
      </c>
    </row>
    <row r="282" spans="1:13" x14ac:dyDescent="0.35">
      <c r="A282" s="2">
        <v>281</v>
      </c>
      <c r="B282" s="2">
        <v>5</v>
      </c>
      <c r="C282" s="2">
        <v>2003</v>
      </c>
      <c r="D282" s="2">
        <v>1805</v>
      </c>
      <c r="E282" s="2"/>
      <c r="F282" s="16">
        <f t="shared" si="33"/>
        <v>1742.75</v>
      </c>
      <c r="G282" s="23">
        <f t="shared" si="34"/>
        <v>1738.625</v>
      </c>
      <c r="H282" s="5">
        <f t="shared" si="35"/>
        <v>1.0381767201092817</v>
      </c>
      <c r="I282" s="5">
        <v>1.0209955762656295</v>
      </c>
      <c r="J282" s="23">
        <f t="shared" si="29"/>
        <v>1767.8822924991775</v>
      </c>
      <c r="K282" s="23">
        <f t="shared" si="30"/>
        <v>1751.3091999999997</v>
      </c>
      <c r="L282" s="23">
        <f t="shared" si="31"/>
        <v>1788.0789458732984</v>
      </c>
      <c r="M282" s="9">
        <f t="shared" si="32"/>
        <v>9.3745452225493745E-3</v>
      </c>
    </row>
    <row r="283" spans="1:13" x14ac:dyDescent="0.35">
      <c r="A283" s="2">
        <v>282</v>
      </c>
      <c r="B283" s="2">
        <v>6</v>
      </c>
      <c r="C283" s="2">
        <v>2003</v>
      </c>
      <c r="D283" s="2">
        <v>1903</v>
      </c>
      <c r="E283" s="2"/>
      <c r="F283" s="16">
        <f t="shared" si="33"/>
        <v>1750</v>
      </c>
      <c r="G283" s="23">
        <f t="shared" si="34"/>
        <v>1746.375</v>
      </c>
      <c r="H283" s="5">
        <f t="shared" si="35"/>
        <v>1.0896857776823421</v>
      </c>
      <c r="I283" s="5">
        <v>1.0258586651849506</v>
      </c>
      <c r="J283" s="23">
        <f t="shared" si="29"/>
        <v>1855.0313650242558</v>
      </c>
      <c r="K283" s="23">
        <f t="shared" si="30"/>
        <v>1755.6023999999998</v>
      </c>
      <c r="L283" s="23">
        <f t="shared" si="31"/>
        <v>1800.9999346594955</v>
      </c>
      <c r="M283" s="9">
        <f t="shared" si="32"/>
        <v>5.3599613946665549E-2</v>
      </c>
    </row>
    <row r="284" spans="1:13" x14ac:dyDescent="0.35">
      <c r="A284" s="2">
        <v>283</v>
      </c>
      <c r="B284" s="2">
        <v>7</v>
      </c>
      <c r="C284" s="2">
        <v>2003</v>
      </c>
      <c r="D284" s="2">
        <v>1928</v>
      </c>
      <c r="E284" s="2"/>
      <c r="F284" s="16">
        <f t="shared" si="33"/>
        <v>1762.5833333333333</v>
      </c>
      <c r="G284" s="23">
        <f t="shared" si="34"/>
        <v>1756.2916666666665</v>
      </c>
      <c r="H284" s="5">
        <f t="shared" si="35"/>
        <v>1.097767549998814</v>
      </c>
      <c r="I284" s="5">
        <v>1.074335618594892</v>
      </c>
      <c r="J284" s="23">
        <f t="shared" si="29"/>
        <v>1794.5974857666947</v>
      </c>
      <c r="K284" s="23">
        <f t="shared" si="30"/>
        <v>1759.8955999999998</v>
      </c>
      <c r="L284" s="23">
        <f t="shared" si="31"/>
        <v>1890.7185280884285</v>
      </c>
      <c r="M284" s="9">
        <f t="shared" si="32"/>
        <v>1.9336863024674036E-2</v>
      </c>
    </row>
    <row r="285" spans="1:13" x14ac:dyDescent="0.35">
      <c r="A285" s="2">
        <v>284</v>
      </c>
      <c r="B285" s="2">
        <v>8</v>
      </c>
      <c r="C285" s="2">
        <v>2003</v>
      </c>
      <c r="D285" s="2">
        <v>1963</v>
      </c>
      <c r="E285" s="2"/>
      <c r="F285" s="16">
        <f t="shared" si="33"/>
        <v>1772.5</v>
      </c>
      <c r="G285" s="23">
        <f t="shared" si="34"/>
        <v>1767.5416666666665</v>
      </c>
      <c r="H285" s="5">
        <f t="shared" si="35"/>
        <v>1.1105820230546193</v>
      </c>
      <c r="I285" s="5">
        <v>1.0436709597125189</v>
      </c>
      <c r="J285" s="23">
        <f t="shared" si="29"/>
        <v>1880.8609952515226</v>
      </c>
      <c r="K285" s="23">
        <f t="shared" si="30"/>
        <v>1764.1887999999999</v>
      </c>
      <c r="L285" s="23">
        <f t="shared" si="31"/>
        <v>1841.232618010077</v>
      </c>
      <c r="M285" s="9">
        <f t="shared" si="32"/>
        <v>6.2031269480347949E-2</v>
      </c>
    </row>
    <row r="286" spans="1:13" x14ac:dyDescent="0.35">
      <c r="A286" s="2">
        <v>285</v>
      </c>
      <c r="B286" s="2">
        <v>9</v>
      </c>
      <c r="C286" s="2">
        <v>2003</v>
      </c>
      <c r="D286" s="2">
        <v>1807</v>
      </c>
      <c r="E286" s="2"/>
      <c r="F286" s="16">
        <f t="shared" si="33"/>
        <v>1789.5</v>
      </c>
      <c r="G286" s="23">
        <f t="shared" si="34"/>
        <v>1781</v>
      </c>
      <c r="H286" s="5">
        <f t="shared" si="35"/>
        <v>1.0145985401459854</v>
      </c>
      <c r="I286" s="5">
        <v>0.98009527408841146</v>
      </c>
      <c r="J286" s="23">
        <f t="shared" si="29"/>
        <v>1843.6983095145463</v>
      </c>
      <c r="K286" s="23">
        <f t="shared" si="30"/>
        <v>1768.482</v>
      </c>
      <c r="L286" s="23">
        <f t="shared" si="31"/>
        <v>1733.2808505104219</v>
      </c>
      <c r="M286" s="9">
        <f t="shared" si="32"/>
        <v>4.0796430265400141E-2</v>
      </c>
    </row>
    <row r="287" spans="1:13" x14ac:dyDescent="0.35">
      <c r="A287" s="2">
        <v>286</v>
      </c>
      <c r="B287" s="2">
        <v>10</v>
      </c>
      <c r="C287" s="2">
        <v>2003</v>
      </c>
      <c r="D287" s="2">
        <v>1843</v>
      </c>
      <c r="E287" s="2"/>
      <c r="F287" s="16">
        <f t="shared" si="33"/>
        <v>1798.5833333333333</v>
      </c>
      <c r="G287" s="23">
        <f t="shared" si="34"/>
        <v>1794.0416666666665</v>
      </c>
      <c r="H287" s="5">
        <f t="shared" si="35"/>
        <v>1.0272894070650533</v>
      </c>
      <c r="I287" s="5">
        <v>1.0038502199915149</v>
      </c>
      <c r="J287" s="23">
        <f t="shared" si="29"/>
        <v>1835.931260756787</v>
      </c>
      <c r="K287" s="23">
        <f t="shared" si="30"/>
        <v>1772.7752</v>
      </c>
      <c r="L287" s="23">
        <f t="shared" si="31"/>
        <v>1779.6007745155018</v>
      </c>
      <c r="M287" s="9">
        <f t="shared" si="32"/>
        <v>3.4400013827725541E-2</v>
      </c>
    </row>
    <row r="288" spans="1:13" x14ac:dyDescent="0.35">
      <c r="A288" s="2">
        <v>287</v>
      </c>
      <c r="B288" s="2">
        <v>11</v>
      </c>
      <c r="C288" s="2">
        <v>2003</v>
      </c>
      <c r="D288" s="2">
        <v>1950</v>
      </c>
      <c r="E288" s="2"/>
      <c r="F288" s="16">
        <f t="shared" si="33"/>
        <v>1815.25</v>
      </c>
      <c r="G288" s="23">
        <f t="shared" si="34"/>
        <v>1806.9166666666665</v>
      </c>
      <c r="H288" s="5">
        <f t="shared" si="35"/>
        <v>1.0791864594382696</v>
      </c>
      <c r="I288" s="5">
        <v>1.0351632765769903</v>
      </c>
      <c r="J288" s="23">
        <f t="shared" si="29"/>
        <v>1883.7607980531648</v>
      </c>
      <c r="K288" s="23">
        <f t="shared" si="30"/>
        <v>1777.0683999999997</v>
      </c>
      <c r="L288" s="23">
        <f t="shared" si="31"/>
        <v>1839.5559476454291</v>
      </c>
      <c r="M288" s="9">
        <f t="shared" si="32"/>
        <v>5.6637975566446605E-2</v>
      </c>
    </row>
    <row r="289" spans="1:13" x14ac:dyDescent="0.35">
      <c r="A289" s="2">
        <v>288</v>
      </c>
      <c r="B289" s="2">
        <v>12</v>
      </c>
      <c r="C289" s="2">
        <v>2003</v>
      </c>
      <c r="D289" s="2">
        <v>2736</v>
      </c>
      <c r="E289" s="2"/>
      <c r="F289" s="16">
        <f t="shared" si="33"/>
        <v>1834.5833333333333</v>
      </c>
      <c r="G289" s="23">
        <f t="shared" si="34"/>
        <v>1824.9166666666665</v>
      </c>
      <c r="H289" s="5">
        <f t="shared" si="35"/>
        <v>1.4992465409379425</v>
      </c>
      <c r="I289" s="5">
        <v>1.4266005830974453</v>
      </c>
      <c r="J289" s="23">
        <f t="shared" si="29"/>
        <v>1917.8458444616483</v>
      </c>
      <c r="K289" s="23">
        <f t="shared" si="30"/>
        <v>1781.3615999999997</v>
      </c>
      <c r="L289" s="23">
        <f t="shared" si="31"/>
        <v>2541.2914972673975</v>
      </c>
      <c r="M289" s="9">
        <f t="shared" si="32"/>
        <v>7.1165388425658796E-2</v>
      </c>
    </row>
    <row r="290" spans="1:13" x14ac:dyDescent="0.35">
      <c r="A290" s="2">
        <v>289</v>
      </c>
      <c r="B290" s="2">
        <v>1</v>
      </c>
      <c r="C290" s="2">
        <v>2004</v>
      </c>
      <c r="D290" s="2">
        <v>1798</v>
      </c>
      <c r="E290" s="2"/>
      <c r="F290" s="16">
        <f t="shared" si="33"/>
        <v>1862.6666666666667</v>
      </c>
      <c r="G290" s="23">
        <f t="shared" si="34"/>
        <v>1848.625</v>
      </c>
      <c r="H290" s="5">
        <f t="shared" si="35"/>
        <v>0.97261478125633916</v>
      </c>
      <c r="I290" s="5">
        <v>0.92122151498014071</v>
      </c>
      <c r="J290" s="23">
        <f t="shared" si="29"/>
        <v>1951.7564133733465</v>
      </c>
      <c r="K290" s="23">
        <f t="shared" si="30"/>
        <v>1785.6547999999998</v>
      </c>
      <c r="L290" s="23">
        <f t="shared" si="31"/>
        <v>1644.98362008756</v>
      </c>
      <c r="M290" s="9">
        <f t="shared" si="32"/>
        <v>8.5103659573103452E-2</v>
      </c>
    </row>
    <row r="291" spans="1:13" x14ac:dyDescent="0.35">
      <c r="A291" s="2">
        <v>290</v>
      </c>
      <c r="B291" s="2">
        <v>2</v>
      </c>
      <c r="C291" s="2">
        <v>2004</v>
      </c>
      <c r="D291" s="2">
        <v>1700</v>
      </c>
      <c r="E291" s="2"/>
      <c r="F291" s="16">
        <f t="shared" si="33"/>
        <v>1883.25</v>
      </c>
      <c r="G291" s="23">
        <f t="shared" si="34"/>
        <v>1872.9583333333335</v>
      </c>
      <c r="H291" s="5">
        <f t="shared" si="35"/>
        <v>0.90765500211341232</v>
      </c>
      <c r="I291" s="5">
        <v>0.86983928434633317</v>
      </c>
      <c r="J291" s="23">
        <f t="shared" si="29"/>
        <v>1954.3840231101035</v>
      </c>
      <c r="K291" s="23">
        <f t="shared" si="30"/>
        <v>1789.9479999999999</v>
      </c>
      <c r="L291" s="23">
        <f t="shared" si="31"/>
        <v>1556.9670873371504</v>
      </c>
      <c r="M291" s="9">
        <f t="shared" si="32"/>
        <v>8.4137007448735077E-2</v>
      </c>
    </row>
    <row r="292" spans="1:13" x14ac:dyDescent="0.35">
      <c r="A292" s="2">
        <v>291</v>
      </c>
      <c r="B292" s="2">
        <v>3</v>
      </c>
      <c r="C292" s="2">
        <v>2004</v>
      </c>
      <c r="D292" s="2">
        <v>1901</v>
      </c>
      <c r="E292" s="2"/>
      <c r="F292" s="16">
        <f t="shared" si="33"/>
        <v>1900.1666666666667</v>
      </c>
      <c r="G292" s="23">
        <f t="shared" si="34"/>
        <v>1891.7083333333335</v>
      </c>
      <c r="H292" s="5">
        <f t="shared" si="35"/>
        <v>1.0049117860840069</v>
      </c>
      <c r="I292" s="5">
        <v>0.94963362321158284</v>
      </c>
      <c r="J292" s="23">
        <f t="shared" si="29"/>
        <v>2001.8246548294849</v>
      </c>
      <c r="K292" s="23">
        <f t="shared" si="30"/>
        <v>1794.2411999999999</v>
      </c>
      <c r="L292" s="23">
        <f t="shared" si="31"/>
        <v>1703.8717716714982</v>
      </c>
      <c r="M292" s="9">
        <f t="shared" si="32"/>
        <v>0.10369712168779684</v>
      </c>
    </row>
    <row r="293" spans="1:13" x14ac:dyDescent="0.35">
      <c r="A293" s="2">
        <v>292</v>
      </c>
      <c r="B293" s="2">
        <v>4</v>
      </c>
      <c r="C293" s="2">
        <v>2004</v>
      </c>
      <c r="D293" s="2">
        <v>1820</v>
      </c>
      <c r="E293" s="2"/>
      <c r="F293" s="16">
        <f t="shared" si="33"/>
        <v>1917.1666666666667</v>
      </c>
      <c r="G293" s="23">
        <f t="shared" si="34"/>
        <v>1908.6666666666667</v>
      </c>
      <c r="H293" s="5">
        <f t="shared" si="35"/>
        <v>0.95354523227383858</v>
      </c>
      <c r="I293" s="5">
        <v>0.9517704709425957</v>
      </c>
      <c r="J293" s="23">
        <f t="shared" si="29"/>
        <v>1912.2257472408703</v>
      </c>
      <c r="K293" s="23">
        <f t="shared" si="30"/>
        <v>1798.5344</v>
      </c>
      <c r="L293" s="23">
        <f t="shared" si="31"/>
        <v>1711.7919328944588</v>
      </c>
      <c r="M293" s="9">
        <f t="shared" si="32"/>
        <v>5.9454981926121538E-2</v>
      </c>
    </row>
    <row r="294" spans="1:13" x14ac:dyDescent="0.35">
      <c r="A294" s="2">
        <v>293</v>
      </c>
      <c r="B294" s="2">
        <v>5</v>
      </c>
      <c r="C294" s="2">
        <v>2004</v>
      </c>
      <c r="D294" s="2">
        <v>1982</v>
      </c>
      <c r="E294" s="2"/>
      <c r="F294" s="16">
        <f t="shared" si="33"/>
        <v>1929.5</v>
      </c>
      <c r="G294" s="23">
        <f t="shared" si="34"/>
        <v>1923.3333333333335</v>
      </c>
      <c r="H294" s="5">
        <f t="shared" si="35"/>
        <v>1.0305025996533794</v>
      </c>
      <c r="I294" s="5">
        <v>1.0209955762656295</v>
      </c>
      <c r="J294" s="23">
        <f t="shared" si="29"/>
        <v>1941.2424951431412</v>
      </c>
      <c r="K294" s="23">
        <f t="shared" si="30"/>
        <v>1802.8276000000001</v>
      </c>
      <c r="L294" s="23">
        <f t="shared" si="31"/>
        <v>1840.6790043695819</v>
      </c>
      <c r="M294" s="9">
        <f t="shared" si="32"/>
        <v>7.1302217775185722E-2</v>
      </c>
    </row>
    <row r="295" spans="1:13" x14ac:dyDescent="0.35">
      <c r="A295" s="2">
        <v>294</v>
      </c>
      <c r="B295" s="2">
        <v>6</v>
      </c>
      <c r="C295" s="2">
        <v>2004</v>
      </c>
      <c r="D295" s="2">
        <v>1957</v>
      </c>
      <c r="E295" s="2"/>
      <c r="F295" s="16">
        <f t="shared" si="33"/>
        <v>1944.25</v>
      </c>
      <c r="G295" s="23">
        <f t="shared" si="34"/>
        <v>1936.875</v>
      </c>
      <c r="H295" s="5">
        <f t="shared" si="35"/>
        <v>1.0103904485317845</v>
      </c>
      <c r="I295" s="5">
        <v>1.0258586651849506</v>
      </c>
      <c r="J295" s="23">
        <f t="shared" si="29"/>
        <v>1907.6701951405512</v>
      </c>
      <c r="K295" s="23">
        <f t="shared" si="30"/>
        <v>1807.1207999999997</v>
      </c>
      <c r="L295" s="23">
        <f t="shared" si="31"/>
        <v>1853.8505317159597</v>
      </c>
      <c r="M295" s="9">
        <f t="shared" si="32"/>
        <v>5.2707955178354762E-2</v>
      </c>
    </row>
    <row r="296" spans="1:13" x14ac:dyDescent="0.35">
      <c r="A296" s="2">
        <v>295</v>
      </c>
      <c r="B296" s="2">
        <v>7</v>
      </c>
      <c r="C296" s="2">
        <v>2004</v>
      </c>
      <c r="D296" s="2">
        <v>2076</v>
      </c>
      <c r="E296" s="2"/>
      <c r="F296" s="16">
        <f t="shared" si="33"/>
        <v>1948.75</v>
      </c>
      <c r="G296" s="23">
        <f t="shared" si="34"/>
        <v>1946.5</v>
      </c>
      <c r="H296" s="5">
        <f t="shared" si="35"/>
        <v>1.0665296686360133</v>
      </c>
      <c r="I296" s="5">
        <v>1.074335618594892</v>
      </c>
      <c r="J296" s="23">
        <f t="shared" si="29"/>
        <v>1932.3570438027275</v>
      </c>
      <c r="K296" s="23">
        <f t="shared" si="30"/>
        <v>1811.4139999999998</v>
      </c>
      <c r="L296" s="23">
        <f t="shared" si="31"/>
        <v>1946.0665802214476</v>
      </c>
      <c r="M296" s="9">
        <f t="shared" si="32"/>
        <v>6.2588352494485758E-2</v>
      </c>
    </row>
    <row r="297" spans="1:13" x14ac:dyDescent="0.35">
      <c r="A297" s="2">
        <v>296</v>
      </c>
      <c r="B297" s="2">
        <v>8</v>
      </c>
      <c r="C297" s="2">
        <v>2004</v>
      </c>
      <c r="D297" s="2">
        <v>2107</v>
      </c>
      <c r="E297" s="2"/>
      <c r="F297" s="16">
        <f t="shared" si="33"/>
        <v>1961.0833333333333</v>
      </c>
      <c r="G297" s="23">
        <f t="shared" si="34"/>
        <v>1954.9166666666665</v>
      </c>
      <c r="H297" s="5">
        <f t="shared" si="35"/>
        <v>1.0777953024425595</v>
      </c>
      <c r="I297" s="5">
        <v>1.0436709597125189</v>
      </c>
      <c r="J297" s="23">
        <f t="shared" si="29"/>
        <v>2018.8355155348743</v>
      </c>
      <c r="K297" s="23">
        <f t="shared" si="30"/>
        <v>1815.7071999999998</v>
      </c>
      <c r="L297" s="23">
        <f t="shared" si="31"/>
        <v>1895.0008759809302</v>
      </c>
      <c r="M297" s="9">
        <f t="shared" si="32"/>
        <v>0.10061657523448969</v>
      </c>
    </row>
    <row r="298" spans="1:13" x14ac:dyDescent="0.35">
      <c r="A298" s="2">
        <v>297</v>
      </c>
      <c r="B298" s="2">
        <v>9</v>
      </c>
      <c r="C298" s="2">
        <v>2004</v>
      </c>
      <c r="D298" s="2">
        <v>1799</v>
      </c>
      <c r="E298" s="2"/>
      <c r="F298" s="16">
        <f t="shared" si="33"/>
        <v>1973.0833333333333</v>
      </c>
      <c r="G298" s="23">
        <f t="shared" si="34"/>
        <v>1967.0833333333333</v>
      </c>
      <c r="H298" s="5">
        <f t="shared" si="35"/>
        <v>0.9145520016945563</v>
      </c>
      <c r="I298" s="5">
        <v>0.98009527408841146</v>
      </c>
      <c r="J298" s="23">
        <f t="shared" si="29"/>
        <v>1835.5358377513385</v>
      </c>
      <c r="K298" s="23">
        <f t="shared" si="30"/>
        <v>1820.0003999999999</v>
      </c>
      <c r="L298" s="23">
        <f t="shared" si="31"/>
        <v>1783.7737908790184</v>
      </c>
      <c r="M298" s="9">
        <f t="shared" si="32"/>
        <v>8.4637071267268452E-3</v>
      </c>
    </row>
    <row r="299" spans="1:13" x14ac:dyDescent="0.35">
      <c r="A299" s="2">
        <v>298</v>
      </c>
      <c r="B299" s="2">
        <v>10</v>
      </c>
      <c r="C299" s="2">
        <v>2004</v>
      </c>
      <c r="D299" s="2">
        <v>1854</v>
      </c>
      <c r="E299" s="2"/>
      <c r="F299" s="16">
        <f t="shared" si="33"/>
        <v>1972.4166666666667</v>
      </c>
      <c r="G299" s="23">
        <f t="shared" si="34"/>
        <v>1972.75</v>
      </c>
      <c r="H299" s="5">
        <f t="shared" si="35"/>
        <v>0.9398048409580535</v>
      </c>
      <c r="I299" s="5">
        <v>1.0038502199915149</v>
      </c>
      <c r="J299" s="23">
        <f t="shared" si="29"/>
        <v>1846.8890707775818</v>
      </c>
      <c r="K299" s="23">
        <f t="shared" si="30"/>
        <v>1824.2936</v>
      </c>
      <c r="L299" s="23">
        <f t="shared" si="31"/>
        <v>1831.3175316891127</v>
      </c>
      <c r="M299" s="9">
        <f t="shared" si="32"/>
        <v>1.223434105225853E-2</v>
      </c>
    </row>
    <row r="300" spans="1:13" x14ac:dyDescent="0.35">
      <c r="A300" s="2">
        <v>299</v>
      </c>
      <c r="B300" s="2">
        <v>11</v>
      </c>
      <c r="C300" s="2">
        <v>2004</v>
      </c>
      <c r="D300" s="2">
        <v>1968</v>
      </c>
      <c r="E300" s="2"/>
      <c r="F300" s="16">
        <f t="shared" si="33"/>
        <v>1973.3333333333333</v>
      </c>
      <c r="G300" s="23">
        <f t="shared" si="34"/>
        <v>1972.875</v>
      </c>
      <c r="H300" s="5">
        <f t="shared" si="35"/>
        <v>0.99752898688462266</v>
      </c>
      <c r="I300" s="5">
        <v>1.0351632765769903</v>
      </c>
      <c r="J300" s="23">
        <f t="shared" si="29"/>
        <v>1901.1493592659631</v>
      </c>
      <c r="K300" s="23">
        <f t="shared" si="30"/>
        <v>1828.5868</v>
      </c>
      <c r="L300" s="23">
        <f t="shared" si="31"/>
        <v>1892.8859033934336</v>
      </c>
      <c r="M300" s="9">
        <f t="shared" si="32"/>
        <v>3.816773201553169E-2</v>
      </c>
    </row>
    <row r="301" spans="1:13" x14ac:dyDescent="0.35">
      <c r="A301" s="2">
        <v>300</v>
      </c>
      <c r="B301" s="2">
        <v>12</v>
      </c>
      <c r="C301" s="2">
        <v>2004</v>
      </c>
      <c r="D301" s="2">
        <v>2364</v>
      </c>
      <c r="E301" s="2"/>
      <c r="F301" s="16">
        <f t="shared" si="33"/>
        <v>1974.8333333333333</v>
      </c>
      <c r="G301" s="23">
        <f t="shared" si="34"/>
        <v>1974.0833333333333</v>
      </c>
      <c r="H301" s="5">
        <f t="shared" si="35"/>
        <v>1.1975178352821985</v>
      </c>
      <c r="I301" s="5">
        <v>1.4266005830974453</v>
      </c>
      <c r="J301" s="23">
        <f t="shared" si="29"/>
        <v>1657.086102451512</v>
      </c>
      <c r="K301" s="23">
        <f t="shared" si="30"/>
        <v>1832.8799999999997</v>
      </c>
      <c r="L301" s="23">
        <f t="shared" si="31"/>
        <v>2614.787676747645</v>
      </c>
      <c r="M301" s="9">
        <f t="shared" si="32"/>
        <v>0.10608615767666879</v>
      </c>
    </row>
    <row r="302" spans="1:13" x14ac:dyDescent="0.35">
      <c r="A302" s="2">
        <v>301</v>
      </c>
      <c r="B302" s="2">
        <v>1</v>
      </c>
      <c r="C302" s="2">
        <v>2005</v>
      </c>
      <c r="D302" s="2">
        <v>1662</v>
      </c>
      <c r="E302" s="2"/>
      <c r="F302" s="16">
        <f t="shared" si="33"/>
        <v>1943.8333333333333</v>
      </c>
      <c r="G302" s="23">
        <f t="shared" si="34"/>
        <v>1959.3333333333333</v>
      </c>
      <c r="H302" s="5">
        <f t="shared" si="35"/>
        <v>0.84824770330044241</v>
      </c>
      <c r="I302" s="5">
        <v>0.92122151498014071</v>
      </c>
      <c r="J302" s="23">
        <f t="shared" si="29"/>
        <v>1804.1263398367641</v>
      </c>
      <c r="K302" s="23">
        <f t="shared" si="30"/>
        <v>1837.1731999999997</v>
      </c>
      <c r="L302" s="23">
        <f t="shared" si="31"/>
        <v>1692.4434785849128</v>
      </c>
      <c r="M302" s="9">
        <f t="shared" si="32"/>
        <v>1.8317375803196621E-2</v>
      </c>
    </row>
    <row r="303" spans="1:13" x14ac:dyDescent="0.35">
      <c r="A303" s="2">
        <v>302</v>
      </c>
      <c r="B303" s="2">
        <v>2</v>
      </c>
      <c r="C303" s="2">
        <v>2005</v>
      </c>
      <c r="D303" s="2">
        <v>1681</v>
      </c>
      <c r="E303" s="2"/>
      <c r="F303" s="16">
        <f t="shared" si="33"/>
        <v>1932.5</v>
      </c>
      <c r="G303" s="23">
        <f t="shared" si="34"/>
        <v>1938.1666666666665</v>
      </c>
      <c r="H303" s="5">
        <f t="shared" si="35"/>
        <v>0.8673144724395907</v>
      </c>
      <c r="I303" s="5">
        <v>0.86983928434633317</v>
      </c>
      <c r="J303" s="23">
        <f t="shared" si="29"/>
        <v>1932.5409075576965</v>
      </c>
      <c r="K303" s="23">
        <f t="shared" si="30"/>
        <v>1841.4663999999998</v>
      </c>
      <c r="L303" s="23">
        <f t="shared" si="31"/>
        <v>1601.7798155238183</v>
      </c>
      <c r="M303" s="9">
        <f t="shared" si="32"/>
        <v>4.7126820033421571E-2</v>
      </c>
    </row>
    <row r="304" spans="1:13" x14ac:dyDescent="0.35">
      <c r="A304" s="2">
        <v>303</v>
      </c>
      <c r="B304" s="2">
        <v>3</v>
      </c>
      <c r="C304" s="2">
        <v>2005</v>
      </c>
      <c r="D304" s="2">
        <v>1725</v>
      </c>
      <c r="E304" s="2"/>
      <c r="F304" s="16">
        <f t="shared" si="33"/>
        <v>1930.9166666666667</v>
      </c>
      <c r="G304" s="23">
        <f t="shared" si="34"/>
        <v>1931.7083333333335</v>
      </c>
      <c r="H304" s="5">
        <f t="shared" si="35"/>
        <v>0.89299195444446833</v>
      </c>
      <c r="I304" s="5">
        <v>0.94963362321158284</v>
      </c>
      <c r="J304" s="23">
        <f t="shared" si="29"/>
        <v>1816.490020821074</v>
      </c>
      <c r="K304" s="23">
        <f t="shared" si="30"/>
        <v>1845.7595999999999</v>
      </c>
      <c r="L304" s="23">
        <f t="shared" si="31"/>
        <v>1752.7953765255618</v>
      </c>
      <c r="M304" s="9">
        <f t="shared" si="32"/>
        <v>1.6113261753948858E-2</v>
      </c>
    </row>
    <row r="305" spans="1:13" x14ac:dyDescent="0.35">
      <c r="A305" s="2">
        <v>304</v>
      </c>
      <c r="B305" s="2">
        <v>4</v>
      </c>
      <c r="C305" s="2">
        <v>2005</v>
      </c>
      <c r="D305" s="2">
        <v>1796</v>
      </c>
      <c r="E305" s="2"/>
      <c r="F305" s="16">
        <f t="shared" si="33"/>
        <v>1916.25</v>
      </c>
      <c r="G305" s="23">
        <f t="shared" si="34"/>
        <v>1923.5833333333335</v>
      </c>
      <c r="H305" s="5">
        <f t="shared" si="35"/>
        <v>0.93367413247844722</v>
      </c>
      <c r="I305" s="5">
        <v>0.9517704709425957</v>
      </c>
      <c r="J305" s="23">
        <f t="shared" si="29"/>
        <v>1887.0095835409907</v>
      </c>
      <c r="K305" s="23">
        <f t="shared" si="30"/>
        <v>1850.0527999999999</v>
      </c>
      <c r="L305" s="23">
        <f t="shared" si="31"/>
        <v>1760.8256247246677</v>
      </c>
      <c r="M305" s="9">
        <f t="shared" si="32"/>
        <v>1.9584841467334239E-2</v>
      </c>
    </row>
    <row r="306" spans="1:13" x14ac:dyDescent="0.35">
      <c r="A306" s="2">
        <v>305</v>
      </c>
      <c r="B306" s="2">
        <v>5</v>
      </c>
      <c r="C306" s="2">
        <v>2005</v>
      </c>
      <c r="D306" s="2">
        <v>1938</v>
      </c>
      <c r="E306" s="2"/>
      <c r="F306" s="16">
        <f t="shared" si="33"/>
        <v>1914.25</v>
      </c>
      <c r="G306" s="23">
        <f t="shared" si="34"/>
        <v>1915.25</v>
      </c>
      <c r="H306" s="5">
        <f t="shared" si="35"/>
        <v>1.0118783448635948</v>
      </c>
      <c r="I306" s="5">
        <v>1.0209955762656295</v>
      </c>
      <c r="J306" s="23">
        <f t="shared" si="29"/>
        <v>1898.1473035254328</v>
      </c>
      <c r="K306" s="23">
        <f t="shared" si="30"/>
        <v>1854.346</v>
      </c>
      <c r="L306" s="23">
        <f t="shared" si="31"/>
        <v>1893.2790628658652</v>
      </c>
      <c r="M306" s="9">
        <f t="shared" si="32"/>
        <v>2.3075818954661934E-2</v>
      </c>
    </row>
    <row r="307" spans="1:13" x14ac:dyDescent="0.35">
      <c r="A307" s="2">
        <v>306</v>
      </c>
      <c r="B307" s="2">
        <v>6</v>
      </c>
      <c r="C307" s="2">
        <v>2005</v>
      </c>
      <c r="D307" s="2">
        <v>1871</v>
      </c>
      <c r="E307" s="2"/>
      <c r="F307" s="16">
        <f t="shared" si="33"/>
        <v>1910.5833333333333</v>
      </c>
      <c r="G307" s="23">
        <f t="shared" si="34"/>
        <v>1912.4166666666665</v>
      </c>
      <c r="H307" s="5">
        <f t="shared" si="35"/>
        <v>0.97834328293171824</v>
      </c>
      <c r="I307" s="5">
        <v>1.0258586651849506</v>
      </c>
      <c r="J307" s="23">
        <f t="shared" si="29"/>
        <v>1823.8379842145994</v>
      </c>
      <c r="K307" s="23">
        <f t="shared" si="30"/>
        <v>1858.6392000000001</v>
      </c>
      <c r="L307" s="23">
        <f t="shared" si="31"/>
        <v>1906.7011287724245</v>
      </c>
      <c r="M307" s="9">
        <f t="shared" si="32"/>
        <v>1.9081308804075069E-2</v>
      </c>
    </row>
    <row r="308" spans="1:13" x14ac:dyDescent="0.35">
      <c r="A308" s="2">
        <v>307</v>
      </c>
      <c r="B308" s="2">
        <v>7</v>
      </c>
      <c r="C308" s="2">
        <v>2005</v>
      </c>
      <c r="D308" s="2">
        <v>2001</v>
      </c>
      <c r="E308" s="2"/>
      <c r="F308" s="16">
        <f t="shared" si="33"/>
        <v>1903.4166666666667</v>
      </c>
      <c r="G308" s="23">
        <f t="shared" si="34"/>
        <v>1907</v>
      </c>
      <c r="H308" s="5">
        <f t="shared" si="35"/>
        <v>1.0492920818038804</v>
      </c>
      <c r="I308" s="5">
        <v>1.074335618594892</v>
      </c>
      <c r="J308" s="23">
        <f t="shared" si="29"/>
        <v>1862.5464569601434</v>
      </c>
      <c r="K308" s="23">
        <f t="shared" si="30"/>
        <v>1862.9323999999997</v>
      </c>
      <c r="L308" s="23">
        <f t="shared" si="31"/>
        <v>2001.4146323544664</v>
      </c>
      <c r="M308" s="9">
        <f t="shared" si="32"/>
        <v>2.0721257094775028E-4</v>
      </c>
    </row>
    <row r="309" spans="1:13" x14ac:dyDescent="0.35">
      <c r="A309" s="2">
        <v>308</v>
      </c>
      <c r="B309" s="2">
        <v>8</v>
      </c>
      <c r="C309" s="2">
        <v>2005</v>
      </c>
      <c r="D309" s="2">
        <v>1934</v>
      </c>
      <c r="E309" s="2"/>
      <c r="F309" s="16">
        <f t="shared" si="33"/>
        <v>1897.1666666666667</v>
      </c>
      <c r="G309" s="23">
        <f t="shared" si="34"/>
        <v>1900.2916666666667</v>
      </c>
      <c r="H309" s="5">
        <f t="shared" si="35"/>
        <v>1.0177385050540486</v>
      </c>
      <c r="I309" s="5">
        <v>1.0436709597125189</v>
      </c>
      <c r="J309" s="23">
        <f t="shared" si="29"/>
        <v>1853.074459916681</v>
      </c>
      <c r="K309" s="23">
        <f t="shared" si="30"/>
        <v>1867.2255999999998</v>
      </c>
      <c r="L309" s="23">
        <f t="shared" si="31"/>
        <v>1948.7691339517837</v>
      </c>
      <c r="M309" s="9">
        <f t="shared" si="32"/>
        <v>7.6365739150898214E-3</v>
      </c>
    </row>
    <row r="310" spans="1:13" x14ac:dyDescent="0.35">
      <c r="A310" s="2">
        <v>309</v>
      </c>
      <c r="B310" s="2">
        <v>9</v>
      </c>
      <c r="C310" s="2">
        <v>2005</v>
      </c>
      <c r="D310" s="2">
        <v>1825</v>
      </c>
      <c r="E310" s="2"/>
      <c r="F310" s="16">
        <f t="shared" si="33"/>
        <v>1882.75</v>
      </c>
      <c r="G310" s="23">
        <f t="shared" si="34"/>
        <v>1889.9583333333335</v>
      </c>
      <c r="H310" s="5">
        <f t="shared" si="35"/>
        <v>0.96562975374236637</v>
      </c>
      <c r="I310" s="5">
        <v>0.98009527408841146</v>
      </c>
      <c r="J310" s="23">
        <f t="shared" si="29"/>
        <v>1862.0638709817636</v>
      </c>
      <c r="K310" s="23">
        <f t="shared" si="30"/>
        <v>1871.5187999999998</v>
      </c>
      <c r="L310" s="23">
        <f t="shared" si="31"/>
        <v>1834.2667312476146</v>
      </c>
      <c r="M310" s="9">
        <f t="shared" si="32"/>
        <v>5.0776609575970653E-3</v>
      </c>
    </row>
    <row r="311" spans="1:13" x14ac:dyDescent="0.35">
      <c r="A311" s="2">
        <v>310</v>
      </c>
      <c r="B311" s="2">
        <v>10</v>
      </c>
      <c r="C311" s="2">
        <v>2005</v>
      </c>
      <c r="D311" s="2">
        <v>1930</v>
      </c>
      <c r="E311" s="2"/>
      <c r="F311" s="16">
        <f t="shared" si="33"/>
        <v>1884.9166666666667</v>
      </c>
      <c r="G311" s="23">
        <f t="shared" si="34"/>
        <v>1883.8333333333335</v>
      </c>
      <c r="H311" s="5">
        <f t="shared" si="35"/>
        <v>1.0245067681146598</v>
      </c>
      <c r="I311" s="5">
        <v>1.0038502199915149</v>
      </c>
      <c r="J311" s="23">
        <f t="shared" si="29"/>
        <v>1922.5975763757997</v>
      </c>
      <c r="K311" s="23">
        <f t="shared" si="30"/>
        <v>1875.8119999999999</v>
      </c>
      <c r="L311" s="23">
        <f t="shared" si="31"/>
        <v>1883.0342888627235</v>
      </c>
      <c r="M311" s="9">
        <f t="shared" si="32"/>
        <v>2.4334565356101793E-2</v>
      </c>
    </row>
    <row r="312" spans="1:13" x14ac:dyDescent="0.35">
      <c r="A312" s="2">
        <v>311</v>
      </c>
      <c r="B312" s="2">
        <v>11</v>
      </c>
      <c r="C312" s="2">
        <v>2005</v>
      </c>
      <c r="D312" s="2">
        <v>1867</v>
      </c>
      <c r="E312" s="2"/>
      <c r="F312" s="16">
        <f t="shared" si="33"/>
        <v>1891.25</v>
      </c>
      <c r="G312" s="23">
        <f t="shared" si="34"/>
        <v>1888.0833333333335</v>
      </c>
      <c r="H312" s="5">
        <f t="shared" si="35"/>
        <v>0.98883347309882152</v>
      </c>
      <c r="I312" s="5">
        <v>1.0351632765769903</v>
      </c>
      <c r="J312" s="23">
        <f t="shared" si="29"/>
        <v>1803.5802102385942</v>
      </c>
      <c r="K312" s="23">
        <f t="shared" si="30"/>
        <v>1880.1052</v>
      </c>
      <c r="L312" s="23">
        <f t="shared" si="31"/>
        <v>1946.2158591414375</v>
      </c>
      <c r="M312" s="9">
        <f t="shared" si="32"/>
        <v>4.2429490702430357E-2</v>
      </c>
    </row>
    <row r="313" spans="1:13" x14ac:dyDescent="0.35">
      <c r="A313" s="2">
        <v>312</v>
      </c>
      <c r="B313" s="2">
        <v>12</v>
      </c>
      <c r="C313" s="2">
        <v>2005</v>
      </c>
      <c r="D313" s="2">
        <v>2553</v>
      </c>
      <c r="E313" s="2"/>
      <c r="F313" s="16">
        <f t="shared" si="33"/>
        <v>1882.8333333333333</v>
      </c>
      <c r="G313" s="23">
        <f t="shared" si="34"/>
        <v>1887.0416666666665</v>
      </c>
      <c r="H313" s="5">
        <f t="shared" si="35"/>
        <v>1.3529113029654001</v>
      </c>
      <c r="I313" s="5">
        <v>1.4266005830974453</v>
      </c>
      <c r="J313" s="23">
        <f t="shared" si="29"/>
        <v>1789.5688746018232</v>
      </c>
      <c r="K313" s="23">
        <f t="shared" si="30"/>
        <v>1884.3984</v>
      </c>
      <c r="L313" s="23">
        <f t="shared" si="31"/>
        <v>2688.283856227893</v>
      </c>
      <c r="M313" s="9">
        <f t="shared" si="32"/>
        <v>5.2990151283937727E-2</v>
      </c>
    </row>
    <row r="314" spans="1:13" x14ac:dyDescent="0.35">
      <c r="A314" s="14">
        <v>313</v>
      </c>
      <c r="B314" s="14">
        <v>1</v>
      </c>
      <c r="C314" s="14">
        <v>2006</v>
      </c>
      <c r="D314" s="14">
        <v>1624</v>
      </c>
      <c r="E314" s="14"/>
      <c r="F314" s="16">
        <f t="shared" si="33"/>
        <v>1898.5833333333333</v>
      </c>
      <c r="G314" s="23">
        <f t="shared" si="34"/>
        <v>1890.7083333333333</v>
      </c>
      <c r="H314" s="5">
        <f t="shared" si="35"/>
        <v>0.8589373471141768</v>
      </c>
      <c r="I314" s="5">
        <v>0.92122151498014071</v>
      </c>
      <c r="J314" s="23">
        <f t="shared" si="29"/>
        <v>1762.8767604662485</v>
      </c>
      <c r="K314" s="23">
        <f t="shared" si="30"/>
        <v>1888.6915999999997</v>
      </c>
      <c r="L314" s="23">
        <f t="shared" si="31"/>
        <v>1739.9033370822656</v>
      </c>
      <c r="M314" s="9">
        <f t="shared" si="32"/>
        <v>7.1369049927503439E-2</v>
      </c>
    </row>
    <row r="315" spans="1:13" x14ac:dyDescent="0.35">
      <c r="A315" s="2">
        <v>314</v>
      </c>
      <c r="B315" s="2">
        <v>2</v>
      </c>
      <c r="C315" s="2">
        <v>2006</v>
      </c>
      <c r="D315" s="2">
        <v>1533</v>
      </c>
      <c r="E315" s="2"/>
      <c r="F315" s="16">
        <f t="shared" si="33"/>
        <v>1895.4166666666667</v>
      </c>
      <c r="G315" s="23">
        <f t="shared" si="34"/>
        <v>1897</v>
      </c>
      <c r="H315" s="5">
        <f t="shared" si="35"/>
        <v>0.80811808118081185</v>
      </c>
      <c r="I315" s="5">
        <v>0.86983928434633317</v>
      </c>
      <c r="J315" s="23">
        <f t="shared" si="29"/>
        <v>1762.3945337810524</v>
      </c>
      <c r="K315" s="23">
        <f t="shared" si="30"/>
        <v>1892.9847999999997</v>
      </c>
      <c r="L315" s="23">
        <f t="shared" si="31"/>
        <v>1646.5925437104863</v>
      </c>
      <c r="M315" s="9">
        <f t="shared" si="32"/>
        <v>7.4098202029019122E-2</v>
      </c>
    </row>
    <row r="316" spans="1:13" x14ac:dyDescent="0.35">
      <c r="A316" s="2">
        <v>315</v>
      </c>
      <c r="B316" s="2">
        <v>3</v>
      </c>
      <c r="C316" s="2">
        <v>2006</v>
      </c>
      <c r="D316" s="2">
        <v>1676</v>
      </c>
      <c r="E316" s="2"/>
      <c r="F316" s="16">
        <f t="shared" si="33"/>
        <v>1883.0833333333333</v>
      </c>
      <c r="G316" s="23">
        <f t="shared" si="34"/>
        <v>1889.25</v>
      </c>
      <c r="H316" s="5">
        <f t="shared" si="35"/>
        <v>0.88712452031229327</v>
      </c>
      <c r="I316" s="5">
        <v>0.94963362321158284</v>
      </c>
      <c r="J316" s="23">
        <f t="shared" si="29"/>
        <v>1764.8911738528232</v>
      </c>
      <c r="K316" s="23">
        <f t="shared" si="30"/>
        <v>1897.2779999999998</v>
      </c>
      <c r="L316" s="23">
        <f t="shared" si="31"/>
        <v>1801.7189813796253</v>
      </c>
      <c r="M316" s="9">
        <f t="shared" si="32"/>
        <v>7.5011325405504384E-2</v>
      </c>
    </row>
    <row r="317" spans="1:13" x14ac:dyDescent="0.35">
      <c r="A317" s="2">
        <v>316</v>
      </c>
      <c r="B317" s="2">
        <v>4</v>
      </c>
      <c r="C317" s="2">
        <v>2006</v>
      </c>
      <c r="D317" s="2">
        <v>1706</v>
      </c>
      <c r="E317" s="2"/>
      <c r="F317" s="16">
        <f t="shared" si="33"/>
        <v>1879</v>
      </c>
      <c r="G317" s="23">
        <f t="shared" si="34"/>
        <v>1881.0416666666665</v>
      </c>
      <c r="H317" s="5">
        <f t="shared" si="35"/>
        <v>0.9069442906191163</v>
      </c>
      <c r="I317" s="5">
        <v>0.9517704709425957</v>
      </c>
      <c r="J317" s="23">
        <f t="shared" si="29"/>
        <v>1792.4489696664421</v>
      </c>
      <c r="K317" s="23">
        <f t="shared" si="30"/>
        <v>1901.5711999999999</v>
      </c>
      <c r="L317" s="23">
        <f t="shared" si="31"/>
        <v>1809.8593165548766</v>
      </c>
      <c r="M317" s="9">
        <f t="shared" si="32"/>
        <v>6.0878849094300476E-2</v>
      </c>
    </row>
    <row r="318" spans="1:13" x14ac:dyDescent="0.35">
      <c r="A318" s="2">
        <v>317</v>
      </c>
      <c r="B318" s="2">
        <v>5</v>
      </c>
      <c r="C318" s="2">
        <v>2006</v>
      </c>
      <c r="D318" s="2">
        <v>1781</v>
      </c>
      <c r="E318" s="2"/>
      <c r="F318" s="16">
        <f t="shared" si="33"/>
        <v>1871.5</v>
      </c>
      <c r="G318" s="23">
        <f t="shared" si="34"/>
        <v>1875.25</v>
      </c>
      <c r="H318" s="5">
        <f t="shared" si="35"/>
        <v>0.94974003466204504</v>
      </c>
      <c r="I318" s="5">
        <v>1.0209955762656295</v>
      </c>
      <c r="J318" s="23">
        <f t="shared" si="29"/>
        <v>1744.3758243440639</v>
      </c>
      <c r="K318" s="23">
        <f t="shared" si="30"/>
        <v>1905.8643999999999</v>
      </c>
      <c r="L318" s="23">
        <f t="shared" si="31"/>
        <v>1945.8791213621482</v>
      </c>
      <c r="M318" s="9">
        <f t="shared" si="32"/>
        <v>9.2576710478466162E-2</v>
      </c>
    </row>
    <row r="319" spans="1:13" x14ac:dyDescent="0.35">
      <c r="A319" s="2">
        <v>318</v>
      </c>
      <c r="B319" s="2">
        <v>6</v>
      </c>
      <c r="C319" s="2">
        <v>2006</v>
      </c>
      <c r="D319" s="2">
        <v>1772</v>
      </c>
      <c r="E319" s="2"/>
      <c r="F319" s="16">
        <f t="shared" si="33"/>
        <v>1858.4166666666667</v>
      </c>
      <c r="G319" s="23">
        <f t="shared" si="34"/>
        <v>1864.9583333333335</v>
      </c>
      <c r="H319" s="5">
        <f t="shared" si="35"/>
        <v>0.95015527603387018</v>
      </c>
      <c r="I319" s="5">
        <v>1.0258586651849506</v>
      </c>
      <c r="J319" s="23">
        <f t="shared" si="29"/>
        <v>1727.3334623347248</v>
      </c>
      <c r="K319" s="23">
        <f t="shared" si="30"/>
        <v>1910.1576</v>
      </c>
      <c r="L319" s="23">
        <f t="shared" si="31"/>
        <v>1959.5517258288887</v>
      </c>
      <c r="M319" s="9">
        <f t="shared" si="32"/>
        <v>0.10584183173187851</v>
      </c>
    </row>
    <row r="320" spans="1:13" x14ac:dyDescent="0.35">
      <c r="A320" s="2">
        <v>319</v>
      </c>
      <c r="B320" s="2">
        <v>7</v>
      </c>
      <c r="C320" s="2">
        <v>2006</v>
      </c>
      <c r="D320" s="2">
        <v>1922</v>
      </c>
      <c r="E320" s="2"/>
      <c r="F320" s="16">
        <f t="shared" si="33"/>
        <v>1850.1666666666667</v>
      </c>
      <c r="G320" s="23">
        <f t="shared" si="34"/>
        <v>1854.2916666666667</v>
      </c>
      <c r="H320" s="5">
        <f t="shared" si="35"/>
        <v>1.0365143922881603</v>
      </c>
      <c r="I320" s="5">
        <v>1.074335618594892</v>
      </c>
      <c r="J320" s="23">
        <f t="shared" si="29"/>
        <v>1789.012638819288</v>
      </c>
      <c r="K320" s="23">
        <f t="shared" si="30"/>
        <v>1914.4508000000001</v>
      </c>
      <c r="L320" s="23">
        <f t="shared" si="31"/>
        <v>2056.7626844874858</v>
      </c>
      <c r="M320" s="9">
        <f t="shared" si="32"/>
        <v>7.0115860815549311E-2</v>
      </c>
    </row>
    <row r="321" spans="1:13" x14ac:dyDescent="0.35">
      <c r="A321" s="2">
        <v>320</v>
      </c>
      <c r="B321" s="2">
        <v>8</v>
      </c>
      <c r="C321" s="2">
        <v>2006</v>
      </c>
      <c r="D321" s="2">
        <v>1743</v>
      </c>
      <c r="E321" s="2"/>
      <c r="F321" s="16">
        <f t="shared" si="33"/>
        <v>1843.5833333333333</v>
      </c>
      <c r="G321" s="23">
        <f t="shared" si="34"/>
        <v>1846.875</v>
      </c>
      <c r="H321" s="5">
        <f t="shared" si="35"/>
        <v>0.94375634517766493</v>
      </c>
      <c r="I321" s="5">
        <v>1.0436709597125189</v>
      </c>
      <c r="J321" s="23">
        <f t="shared" si="29"/>
        <v>1670.0665892630686</v>
      </c>
      <c r="K321" s="23">
        <f t="shared" si="30"/>
        <v>1918.7439999999997</v>
      </c>
      <c r="L321" s="23">
        <f t="shared" si="31"/>
        <v>2002.537391922637</v>
      </c>
      <c r="M321" s="9">
        <f t="shared" si="32"/>
        <v>0.14890269186611416</v>
      </c>
    </row>
    <row r="322" spans="1:13" x14ac:dyDescent="0.35">
      <c r="A322" s="2">
        <v>321</v>
      </c>
      <c r="B322" s="2">
        <v>9</v>
      </c>
      <c r="C322" s="2">
        <v>2006</v>
      </c>
      <c r="D322" s="2">
        <v>1669</v>
      </c>
      <c r="E322" s="2"/>
      <c r="F322" s="16">
        <f t="shared" si="33"/>
        <v>1827.6666666666667</v>
      </c>
      <c r="G322" s="23">
        <f t="shared" si="34"/>
        <v>1835.625</v>
      </c>
      <c r="H322" s="5">
        <f t="shared" si="35"/>
        <v>0.9092271024855294</v>
      </c>
      <c r="I322" s="5">
        <v>0.98009527408841146</v>
      </c>
      <c r="J322" s="23">
        <f t="shared" si="29"/>
        <v>1702.8956715992128</v>
      </c>
      <c r="K322" s="23">
        <f t="shared" si="30"/>
        <v>1923.0371999999998</v>
      </c>
      <c r="L322" s="23">
        <f t="shared" si="31"/>
        <v>1884.7596716162111</v>
      </c>
      <c r="M322" s="9">
        <f t="shared" si="32"/>
        <v>0.12927481822421277</v>
      </c>
    </row>
    <row r="323" spans="1:13" x14ac:dyDescent="0.35">
      <c r="A323" s="2">
        <v>322</v>
      </c>
      <c r="B323" s="2">
        <v>10</v>
      </c>
      <c r="C323" s="2">
        <v>2006</v>
      </c>
      <c r="D323" s="2">
        <v>1713</v>
      </c>
      <c r="E323" s="2"/>
      <c r="F323" s="16">
        <f t="shared" si="33"/>
        <v>1814.6666666666667</v>
      </c>
      <c r="G323" s="23">
        <f t="shared" si="34"/>
        <v>1821.1666666666667</v>
      </c>
      <c r="H323" s="5">
        <f t="shared" si="35"/>
        <v>0.94060583874805526</v>
      </c>
      <c r="I323" s="5">
        <v>1.0038502199915149</v>
      </c>
      <c r="J323" s="23">
        <f t="shared" ref="J323:J337" si="36">D323/I323</f>
        <v>1706.4298696019405</v>
      </c>
      <c r="K323" s="23">
        <f t="shared" ref="K323:K349" si="37">544.92+4.2932*A323</f>
        <v>1927.3303999999998</v>
      </c>
      <c r="L323" s="23">
        <f t="shared" ref="L323:L349" si="38">K323*I323</f>
        <v>1934.7510460363342</v>
      </c>
      <c r="M323" s="9">
        <f t="shared" ref="M323:M337" si="39">ABS(D323-L323)/D323</f>
        <v>0.12945186575384365</v>
      </c>
    </row>
    <row r="324" spans="1:13" x14ac:dyDescent="0.35">
      <c r="A324" s="2">
        <v>323</v>
      </c>
      <c r="B324" s="2">
        <v>11</v>
      </c>
      <c r="C324" s="2">
        <v>2006</v>
      </c>
      <c r="D324" s="2">
        <v>1733</v>
      </c>
      <c r="E324" s="2"/>
      <c r="F324" s="16">
        <f t="shared" si="33"/>
        <v>1796.5833333333333</v>
      </c>
      <c r="G324" s="23">
        <f t="shared" si="34"/>
        <v>1805.625</v>
      </c>
      <c r="H324" s="5">
        <f t="shared" si="35"/>
        <v>0.95977847005884387</v>
      </c>
      <c r="I324" s="5">
        <v>1.0351632765769903</v>
      </c>
      <c r="J324" s="23">
        <f t="shared" si="36"/>
        <v>1674.1320323210946</v>
      </c>
      <c r="K324" s="23">
        <f t="shared" si="37"/>
        <v>1931.6235999999999</v>
      </c>
      <c r="L324" s="23">
        <f t="shared" si="38"/>
        <v>1999.5458148894415</v>
      </c>
      <c r="M324" s="9">
        <f t="shared" si="39"/>
        <v>0.15380600974578276</v>
      </c>
    </row>
    <row r="325" spans="1:13" x14ac:dyDescent="0.35">
      <c r="A325" s="14">
        <v>324</v>
      </c>
      <c r="B325" s="14">
        <v>12</v>
      </c>
      <c r="C325" s="14">
        <v>2006</v>
      </c>
      <c r="D325" s="14">
        <v>2369</v>
      </c>
      <c r="E325" s="14"/>
      <c r="F325" s="16">
        <f t="shared" si="33"/>
        <v>1785.4166666666667</v>
      </c>
      <c r="G325" s="23">
        <f t="shared" si="34"/>
        <v>1791</v>
      </c>
      <c r="H325" s="5">
        <f t="shared" si="35"/>
        <v>1.3227247347850364</v>
      </c>
      <c r="I325" s="5">
        <v>1.4266005830974453</v>
      </c>
      <c r="J325" s="23">
        <f t="shared" si="36"/>
        <v>1660.5909376935838</v>
      </c>
      <c r="K325" s="23">
        <f t="shared" si="37"/>
        <v>1935.9168</v>
      </c>
      <c r="L325" s="23">
        <f t="shared" si="38"/>
        <v>2761.7800357081405</v>
      </c>
      <c r="M325" s="9">
        <f t="shared" si="39"/>
        <v>0.16579993064927839</v>
      </c>
    </row>
    <row r="326" spans="1:13" x14ac:dyDescent="0.35">
      <c r="A326" s="2">
        <v>325</v>
      </c>
      <c r="B326" s="2">
        <v>1</v>
      </c>
      <c r="C326" s="2">
        <v>2007</v>
      </c>
      <c r="D326" s="2">
        <v>1491</v>
      </c>
      <c r="E326" s="2"/>
      <c r="F326" s="16">
        <f t="shared" si="33"/>
        <v>1770.0833333333333</v>
      </c>
      <c r="G326" s="23">
        <f t="shared" si="34"/>
        <v>1777.75</v>
      </c>
      <c r="H326" s="5">
        <f t="shared" si="35"/>
        <v>0.8387006046969484</v>
      </c>
      <c r="I326" s="5">
        <v>0.92122151498014071</v>
      </c>
      <c r="J326" s="23">
        <f t="shared" si="36"/>
        <v>1618.5032326694436</v>
      </c>
      <c r="K326" s="23">
        <f t="shared" si="37"/>
        <v>1940.21</v>
      </c>
      <c r="L326" s="23">
        <f t="shared" si="38"/>
        <v>1787.3631955796188</v>
      </c>
      <c r="M326" s="9">
        <f t="shared" si="39"/>
        <v>0.19876807215266185</v>
      </c>
    </row>
    <row r="327" spans="1:13" x14ac:dyDescent="0.35">
      <c r="A327" s="2">
        <v>326</v>
      </c>
      <c r="B327" s="2">
        <v>2</v>
      </c>
      <c r="C327" s="2">
        <v>2007</v>
      </c>
      <c r="D327" s="2">
        <v>1445</v>
      </c>
      <c r="E327" s="2"/>
      <c r="F327" s="16">
        <f t="shared" si="33"/>
        <v>1759</v>
      </c>
      <c r="G327" s="23">
        <f t="shared" si="34"/>
        <v>1764.5416666666665</v>
      </c>
      <c r="H327" s="5">
        <f t="shared" si="35"/>
        <v>0.81890953741528738</v>
      </c>
      <c r="I327" s="5">
        <v>0.86983928434633317</v>
      </c>
      <c r="J327" s="23">
        <f t="shared" si="36"/>
        <v>1661.2264196435881</v>
      </c>
      <c r="K327" s="23">
        <f t="shared" si="37"/>
        <v>1944.5031999999997</v>
      </c>
      <c r="L327" s="23">
        <f t="shared" si="38"/>
        <v>1691.4052718971545</v>
      </c>
      <c r="M327" s="9">
        <f t="shared" si="39"/>
        <v>0.17052267951360175</v>
      </c>
    </row>
    <row r="328" spans="1:13" x14ac:dyDescent="0.35">
      <c r="A328" s="2">
        <v>327</v>
      </c>
      <c r="B328" s="2">
        <v>3</v>
      </c>
      <c r="C328" s="2">
        <v>2007</v>
      </c>
      <c r="D328" s="2">
        <v>1643</v>
      </c>
      <c r="E328" s="2"/>
      <c r="F328" s="16">
        <f t="shared" si="33"/>
        <v>1751.6666666666667</v>
      </c>
      <c r="G328" s="23">
        <f t="shared" si="34"/>
        <v>1755.3333333333335</v>
      </c>
      <c r="H328" s="5">
        <f t="shared" si="35"/>
        <v>0.93600455753892886</v>
      </c>
      <c r="I328" s="5">
        <v>0.94963362321158284</v>
      </c>
      <c r="J328" s="23">
        <f t="shared" si="36"/>
        <v>1730.1409299762461</v>
      </c>
      <c r="K328" s="23">
        <f t="shared" si="37"/>
        <v>1948.7963999999997</v>
      </c>
      <c r="L328" s="23">
        <f t="shared" si="38"/>
        <v>1850.6425862336889</v>
      </c>
      <c r="M328" s="9">
        <f t="shared" si="39"/>
        <v>0.12638014986834384</v>
      </c>
    </row>
    <row r="329" spans="1:13" x14ac:dyDescent="0.35">
      <c r="A329" s="2">
        <v>328</v>
      </c>
      <c r="B329" s="2">
        <v>4</v>
      </c>
      <c r="C329" s="2">
        <v>2007</v>
      </c>
      <c r="D329" s="2">
        <v>1683</v>
      </c>
      <c r="E329" s="2"/>
      <c r="F329" s="16">
        <f t="shared" si="33"/>
        <v>1748.9166666666667</v>
      </c>
      <c r="G329" s="23">
        <f t="shared" si="34"/>
        <v>1750.2916666666667</v>
      </c>
      <c r="H329" s="5">
        <f t="shared" si="35"/>
        <v>0.96155402670983403</v>
      </c>
      <c r="I329" s="5">
        <v>0.9517704709425957</v>
      </c>
      <c r="J329" s="23">
        <f t="shared" si="36"/>
        <v>1768.2834794540574</v>
      </c>
      <c r="K329" s="23">
        <f t="shared" si="37"/>
        <v>1953.0895999999998</v>
      </c>
      <c r="L329" s="23">
        <f t="shared" si="38"/>
        <v>1858.8930083850857</v>
      </c>
      <c r="M329" s="9">
        <f t="shared" si="39"/>
        <v>0.10451159143498856</v>
      </c>
    </row>
    <row r="330" spans="1:13" x14ac:dyDescent="0.35">
      <c r="A330" s="2">
        <v>329</v>
      </c>
      <c r="B330" s="2">
        <v>5</v>
      </c>
      <c r="C330" s="2">
        <v>2007</v>
      </c>
      <c r="D330" s="2">
        <v>1751</v>
      </c>
      <c r="E330" s="2"/>
      <c r="F330" s="16">
        <f t="shared" si="33"/>
        <v>1747</v>
      </c>
      <c r="G330" s="23">
        <f t="shared" si="34"/>
        <v>1747.9583333333335</v>
      </c>
      <c r="H330" s="5">
        <f t="shared" si="35"/>
        <v>1.001740125384377</v>
      </c>
      <c r="I330" s="5">
        <v>1.0209955762656295</v>
      </c>
      <c r="J330" s="23">
        <f t="shared" si="36"/>
        <v>1714.9927391501717</v>
      </c>
      <c r="K330" s="23">
        <f t="shared" si="37"/>
        <v>1957.3827999999999</v>
      </c>
      <c r="L330" s="23">
        <f t="shared" si="38"/>
        <v>1998.4791798584313</v>
      </c>
      <c r="M330" s="9">
        <f t="shared" si="39"/>
        <v>0.14133591082720234</v>
      </c>
    </row>
    <row r="331" spans="1:13" x14ac:dyDescent="0.35">
      <c r="A331" s="2">
        <v>330</v>
      </c>
      <c r="B331" s="2">
        <v>6</v>
      </c>
      <c r="C331" s="2">
        <v>2007</v>
      </c>
      <c r="D331" s="2">
        <v>1774</v>
      </c>
      <c r="E331" s="2"/>
      <c r="F331" s="16">
        <f t="shared" si="33"/>
        <v>1744.5</v>
      </c>
      <c r="G331" s="23">
        <f t="shared" si="34"/>
        <v>1745.75</v>
      </c>
      <c r="H331" s="5">
        <f t="shared" si="35"/>
        <v>1.0161821566661893</v>
      </c>
      <c r="I331" s="5">
        <v>1.0258586651849506</v>
      </c>
      <c r="J331" s="23">
        <f t="shared" si="36"/>
        <v>1729.2830486353284</v>
      </c>
      <c r="K331" s="23">
        <f t="shared" si="37"/>
        <v>1961.6759999999999</v>
      </c>
      <c r="L331" s="23">
        <f t="shared" si="38"/>
        <v>2012.4023228853532</v>
      </c>
      <c r="M331" s="9">
        <f t="shared" si="39"/>
        <v>0.13438687874033439</v>
      </c>
    </row>
    <row r="332" spans="1:13" x14ac:dyDescent="0.35">
      <c r="A332" s="2">
        <v>331</v>
      </c>
      <c r="B332" s="2">
        <v>7</v>
      </c>
      <c r="C332" s="2">
        <v>2007</v>
      </c>
      <c r="D332" s="2">
        <v>1893</v>
      </c>
      <c r="E332" s="2"/>
      <c r="F332" s="16">
        <f t="shared" si="33"/>
        <v>1744.6666666666667</v>
      </c>
      <c r="G332" s="23">
        <f t="shared" si="34"/>
        <v>1744.5833333333335</v>
      </c>
      <c r="H332" s="5">
        <f t="shared" si="35"/>
        <v>1.0850728445187483</v>
      </c>
      <c r="I332" s="5">
        <v>1.074335618594892</v>
      </c>
      <c r="J332" s="23">
        <f t="shared" si="36"/>
        <v>1762.0192119068222</v>
      </c>
      <c r="K332" s="23">
        <f t="shared" si="37"/>
        <v>1965.9692</v>
      </c>
      <c r="L332" s="23">
        <f t="shared" si="38"/>
        <v>2112.1107366205051</v>
      </c>
      <c r="M332" s="9">
        <f t="shared" si="39"/>
        <v>0.11574787988404919</v>
      </c>
    </row>
    <row r="333" spans="1:13" x14ac:dyDescent="0.35">
      <c r="A333" s="2">
        <v>332</v>
      </c>
      <c r="B333" s="2">
        <v>8</v>
      </c>
      <c r="C333" s="2">
        <v>2007</v>
      </c>
      <c r="D333" s="2">
        <v>1776</v>
      </c>
      <c r="E333" s="2"/>
      <c r="F333" s="16">
        <f t="shared" si="33"/>
        <v>1742.25</v>
      </c>
      <c r="G333" s="23">
        <f t="shared" si="34"/>
        <v>1743.4583333333335</v>
      </c>
      <c r="H333" s="5">
        <f t="shared" si="35"/>
        <v>1.0186650096790382</v>
      </c>
      <c r="I333" s="5">
        <v>1.0436709597125189</v>
      </c>
      <c r="J333" s="23">
        <f t="shared" si="36"/>
        <v>1701.6857501613367</v>
      </c>
      <c r="K333" s="23">
        <f t="shared" si="37"/>
        <v>1970.2624000000001</v>
      </c>
      <c r="L333" s="23">
        <f t="shared" si="38"/>
        <v>2056.3056498934907</v>
      </c>
      <c r="M333" s="9">
        <f t="shared" si="39"/>
        <v>0.15782975782291142</v>
      </c>
    </row>
    <row r="334" spans="1:13" x14ac:dyDescent="0.35">
      <c r="A334" s="2">
        <v>333</v>
      </c>
      <c r="B334" s="2">
        <v>9</v>
      </c>
      <c r="C334" s="2">
        <v>2007</v>
      </c>
      <c r="D334" s="2">
        <v>1743</v>
      </c>
      <c r="E334" s="2"/>
      <c r="F334" s="16">
        <f t="shared" si="33"/>
        <v>1745</v>
      </c>
      <c r="G334" s="23">
        <f t="shared" si="34"/>
        <v>1743.625</v>
      </c>
      <c r="H334" s="5">
        <f t="shared" si="35"/>
        <v>0.99964155136568933</v>
      </c>
      <c r="I334" s="5">
        <v>0.98009527408841146</v>
      </c>
      <c r="J334" s="23">
        <f t="shared" si="36"/>
        <v>1778.3985354088843</v>
      </c>
      <c r="K334" s="23">
        <f t="shared" si="37"/>
        <v>1974.5555999999997</v>
      </c>
      <c r="L334" s="23">
        <f t="shared" si="38"/>
        <v>1935.2526119848073</v>
      </c>
      <c r="M334" s="9">
        <f t="shared" si="39"/>
        <v>0.11029983475892562</v>
      </c>
    </row>
    <row r="335" spans="1:13" x14ac:dyDescent="0.35">
      <c r="A335" s="2">
        <v>334</v>
      </c>
      <c r="B335" s="2">
        <v>10</v>
      </c>
      <c r="C335" s="2">
        <v>2007</v>
      </c>
      <c r="D335" s="2">
        <v>1728</v>
      </c>
      <c r="E335" s="2"/>
      <c r="F335" s="16">
        <f t="shared" ref="F335:F337" si="40">AVERAGE(D323:D334)</f>
        <v>1751.1666666666667</v>
      </c>
      <c r="G335" s="23">
        <f t="shared" si="34"/>
        <v>1748.0833333333335</v>
      </c>
      <c r="H335" s="5">
        <f t="shared" si="35"/>
        <v>0.98851122658149393</v>
      </c>
      <c r="I335" s="5">
        <v>1.0038502199915149</v>
      </c>
      <c r="J335" s="23">
        <f t="shared" si="36"/>
        <v>1721.3723378121151</v>
      </c>
      <c r="K335" s="23">
        <f t="shared" si="37"/>
        <v>1978.8487999999998</v>
      </c>
      <c r="L335" s="23">
        <f t="shared" si="38"/>
        <v>1986.467803209945</v>
      </c>
      <c r="M335" s="9">
        <f t="shared" si="39"/>
        <v>0.14957627500575524</v>
      </c>
    </row>
    <row r="336" spans="1:13" x14ac:dyDescent="0.35">
      <c r="A336" s="2">
        <v>335</v>
      </c>
      <c r="B336" s="2">
        <v>11</v>
      </c>
      <c r="C336" s="2">
        <v>2007</v>
      </c>
      <c r="D336" s="2">
        <v>1769</v>
      </c>
      <c r="E336" s="2"/>
      <c r="F336" s="16">
        <f t="shared" si="40"/>
        <v>1752.4166666666667</v>
      </c>
      <c r="G336" s="23">
        <f t="shared" ref="G336:G337" si="41">AVERAGE(F335:F336)</f>
        <v>1751.7916666666667</v>
      </c>
      <c r="H336" s="5">
        <f t="shared" ref="H336:H337" si="42">D336/G336</f>
        <v>1.0098232761696357</v>
      </c>
      <c r="I336" s="5">
        <v>1.0351632765769903</v>
      </c>
      <c r="J336" s="23">
        <f t="shared" si="36"/>
        <v>1708.9091547466915</v>
      </c>
      <c r="K336" s="23">
        <f t="shared" si="37"/>
        <v>1983.1419999999998</v>
      </c>
      <c r="L336" s="23">
        <f t="shared" si="38"/>
        <v>2052.8757706374454</v>
      </c>
      <c r="M336" s="9">
        <f t="shared" si="39"/>
        <v>0.1604724537238244</v>
      </c>
    </row>
    <row r="337" spans="1:13" x14ac:dyDescent="0.35">
      <c r="A337" s="22">
        <v>336</v>
      </c>
      <c r="B337" s="2">
        <v>12</v>
      </c>
      <c r="C337" s="2">
        <v>2007</v>
      </c>
      <c r="D337" s="2">
        <v>2431</v>
      </c>
      <c r="E337" s="2">
        <f>D337</f>
        <v>2431</v>
      </c>
      <c r="F337" s="16">
        <f t="shared" si="40"/>
        <v>1755.4166666666667</v>
      </c>
      <c r="G337" s="23">
        <f t="shared" si="41"/>
        <v>1753.9166666666667</v>
      </c>
      <c r="H337" s="5">
        <f t="shared" si="42"/>
        <v>1.3860407659048795</v>
      </c>
      <c r="I337" s="5">
        <v>1.4266005830974453</v>
      </c>
      <c r="J337" s="23">
        <f t="shared" si="36"/>
        <v>1704.0508946952732</v>
      </c>
      <c r="K337" s="23">
        <f t="shared" si="37"/>
        <v>1987.4351999999999</v>
      </c>
      <c r="L337" s="23">
        <f t="shared" si="38"/>
        <v>2835.2762151883876</v>
      </c>
      <c r="M337" s="9">
        <f t="shared" si="39"/>
        <v>0.16630037646581144</v>
      </c>
    </row>
    <row r="338" spans="1:13" x14ac:dyDescent="0.35">
      <c r="A338" s="24">
        <v>337</v>
      </c>
      <c r="B338" s="24">
        <v>1</v>
      </c>
      <c r="C338" s="24">
        <v>2008</v>
      </c>
      <c r="D338" s="24"/>
      <c r="E338" s="27">
        <f>_xlfn.FORECAST.ETS(A338,$D$2:$D$337,$A$2:$A$337)</f>
        <v>1560.6793844357501</v>
      </c>
      <c r="F338" s="25"/>
      <c r="G338" s="25"/>
      <c r="H338" s="26"/>
      <c r="I338" s="26">
        <v>0.92122151498014071</v>
      </c>
      <c r="J338" s="25"/>
      <c r="K338" s="27">
        <f t="shared" si="37"/>
        <v>1991.7284</v>
      </c>
      <c r="L338" s="28">
        <f t="shared" si="38"/>
        <v>1834.8230540769716</v>
      </c>
    </row>
    <row r="339" spans="1:13" x14ac:dyDescent="0.35">
      <c r="A339" s="24">
        <v>338</v>
      </c>
      <c r="B339" s="24">
        <v>2</v>
      </c>
      <c r="C339" s="24">
        <v>2008</v>
      </c>
      <c r="D339" s="24"/>
      <c r="E339" s="27">
        <f t="shared" ref="E339:E349" si="43">_xlfn.FORECAST.ETS(A339,$D$2:$D$337,$A$2:$A$337)</f>
        <v>1534.0853665018631</v>
      </c>
      <c r="F339" s="25"/>
      <c r="G339" s="25"/>
      <c r="H339" s="26"/>
      <c r="I339" s="26">
        <v>0.86983928434633317</v>
      </c>
      <c r="J339" s="25"/>
      <c r="K339" s="27">
        <f t="shared" si="37"/>
        <v>1996.0216</v>
      </c>
      <c r="L339" s="28">
        <f t="shared" si="38"/>
        <v>1736.218000083823</v>
      </c>
    </row>
    <row r="340" spans="1:13" x14ac:dyDescent="0.35">
      <c r="A340" s="24">
        <v>339</v>
      </c>
      <c r="B340" s="24">
        <v>3</v>
      </c>
      <c r="C340" s="24">
        <v>2008</v>
      </c>
      <c r="D340" s="24"/>
      <c r="E340" s="27">
        <f t="shared" si="43"/>
        <v>1715.5141306875646</v>
      </c>
      <c r="F340" s="25"/>
      <c r="G340" s="25"/>
      <c r="H340" s="26"/>
      <c r="I340" s="26">
        <v>0.94963362321158284</v>
      </c>
      <c r="J340" s="25"/>
      <c r="K340" s="27">
        <f t="shared" si="37"/>
        <v>2000.3147999999997</v>
      </c>
      <c r="L340" s="28">
        <f t="shared" si="38"/>
        <v>1899.5661910877523</v>
      </c>
    </row>
    <row r="341" spans="1:13" x14ac:dyDescent="0.35">
      <c r="A341" s="24">
        <v>340</v>
      </c>
      <c r="B341" s="24">
        <v>4</v>
      </c>
      <c r="C341" s="24">
        <v>2008</v>
      </c>
      <c r="D341" s="24"/>
      <c r="E341" s="27">
        <f t="shared" si="43"/>
        <v>1742.4613901878813</v>
      </c>
      <c r="F341" s="25"/>
      <c r="G341" s="25"/>
      <c r="H341" s="26"/>
      <c r="I341" s="26">
        <v>0.9517704709425957</v>
      </c>
      <c r="J341" s="25"/>
      <c r="K341" s="27">
        <f t="shared" si="37"/>
        <v>2004.6079999999997</v>
      </c>
      <c r="L341" s="28">
        <f t="shared" si="38"/>
        <v>1907.9267002152947</v>
      </c>
    </row>
    <row r="342" spans="1:13" x14ac:dyDescent="0.35">
      <c r="A342" s="24">
        <v>341</v>
      </c>
      <c r="B342" s="24">
        <v>5</v>
      </c>
      <c r="C342" s="24">
        <v>2008</v>
      </c>
      <c r="D342" s="24"/>
      <c r="E342" s="27">
        <f t="shared" si="43"/>
        <v>1821.3387111656282</v>
      </c>
      <c r="F342" s="25"/>
      <c r="G342" s="25"/>
      <c r="H342" s="26"/>
      <c r="I342" s="26">
        <v>1.0209955762656295</v>
      </c>
      <c r="J342" s="25"/>
      <c r="K342" s="27">
        <f t="shared" si="37"/>
        <v>2008.9011999999998</v>
      </c>
      <c r="L342" s="28">
        <f t="shared" si="38"/>
        <v>2051.0792383547146</v>
      </c>
    </row>
    <row r="343" spans="1:13" x14ac:dyDescent="0.35">
      <c r="A343" s="24">
        <v>342</v>
      </c>
      <c r="B343" s="24">
        <v>6</v>
      </c>
      <c r="C343" s="24">
        <v>2008</v>
      </c>
      <c r="D343" s="24"/>
      <c r="E343" s="27">
        <f t="shared" si="43"/>
        <v>1834.8698981465539</v>
      </c>
      <c r="F343" s="25"/>
      <c r="G343" s="25"/>
      <c r="H343" s="26"/>
      <c r="I343" s="26">
        <v>1.0258586651849506</v>
      </c>
      <c r="J343" s="25"/>
      <c r="K343" s="27">
        <f t="shared" si="37"/>
        <v>2013.1943999999999</v>
      </c>
      <c r="L343" s="28">
        <f t="shared" si="38"/>
        <v>2065.2529199418173</v>
      </c>
    </row>
    <row r="344" spans="1:13" x14ac:dyDescent="0.35">
      <c r="A344" s="24">
        <v>343</v>
      </c>
      <c r="B344" s="24">
        <v>7</v>
      </c>
      <c r="C344" s="24">
        <v>2008</v>
      </c>
      <c r="D344" s="24"/>
      <c r="E344" s="27">
        <f t="shared" si="43"/>
        <v>1959.4295243257734</v>
      </c>
      <c r="F344" s="25"/>
      <c r="G344" s="25"/>
      <c r="H344" s="26"/>
      <c r="I344" s="26">
        <v>1.074335618594892</v>
      </c>
      <c r="J344" s="25"/>
      <c r="K344" s="27">
        <f t="shared" si="37"/>
        <v>2017.4875999999999</v>
      </c>
      <c r="L344" s="28">
        <f t="shared" si="38"/>
        <v>2167.458788753524</v>
      </c>
    </row>
    <row r="345" spans="1:13" x14ac:dyDescent="0.35">
      <c r="A345" s="24">
        <v>344</v>
      </c>
      <c r="B345" s="24">
        <v>8</v>
      </c>
      <c r="C345" s="24">
        <v>2008</v>
      </c>
      <c r="D345" s="24"/>
      <c r="E345" s="27">
        <f t="shared" si="43"/>
        <v>1846.5926912223454</v>
      </c>
      <c r="F345" s="25"/>
      <c r="G345" s="25"/>
      <c r="H345" s="26"/>
      <c r="I345" s="26">
        <v>1.0436709597125189</v>
      </c>
      <c r="J345" s="25"/>
      <c r="K345" s="27">
        <f t="shared" si="37"/>
        <v>2021.7808</v>
      </c>
      <c r="L345" s="28">
        <f t="shared" si="38"/>
        <v>2110.0739078643442</v>
      </c>
    </row>
    <row r="346" spans="1:13" x14ac:dyDescent="0.35">
      <c r="A346" s="24">
        <v>345</v>
      </c>
      <c r="B346" s="24">
        <v>9</v>
      </c>
      <c r="C346" s="24">
        <v>2008</v>
      </c>
      <c r="D346" s="24"/>
      <c r="E346" s="27">
        <f t="shared" si="43"/>
        <v>1789.2665073620024</v>
      </c>
      <c r="F346" s="25"/>
      <c r="G346" s="25"/>
      <c r="H346" s="26"/>
      <c r="I346" s="26">
        <v>0.98009527408841146</v>
      </c>
      <c r="J346" s="25"/>
      <c r="K346" s="27">
        <f t="shared" si="37"/>
        <v>2026.0740000000001</v>
      </c>
      <c r="L346" s="28">
        <f t="shared" si="38"/>
        <v>1985.7455523534043</v>
      </c>
    </row>
    <row r="347" spans="1:13" x14ac:dyDescent="0.35">
      <c r="A347" s="24">
        <v>346</v>
      </c>
      <c r="B347" s="24">
        <v>10</v>
      </c>
      <c r="C347" s="24">
        <v>2008</v>
      </c>
      <c r="D347" s="24"/>
      <c r="E347" s="27">
        <f t="shared" si="43"/>
        <v>1793.2103986062066</v>
      </c>
      <c r="F347" s="25"/>
      <c r="G347" s="25"/>
      <c r="H347" s="26"/>
      <c r="I347" s="26">
        <v>1.0038502199915149</v>
      </c>
      <c r="J347" s="25"/>
      <c r="K347" s="27">
        <f t="shared" si="37"/>
        <v>2030.3671999999997</v>
      </c>
      <c r="L347" s="28">
        <f t="shared" si="38"/>
        <v>2038.1845603835559</v>
      </c>
    </row>
    <row r="348" spans="1:13" x14ac:dyDescent="0.35">
      <c r="A348" s="24">
        <v>347</v>
      </c>
      <c r="B348" s="24">
        <v>11</v>
      </c>
      <c r="C348" s="24">
        <v>2008</v>
      </c>
      <c r="D348" s="24"/>
      <c r="E348" s="27">
        <f t="shared" si="43"/>
        <v>1829.3142862015206</v>
      </c>
      <c r="F348" s="25"/>
      <c r="G348" s="25"/>
      <c r="H348" s="26"/>
      <c r="I348" s="26">
        <v>1.0351632765769903</v>
      </c>
      <c r="J348" s="25"/>
      <c r="K348" s="27">
        <f t="shared" si="37"/>
        <v>2034.6603999999998</v>
      </c>
      <c r="L348" s="28">
        <f t="shared" si="38"/>
        <v>2106.2057263854495</v>
      </c>
    </row>
    <row r="349" spans="1:13" x14ac:dyDescent="0.35">
      <c r="A349" s="24">
        <v>348</v>
      </c>
      <c r="B349" s="24">
        <v>12</v>
      </c>
      <c r="C349" s="24">
        <v>2008</v>
      </c>
      <c r="D349" s="24"/>
      <c r="E349" s="27">
        <f t="shared" si="43"/>
        <v>2479.1578578424578</v>
      </c>
      <c r="F349" s="25"/>
      <c r="G349" s="25"/>
      <c r="H349" s="26"/>
      <c r="I349" s="26">
        <v>1.4266005830974453</v>
      </c>
      <c r="J349" s="25"/>
      <c r="K349" s="27">
        <f t="shared" si="37"/>
        <v>2038.9535999999998</v>
      </c>
      <c r="L349" s="28">
        <f t="shared" si="38"/>
        <v>2908.7723946686351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A11" sqref="A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Liquor Sales</vt:lpstr>
      <vt:lpstr>Sheet1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</dc:creator>
  <cp:lastModifiedBy>Raju</cp:lastModifiedBy>
  <dcterms:created xsi:type="dcterms:W3CDTF">2020-09-15T13:54:57Z</dcterms:created>
  <dcterms:modified xsi:type="dcterms:W3CDTF">2021-02-23T10:56:08Z</dcterms:modified>
</cp:coreProperties>
</file>