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76E8C4F-E670-4A54-8AD4-254E65197B7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12" i="1"/>
  <c r="G13" i="1"/>
  <c r="G14" i="1"/>
  <c r="G15" i="1"/>
  <c r="G20" i="1"/>
  <c r="G21" i="1"/>
  <c r="G22" i="1"/>
  <c r="G23" i="1"/>
  <c r="G28" i="1"/>
  <c r="G29" i="1"/>
  <c r="G30" i="1"/>
  <c r="G31" i="1"/>
  <c r="H28" i="1" l="1"/>
  <c r="H20" i="1"/>
  <c r="H12" i="1"/>
  <c r="H4" i="1"/>
</calcChain>
</file>

<file path=xl/sharedStrings.xml><?xml version="1.0" encoding="utf-8"?>
<sst xmlns="http://schemas.openxmlformats.org/spreadsheetml/2006/main" count="25" uniqueCount="10">
  <si>
    <r>
      <t>Peak Position (2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</rPr>
      <t>)</t>
    </r>
  </si>
  <si>
    <t>FWHM</t>
  </si>
  <si>
    <t>Crystallite Size D (nm)</t>
  </si>
  <si>
    <t>D nm (Avg)</t>
  </si>
  <si>
    <t>Crystal Plane</t>
  </si>
  <si>
    <t xml:space="preserve"> </t>
  </si>
  <si>
    <t>Untreated</t>
  </si>
  <si>
    <r>
      <rPr>
        <sz val="11"/>
        <color theme="1"/>
        <rFont val="Symbol"/>
        <family val="1"/>
        <charset val="2"/>
      </rPr>
      <t>550°</t>
    </r>
    <r>
      <rPr>
        <sz val="11"/>
        <color theme="1"/>
        <rFont val="Calibri"/>
        <family val="2"/>
      </rPr>
      <t>C 30 mins</t>
    </r>
  </si>
  <si>
    <r>
      <rPr>
        <sz val="11"/>
        <color theme="1"/>
        <rFont val="Symbol"/>
        <family val="1"/>
        <charset val="2"/>
      </rPr>
      <t>550°</t>
    </r>
    <r>
      <rPr>
        <sz val="11"/>
        <color theme="1"/>
        <rFont val="Calibri"/>
        <family val="2"/>
      </rPr>
      <t>C 45 mins</t>
    </r>
  </si>
  <si>
    <r>
      <rPr>
        <sz val="11"/>
        <color theme="1"/>
        <rFont val="Symbol"/>
        <family val="1"/>
        <charset val="2"/>
      </rPr>
      <t>550°</t>
    </r>
    <r>
      <rPr>
        <sz val="11"/>
        <color theme="1"/>
        <rFont val="Calibri"/>
        <family val="2"/>
      </rPr>
      <t>C 60 mins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</si>
</sst>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sz val="11"/>
      <color theme="1"/>
      <name val="Calibri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1"/>
  <sheetViews>
    <sheetView tabSelected="1" topLeftCell="A13" workbookViewId="0">
      <selection activeCell="E31" sqref="E31"/>
    </sheetView>
  </sheetViews>
  <sheetFormatPr defaultRowHeight="15"/>
  <cols>
    <col min="3" max="3" width="14.42578125" customWidth="1"/>
    <col min="4" max="4" width="26.28515625" customWidth="1"/>
    <col min="7" max="7" width="22.85546875" customWidth="1"/>
    <col min="8" max="8" width="17.7109375" customWidth="1"/>
  </cols>
  <sheetData>
    <row r="1" spans="3:8" ht="15.75" thickBot="1"/>
    <row r="2" spans="3:8" ht="15.75" thickBot="1">
      <c r="C2" s="9" t="s">
        <v>7</v>
      </c>
      <c r="D2" s="7"/>
      <c r="E2" s="7"/>
      <c r="F2" s="7"/>
      <c r="G2" s="7"/>
      <c r="H2" s="8"/>
    </row>
    <row r="3" spans="3:8">
      <c r="C3" s="3" t="s">
        <v>4</v>
      </c>
      <c r="D3" s="3" t="s">
        <v>0</v>
      </c>
      <c r="E3" s="3" t="s">
        <v>1</v>
      </c>
      <c r="F3" s="4"/>
      <c r="G3" s="3" t="s">
        <v>2</v>
      </c>
      <c r="H3" s="3" t="s">
        <v>3</v>
      </c>
    </row>
    <row r="4" spans="3:8">
      <c r="C4" s="2">
        <v>111</v>
      </c>
      <c r="D4" s="2">
        <v>28.59864</v>
      </c>
      <c r="E4" s="2">
        <v>0.53766000000000003</v>
      </c>
      <c r="F4" s="1"/>
      <c r="G4" s="2">
        <f>(0.9*0.15406)/(RADIANS(E4)*COS(RADIANS(D4)/2))</f>
        <v>15.248080154551468</v>
      </c>
      <c r="H4" s="5">
        <f>AVERAGE(G4:G7)</f>
        <v>11.994412763603298</v>
      </c>
    </row>
    <row r="5" spans="3:8">
      <c r="C5" s="2">
        <v>200</v>
      </c>
      <c r="D5" s="2">
        <v>43.693980000000003</v>
      </c>
      <c r="E5" s="2">
        <v>0.72099999999999997</v>
      </c>
      <c r="F5" s="1"/>
      <c r="G5" s="2">
        <f t="shared" ref="G5:G7" si="0">(0.9*0.15406)/(RADIANS(E5)*COS(RADIANS(D5)/2))</f>
        <v>11.870995010229777</v>
      </c>
      <c r="H5" s="5"/>
    </row>
    <row r="6" spans="3:8">
      <c r="C6" s="2">
        <v>220</v>
      </c>
      <c r="D6" s="2">
        <v>50.836199999999998</v>
      </c>
      <c r="E6" s="2">
        <v>0.78630999999999995</v>
      </c>
      <c r="F6" s="1"/>
      <c r="G6" s="2">
        <f t="shared" si="0"/>
        <v>11.18606735604771</v>
      </c>
      <c r="H6" s="5"/>
    </row>
    <row r="7" spans="3:8">
      <c r="C7" s="2">
        <v>311</v>
      </c>
      <c r="D7" s="2">
        <v>74.583920000000006</v>
      </c>
      <c r="E7" s="2">
        <v>1.0323899999999999</v>
      </c>
      <c r="F7" s="1"/>
      <c r="G7" s="2">
        <f t="shared" si="0"/>
        <v>9.672508533584244</v>
      </c>
      <c r="H7" s="5"/>
    </row>
    <row r="9" spans="3:8" ht="15.75" thickBot="1"/>
    <row r="10" spans="3:8" ht="15.75" thickBot="1">
      <c r="C10" s="9" t="s">
        <v>8</v>
      </c>
      <c r="D10" s="7"/>
      <c r="E10" s="7"/>
      <c r="F10" s="7"/>
      <c r="G10" s="7"/>
      <c r="H10" s="8"/>
    </row>
    <row r="11" spans="3:8">
      <c r="C11" s="3" t="s">
        <v>4</v>
      </c>
      <c r="D11" s="3" t="s">
        <v>0</v>
      </c>
      <c r="E11" s="3" t="s">
        <v>1</v>
      </c>
      <c r="F11" s="4"/>
      <c r="G11" s="3" t="s">
        <v>2</v>
      </c>
      <c r="H11" s="3" t="s">
        <v>3</v>
      </c>
    </row>
    <row r="12" spans="3:8">
      <c r="C12" s="2">
        <v>111</v>
      </c>
      <c r="D12" s="2">
        <v>28.592300000000002</v>
      </c>
      <c r="E12" s="2">
        <v>0.41626000000000002</v>
      </c>
      <c r="F12" s="1"/>
      <c r="G12" s="2">
        <f>(0.9*0.15406)/(RADIANS(E12)*COS(RADIANS(D12)/2))</f>
        <v>19.694823375334337</v>
      </c>
      <c r="H12" s="5">
        <f>AVERAGE(G12:G15)</f>
        <v>13.504974430643804</v>
      </c>
    </row>
    <row r="13" spans="3:8">
      <c r="C13" s="2">
        <v>200</v>
      </c>
      <c r="D13" s="2">
        <v>43.458469999999998</v>
      </c>
      <c r="E13" s="2">
        <v>0.64568000000000003</v>
      </c>
      <c r="F13" s="1"/>
      <c r="G13" s="2">
        <f t="shared" ref="G13:G15" si="1">(0.9*0.15406)/(RADIANS(E13)*COS(RADIANS(D13)/2))</f>
        <v>13.244887261593048</v>
      </c>
      <c r="H13" s="5"/>
    </row>
    <row r="14" spans="3:8">
      <c r="C14" s="2">
        <v>220</v>
      </c>
      <c r="D14" s="2">
        <v>50.612720000000003</v>
      </c>
      <c r="E14" s="2">
        <v>0.74229000000000001</v>
      </c>
      <c r="F14" s="1"/>
      <c r="G14" s="2">
        <f t="shared" si="1"/>
        <v>11.838485045925706</v>
      </c>
      <c r="H14" s="5"/>
    </row>
    <row r="15" spans="3:8">
      <c r="C15" s="2">
        <v>311</v>
      </c>
      <c r="D15" s="2">
        <v>74.53022</v>
      </c>
      <c r="E15" s="2">
        <v>1.08013</v>
      </c>
      <c r="F15" s="1"/>
      <c r="G15" s="2">
        <f t="shared" si="1"/>
        <v>9.241702039722119</v>
      </c>
      <c r="H15" s="5"/>
    </row>
    <row r="16" spans="3:8">
      <c r="F16" t="s">
        <v>5</v>
      </c>
    </row>
    <row r="17" spans="3:8" ht="15.75" thickBot="1"/>
    <row r="18" spans="3:8" ht="15.75" thickBot="1">
      <c r="C18" s="9" t="s">
        <v>9</v>
      </c>
      <c r="D18" s="7"/>
      <c r="E18" s="7"/>
      <c r="F18" s="7"/>
      <c r="G18" s="7"/>
      <c r="H18" s="8"/>
    </row>
    <row r="19" spans="3:8">
      <c r="C19" s="3" t="s">
        <v>4</v>
      </c>
      <c r="D19" s="3" t="s">
        <v>0</v>
      </c>
      <c r="E19" s="3" t="s">
        <v>1</v>
      </c>
      <c r="F19" s="4"/>
      <c r="G19" s="3" t="s">
        <v>2</v>
      </c>
      <c r="H19" s="3" t="s">
        <v>3</v>
      </c>
    </row>
    <row r="20" spans="3:8">
      <c r="C20" s="2">
        <v>111</v>
      </c>
      <c r="D20" s="2">
        <v>28.616759999999999</v>
      </c>
      <c r="E20" s="2">
        <v>0.45308999999999999</v>
      </c>
      <c r="F20" s="1"/>
      <c r="G20" s="2">
        <f>(0.9*0.15406)/(RADIANS(E20)*COS(RADIANS(D20)/2))</f>
        <v>18.094889129113973</v>
      </c>
      <c r="H20" s="5">
        <f>AVERAGE(G20:G23)</f>
        <v>15.61832914899902</v>
      </c>
    </row>
    <row r="21" spans="3:8">
      <c r="C21" s="2">
        <v>200</v>
      </c>
      <c r="D21" s="2">
        <v>43.318339999999999</v>
      </c>
      <c r="E21" s="2">
        <v>0.49863000000000002</v>
      </c>
      <c r="F21" s="1"/>
      <c r="G21" s="2">
        <f t="shared" ref="G21:G23" si="2">(0.9*0.15406)/(RADIANS(E21)*COS(RADIANS(D21)/2))</f>
        <v>17.142569327790586</v>
      </c>
      <c r="H21" s="5"/>
    </row>
    <row r="22" spans="3:8">
      <c r="C22" s="2">
        <v>220</v>
      </c>
      <c r="D22" s="2">
        <v>50.488149999999997</v>
      </c>
      <c r="E22" s="2">
        <v>0.68672999999999995</v>
      </c>
      <c r="F22" s="1"/>
      <c r="G22" s="2">
        <f t="shared" si="2"/>
        <v>12.789713117243831</v>
      </c>
      <c r="H22" s="5"/>
    </row>
    <row r="23" spans="3:8">
      <c r="C23" s="2">
        <v>311</v>
      </c>
      <c r="D23" s="2">
        <v>74.211439999999996</v>
      </c>
      <c r="E23" s="2">
        <v>0.68954000000000004</v>
      </c>
      <c r="F23" s="1"/>
      <c r="G23" s="2">
        <f t="shared" si="2"/>
        <v>14.446145021847684</v>
      </c>
      <c r="H23" s="5"/>
    </row>
    <row r="25" spans="3:8" ht="15.75" thickBot="1"/>
    <row r="26" spans="3:8" ht="15.75" thickBot="1">
      <c r="C26" s="6" t="s">
        <v>6</v>
      </c>
      <c r="D26" s="7"/>
      <c r="E26" s="7"/>
      <c r="F26" s="7"/>
      <c r="G26" s="7"/>
      <c r="H26" s="8"/>
    </row>
    <row r="27" spans="3:8">
      <c r="C27" s="3" t="s">
        <v>4</v>
      </c>
      <c r="D27" s="3" t="s">
        <v>0</v>
      </c>
      <c r="E27" s="3" t="s">
        <v>1</v>
      </c>
      <c r="F27" s="4"/>
      <c r="G27" s="3" t="s">
        <v>2</v>
      </c>
      <c r="H27" s="3" t="s">
        <v>3</v>
      </c>
    </row>
    <row r="28" spans="3:8">
      <c r="C28" s="2">
        <v>111</v>
      </c>
      <c r="D28" s="2">
        <v>28.619769999999999</v>
      </c>
      <c r="E28" s="2">
        <v>0.60477999999999998</v>
      </c>
      <c r="F28" s="1"/>
      <c r="G28" s="2">
        <f>(0.9*0.15406)/(RADIANS(E28)*COS(RADIANS(D28)/2))</f>
        <v>13.556447378329311</v>
      </c>
      <c r="H28" s="5">
        <f>AVERAGE(G28:G31)</f>
        <v>13.550161919534986</v>
      </c>
    </row>
    <row r="29" spans="3:8">
      <c r="C29" s="2">
        <v>200</v>
      </c>
      <c r="D29" s="2">
        <v>44.326180000000001</v>
      </c>
      <c r="E29" s="2">
        <v>0.55037999999999998</v>
      </c>
      <c r="F29" s="1"/>
      <c r="G29" s="2">
        <f t="shared" ref="G29:G31" si="3">(0.9*0.15406)/(RADIANS(E29)*COS(RADIANS(D29)/2))</f>
        <v>15.585761877453942</v>
      </c>
      <c r="H29" s="5"/>
    </row>
    <row r="30" spans="3:8">
      <c r="C30" s="2">
        <v>220</v>
      </c>
      <c r="D30" s="2">
        <v>51.53</v>
      </c>
      <c r="E30" s="2">
        <v>0.65425999999999995</v>
      </c>
      <c r="F30" s="1"/>
      <c r="G30" s="2">
        <f t="shared" si="3"/>
        <v>13.482803715209897</v>
      </c>
      <c r="H30" s="5"/>
    </row>
    <row r="31" spans="3:8">
      <c r="C31" s="2">
        <v>311</v>
      </c>
      <c r="D31" s="2">
        <v>75.539370000000005</v>
      </c>
      <c r="E31" s="2">
        <v>0.86819999999999997</v>
      </c>
      <c r="F31" s="1"/>
      <c r="G31" s="2">
        <f t="shared" si="3"/>
        <v>11.575634707146786</v>
      </c>
      <c r="H31" s="5"/>
    </row>
  </sheetData>
  <mergeCells count="8">
    <mergeCell ref="H20:H23"/>
    <mergeCell ref="C26:H26"/>
    <mergeCell ref="H28:H31"/>
    <mergeCell ref="C2:H2"/>
    <mergeCell ref="H4:H7"/>
    <mergeCell ref="C10:H10"/>
    <mergeCell ref="H12:H15"/>
    <mergeCell ref="C18:H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2020-01-20T15:07:07Z</dcterms:modified>
</cp:coreProperties>
</file>