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B783C51B-E752-4D1B-853C-85B2303C045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12" i="1"/>
  <c r="G13" i="1"/>
  <c r="H12" i="1" s="1"/>
  <c r="G14" i="1"/>
  <c r="G15" i="1"/>
  <c r="G20" i="1"/>
  <c r="G21" i="1"/>
  <c r="H20" i="1" s="1"/>
  <c r="G22" i="1"/>
  <c r="G23" i="1"/>
  <c r="G28" i="1"/>
  <c r="H28" i="1"/>
  <c r="G29" i="1"/>
  <c r="G30" i="1"/>
  <c r="G31" i="1"/>
  <c r="H4" i="1" l="1"/>
</calcChain>
</file>

<file path=xl/sharedStrings.xml><?xml version="1.0" encoding="utf-8"?>
<sst xmlns="http://schemas.openxmlformats.org/spreadsheetml/2006/main" count="25" uniqueCount="10">
  <si>
    <r>
      <t>Peak Position (2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</rPr>
      <t>)</t>
    </r>
  </si>
  <si>
    <t>FWHM</t>
  </si>
  <si>
    <t>Crystallite Size D (nm)</t>
  </si>
  <si>
    <t>D nm (Avg)</t>
  </si>
  <si>
    <t>Crystal Plane</t>
  </si>
  <si>
    <r>
      <t>640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 30 mins</t>
    </r>
  </si>
  <si>
    <t xml:space="preserve"> </t>
  </si>
  <si>
    <r>
      <t>640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 45 mins</t>
    </r>
  </si>
  <si>
    <r>
      <t>640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 60 mins</t>
    </r>
  </si>
  <si>
    <t>Untreated (CU Physics 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</si>
</sst>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31"/>
  <sheetViews>
    <sheetView tabSelected="1" topLeftCell="A7" workbookViewId="0">
      <selection activeCell="C27" sqref="C27"/>
    </sheetView>
  </sheetViews>
  <sheetFormatPr defaultRowHeight="14.5" x14ac:dyDescent="0.35"/>
  <cols>
    <col min="3" max="3" width="14.453125" customWidth="1"/>
    <col min="4" max="4" width="26.26953125" customWidth="1"/>
    <col min="7" max="7" width="22.81640625" customWidth="1"/>
    <col min="8" max="8" width="17.7265625" customWidth="1"/>
  </cols>
  <sheetData>
    <row r="1" spans="3:8" ht="15" thickBot="1" x14ac:dyDescent="0.4"/>
    <row r="2" spans="3:8" ht="15" thickBot="1" x14ac:dyDescent="0.4">
      <c r="C2" s="6" t="s">
        <v>5</v>
      </c>
      <c r="D2" s="7"/>
      <c r="E2" s="7"/>
      <c r="F2" s="7"/>
      <c r="G2" s="7"/>
      <c r="H2" s="8"/>
    </row>
    <row r="3" spans="3:8" x14ac:dyDescent="0.35">
      <c r="C3" s="3" t="s">
        <v>4</v>
      </c>
      <c r="D3" s="3" t="s">
        <v>0</v>
      </c>
      <c r="E3" s="3" t="s">
        <v>1</v>
      </c>
      <c r="F3" s="4"/>
      <c r="G3" s="3" t="s">
        <v>2</v>
      </c>
      <c r="H3" s="3" t="s">
        <v>3</v>
      </c>
    </row>
    <row r="4" spans="3:8" x14ac:dyDescent="0.35">
      <c r="C4" s="2">
        <v>111</v>
      </c>
      <c r="D4" s="2">
        <v>43.253300000000003</v>
      </c>
      <c r="E4" s="2">
        <v>7.9329999999999998E-2</v>
      </c>
      <c r="F4" s="1"/>
      <c r="G4" s="2">
        <f>(0.9*0.15406)/(RADIANS(E4)*COS(RADIANS(D4)/2))</f>
        <v>107.72563323146008</v>
      </c>
      <c r="H4" s="5">
        <f>AVERAGE(G4:G7)</f>
        <v>101.29068713053455</v>
      </c>
    </row>
    <row r="5" spans="3:8" x14ac:dyDescent="0.35">
      <c r="C5" s="2">
        <v>200</v>
      </c>
      <c r="D5" s="2">
        <v>50.365769999999998</v>
      </c>
      <c r="E5" s="2">
        <v>8.9090000000000003E-2</v>
      </c>
      <c r="F5" s="1"/>
      <c r="G5" s="2">
        <f t="shared" ref="G5:G7" si="0">(0.9*0.15406)/(RADIANS(E5)*COS(RADIANS(D5)/2))</f>
        <v>98.537032120833899</v>
      </c>
      <c r="H5" s="5"/>
    </row>
    <row r="6" spans="3:8" x14ac:dyDescent="0.35">
      <c r="C6" s="2">
        <v>220</v>
      </c>
      <c r="D6" s="2">
        <v>74.009900000000002</v>
      </c>
      <c r="E6" s="2">
        <v>9.5710000000000003E-2</v>
      </c>
      <c r="F6" s="1"/>
      <c r="G6" s="2">
        <f t="shared" si="0"/>
        <v>103.93872349320338</v>
      </c>
      <c r="H6" s="5"/>
    </row>
    <row r="7" spans="3:8" x14ac:dyDescent="0.35">
      <c r="C7" s="2">
        <v>311</v>
      </c>
      <c r="D7" s="2">
        <v>89.785880000000006</v>
      </c>
      <c r="E7" s="2">
        <v>0.11809</v>
      </c>
      <c r="F7" s="1"/>
      <c r="G7" s="2">
        <f t="shared" si="0"/>
        <v>94.961359676640839</v>
      </c>
      <c r="H7" s="5"/>
    </row>
    <row r="9" spans="3:8" ht="15" thickBot="1" x14ac:dyDescent="0.4"/>
    <row r="10" spans="3:8" ht="15" thickBot="1" x14ac:dyDescent="0.4">
      <c r="C10" s="6" t="s">
        <v>7</v>
      </c>
      <c r="D10" s="7"/>
      <c r="E10" s="7"/>
      <c r="F10" s="7"/>
      <c r="G10" s="7"/>
      <c r="H10" s="8"/>
    </row>
    <row r="11" spans="3:8" x14ac:dyDescent="0.35">
      <c r="C11" s="3" t="s">
        <v>4</v>
      </c>
      <c r="D11" s="3" t="s">
        <v>0</v>
      </c>
      <c r="E11" s="3" t="s">
        <v>1</v>
      </c>
      <c r="F11" s="4"/>
      <c r="G11" s="3" t="s">
        <v>2</v>
      </c>
      <c r="H11" s="3" t="s">
        <v>3</v>
      </c>
    </row>
    <row r="12" spans="3:8" x14ac:dyDescent="0.35">
      <c r="C12" s="2">
        <v>111</v>
      </c>
      <c r="D12" s="2">
        <v>43.256300000000003</v>
      </c>
      <c r="E12" s="2">
        <v>8.6180000000000007E-2</v>
      </c>
      <c r="F12" s="1"/>
      <c r="G12" s="2">
        <f>(0.9*0.15406)/(RADIANS(E12)*COS(RADIANS(D12)/2))</f>
        <v>99.164112203061435</v>
      </c>
      <c r="H12" s="5">
        <f>AVERAGE(G12:G15)</f>
        <v>102.0124605931033</v>
      </c>
    </row>
    <row r="13" spans="3:8" x14ac:dyDescent="0.35">
      <c r="C13" s="2">
        <v>200</v>
      </c>
      <c r="D13" s="2">
        <v>50.378639999999997</v>
      </c>
      <c r="E13" s="2">
        <v>8.2119999999999999E-2</v>
      </c>
      <c r="F13" s="1"/>
      <c r="G13" s="2">
        <f t="shared" ref="G13:G15" si="1">(0.9*0.15406)/(RADIANS(E13)*COS(RADIANS(D13)/2))</f>
        <v>106.90608699586241</v>
      </c>
      <c r="H13" s="5"/>
    </row>
    <row r="14" spans="3:8" x14ac:dyDescent="0.35">
      <c r="C14" s="2">
        <v>220</v>
      </c>
      <c r="D14" s="2">
        <v>74.018050000000002</v>
      </c>
      <c r="E14" s="2">
        <v>9.5920000000000005E-2</v>
      </c>
      <c r="F14" s="1"/>
      <c r="G14" s="2">
        <f t="shared" si="1"/>
        <v>103.71672780294043</v>
      </c>
      <c r="H14" s="5"/>
    </row>
    <row r="15" spans="3:8" x14ac:dyDescent="0.35">
      <c r="C15" s="2">
        <v>311</v>
      </c>
      <c r="D15" s="2">
        <v>89.793670000000006</v>
      </c>
      <c r="E15" s="2">
        <v>0.11413</v>
      </c>
      <c r="F15" s="1"/>
      <c r="G15" s="2">
        <f t="shared" si="1"/>
        <v>98.262915370548953</v>
      </c>
      <c r="H15" s="5"/>
    </row>
    <row r="16" spans="3:8" x14ac:dyDescent="0.35">
      <c r="F16" t="s">
        <v>6</v>
      </c>
    </row>
    <row r="17" spans="3:8" ht="15" thickBot="1" x14ac:dyDescent="0.4"/>
    <row r="18" spans="3:8" ht="15" thickBot="1" x14ac:dyDescent="0.4">
      <c r="C18" s="6" t="s">
        <v>8</v>
      </c>
      <c r="D18" s="7"/>
      <c r="E18" s="7"/>
      <c r="F18" s="7"/>
      <c r="G18" s="7"/>
      <c r="H18" s="8"/>
    </row>
    <row r="19" spans="3:8" x14ac:dyDescent="0.35">
      <c r="C19" s="3" t="s">
        <v>4</v>
      </c>
      <c r="D19" s="3" t="s">
        <v>0</v>
      </c>
      <c r="E19" s="3" t="s">
        <v>1</v>
      </c>
      <c r="F19" s="4"/>
      <c r="G19" s="3" t="s">
        <v>2</v>
      </c>
      <c r="H19" s="3" t="s">
        <v>3</v>
      </c>
    </row>
    <row r="20" spans="3:8" x14ac:dyDescent="0.35">
      <c r="C20" s="2">
        <v>111</v>
      </c>
      <c r="D20" s="2">
        <v>43.286070000000002</v>
      </c>
      <c r="E20" s="2">
        <v>0.17963999999999999</v>
      </c>
      <c r="F20" s="1"/>
      <c r="G20" s="2">
        <f>(0.9*0.15406)/(RADIANS(E20)*COS(RADIANS(D20)/2))</f>
        <v>47.577621132926737</v>
      </c>
      <c r="H20" s="5">
        <f>AVERAGE(G20:G23)</f>
        <v>88.991908919553367</v>
      </c>
    </row>
    <row r="21" spans="3:8" x14ac:dyDescent="0.35">
      <c r="C21" s="2">
        <v>200</v>
      </c>
      <c r="D21" s="2">
        <v>50.353679999999997</v>
      </c>
      <c r="E21" s="2">
        <v>7.9699999999999993E-2</v>
      </c>
      <c r="F21" s="1"/>
      <c r="G21" s="2">
        <f t="shared" ref="G21:G23" si="2">(0.9*0.15406)/(RADIANS(E21)*COS(RADIANS(D21)/2))</f>
        <v>110.14088790494921</v>
      </c>
      <c r="H21" s="5"/>
    </row>
    <row r="22" spans="3:8" x14ac:dyDescent="0.35">
      <c r="C22" s="2">
        <v>220</v>
      </c>
      <c r="D22" s="2">
        <v>73.996499999999997</v>
      </c>
      <c r="E22" s="2">
        <v>9.6479999999999996E-2</v>
      </c>
      <c r="F22" s="1"/>
      <c r="G22" s="2">
        <f t="shared" si="2"/>
        <v>103.10011000844459</v>
      </c>
      <c r="H22" s="5"/>
    </row>
    <row r="23" spans="3:8" x14ac:dyDescent="0.35">
      <c r="C23" s="2">
        <v>311</v>
      </c>
      <c r="D23" s="2">
        <v>89.769189999999995</v>
      </c>
      <c r="E23" s="2">
        <v>0.11784</v>
      </c>
      <c r="F23" s="1"/>
      <c r="G23" s="2">
        <f t="shared" si="2"/>
        <v>95.149016631892934</v>
      </c>
      <c r="H23" s="5"/>
    </row>
    <row r="25" spans="3:8" ht="15" thickBot="1" x14ac:dyDescent="0.4"/>
    <row r="26" spans="3:8" ht="15" thickBot="1" x14ac:dyDescent="0.4">
      <c r="C26" s="6" t="s">
        <v>9</v>
      </c>
      <c r="D26" s="7"/>
      <c r="E26" s="7"/>
      <c r="F26" s="7"/>
      <c r="G26" s="7"/>
      <c r="H26" s="8"/>
    </row>
    <row r="27" spans="3:8" x14ac:dyDescent="0.35">
      <c r="C27" s="3" t="s">
        <v>4</v>
      </c>
      <c r="D27" s="3" t="s">
        <v>0</v>
      </c>
      <c r="E27" s="3" t="s">
        <v>1</v>
      </c>
      <c r="F27" s="4"/>
      <c r="G27" s="3" t="s">
        <v>2</v>
      </c>
      <c r="H27" s="3" t="s">
        <v>3</v>
      </c>
    </row>
    <row r="28" spans="3:8" x14ac:dyDescent="0.35">
      <c r="C28" s="2">
        <v>111</v>
      </c>
      <c r="D28" s="2">
        <v>43.269329999999997</v>
      </c>
      <c r="E28" s="2">
        <v>0.30124000000000001</v>
      </c>
      <c r="F28" s="1"/>
      <c r="G28" s="2">
        <f>(0.9*0.15406)/(RADIANS(E28)*COS(RADIANS(D28)/2))</f>
        <v>28.370563524627006</v>
      </c>
      <c r="H28" s="5">
        <f>AVERAGE(G28:G31)</f>
        <v>21.568632227739823</v>
      </c>
    </row>
    <row r="29" spans="3:8" x14ac:dyDescent="0.35">
      <c r="C29" s="2">
        <v>200</v>
      </c>
      <c r="D29" s="2">
        <v>50.349609999999998</v>
      </c>
      <c r="E29" s="2">
        <v>0.38813999999999999</v>
      </c>
      <c r="F29" s="1"/>
      <c r="G29" s="2">
        <f t="shared" ref="G29:G31" si="3">(0.9*0.15406)/(RADIANS(E29)*COS(RADIANS(D29)/2))</f>
        <v>22.615762908326378</v>
      </c>
      <c r="H29" s="5"/>
    </row>
    <row r="30" spans="3:8" x14ac:dyDescent="0.35">
      <c r="C30" s="2">
        <v>220</v>
      </c>
      <c r="D30" s="2">
        <v>74.061250000000001</v>
      </c>
      <c r="E30" s="2">
        <v>0.53166000000000002</v>
      </c>
      <c r="F30" s="1"/>
      <c r="G30" s="2">
        <f t="shared" si="3"/>
        <v>18.71748330153315</v>
      </c>
      <c r="H30" s="5"/>
    </row>
    <row r="31" spans="3:8" x14ac:dyDescent="0.35">
      <c r="C31" s="2">
        <v>311</v>
      </c>
      <c r="D31" s="2">
        <v>89.854640000000003</v>
      </c>
      <c r="E31" s="2">
        <v>0.67713999999999996</v>
      </c>
      <c r="F31" s="1"/>
      <c r="G31" s="2">
        <f t="shared" si="3"/>
        <v>16.570719176472767</v>
      </c>
      <c r="H31" s="5"/>
    </row>
  </sheetData>
  <mergeCells count="8">
    <mergeCell ref="H20:H23"/>
    <mergeCell ref="C26:H26"/>
    <mergeCell ref="H28:H31"/>
    <mergeCell ref="C2:H2"/>
    <mergeCell ref="H4:H7"/>
    <mergeCell ref="C10:H10"/>
    <mergeCell ref="H12:H15"/>
    <mergeCell ref="C18:H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2020-03-05T16:10:14Z</dcterms:modified>
</cp:coreProperties>
</file>