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ditya Mukherjee\Documents\Electronics\projects\ECR_PLASMA_LAB\Annealing\Property-studies-of-catalytic-substrate-for-grain-size-optimization-FYP\Result\"/>
    </mc:Choice>
  </mc:AlternateContent>
  <xr:revisionPtr revIDLastSave="0" documentId="13_ncr:1_{40935B9F-751A-4CAB-AF03-38BF14C159C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4" i="1"/>
  <c r="G13" i="1"/>
  <c r="G12" i="1"/>
  <c r="G6" i="1"/>
  <c r="G5" i="1"/>
  <c r="G4" i="1"/>
  <c r="G27" i="1"/>
  <c r="G28" i="1"/>
  <c r="G29" i="1"/>
  <c r="G34" i="1"/>
  <c r="G35" i="1"/>
  <c r="G36" i="1"/>
  <c r="G41" i="1"/>
  <c r="G42" i="1"/>
  <c r="G43" i="1"/>
  <c r="G50" i="1"/>
  <c r="G49" i="1"/>
  <c r="G48" i="1"/>
  <c r="H20" i="1" l="1"/>
  <c r="H41" i="1"/>
  <c r="H12" i="1"/>
  <c r="H4" i="1"/>
  <c r="H27" i="1"/>
  <c r="H34" i="1"/>
  <c r="H48" i="1"/>
</calcChain>
</file>

<file path=xl/sharedStrings.xml><?xml version="1.0" encoding="utf-8"?>
<sst xmlns="http://schemas.openxmlformats.org/spreadsheetml/2006/main" count="43" uniqueCount="13">
  <si>
    <t>Crystal Plane</t>
  </si>
  <si>
    <r>
      <t>Peak Position (2</t>
    </r>
    <r>
      <rPr>
        <b/>
        <sz val="11"/>
        <color theme="1"/>
        <rFont val="Symbol"/>
        <family val="1"/>
        <charset val="2"/>
      </rPr>
      <t>q</t>
    </r>
    <r>
      <rPr>
        <b/>
        <sz val="11"/>
        <color theme="1"/>
        <rFont val="Calibri"/>
        <family val="2"/>
      </rPr>
      <t>)</t>
    </r>
  </si>
  <si>
    <t>FWHM</t>
  </si>
  <si>
    <t>Crystallite Size D (nm)</t>
  </si>
  <si>
    <t>D nm (Avg)</t>
  </si>
  <si>
    <t xml:space="preserve"> </t>
  </si>
  <si>
    <t>Untreated</t>
  </si>
  <si>
    <t>550°C 60 mins</t>
  </si>
  <si>
    <t>550°C 45 mins</t>
  </si>
  <si>
    <t>550°C 30 mins</t>
  </si>
  <si>
    <t>650°C 60 mins</t>
  </si>
  <si>
    <t>650°C 45 mins</t>
  </si>
  <si>
    <t>650°C 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</si>
</sst>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8" applyNumberFormat="0" applyAlignment="0" applyProtection="0"/>
    <xf numFmtId="0" fontId="4" fillId="4" borderId="0" applyNumberFormat="0" applyBorder="0" applyAlignment="0" applyProtection="0"/>
  </cellStyleXfs>
  <cellXfs count="18">
    <xf numFmtId="0" fontId="0" fillId="0" borderId="0" xfId="0"/>
    <xf numFmtId="0" fontId="1" fillId="0" borderId="4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8" xfId="2" applyAlignment="1">
      <alignment horizontal="center"/>
    </xf>
    <xf numFmtId="0" fontId="0" fillId="0" borderId="5" xfId="0" applyBorder="1" applyAlignment="1">
      <alignment horizontal="center" vertical="center"/>
    </xf>
    <xf numFmtId="0" fontId="4" fillId="4" borderId="1" xfId="3" applyBorder="1" applyAlignment="1">
      <alignment horizontal="center"/>
    </xf>
    <xf numFmtId="0" fontId="4" fillId="4" borderId="2" xfId="3" applyBorder="1" applyAlignment="1">
      <alignment horizontal="center"/>
    </xf>
    <xf numFmtId="0" fontId="4" fillId="4" borderId="3" xfId="3" applyBorder="1" applyAlignment="1">
      <alignment horizontal="center"/>
    </xf>
    <xf numFmtId="0" fontId="5" fillId="2" borderId="1" xfId="1" applyBorder="1" applyAlignment="1">
      <alignment horizontal="center"/>
    </xf>
    <xf numFmtId="0" fontId="5" fillId="2" borderId="2" xfId="1" applyBorder="1" applyAlignment="1">
      <alignment horizontal="center"/>
    </xf>
    <xf numFmtId="0" fontId="5" fillId="2" borderId="3" xfId="1" applyBorder="1" applyAlignment="1">
      <alignment horizontal="center"/>
    </xf>
  </cellXfs>
  <cellStyles count="4">
    <cellStyle name="20% - Accent1" xfId="3" builtinId="30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51"/>
  <sheetViews>
    <sheetView tabSelected="1" topLeftCell="B1" workbookViewId="0">
      <selection activeCell="J54" sqref="J54"/>
    </sheetView>
  </sheetViews>
  <sheetFormatPr defaultRowHeight="14.4" x14ac:dyDescent="0.3"/>
  <cols>
    <col min="3" max="3" width="18" customWidth="1"/>
    <col min="4" max="4" width="20.6640625" customWidth="1"/>
    <col min="5" max="5" width="15.88671875" customWidth="1"/>
    <col min="6" max="6" width="5.6640625" customWidth="1"/>
    <col min="7" max="7" width="25.5546875" customWidth="1"/>
    <col min="8" max="8" width="16.21875" customWidth="1"/>
    <col min="9" max="9" width="7.21875" customWidth="1"/>
    <col min="10" max="10" width="18" customWidth="1"/>
    <col min="11" max="11" width="18.33203125" customWidth="1"/>
    <col min="12" max="12" width="11.33203125" customWidth="1"/>
    <col min="13" max="13" width="3.21875" customWidth="1"/>
    <col min="14" max="14" width="20" customWidth="1"/>
    <col min="15" max="15" width="13.5546875" customWidth="1"/>
  </cols>
  <sheetData>
    <row r="1" spans="3:8" ht="15" thickBot="1" x14ac:dyDescent="0.35"/>
    <row r="2" spans="3:8" ht="15" thickBot="1" x14ac:dyDescent="0.35">
      <c r="C2" s="15" t="s">
        <v>12</v>
      </c>
      <c r="D2" s="16"/>
      <c r="E2" s="16"/>
      <c r="F2" s="16"/>
      <c r="G2" s="16"/>
      <c r="H2" s="17"/>
    </row>
    <row r="3" spans="3:8" x14ac:dyDescent="0.3">
      <c r="C3" s="1" t="s">
        <v>0</v>
      </c>
      <c r="D3" s="1" t="s">
        <v>1</v>
      </c>
      <c r="E3" s="1" t="s">
        <v>2</v>
      </c>
      <c r="F3" s="2"/>
      <c r="G3" s="1" t="s">
        <v>3</v>
      </c>
      <c r="H3" s="1" t="s">
        <v>4</v>
      </c>
    </row>
    <row r="4" spans="3:8" x14ac:dyDescent="0.3">
      <c r="C4" s="3">
        <v>111</v>
      </c>
      <c r="D4" s="3">
        <v>43.25311</v>
      </c>
      <c r="E4" s="3">
        <v>6.4280000000000004E-2</v>
      </c>
      <c r="F4" s="4"/>
      <c r="G4" s="3">
        <f>(0.9*0.15406)/(RADIANS(E4)*COS(RADIANS(D4)/2))</f>
        <v>132.9475554838485</v>
      </c>
      <c r="H4" s="7">
        <f>AVERAGE(G4:G6)</f>
        <v>127.01320757131175</v>
      </c>
    </row>
    <row r="5" spans="3:8" x14ac:dyDescent="0.3">
      <c r="C5" s="3">
        <v>200</v>
      </c>
      <c r="D5" s="3">
        <v>50.366129999999998</v>
      </c>
      <c r="E5" s="3">
        <v>7.1970000000000006E-2</v>
      </c>
      <c r="F5" s="4"/>
      <c r="G5" s="3">
        <f>(0.9*0.15406)/(RADIANS(E5)*COS(RADIANS(D5)/2))</f>
        <v>121.97689536380088</v>
      </c>
      <c r="H5" s="8"/>
    </row>
    <row r="6" spans="3:8" x14ac:dyDescent="0.3">
      <c r="C6" s="3">
        <v>220</v>
      </c>
      <c r="D6" s="3">
        <v>74.009739999999994</v>
      </c>
      <c r="E6" s="3">
        <v>7.8880000000000006E-2</v>
      </c>
      <c r="F6" s="4"/>
      <c r="G6" s="3">
        <f>(0.9*0.15406)/(RADIANS(E6)*COS(RADIANS(D6)/2))</f>
        <v>126.11517186628588</v>
      </c>
      <c r="H6" s="9"/>
    </row>
    <row r="9" spans="3:8" ht="15" thickBot="1" x14ac:dyDescent="0.35"/>
    <row r="10" spans="3:8" ht="15" thickBot="1" x14ac:dyDescent="0.35">
      <c r="C10" s="15" t="s">
        <v>11</v>
      </c>
      <c r="D10" s="16"/>
      <c r="E10" s="16"/>
      <c r="F10" s="16"/>
      <c r="G10" s="16"/>
      <c r="H10" s="17"/>
    </row>
    <row r="11" spans="3:8" x14ac:dyDescent="0.3">
      <c r="C11" s="1" t="s">
        <v>0</v>
      </c>
      <c r="D11" s="1" t="s">
        <v>1</v>
      </c>
      <c r="E11" s="1" t="s">
        <v>2</v>
      </c>
      <c r="F11" s="2"/>
      <c r="G11" s="1" t="s">
        <v>3</v>
      </c>
      <c r="H11" s="1" t="s">
        <v>4</v>
      </c>
    </row>
    <row r="12" spans="3:8" x14ac:dyDescent="0.3">
      <c r="C12" s="3">
        <v>111</v>
      </c>
      <c r="D12" s="3">
        <v>43.25647</v>
      </c>
      <c r="E12" s="3">
        <v>7.6530000000000001E-2</v>
      </c>
      <c r="F12" s="4"/>
      <c r="G12" s="3">
        <f>(0.9*0.15406)/(RADIANS(E12)*COS(RADIANS(D12)/2))</f>
        <v>111.66821137501793</v>
      </c>
      <c r="H12" s="7">
        <f>AVERAGE(G12:G14)</f>
        <v>125.27901984029582</v>
      </c>
    </row>
    <row r="13" spans="3:8" x14ac:dyDescent="0.3">
      <c r="C13" s="3">
        <v>200</v>
      </c>
      <c r="D13" s="3">
        <v>50.378839999999997</v>
      </c>
      <c r="E13" s="3">
        <v>6.4490000000000006E-2</v>
      </c>
      <c r="F13" s="4"/>
      <c r="G13" s="3">
        <f>(0.9*0.15406)/(RADIANS(E13)*COS(RADIANS(D13)/2))</f>
        <v>136.13172694739816</v>
      </c>
      <c r="H13" s="8"/>
    </row>
    <row r="14" spans="3:8" x14ac:dyDescent="0.3">
      <c r="C14" s="3">
        <v>220</v>
      </c>
      <c r="D14" s="3">
        <v>74.017679999999999</v>
      </c>
      <c r="E14" s="3">
        <v>7.7700000000000005E-2</v>
      </c>
      <c r="F14" s="4"/>
      <c r="G14" s="3">
        <f>(0.9*0.15406)/(RADIANS(E14)*COS(RADIANS(D14)/2))</f>
        <v>128.0371211984714</v>
      </c>
      <c r="H14" s="9"/>
    </row>
    <row r="17" spans="3:8" ht="15" thickBot="1" x14ac:dyDescent="0.35"/>
    <row r="18" spans="3:8" ht="15" thickBot="1" x14ac:dyDescent="0.35">
      <c r="C18" s="15" t="s">
        <v>10</v>
      </c>
      <c r="D18" s="16"/>
      <c r="E18" s="16"/>
      <c r="F18" s="16"/>
      <c r="G18" s="16"/>
      <c r="H18" s="17"/>
    </row>
    <row r="19" spans="3:8" x14ac:dyDescent="0.3">
      <c r="C19" s="1" t="s">
        <v>0</v>
      </c>
      <c r="D19" s="1" t="s">
        <v>1</v>
      </c>
      <c r="E19" s="1" t="s">
        <v>2</v>
      </c>
      <c r="F19" s="2"/>
      <c r="G19" s="1" t="s">
        <v>3</v>
      </c>
      <c r="H19" s="1" t="s">
        <v>4</v>
      </c>
    </row>
    <row r="20" spans="3:8" x14ac:dyDescent="0.3">
      <c r="C20" s="3">
        <v>111</v>
      </c>
      <c r="D20" s="3">
        <v>43.275350000000003</v>
      </c>
      <c r="E20" s="3">
        <v>0.10398</v>
      </c>
      <c r="F20" s="4"/>
      <c r="G20" s="3">
        <f>(0.9*0.15406)/(RADIANS(E20)*COS(RADIANS(D20)/2))</f>
        <v>82.193947381046328</v>
      </c>
      <c r="H20" s="7">
        <f>AVERAGE(G20:G22)</f>
        <v>115.16499735885373</v>
      </c>
    </row>
    <row r="21" spans="3:8" x14ac:dyDescent="0.3">
      <c r="C21" s="3">
        <v>200</v>
      </c>
      <c r="D21" s="3">
        <v>50.36347</v>
      </c>
      <c r="E21" s="3">
        <v>6.2080000000000003E-2</v>
      </c>
      <c r="F21" s="4"/>
      <c r="G21" s="3">
        <f>(0.9*0.15406)/(RADIANS(E21)*COS(RADIANS(D21)/2))</f>
        <v>141.40756033309901</v>
      </c>
      <c r="H21" s="8"/>
    </row>
    <row r="22" spans="3:8" x14ac:dyDescent="0.3">
      <c r="C22" s="3">
        <v>220</v>
      </c>
      <c r="D22" s="3">
        <v>74.006110000000007</v>
      </c>
      <c r="E22" s="3">
        <v>8.1610000000000002E-2</v>
      </c>
      <c r="F22" s="4"/>
      <c r="G22" s="3">
        <f>(0.9*0.15406)/(RADIANS(E22)*COS(RADIANS(D22)/2))</f>
        <v>121.89348436241582</v>
      </c>
      <c r="H22" s="9"/>
    </row>
    <row r="24" spans="3:8" ht="15" thickBot="1" x14ac:dyDescent="0.35"/>
    <row r="25" spans="3:8" ht="15" thickBot="1" x14ac:dyDescent="0.35">
      <c r="C25" s="12" t="s">
        <v>9</v>
      </c>
      <c r="D25" s="13"/>
      <c r="E25" s="13"/>
      <c r="F25" s="13"/>
      <c r="G25" s="13"/>
      <c r="H25" s="14"/>
    </row>
    <row r="26" spans="3:8" x14ac:dyDescent="0.3">
      <c r="C26" s="1" t="s">
        <v>0</v>
      </c>
      <c r="D26" s="1" t="s">
        <v>1</v>
      </c>
      <c r="E26" s="1" t="s">
        <v>2</v>
      </c>
      <c r="F26" s="2"/>
      <c r="G26" s="1" t="s">
        <v>3</v>
      </c>
      <c r="H26" s="1" t="s">
        <v>4</v>
      </c>
    </row>
    <row r="27" spans="3:8" x14ac:dyDescent="0.3">
      <c r="C27" s="3">
        <v>111</v>
      </c>
      <c r="D27" s="3">
        <v>43.316830000000003</v>
      </c>
      <c r="E27" s="3">
        <v>9.5250000000000001E-2</v>
      </c>
      <c r="F27" s="4"/>
      <c r="G27" s="3">
        <f>(0.9*0.15406)/(RADIANS(E27)*COS(RADIANS(D27)/2))</f>
        <v>89.740205925346302</v>
      </c>
      <c r="H27" s="11">
        <f>AVERAGE(G27:G29)</f>
        <v>100.42448038739455</v>
      </c>
    </row>
    <row r="28" spans="3:8" x14ac:dyDescent="0.3">
      <c r="C28" s="3">
        <v>200</v>
      </c>
      <c r="D28" s="3">
        <v>50.439779999999999</v>
      </c>
      <c r="E28" s="3">
        <v>8.5540000000000005E-2</v>
      </c>
      <c r="F28" s="4"/>
      <c r="G28" s="3">
        <f t="shared" ref="G28:G29" si="0">(0.9*0.15406)/(RADIANS(E28)*COS(RADIANS(D28)/2))</f>
        <v>102.65761937063017</v>
      </c>
      <c r="H28" s="11"/>
    </row>
    <row r="29" spans="3:8" x14ac:dyDescent="0.3">
      <c r="C29" s="3">
        <v>220</v>
      </c>
      <c r="D29" s="3">
        <v>74.076250000000002</v>
      </c>
      <c r="E29" s="3">
        <v>9.1410000000000005E-2</v>
      </c>
      <c r="F29" s="4"/>
      <c r="G29" s="3">
        <f t="shared" si="0"/>
        <v>108.87561586620716</v>
      </c>
      <c r="H29" s="11"/>
    </row>
    <row r="31" spans="3:8" ht="15" thickBot="1" x14ac:dyDescent="0.35"/>
    <row r="32" spans="3:8" ht="15" thickBot="1" x14ac:dyDescent="0.35">
      <c r="C32" s="12" t="s">
        <v>8</v>
      </c>
      <c r="D32" s="13"/>
      <c r="E32" s="13"/>
      <c r="F32" s="13"/>
      <c r="G32" s="13"/>
      <c r="H32" s="14"/>
    </row>
    <row r="33" spans="3:8" x14ac:dyDescent="0.3">
      <c r="C33" s="1" t="s">
        <v>0</v>
      </c>
      <c r="D33" s="1" t="s">
        <v>1</v>
      </c>
      <c r="E33" s="1" t="s">
        <v>2</v>
      </c>
      <c r="F33" s="2"/>
      <c r="G33" s="1" t="s">
        <v>3</v>
      </c>
      <c r="H33" s="1" t="s">
        <v>4</v>
      </c>
    </row>
    <row r="34" spans="3:8" x14ac:dyDescent="0.3">
      <c r="C34" s="3">
        <v>111</v>
      </c>
      <c r="D34" s="3">
        <v>43.26484</v>
      </c>
      <c r="E34" s="3">
        <v>7.0220000000000005E-2</v>
      </c>
      <c r="F34" s="4"/>
      <c r="G34" s="3">
        <f>(0.9*0.15406)/(RADIANS(E34)*COS(RADIANS(D34)/2))</f>
        <v>121.70629089350538</v>
      </c>
      <c r="H34" s="11">
        <f>AVERAGE(G34:G36)</f>
        <v>128.25022149078123</v>
      </c>
    </row>
    <row r="35" spans="3:8" x14ac:dyDescent="0.3">
      <c r="C35" s="3">
        <v>200</v>
      </c>
      <c r="D35" s="3">
        <v>50.381</v>
      </c>
      <c r="E35" s="3">
        <v>6.9120000000000001E-2</v>
      </c>
      <c r="F35" s="4"/>
      <c r="G35" s="3">
        <f t="shared" ref="G35:G36" si="1">(0.9*0.15406)/(RADIANS(E35)*COS(RADIANS(D35)/2))</f>
        <v>127.01407560851561</v>
      </c>
      <c r="H35" s="11"/>
    </row>
    <row r="36" spans="3:8" x14ac:dyDescent="0.3">
      <c r="C36" s="3">
        <v>220</v>
      </c>
      <c r="D36" s="3">
        <v>74.029470000000003</v>
      </c>
      <c r="E36" s="3">
        <v>7.3139999999999997E-2</v>
      </c>
      <c r="F36" s="4"/>
      <c r="G36" s="3">
        <f t="shared" si="1"/>
        <v>136.03029797032266</v>
      </c>
      <c r="H36" s="11"/>
    </row>
    <row r="37" spans="3:8" x14ac:dyDescent="0.3">
      <c r="F37" t="s">
        <v>5</v>
      </c>
    </row>
    <row r="38" spans="3:8" ht="15" thickBot="1" x14ac:dyDescent="0.35"/>
    <row r="39" spans="3:8" ht="15" thickBot="1" x14ac:dyDescent="0.35">
      <c r="C39" s="12" t="s">
        <v>7</v>
      </c>
      <c r="D39" s="13"/>
      <c r="E39" s="13"/>
      <c r="F39" s="13"/>
      <c r="G39" s="13"/>
      <c r="H39" s="14"/>
    </row>
    <row r="40" spans="3:8" x14ac:dyDescent="0.3">
      <c r="C40" s="1" t="s">
        <v>0</v>
      </c>
      <c r="D40" s="1" t="s">
        <v>1</v>
      </c>
      <c r="E40" s="1" t="s">
        <v>2</v>
      </c>
      <c r="F40" s="2"/>
      <c r="G40" s="1" t="s">
        <v>3</v>
      </c>
      <c r="H40" s="1" t="s">
        <v>4</v>
      </c>
    </row>
    <row r="41" spans="3:8" x14ac:dyDescent="0.3">
      <c r="C41" s="3">
        <v>111</v>
      </c>
      <c r="D41" s="3">
        <v>43.278889999999997</v>
      </c>
      <c r="E41" s="3">
        <v>9.8879999999999996E-2</v>
      </c>
      <c r="F41" s="4"/>
      <c r="G41" s="3">
        <f>(0.9*0.15406)/(RADIANS(E41)*COS(RADIANS(D41)/2))</f>
        <v>86.434378930660344</v>
      </c>
      <c r="H41" s="11">
        <f>AVERAGE(G41:G43)</f>
        <v>95.653032612808545</v>
      </c>
    </row>
    <row r="42" spans="3:8" x14ac:dyDescent="0.3">
      <c r="C42" s="3">
        <v>200</v>
      </c>
      <c r="D42" s="3">
        <v>50.407110000000003</v>
      </c>
      <c r="E42" s="3">
        <v>9.7309999999999994E-2</v>
      </c>
      <c r="F42" s="4"/>
      <c r="G42" s="3">
        <f t="shared" ref="G42:G43" si="2">(0.9*0.15406)/(RADIANS(E42)*COS(RADIANS(D42)/2))</f>
        <v>90.228693159304257</v>
      </c>
      <c r="H42" s="11"/>
    </row>
    <row r="43" spans="3:8" x14ac:dyDescent="0.3">
      <c r="C43" s="3">
        <v>220</v>
      </c>
      <c r="D43" s="3">
        <v>74.054689999999994</v>
      </c>
      <c r="E43" s="3">
        <v>9.0219999999999995E-2</v>
      </c>
      <c r="F43" s="4"/>
      <c r="G43" s="3">
        <f t="shared" si="2"/>
        <v>110.29602574846105</v>
      </c>
      <c r="H43" s="11"/>
    </row>
    <row r="46" spans="3:8" x14ac:dyDescent="0.3">
      <c r="C46" s="10" t="s">
        <v>6</v>
      </c>
      <c r="D46" s="10"/>
      <c r="E46" s="10"/>
      <c r="F46" s="10"/>
      <c r="G46" s="10"/>
      <c r="H46" s="10"/>
    </row>
    <row r="47" spans="3:8" x14ac:dyDescent="0.3">
      <c r="C47" s="1" t="s">
        <v>0</v>
      </c>
      <c r="D47" s="1" t="s">
        <v>1</v>
      </c>
      <c r="E47" s="1" t="s">
        <v>2</v>
      </c>
      <c r="F47" s="2"/>
      <c r="G47" s="1" t="s">
        <v>3</v>
      </c>
      <c r="H47" s="1" t="s">
        <v>4</v>
      </c>
    </row>
    <row r="48" spans="3:8" x14ac:dyDescent="0.3">
      <c r="C48" s="3">
        <v>111</v>
      </c>
      <c r="D48" s="3">
        <v>43.272289999999998</v>
      </c>
      <c r="E48" s="3">
        <v>0.25812000000000002</v>
      </c>
      <c r="F48" s="4"/>
      <c r="G48" s="3">
        <f>(0.9*0.15406)/(RADIANS(E48)*COS(RADIANS(D48)/2))</f>
        <v>33.110321243495484</v>
      </c>
      <c r="H48" s="11">
        <f>AVERAGE(G48:G50)</f>
        <v>27.880175923604323</v>
      </c>
    </row>
    <row r="49" spans="3:8" x14ac:dyDescent="0.3">
      <c r="C49" s="3">
        <v>200</v>
      </c>
      <c r="D49" s="3">
        <v>50.353700000000003</v>
      </c>
      <c r="E49" s="3">
        <v>0.31774999999999998</v>
      </c>
      <c r="F49" s="4"/>
      <c r="G49" s="3">
        <f t="shared" ref="G49:G50" si="3">(0.9*0.15406)/(RADIANS(E49)*COS(RADIANS(D49)/2))</f>
        <v>27.626213961338035</v>
      </c>
      <c r="H49" s="11"/>
    </row>
    <row r="50" spans="3:8" x14ac:dyDescent="0.3">
      <c r="C50" s="3">
        <v>220</v>
      </c>
      <c r="D50" s="3">
        <v>74.061089999999993</v>
      </c>
      <c r="E50" s="3">
        <v>0.43447999999999998</v>
      </c>
      <c r="F50" s="4"/>
      <c r="G50" s="3">
        <f t="shared" si="3"/>
        <v>22.903992565979451</v>
      </c>
      <c r="H50" s="11"/>
    </row>
    <row r="51" spans="3:8" x14ac:dyDescent="0.3">
      <c r="C51" s="5"/>
      <c r="D51" s="5"/>
      <c r="E51" s="5"/>
      <c r="F51" s="6"/>
      <c r="G51" s="5"/>
    </row>
  </sheetData>
  <mergeCells count="14">
    <mergeCell ref="C2:H2"/>
    <mergeCell ref="H4:H6"/>
    <mergeCell ref="C10:H10"/>
    <mergeCell ref="H12:H14"/>
    <mergeCell ref="C18:H18"/>
    <mergeCell ref="H20:H22"/>
    <mergeCell ref="C46:H46"/>
    <mergeCell ref="H48:H50"/>
    <mergeCell ref="C39:H39"/>
    <mergeCell ref="H41:H43"/>
    <mergeCell ref="C25:H25"/>
    <mergeCell ref="H27:H29"/>
    <mergeCell ref="C32:H32"/>
    <mergeCell ref="H34:H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Mukherjee</dc:creator>
  <cp:lastModifiedBy>Aditya Mukherjee</cp:lastModifiedBy>
  <dcterms:created xsi:type="dcterms:W3CDTF">2015-06-05T18:17:20Z</dcterms:created>
  <dcterms:modified xsi:type="dcterms:W3CDTF">2020-07-23T11:43:53Z</dcterms:modified>
</cp:coreProperties>
</file>