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ocuments\Java\Nowy folder\zad_mandelbrot\zad_mandelbrot\src\Sort\"/>
    </mc:Choice>
  </mc:AlternateContent>
  <xr:revisionPtr revIDLastSave="0" documentId="13_ncr:1_{9C8ADF5A-A22F-48A7-8E86-1C3B9F61C9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ert_log" sheetId="2" r:id="rId1"/>
    <sheet name="Feuil1" sheetId="1" r:id="rId2"/>
  </sheets>
  <definedNames>
    <definedName name="ExternalData_1" localSheetId="0" hidden="1">Insert_log!$A$1:$B$7</definedName>
    <definedName name="ExternalData_2" localSheetId="0" hidden="1">Insert_log!$D$1:$E$7</definedName>
    <definedName name="ExternalData_3" localSheetId="0" hidden="1">Insert_log!$G$1:$H$7</definedName>
    <definedName name="ExternalData_4" localSheetId="0" hidden="1">Insert_log!$J$1:$K$7</definedName>
    <definedName name="ExternalData_5" localSheetId="0" hidden="1">Insert_log!$M$1:$N$7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K7" i="2"/>
  <c r="K6" i="2"/>
  <c r="K5" i="2"/>
  <c r="K4" i="2"/>
  <c r="K3" i="2"/>
  <c r="K2" i="2"/>
  <c r="H5" i="2"/>
  <c r="H7" i="2"/>
  <c r="H6" i="2"/>
  <c r="H4" i="2"/>
  <c r="H3" i="2"/>
  <c r="H2" i="2"/>
  <c r="E7" i="2"/>
  <c r="E6" i="2"/>
  <c r="E5" i="2"/>
  <c r="E4" i="2"/>
  <c r="E3" i="2"/>
  <c r="E2" i="2"/>
  <c r="B7" i="2"/>
  <c r="B6" i="2"/>
  <c r="B5" i="2"/>
  <c r="B4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8322B8-394D-4D54-A103-7C6B935CDF72}" keepAlive="1" name="Zapytanie — Insert_log" description="Połączenie z zapytaniem „Insert_log” w skoroszycie." type="5" refreshedVersion="8" background="1" saveData="1">
    <dbPr connection="Provider=Microsoft.Mashup.OleDb.1;Data Source=$Workbook$;Location=Insert_log;Extended Properties=&quot;&quot;" command="SELECT * FROM [Insert_log]"/>
  </connection>
  <connection id="2" xr16:uid="{8766201C-91FD-43C6-BD29-3459B5DAFCB4}" keepAlive="1" name="Zapytanie — Shell_log 7-3-1" description="Połączenie z zapytaniem „Shell_log 7-3-1” w skoroszycie." type="5" refreshedVersion="8" background="1" saveData="1">
    <dbPr connection="Provider=Microsoft.Mashup.OleDb.1;Data Source=$Workbook$;Location=&quot;Shell_log 7-3-1&quot;;Extended Properties=&quot;&quot;" command="SELECT * FROM [Shell_log 7-3-1]"/>
  </connection>
  <connection id="3" xr16:uid="{775BBD17-EE72-4467-BFD7-EB00D2ED5B24}" keepAlive="1" name="Zapytanie — Shell_log 9-6-1" description="Połączenie z zapytaniem „Shell_log 9-6-1” w skoroszycie." type="5" refreshedVersion="8" background="1" saveData="1">
    <dbPr connection="Provider=Microsoft.Mashup.OleDb.1;Data Source=$Workbook$;Location=&quot;Shell_log 9-6-1&quot;;Extended Properties=&quot;&quot;" command="SELECT * FROM [Shell_log 9-6-1]"/>
  </connection>
  <connection id="4" xr16:uid="{E9F6AB51-8A47-48BA-BFF2-74142C16A4D0}" keepAlive="1" name="Zapytanie — Shell_log_parallel 7-3-1" description="Połączenie z zapytaniem „Shell_log_parallel 7-3-1” w skoroszycie." type="5" refreshedVersion="8" background="1" saveData="1">
    <dbPr connection="Provider=Microsoft.Mashup.OleDb.1;Data Source=$Workbook$;Location=&quot;Shell_log_parallel 7-3-1&quot;;Extended Properties=&quot;&quot;" command="SELECT * FROM [Shell_log_parallel 7-3-1]"/>
  </connection>
  <connection id="5" xr16:uid="{4B1D2351-F385-46C4-ABAD-A2BB866E1E00}" keepAlive="1" name="Zapytanie — Shell_log_parallel 9-6-1" description="Połączenie z zapytaniem „Shell_log_parallel 9-6-1” w skoroszycie." type="5" refreshedVersion="8" background="1" saveData="1">
    <dbPr connection="Provider=Microsoft.Mashup.OleDb.1;Data Source=$Workbook$;Location=&quot;Shell_log_parallel 9-6-1&quot;;Extended Properties=&quot;&quot;" command="SELECT * FROM [Shell_log_parallel 9-6-1]"/>
  </connection>
</connections>
</file>

<file path=xl/sharedStrings.xml><?xml version="1.0" encoding="utf-8"?>
<sst xmlns="http://schemas.openxmlformats.org/spreadsheetml/2006/main" count="13" uniqueCount="5">
  <si>
    <t>list size</t>
  </si>
  <si>
    <t>time</t>
  </si>
  <si>
    <t>"7-3-1"</t>
  </si>
  <si>
    <t>7-3-1 parallel</t>
  </si>
  <si>
    <t>"9-6-1"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</si>
</sst>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Czasy sortowania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25400" cap="flat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Insert_log!$A$2:$A$7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Insert_log!$B$2:$B$7</c:f>
              <c:numCache>
                <c:formatCode>General</c:formatCode>
                <c:ptCount val="6"/>
                <c:pt idx="0">
                  <c:v>1.7967880000000001</c:v>
                </c:pt>
                <c:pt idx="1">
                  <c:v>26.858682999999999</c:v>
                </c:pt>
                <c:pt idx="2">
                  <c:v>452.83989600000001</c:v>
                </c:pt>
                <c:pt idx="3">
                  <c:v>9234.1652819999999</c:v>
                </c:pt>
                <c:pt idx="4">
                  <c:v>331770.31903499999</c:v>
                </c:pt>
                <c:pt idx="5">
                  <c:v>8649832.2514699996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D-4916-8DFF-BD23154F1F74}"/>
            </c:ext>
          </c:extLst>
        </c:ser>
        <c:ser>
          <c:idx val="1"/>
          <c:order val="1"/>
          <c:tx>
            <c:v>shell sort 7-3-1</c:v>
          </c:tx>
          <c:spPr>
            <a:ln w="25400" cap="flat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Insert_log!$A$2:$A$7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Insert_log!$E$2:$E$7</c:f>
              <c:numCache>
                <c:formatCode>General</c:formatCode>
                <c:ptCount val="6"/>
                <c:pt idx="0">
                  <c:v>0.50230900000000001</c:v>
                </c:pt>
                <c:pt idx="1">
                  <c:v>4.3783409999999998</c:v>
                </c:pt>
                <c:pt idx="2">
                  <c:v>67.855795000000001</c:v>
                </c:pt>
                <c:pt idx="3">
                  <c:v>1373.4237820000001</c:v>
                </c:pt>
                <c:pt idx="4">
                  <c:v>46133.790265000003</c:v>
                </c:pt>
                <c:pt idx="5">
                  <c:v>1769979.1281699999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D-4916-8DFF-BD23154F1F74}"/>
            </c:ext>
          </c:extLst>
        </c:ser>
        <c:ser>
          <c:idx val="2"/>
          <c:order val="2"/>
          <c:tx>
            <c:v>shell sort 7-3-1 (parallel)</c:v>
          </c:tx>
          <c:spPr>
            <a:ln w="25400" cap="flat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Insert_log!$A$2:$A$7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Insert_log!$H$2:$H$7</c:f>
              <c:numCache>
                <c:formatCode>General</c:formatCode>
                <c:ptCount val="6"/>
                <c:pt idx="0">
                  <c:v>0.45418500000000001</c:v>
                </c:pt>
                <c:pt idx="1">
                  <c:v>2.0936949999999999</c:v>
                </c:pt>
                <c:pt idx="2">
                  <c:v>26.671565000000001</c:v>
                </c:pt>
                <c:pt idx="3">
                  <c:v>451.81504699999999</c:v>
                </c:pt>
                <c:pt idx="4">
                  <c:v>16167.703374999999</c:v>
                </c:pt>
                <c:pt idx="5">
                  <c:v>532965.41842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D-4916-8DFF-BD23154F1F74}"/>
            </c:ext>
          </c:extLst>
        </c:ser>
        <c:ser>
          <c:idx val="3"/>
          <c:order val="3"/>
          <c:tx>
            <c:v>shell sort 9-6-1</c:v>
          </c:tx>
          <c:spPr>
            <a:ln w="25400" cap="flat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Insert_log!$A$2:$A$7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Insert_log!$K$2:$K$7</c:f>
              <c:numCache>
                <c:formatCode>General</c:formatCode>
                <c:ptCount val="6"/>
                <c:pt idx="0">
                  <c:v>0.42849700000000002</c:v>
                </c:pt>
                <c:pt idx="1">
                  <c:v>3.786775</c:v>
                </c:pt>
                <c:pt idx="2">
                  <c:v>55.681162999999998</c:v>
                </c:pt>
                <c:pt idx="3">
                  <c:v>1070.161292</c:v>
                </c:pt>
                <c:pt idx="4">
                  <c:v>36523.954550000002</c:v>
                </c:pt>
                <c:pt idx="5">
                  <c:v>1073105.27061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0D-4916-8DFF-BD23154F1F74}"/>
            </c:ext>
          </c:extLst>
        </c:ser>
        <c:ser>
          <c:idx val="4"/>
          <c:order val="4"/>
          <c:tx>
            <c:v>shell sort 9-6-1 (parallel)</c:v>
          </c:tx>
          <c:spPr>
            <a:ln w="25400" cap="flat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Insert_log!$A$2:$A$7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Insert_log!$N$2:$N$7</c:f>
              <c:numCache>
                <c:formatCode>General</c:formatCode>
                <c:ptCount val="6"/>
                <c:pt idx="0">
                  <c:v>0.54159199999999996</c:v>
                </c:pt>
                <c:pt idx="1">
                  <c:v>2.0400659999999999</c:v>
                </c:pt>
                <c:pt idx="2">
                  <c:v>22.582768000000002</c:v>
                </c:pt>
                <c:pt idx="3">
                  <c:v>317.83927999999997</c:v>
                </c:pt>
                <c:pt idx="4">
                  <c:v>9718.6691200000005</c:v>
                </c:pt>
                <c:pt idx="5">
                  <c:v>275133.81198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0D-4916-8DFF-BD23154F1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31744"/>
        <c:axId val="424737984"/>
      </c:scatterChart>
      <c:valAx>
        <c:axId val="424731744"/>
        <c:scaling>
          <c:logBase val="10"/>
          <c:orientation val="minMax"/>
          <c:max val="1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cap="none" baseline="0"/>
                  <a:t>długość sortowanej listy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4737984"/>
        <c:crosses val="autoZero"/>
        <c:crossBetween val="midCat"/>
      </c:valAx>
      <c:valAx>
        <c:axId val="424737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cap="none" baseline="0">
                    <a:latin typeface="Trebuchet MS" panose="020B0603020202020204" pitchFamily="34" charset="0"/>
                  </a:rPr>
                  <a:t>średni czas wykonania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473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9</xdr:row>
      <xdr:rowOff>166686</xdr:rowOff>
    </xdr:from>
    <xdr:to>
      <xdr:col>17</xdr:col>
      <xdr:colOff>133350</xdr:colOff>
      <xdr:row>40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98CD76E-381B-6E41-7D9D-44A6885F9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90B879-91EB-4C92-B1FC-CD78FAC2DED9}" autoFormatId="16" applyNumberFormats="0" applyBorderFormats="0" applyFontFormats="0" applyPatternFormats="0" applyAlignmentFormats="0" applyWidthHeightFormats="0">
  <queryTableRefresh nextId="3">
    <queryTableFields count="2">
      <queryTableField id="1" name="list size" tableColumnId="1"/>
      <queryTableField id="2" name="ti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AE628AF-8268-4C60-A929-7DAA321CC8E9}" autoFormatId="16" applyNumberFormats="0" applyBorderFormats="0" applyFontFormats="0" applyPatternFormats="0" applyAlignmentFormats="0" applyWidthHeightFormats="0">
  <queryTableRefresh nextId="3">
    <queryTableFields count="2">
      <queryTableField id="1" name="list size" tableColumnId="1"/>
      <queryTableField id="2" name="ti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60F2540-A954-4A63-9282-7EC3C00B5C2A}" autoFormatId="16" applyNumberFormats="0" applyBorderFormats="0" applyFontFormats="0" applyPatternFormats="0" applyAlignmentFormats="0" applyWidthHeightFormats="0">
  <queryTableRefresh nextId="3">
    <queryTableFields count="2">
      <queryTableField id="1" name="list size" tableColumnId="1"/>
      <queryTableField id="2" name="ti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3F510879-9379-4C2F-8C0E-B8773DFA998E}" autoFormatId="16" applyNumberFormats="0" applyBorderFormats="0" applyFontFormats="0" applyPatternFormats="0" applyAlignmentFormats="0" applyWidthHeightFormats="0">
  <queryTableRefresh nextId="3">
    <queryTableFields count="2">
      <queryTableField id="1" name="list size" tableColumnId="1"/>
      <queryTableField id="2" name="ti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1FFAACB3-581C-4696-860B-E92F9B8EA3FE}" autoFormatId="16" applyNumberFormats="0" applyBorderFormats="0" applyFontFormats="0" applyPatternFormats="0" applyAlignmentFormats="0" applyWidthHeightFormats="0">
  <queryTableRefresh nextId="3">
    <queryTableFields count="2">
      <queryTableField id="1" name="list size" tableColumnId="1"/>
      <queryTableField id="2" name="ti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D4033A-EC53-4655-96BC-B0564618A953}" name="Insert_log" displayName="Insert_log" ref="A1:B7" tableType="queryTable" totalsRowShown="0">
  <autoFilter ref="A1:B7" xr:uid="{7CD4033A-EC53-4655-96BC-B0564618A953}"/>
  <tableColumns count="2">
    <tableColumn id="1" xr3:uid="{ADFB4AD8-1128-4B64-9F25-EAC056D640B3}" uniqueName="1" name="list size" queryTableFieldId="1"/>
    <tableColumn id="2" xr3:uid="{517983C7-1D12-4DC2-8CED-C34302F37B4A}" uniqueName="2" name="tim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1006D-BBD1-4FFC-A7C3-30B1DFA86A1B}" name="Shell_log_7_3_1" displayName="Shell_log_7_3_1" ref="D1:E7" tableType="queryTable" totalsRowShown="0">
  <autoFilter ref="D1:E7" xr:uid="{DB21006D-BBD1-4FFC-A7C3-30B1DFA86A1B}"/>
  <tableColumns count="2">
    <tableColumn id="1" xr3:uid="{213503E4-550F-49F5-BB5B-03BCD1B2B69C}" uniqueName="1" name="list size" queryTableFieldId="1"/>
    <tableColumn id="2" xr3:uid="{0852BF93-383C-47D3-99E4-59E0EEFA77C4}" uniqueName="2" name="tim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E36BDB-3A90-4796-B752-B28D538D4944}" name="Shell_log_parallel_7_3_1" displayName="Shell_log_parallel_7_3_1" ref="G1:H7" tableType="queryTable" totalsRowShown="0">
  <autoFilter ref="G1:H7" xr:uid="{F0E36BDB-3A90-4796-B752-B28D538D4944}"/>
  <tableColumns count="2">
    <tableColumn id="1" xr3:uid="{1A2DE702-854C-4377-BF8D-D7F9CD953D79}" uniqueName="1" name="list size" queryTableFieldId="1"/>
    <tableColumn id="2" xr3:uid="{C5E94E7D-43F6-4E6A-8020-3E5C583B8243}" uniqueName="2" name="tim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F5E1BA-7348-4F8B-8973-9F738A0C6989}" name="Shell_log_9_6_1" displayName="Shell_log_9_6_1" ref="J1:K7" tableType="queryTable" totalsRowShown="0">
  <autoFilter ref="J1:K7" xr:uid="{D1F5E1BA-7348-4F8B-8973-9F738A0C6989}"/>
  <tableColumns count="2">
    <tableColumn id="1" xr3:uid="{8708B233-3338-4F61-B999-F727AD7D9433}" uniqueName="1" name="list size" queryTableFieldId="1"/>
    <tableColumn id="2" xr3:uid="{77746439-A299-450B-BDB6-4BBFFF5D1A7F}" uniqueName="2" name="tim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097ACF-CCF4-4F81-88F4-F3EAF8DBC2F5}" name="Shell_log_parallel_9_6_1" displayName="Shell_log_parallel_9_6_1" ref="M1:N7" tableType="queryTable" totalsRowShown="0">
  <autoFilter ref="M1:N7" xr:uid="{E6097ACF-CCF4-4F81-88F4-F3EAF8DBC2F5}"/>
  <tableColumns count="2">
    <tableColumn id="1" xr3:uid="{15789E35-D6FF-4CB9-B59E-3587EAB91EE8}" uniqueName="1" name="list size" queryTableFieldId="1"/>
    <tableColumn id="2" xr3:uid="{B1C23A2B-F962-49DB-9BF1-355434C124D9}" uniqueName="2" name="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CDAA-5FBE-4F31-AD0C-35AD1E509E8C}">
  <dimension ref="A1:N9"/>
  <sheetViews>
    <sheetView tabSelected="1" topLeftCell="A7" workbookViewId="0">
      <selection activeCell="Q9" sqref="Q9"/>
    </sheetView>
  </sheetViews>
  <sheetFormatPr defaultRowHeight="15" x14ac:dyDescent="0.25"/>
  <cols>
    <col min="1" max="1" width="9.85546875" bestFit="1" customWidth="1"/>
    <col min="2" max="2" width="12" bestFit="1" customWidth="1"/>
    <col min="4" max="4" width="9.85546875" bestFit="1" customWidth="1"/>
    <col min="5" max="5" width="12" bestFit="1" customWidth="1"/>
    <col min="7" max="7" width="9.85546875" bestFit="1" customWidth="1"/>
    <col min="8" max="8" width="12" bestFit="1" customWidth="1"/>
    <col min="10" max="10" width="9.85546875" bestFit="1" customWidth="1"/>
    <col min="11" max="11" width="12" bestFit="1" customWidth="1"/>
    <col min="13" max="13" width="9.8554687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25">
      <c r="A2">
        <v>1024</v>
      </c>
      <c r="B2">
        <f>1796788/1000000</f>
        <v>1.7967880000000001</v>
      </c>
      <c r="D2">
        <v>1024</v>
      </c>
      <c r="E2">
        <f>502309/1000000</f>
        <v>0.50230900000000001</v>
      </c>
      <c r="G2">
        <v>1024</v>
      </c>
      <c r="H2">
        <f>454185/1000000</f>
        <v>0.45418500000000001</v>
      </c>
      <c r="J2">
        <v>1024</v>
      </c>
      <c r="K2">
        <f>428497/1000000</f>
        <v>0.42849700000000002</v>
      </c>
      <c r="M2">
        <v>1024</v>
      </c>
      <c r="N2">
        <f>541592/1000000</f>
        <v>0.54159199999999996</v>
      </c>
    </row>
    <row r="3" spans="1:14" x14ac:dyDescent="0.25">
      <c r="A3">
        <v>4096</v>
      </c>
      <c r="B3">
        <f>26858683/1000000</f>
        <v>26.858682999999999</v>
      </c>
      <c r="D3">
        <v>4096</v>
      </c>
      <c r="E3">
        <f>4378341/1000000</f>
        <v>4.3783409999999998</v>
      </c>
      <c r="G3">
        <v>4096</v>
      </c>
      <c r="H3">
        <f>2093695/1000000</f>
        <v>2.0936949999999999</v>
      </c>
      <c r="J3">
        <v>4096</v>
      </c>
      <c r="K3">
        <f>3786775/1000000</f>
        <v>3.786775</v>
      </c>
      <c r="M3">
        <v>4096</v>
      </c>
      <c r="N3">
        <f>2040066/1000000</f>
        <v>2.0400659999999999</v>
      </c>
    </row>
    <row r="4" spans="1:14" x14ac:dyDescent="0.25">
      <c r="A4">
        <v>16384</v>
      </c>
      <c r="B4">
        <f>452839896/1000000</f>
        <v>452.83989600000001</v>
      </c>
      <c r="D4">
        <v>16384</v>
      </c>
      <c r="E4">
        <f>67855795/1000000</f>
        <v>67.855795000000001</v>
      </c>
      <c r="G4">
        <v>16384</v>
      </c>
      <c r="H4">
        <f>26671565/1000000</f>
        <v>26.671565000000001</v>
      </c>
      <c r="J4">
        <v>16384</v>
      </c>
      <c r="K4">
        <f>55681163/1000000</f>
        <v>55.681162999999998</v>
      </c>
      <c r="M4">
        <v>16384</v>
      </c>
      <c r="N4">
        <f>22582768/1000000</f>
        <v>22.582768000000002</v>
      </c>
    </row>
    <row r="5" spans="1:14" x14ac:dyDescent="0.25">
      <c r="A5">
        <v>65536</v>
      </c>
      <c r="B5">
        <f>9234165282/1000000</f>
        <v>9234.1652819999999</v>
      </c>
      <c r="D5">
        <v>65536</v>
      </c>
      <c r="E5">
        <f>1373423782/1000000</f>
        <v>1373.4237820000001</v>
      </c>
      <c r="G5">
        <v>65536</v>
      </c>
      <c r="H5">
        <f>451815047/1000000</f>
        <v>451.81504699999999</v>
      </c>
      <c r="J5">
        <v>65536</v>
      </c>
      <c r="K5">
        <f>1070161292/1000000</f>
        <v>1070.161292</v>
      </c>
      <c r="M5">
        <v>65536</v>
      </c>
      <c r="N5">
        <f>317839280/1000000</f>
        <v>317.83927999999997</v>
      </c>
    </row>
    <row r="6" spans="1:14" x14ac:dyDescent="0.25">
      <c r="A6">
        <v>262144</v>
      </c>
      <c r="B6">
        <f>331770319035/1000000</f>
        <v>331770.31903499999</v>
      </c>
      <c r="D6">
        <v>262144</v>
      </c>
      <c r="E6">
        <f>46133790265/1000000</f>
        <v>46133.790265000003</v>
      </c>
      <c r="G6">
        <v>262144</v>
      </c>
      <c r="H6">
        <f>16167703375/1000000</f>
        <v>16167.703374999999</v>
      </c>
      <c r="J6">
        <v>262144</v>
      </c>
      <c r="K6">
        <f>36523954550/1000000</f>
        <v>36523.954550000002</v>
      </c>
      <c r="M6">
        <v>262144</v>
      </c>
      <c r="N6">
        <f>9718669120/1000000</f>
        <v>9718.6691200000005</v>
      </c>
    </row>
    <row r="7" spans="1:14" x14ac:dyDescent="0.25">
      <c r="A7">
        <v>1048576</v>
      </c>
      <c r="B7">
        <f>8649832251470/1000000</f>
        <v>8649832.2514699996</v>
      </c>
      <c r="D7">
        <v>1048576</v>
      </c>
      <c r="E7">
        <f>1769979128170/1000000</f>
        <v>1769979.1281699999</v>
      </c>
      <c r="G7">
        <v>1048576</v>
      </c>
      <c r="H7">
        <f>532965418420/1000000</f>
        <v>532965.41842</v>
      </c>
      <c r="J7">
        <v>1048576</v>
      </c>
      <c r="K7">
        <f>1073105270610/1000000</f>
        <v>1073105.27061</v>
      </c>
      <c r="M7">
        <v>1048576</v>
      </c>
      <c r="N7">
        <f>275133811980/1000000</f>
        <v>275133.81198</v>
      </c>
    </row>
    <row r="9" spans="1:14" x14ac:dyDescent="0.25">
      <c r="D9" s="1" t="s">
        <v>2</v>
      </c>
      <c r="G9" s="1" t="s">
        <v>3</v>
      </c>
      <c r="J9" s="1" t="s">
        <v>4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P Z G T V T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P Z G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R k 1 U v 9 G Z i m g E A A H M K A A A T A B w A R m 9 y b X V s Y X M v U 2 V j d G l v b j E u b S C i G A A o o B Q A A A A A A A A A A A A A A A A A A A A A A A A A A A D t l M F q G z E Q h u 8 G v 4 N Q L j b I S 5 y 2 K U 3 Z Q 3 B a 2 h 5 M y z q X Z o N R d i e O 6 E h j N L L N 2 u S S V 8 q p k F v w e 0 W J 2 z o s O e R S 7 I N 1 k D Q j z e g f 6 U M M R T D k R L Y a u x + b j W a D r 7 S H U n x 1 D D 4 M k U Y i F Q i h 2 R C x L X / 7 + 9 t y e U P R 2 e N p c k L F x I I L r c 8 G I e m R C 9 H g l u w d 5 a c x n p / 6 / O 8 u z r / p q c 7 7 N K v E J W E Z l + a 6 H F r t S s A L T 6 F u s i / y j H z I 1 2 q S g q e y r c 5 O A I 0 1 A X w q l V S i R z i x j t M D J T 6 5 g k r j R m n 3 4 N 2 + E j 8 m F C A L F U K 6 n i Z 9 c n D e V q u q 9 m R f j 5 Y 3 9 7 e z X 0 a Q G F M 5 q 5 Z 3 P C d X 2 W j N D V k D M p Y 8 0 B c x 9 r s n G x N 9 A R 0 r 4 N a / O 1 H i 7 M / S M W J W a N S e 0 + A n z w / 6 G T O 5 e N c k Q j V e p x x 4 7 f i S v F 3 V M a j G w K 3 X y V K L h U T D Q b C Z R y s + X D h 8 m z x m u F Z i I Y O x N e 9 1 u 9 k w 7 m V B z w n Y k 9 k V I D 4 h 8 L 7 z p t O V 2 0 B C T d M O h w 3 g M B x r r x E B t 5 G L m r g d I J v 4 L z 5 0 D r e N i 5 W m H Q 4 b / S + 2 k I u a u B 0 g / x W Q B 1 B L A Q I t A B Q A A g A I A D 2 R k 1 U 3 G W M S p A A A A P Y A A A A S A A A A A A A A A A A A A A A A A A A A A A B D b 2 5 m a W c v U G F j a 2 F n Z S 5 4 b W x Q S w E C L Q A U A A I A C A A 9 k Z N V D 8 r p q 6 Q A A A D p A A A A E w A A A A A A A A A A A A A A A A D w A A A A W 0 N v b n R l b n R f V H l w Z X N d L n h t b F B L A Q I t A B Q A A g A I A D 2 R k 1 U v 9 G Z i m g E A A H M K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r A A A A A A A A 0 i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5 z Z X J 0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3 O j A 4 O j A 3 L j c 1 N T g 2 M z Z a I i A v P j x F b n R y e S B U e X B l P S J G a W x s Q 2 9 s d W 1 u V H l w Z X M i I F Z h b H V l P S J z Q X d N P S I g L z 4 8 R W 5 0 c n k g V H l w Z T 0 i R m l s b E N v b H V t b k 5 h b W V z I i B W Y W x 1 Z T 0 i c 1 s m c X V v d D t s a X N 0 I H N p e m U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2 V y d F 9 s b 2 c v Q X V 0 b 1 J l b W 9 2 Z W R D b 2 x 1 b W 5 z M S 5 7 b G l z d C B z a X p l L D B 9 J n F 1 b 3 Q 7 L C Z x d W 9 0 O 1 N l Y 3 R p b 2 4 x L 0 l u c 2 V y d F 9 s b 2 c v Q X V 0 b 1 J l b W 9 2 Z W R D b 2 x 1 b W 5 z M S 5 7 d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n N l c n R f b G 9 n L 0 F 1 d G 9 S Z W 1 v d m V k Q 2 9 s d W 1 u c z E u e 2 x p c 3 Q g c 2 l 6 Z S w w f S Z x d W 9 0 O y w m c X V v d D t T Z W N 0 a W 9 u M S 9 J b n N l c n R f b G 9 n L 0 F 1 d G 9 S Z W 1 v d m V k Q 2 9 s d W 1 u c z E u e 3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c 2 V y d F 9 s b 2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X 2 x v Z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F 9 s b 2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b G x f b G 9 n J T I w N y 0 z L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b n N l c n R f b G 9 n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1 N o Z W x s X 2 x v Z 1 8 3 X z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3 O j A 4 O j M z L j E x N z M w N D Z a I i A v P j x F b n R y e S B U e X B l P S J G a W x s Q 2 9 s d W 1 u V H l w Z X M i I F Z h b H V l P S J z Q X d N P S I g L z 4 8 R W 5 0 c n k g V H l w Z T 0 i R m l s b E N v b H V t b k 5 h b W V z I i B W Y W x 1 Z T 0 i c 1 s m c X V v d D t s a X N 0 I H N p e m U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x s X 2 x v Z y A 3 L T M t M S 9 B d X R v U m V t b 3 Z l Z E N v b H V t b n M x L n t s a X N 0 I H N p e m U s M H 0 m c X V v d D s s J n F 1 b 3 Q 7 U 2 V j d G l v b j E v U 2 h l b G x f b G 9 n I D c t M y 0 x L 0 F 1 d G 9 S Z W 1 v d m V k Q 2 9 s d W 1 u c z E u e 3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b G x f b G 9 n I D c t M y 0 x L 0 F 1 d G 9 S Z W 1 v d m V k Q 2 9 s d W 1 u c z E u e 2 x p c 3 Q g c 2 l 6 Z S w w f S Z x d W 9 0 O y w m c X V v d D t T Z W N 0 a W 9 u M S 9 T a G V s b F 9 s b 2 c g N y 0 z L T E v Q X V 0 b 1 J l b W 9 2 Z W R D b 2 x 1 b W 5 z M S 5 7 d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b G x f b G 9 n J T I w N y 0 z L T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b G x f b G 9 n J T I w N y 0 z L T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s b F 9 s b 2 c l M j A 3 L T M t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s b F 9 s b 2 d f c G F y Y W x s Z W w l M j A 3 L T M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u c 2 V y d F 9 s b 2 c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U 2 h l b G x f b G 9 n X 3 B h c m F s b G V s X z d f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c 6 M D k 6 M T Y u O T c 2 M z Y 2 N 1 o i I C 8 + P E V u d H J 5 I F R 5 c G U 9 I k Z p b G x D b 2 x 1 b W 5 U e X B l c y I g V m F s d W U 9 I n N B d 0 0 9 I i A v P j x F b n R y e S B U e X B l P S J G a W x s Q 2 9 s d W 1 u T m F t Z X M i I F Z h b H V l P S J z W y Z x d W 9 0 O 2 x p c 3 Q g c 2 l 6 Z S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b G x f b G 9 n X 3 B h c m F s b G V s I D c t M y 0 x L 0 F 1 d G 9 S Z W 1 v d m V k Q 2 9 s d W 1 u c z E u e 2 x p c 3 Q g c 2 l 6 Z S w w f S Z x d W 9 0 O y w m c X V v d D t T Z W N 0 a W 9 u M S 9 T a G V s b F 9 s b 2 d f c G F y Y W x s Z W w g N y 0 z L T E v Q X V 0 b 1 J l b W 9 2 Z W R D b 2 x 1 b W 5 z M S 5 7 d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s b F 9 s b 2 d f c G F y Y W x s Z W w g N y 0 z L T E v Q X V 0 b 1 J l b W 9 2 Z W R D b 2 x 1 b W 5 z M S 5 7 b G l z d C B z a X p l L D B 9 J n F 1 b 3 Q 7 L C Z x d W 9 0 O 1 N l Y 3 R p b 2 4 x L 1 N o Z W x s X 2 x v Z 1 9 w Y X J h b G x l b C A 3 L T M t M S 9 B d X R v U m V t b 3 Z l Z E N v b H V t b n M x L n t 0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s b F 9 s b 2 d f c G F y Y W x s Z W w l M j A 3 L T M t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s b F 9 s b 2 d f c G F y Y W x s Z W w l M j A 3 L T M t M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x s X 2 x v Z 1 9 w Y X J h b G x l b C U y M D c t M y 0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x s X 2 x v Z y U y M D k t N i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W 5 z Z X J 0 X 2 x v Z y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k Z p b G x U Y X J n Z X Q i I F Z h b H V l P S J z U 2 h l b G x f b G 9 n X z l f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c 6 M D k 6 N D I u M T Q 0 N T U z N 1 o i I C 8 + P E V u d H J 5 I F R 5 c G U 9 I k Z p b G x D b 2 x 1 b W 5 U e X B l c y I g V m F s d W U 9 I n N B d 0 0 9 I i A v P j x F b n R y e S B U e X B l P S J G a W x s Q 2 9 s d W 1 u T m F t Z X M i I F Z h b H V l P S J z W y Z x d W 9 0 O 2 x p c 3 Q g c 2 l 6 Z S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b G x f b G 9 n I D k t N i 0 x L 0 F 1 d G 9 S Z W 1 v d m V k Q 2 9 s d W 1 u c z E u e 2 x p c 3 Q g c 2 l 6 Z S w w f S Z x d W 9 0 O y w m c X V v d D t T Z W N 0 a W 9 u M S 9 T a G V s b F 9 s b 2 c g O S 0 2 L T E v Q X V 0 b 1 J l b W 9 2 Z W R D b 2 x 1 b W 5 z M S 5 7 d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s b F 9 s b 2 c g O S 0 2 L T E v Q X V 0 b 1 J l b W 9 2 Z W R D b 2 x 1 b W 5 z M S 5 7 b G l z d C B z a X p l L D B 9 J n F 1 b 3 Q 7 L C Z x d W 9 0 O 1 N l Y 3 R p b 2 4 x L 1 N o Z W x s X 2 x v Z y A 5 L T Y t M S 9 B d X R v U m V t b 3 Z l Z E N v b H V t b n M x L n t 0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s b F 9 s b 2 c l M j A 5 L T Y t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s b F 9 s b 2 c l M j A 5 L T Y t M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x s X 2 x v Z y U y M D k t N i 0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x s X 2 x v Z 1 9 w Y X J h b G x l b C U y M D k t N i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W 5 z Z X J 0 X 2 x v Z y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U 2 h l b G x f b G 9 n X 3 B h c m F s b G V s X z l f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c 6 M D k 6 N T k u N z I z M T c y N F o i I C 8 + P E V u d H J 5 I F R 5 c G U 9 I k Z p b G x D b 2 x 1 b W 5 U e X B l c y I g V m F s d W U 9 I n N B d 0 0 9 I i A v P j x F b n R y e S B U e X B l P S J G a W x s Q 2 9 s d W 1 u T m F t Z X M i I F Z h b H V l P S J z W y Z x d W 9 0 O 2 x p c 3 Q g c 2 l 6 Z S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b G x f b G 9 n X 3 B h c m F s b G V s I D k t N i 0 x L 0 F 1 d G 9 S Z W 1 v d m V k Q 2 9 s d W 1 u c z E u e 2 x p c 3 Q g c 2 l 6 Z S w w f S Z x d W 9 0 O y w m c X V v d D t T Z W N 0 a W 9 u M S 9 T a G V s b F 9 s b 2 d f c G F y Y W x s Z W w g O S 0 2 L T E v Q X V 0 b 1 J l b W 9 2 Z W R D b 2 x 1 b W 5 z M S 5 7 d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s b F 9 s b 2 d f c G F y Y W x s Z W w g O S 0 2 L T E v Q X V 0 b 1 J l b W 9 2 Z W R D b 2 x 1 b W 5 z M S 5 7 b G l z d C B z a X p l L D B 9 J n F 1 b 3 Q 7 L C Z x d W 9 0 O 1 N l Y 3 R p b 2 4 x L 1 N o Z W x s X 2 x v Z 1 9 w Y X J h b G x l b C A 5 L T Y t M S 9 B d X R v U m V t b 3 Z l Z E N v b H V t b n M x L n t 0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s b F 9 s b 2 d f c G F y Y W x s Z W w l M j A 5 L T Y t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s b F 9 s b 2 d f c G F y Y W x s Z W w l M j A 5 L T Y t M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x s X 2 x v Z 1 9 w Y X J h b G x l b C U y M D k t N i 0 x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f m + l v 9 y i Q J E 6 L m 9 U G B z t A A A A A A I A A A A A A B B m A A A A A Q A A I A A A A G b n z 9 5 p v 7 s w K O 9 f U L z j 2 S C G 3 e U Q + k 7 o c B 9 3 8 o I p E X 8 G A A A A A A 6 A A A A A A g A A I A A A A I Q v R 4 8 T J p K v 0 Z 8 X g X b A P w v + p r f B + T u d X g c d 8 A 4 h G k t 6 U A A A A P l D M F 7 a E v L C w n R x 3 U G f E t v p l + e v c q 4 U d d D q E W R B U c 3 S g M 1 L q o w b 2 N n L 0 N y C Q t H U + H j t j R b z u P B B Z o r U d T p Y u u / u n F C O 0 0 n D P k x L u / H T U c S e Q A A A A K P F t g J s V S F G h L g L k i S C R U 4 t g I C 8 s Z S x Y 3 q o M m Q n x h c 0 J P G m b O A V e Q + P 4 p v P 3 E S 4 Q k H P F g 2 N L b g H A O D 6 7 j B Q 8 E c = < / D a t a M a s h u p > 
</file>

<file path=customXml/itemProps1.xml><?xml version="1.0" encoding="utf-8"?>
<ds:datastoreItem xmlns:ds="http://schemas.openxmlformats.org/officeDocument/2006/customXml" ds:itemID="{A75A72F8-64D4-4556-AE65-406A1C694D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Insert_log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Pezda</dc:creator>
  <cp:lastModifiedBy>User</cp:lastModifiedBy>
  <dcterms:created xsi:type="dcterms:W3CDTF">2015-06-05T18:19:34Z</dcterms:created>
  <dcterms:modified xsi:type="dcterms:W3CDTF">2022-12-19T17:50:15Z</dcterms:modified>
</cp:coreProperties>
</file>