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总表" sheetId="1" r:id="rId1"/>
    <sheet name="主角" sheetId="2" r:id="rId2"/>
    <sheet name="场景" sheetId="3" r:id="rId3"/>
    <sheet name="英雄" sheetId="4" r:id="rId4"/>
    <sheet name="敌人" sheetId="5" r:id="rId5"/>
    <sheet name="NPC" sheetId="12" r:id="rId6"/>
    <sheet name="主武器" sheetId="6" r:id="rId7"/>
    <sheet name="副武器" sheetId="7" r:id="rId8"/>
    <sheet name="地面陷阱" sheetId="8" r:id="rId9"/>
    <sheet name="道具" sheetId="9" r:id="rId10"/>
    <sheet name="装备" sheetId="10" r:id="rId1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b/>
            <sz val="9"/>
            <rFont val="宋体"/>
            <charset val="134"/>
          </rPr>
          <t xml:space="preserve">没有图标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没有图标
</t>
        </r>
      </text>
    </comment>
  </commentList>
</comments>
</file>

<file path=xl/sharedStrings.xml><?xml version="1.0" encoding="utf-8"?>
<sst xmlns="http://schemas.openxmlformats.org/spreadsheetml/2006/main" count="309" uniqueCount="197">
  <si>
    <t>主角</t>
  </si>
  <si>
    <t>主角价格</t>
  </si>
  <si>
    <t>关卡场景</t>
  </si>
  <si>
    <t>关卡价格</t>
  </si>
  <si>
    <t>英雄</t>
  </si>
  <si>
    <t>英雄价格</t>
  </si>
  <si>
    <t>敌人</t>
  </si>
  <si>
    <t>敌人价格</t>
  </si>
  <si>
    <t>NPC</t>
  </si>
  <si>
    <t>NPC价格</t>
  </si>
  <si>
    <t>主武器</t>
  </si>
  <si>
    <t>主武器价格</t>
  </si>
  <si>
    <t>副武器</t>
  </si>
  <si>
    <t>副武器价格</t>
  </si>
  <si>
    <t>地面陷阱</t>
  </si>
  <si>
    <t>陷阱价格</t>
  </si>
  <si>
    <t>道具</t>
  </si>
  <si>
    <t>道具价格</t>
  </si>
  <si>
    <t>技能</t>
  </si>
  <si>
    <t>技能价格</t>
  </si>
  <si>
    <t>装备</t>
  </si>
  <si>
    <t>装备价格</t>
  </si>
  <si>
    <t>2个主角</t>
  </si>
  <si>
    <t>5种场景类型</t>
  </si>
  <si>
    <t>21个英雄</t>
  </si>
  <si>
    <t>40个敌人</t>
  </si>
  <si>
    <t>10个NPC</t>
  </si>
  <si>
    <t>12把主武器</t>
  </si>
  <si>
    <t>10种副武器</t>
  </si>
  <si>
    <t>11种陷阱</t>
  </si>
  <si>
    <t>30种道具材料</t>
  </si>
  <si>
    <t>总英雄技能x105</t>
  </si>
  <si>
    <t>已计算到英雄</t>
  </si>
  <si>
    <t>40个装备图标</t>
  </si>
  <si>
    <t>女主角</t>
  </si>
  <si>
    <t>城市</t>
  </si>
  <si>
    <t>19人类</t>
  </si>
  <si>
    <t>28个普通怪</t>
  </si>
  <si>
    <t>自动步枪</t>
  </si>
  <si>
    <t>手雷</t>
  </si>
  <si>
    <t>地面火</t>
  </si>
  <si>
    <t>火力增强1</t>
  </si>
  <si>
    <t>1个英雄技能x5</t>
  </si>
  <si>
    <t>护甲图标x20</t>
  </si>
  <si>
    <t>男主角</t>
  </si>
  <si>
    <t>警察局室内</t>
  </si>
  <si>
    <t>2非人类</t>
  </si>
  <si>
    <t>12个Boss</t>
  </si>
  <si>
    <t>火箭弹</t>
  </si>
  <si>
    <t>移动电锯</t>
  </si>
  <si>
    <t>火力增强2</t>
  </si>
  <si>
    <t>饰品图标x20</t>
  </si>
  <si>
    <t>工厂</t>
  </si>
  <si>
    <t>散射枪</t>
  </si>
  <si>
    <t>地雷</t>
  </si>
  <si>
    <t>电网</t>
  </si>
  <si>
    <t>快速1</t>
  </si>
  <si>
    <t>下水道</t>
  </si>
  <si>
    <t>激光枪</t>
  </si>
  <si>
    <t>回力标</t>
  </si>
  <si>
    <t>地刺</t>
  </si>
  <si>
    <t>快速2</t>
  </si>
  <si>
    <t>别墅室内（洋馆）</t>
  </si>
  <si>
    <t>火炎发射器</t>
  </si>
  <si>
    <t>捕兽夹</t>
  </si>
  <si>
    <t>地电网</t>
  </si>
  <si>
    <t>保护盾</t>
  </si>
  <si>
    <t>火箭筒</t>
  </si>
  <si>
    <t>副武器6</t>
  </si>
  <si>
    <t>救援点</t>
  </si>
  <si>
    <t>激光枪X</t>
  </si>
  <si>
    <t>副武器7</t>
  </si>
  <si>
    <t>传送器</t>
  </si>
  <si>
    <t>变形1</t>
  </si>
  <si>
    <t>狙击枪</t>
  </si>
  <si>
    <t>副武器8</t>
  </si>
  <si>
    <t>炮塔</t>
  </si>
  <si>
    <t>变形2</t>
  </si>
  <si>
    <t>电链枪</t>
  </si>
  <si>
    <t>副武器9</t>
  </si>
  <si>
    <t>信标</t>
  </si>
  <si>
    <t>加生命值1</t>
  </si>
  <si>
    <t>霰弹枪</t>
  </si>
  <si>
    <t>副武器10</t>
  </si>
  <si>
    <t>减速电塔</t>
  </si>
  <si>
    <t>加生命值2</t>
  </si>
  <si>
    <t>十字弩</t>
  </si>
  <si>
    <t>爆炸油桶</t>
  </si>
  <si>
    <t>导弹枪</t>
  </si>
  <si>
    <t>材料图标x20</t>
  </si>
  <si>
    <t>修改时间</t>
  </si>
  <si>
    <t>价格总计</t>
  </si>
  <si>
    <t>原画设定</t>
  </si>
  <si>
    <t>模型</t>
  </si>
  <si>
    <t>动作</t>
  </si>
  <si>
    <t>8000/个</t>
  </si>
  <si>
    <t>12000/个</t>
  </si>
  <si>
    <t>400/个</t>
  </si>
  <si>
    <t>24个</t>
  </si>
  <si>
    <t>原画物件拆分</t>
  </si>
  <si>
    <t>35000/张</t>
  </si>
  <si>
    <t>3000/个建筑 800/个道具</t>
  </si>
  <si>
    <t>150000/场景</t>
  </si>
  <si>
    <t>1.主要建筑15种左右
2.物件道具15种左右</t>
  </si>
  <si>
    <t>设定立绘细化</t>
  </si>
  <si>
    <t>技能特效</t>
  </si>
  <si>
    <t>5800/个</t>
  </si>
  <si>
    <t>3000/个</t>
  </si>
  <si>
    <t>6400/个</t>
  </si>
  <si>
    <t>800/个</t>
  </si>
  <si>
    <t>人类1</t>
  </si>
  <si>
    <t>1.待机
2.移动
3.普通攻击
4.技能攻击
5.受击
6.死亡
共6个</t>
  </si>
  <si>
    <t>5个</t>
  </si>
  <si>
    <t>人类2</t>
  </si>
  <si>
    <t>人类3</t>
  </si>
  <si>
    <t>人类4</t>
  </si>
  <si>
    <t>人类5</t>
  </si>
  <si>
    <t>人类6</t>
  </si>
  <si>
    <t>人类7</t>
  </si>
  <si>
    <t>人类8</t>
  </si>
  <si>
    <t>人类9</t>
  </si>
  <si>
    <t>人类10</t>
  </si>
  <si>
    <t>人类11</t>
  </si>
  <si>
    <t>人类12</t>
  </si>
  <si>
    <t>人类13</t>
  </si>
  <si>
    <t>人类14</t>
  </si>
  <si>
    <t>人类15</t>
  </si>
  <si>
    <t>人类16</t>
  </si>
  <si>
    <t>人类17</t>
  </si>
  <si>
    <t>人类18</t>
  </si>
  <si>
    <t>人类19</t>
  </si>
  <si>
    <t>非人类1</t>
  </si>
  <si>
    <t>非人类2</t>
  </si>
  <si>
    <t>特效</t>
  </si>
  <si>
    <t>3500/个</t>
  </si>
  <si>
    <t>3200/个</t>
  </si>
  <si>
    <t>普通敌人1</t>
  </si>
  <si>
    <t>1.待机
2.移动
3.普通攻击
4.特殊攻击
5.受击
6.死亡
共6个</t>
  </si>
  <si>
    <t>2个</t>
  </si>
  <si>
    <t>普通敌人2</t>
  </si>
  <si>
    <t>普通敌人3</t>
  </si>
  <si>
    <t>普通敌人4</t>
  </si>
  <si>
    <t>普通敌人5</t>
  </si>
  <si>
    <t>普通敌人6</t>
  </si>
  <si>
    <t>普通敌人7</t>
  </si>
  <si>
    <t>普通敌人8</t>
  </si>
  <si>
    <t>普通敌人9</t>
  </si>
  <si>
    <t>普通敌人10</t>
  </si>
  <si>
    <t>普通敌人11</t>
  </si>
  <si>
    <t>普通敌人12</t>
  </si>
  <si>
    <t>普通敌人13</t>
  </si>
  <si>
    <t>普通敌人14</t>
  </si>
  <si>
    <t>普通敌人15</t>
  </si>
  <si>
    <t>普通敌人16</t>
  </si>
  <si>
    <t>普通敌人17</t>
  </si>
  <si>
    <t>普通敌人18</t>
  </si>
  <si>
    <t>普通敌人19</t>
  </si>
  <si>
    <t>普通敌人20</t>
  </si>
  <si>
    <t>普通敌人21</t>
  </si>
  <si>
    <t>普通敌人22</t>
  </si>
  <si>
    <t>普通敌人23</t>
  </si>
  <si>
    <t>普通敌人24</t>
  </si>
  <si>
    <t>普通敌人25</t>
  </si>
  <si>
    <t>普通敌人26</t>
  </si>
  <si>
    <t>普通敌人27</t>
  </si>
  <si>
    <t>普通敌人28</t>
  </si>
  <si>
    <t>BOSS敌人29</t>
  </si>
  <si>
    <r>
      <rPr>
        <sz val="11"/>
        <color theme="1"/>
        <rFont val="Tahoma"/>
        <charset val="134"/>
      </rPr>
      <t>5800/</t>
    </r>
    <r>
      <rPr>
        <sz val="11"/>
        <color theme="1"/>
        <rFont val="宋体"/>
        <charset val="134"/>
      </rPr>
      <t>个</t>
    </r>
  </si>
  <si>
    <t>BOSS敌人30</t>
  </si>
  <si>
    <t>BOSS敌人31</t>
  </si>
  <si>
    <t>BOSS敌人32</t>
  </si>
  <si>
    <t>BOSS敌人33</t>
  </si>
  <si>
    <t>BOSS敌人34</t>
  </si>
  <si>
    <t>BOSS敌人35</t>
  </si>
  <si>
    <t>BOSS敌人36</t>
  </si>
  <si>
    <t>BOSS敌人37</t>
  </si>
  <si>
    <t>BOSS敌人38</t>
  </si>
  <si>
    <t>BOSS敌人39</t>
  </si>
  <si>
    <t>BOSS敌人40</t>
  </si>
  <si>
    <t>图标</t>
  </si>
  <si>
    <t>老奶奶</t>
  </si>
  <si>
    <t>1.待机
2.移动
3.职业动作
4.场景互动动作
共4个</t>
  </si>
  <si>
    <t>1个</t>
  </si>
  <si>
    <t>老头</t>
  </si>
  <si>
    <t>小孩</t>
  </si>
  <si>
    <t>工人</t>
  </si>
  <si>
    <t>商人</t>
  </si>
  <si>
    <t>医生</t>
  </si>
  <si>
    <t>博士</t>
  </si>
  <si>
    <t>厨师</t>
  </si>
  <si>
    <t>白领</t>
  </si>
  <si>
    <t>战士</t>
  </si>
  <si>
    <t>1000/个</t>
  </si>
  <si>
    <t>1600/个</t>
  </si>
  <si>
    <t>1000/套</t>
  </si>
  <si>
    <t>护甲x20</t>
  </si>
  <si>
    <t>饰品x20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</si>
</sst>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Tahoma"/>
      <charset val="134"/>
    </font>
    <font>
      <sz val="11"/>
      <color theme="1"/>
      <name val="黑体"/>
      <charset val="134"/>
    </font>
    <font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0" xfId="49" applyFont="1" applyAlignment="1">
      <alignment horizontal="center"/>
    </xf>
    <xf numFmtId="0" fontId="1" fillId="0" borderId="1" xfId="0" applyFont="1" applyBorder="1"/>
    <xf numFmtId="0" fontId="1" fillId="0" borderId="0" xfId="49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50" applyFont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Fill="1"/>
    <xf numFmtId="0" fontId="2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selection activeCell="H32" sqref="H32"/>
    </sheetView>
  </sheetViews>
  <sheetFormatPr defaultColWidth="9" defaultRowHeight="13.5"/>
  <cols>
    <col min="1" max="2" width="9.375" style="1" customWidth="1"/>
    <col min="3" max="3" width="18.25" style="1" customWidth="1"/>
    <col min="4" max="4" width="9.375" style="1" customWidth="1"/>
    <col min="5" max="5" width="9.5" style="1" customWidth="1"/>
    <col min="6" max="6" width="9.375" style="1" customWidth="1"/>
    <col min="7" max="7" width="11.5" style="1" customWidth="1"/>
    <col min="8" max="8" width="9.375" style="1" customWidth="1"/>
    <col min="9" max="9" width="9.5" style="1" customWidth="1"/>
    <col min="10" max="10" width="8.375" style="1" customWidth="1"/>
    <col min="11" max="14" width="11.5" style="1" customWidth="1"/>
    <col min="15" max="15" width="9.5" style="1" customWidth="1"/>
    <col min="16" max="16" width="9.375" style="1" customWidth="1"/>
    <col min="17" max="17" width="13.75" style="1" customWidth="1"/>
    <col min="18" max="18" width="9.375" style="1" customWidth="1"/>
    <col min="19" max="19" width="17.375" style="1" customWidth="1"/>
    <col min="20" max="20" width="13.75" style="1" customWidth="1"/>
    <col min="21" max="21" width="11.875" style="1" customWidth="1"/>
    <col min="22" max="16384" width="9" style="1"/>
  </cols>
  <sheetData>
    <row r="1" spans="1:2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3" spans="1:22">
      <c r="A3" s="1" t="s">
        <v>22</v>
      </c>
      <c r="B3" s="1">
        <v>59200</v>
      </c>
      <c r="C3" s="1" t="s">
        <v>23</v>
      </c>
      <c r="D3" s="1">
        <v>925000</v>
      </c>
      <c r="E3" s="1" t="s">
        <v>24</v>
      </c>
      <c r="F3" s="1">
        <v>453600</v>
      </c>
      <c r="G3" s="1" t="s">
        <v>25</v>
      </c>
      <c r="H3" s="1">
        <f>H4+H5</f>
        <v>486800</v>
      </c>
      <c r="I3" s="1" t="s">
        <v>26</v>
      </c>
      <c r="J3" s="1">
        <v>110000</v>
      </c>
      <c r="K3" s="1" t="s">
        <v>27</v>
      </c>
      <c r="L3" s="9">
        <v>48000</v>
      </c>
      <c r="M3" s="1" t="s">
        <v>28</v>
      </c>
      <c r="N3" s="1">
        <v>20000</v>
      </c>
      <c r="O3" s="1" t="s">
        <v>29</v>
      </c>
      <c r="P3" s="1">
        <v>26400</v>
      </c>
      <c r="Q3" s="1" t="s">
        <v>30</v>
      </c>
      <c r="R3" s="4">
        <v>60000</v>
      </c>
      <c r="S3" s="1" t="s">
        <v>31</v>
      </c>
      <c r="T3" s="1" t="s">
        <v>32</v>
      </c>
      <c r="U3" s="1" t="s">
        <v>33</v>
      </c>
      <c r="V3" s="1">
        <v>16000</v>
      </c>
    </row>
    <row r="4" spans="1:21">
      <c r="A4" s="1" t="s">
        <v>34</v>
      </c>
      <c r="C4" s="1" t="s">
        <v>35</v>
      </c>
      <c r="E4" s="1" t="s">
        <v>36</v>
      </c>
      <c r="G4" s="1" t="s">
        <v>37</v>
      </c>
      <c r="H4" s="1">
        <v>299600</v>
      </c>
      <c r="K4" s="9" t="s">
        <v>38</v>
      </c>
      <c r="L4" s="9"/>
      <c r="M4" s="1" t="s">
        <v>39</v>
      </c>
      <c r="O4" s="1" t="s">
        <v>40</v>
      </c>
      <c r="P4" s="4"/>
      <c r="Q4" s="4" t="s">
        <v>41</v>
      </c>
      <c r="R4" s="4"/>
      <c r="S4" s="1" t="s">
        <v>42</v>
      </c>
      <c r="U4" s="1" t="s">
        <v>43</v>
      </c>
    </row>
    <row r="5" spans="1:21">
      <c r="A5" s="1" t="s">
        <v>44</v>
      </c>
      <c r="C5" s="1" t="s">
        <v>45</v>
      </c>
      <c r="E5" s="1" t="s">
        <v>46</v>
      </c>
      <c r="G5" s="1" t="s">
        <v>47</v>
      </c>
      <c r="H5" s="1">
        <v>187200</v>
      </c>
      <c r="K5" s="9" t="s">
        <v>38</v>
      </c>
      <c r="L5" s="9"/>
      <c r="M5" s="1" t="s">
        <v>48</v>
      </c>
      <c r="O5" s="6" t="s">
        <v>49</v>
      </c>
      <c r="P5" s="4"/>
      <c r="Q5" s="4" t="s">
        <v>50</v>
      </c>
      <c r="R5" s="4"/>
      <c r="U5" s="1" t="s">
        <v>51</v>
      </c>
    </row>
    <row r="6" spans="3:18">
      <c r="C6" s="1" t="s">
        <v>52</v>
      </c>
      <c r="K6" s="9" t="s">
        <v>53</v>
      </c>
      <c r="L6" s="9"/>
      <c r="M6" s="1" t="s">
        <v>54</v>
      </c>
      <c r="O6" s="6" t="s">
        <v>55</v>
      </c>
      <c r="P6" s="4"/>
      <c r="Q6" s="4" t="s">
        <v>56</v>
      </c>
      <c r="R6" s="4"/>
    </row>
    <row r="7" spans="3:18">
      <c r="C7" s="1" t="s">
        <v>57</v>
      </c>
      <c r="K7" s="9" t="s">
        <v>58</v>
      </c>
      <c r="L7" s="9"/>
      <c r="M7" s="1" t="s">
        <v>59</v>
      </c>
      <c r="O7" s="6" t="s">
        <v>60</v>
      </c>
      <c r="P7" s="4"/>
      <c r="Q7" s="4" t="s">
        <v>61</v>
      </c>
      <c r="R7" s="4"/>
    </row>
    <row r="8" spans="3:18">
      <c r="C8" s="1" t="s">
        <v>62</v>
      </c>
      <c r="K8" s="9" t="s">
        <v>63</v>
      </c>
      <c r="L8" s="9"/>
      <c r="M8" s="1" t="s">
        <v>64</v>
      </c>
      <c r="O8" s="6" t="s">
        <v>65</v>
      </c>
      <c r="P8" s="4"/>
      <c r="Q8" s="4" t="s">
        <v>66</v>
      </c>
      <c r="R8" s="4"/>
    </row>
    <row r="9" spans="11:18">
      <c r="K9" s="9" t="s">
        <v>67</v>
      </c>
      <c r="L9" s="9"/>
      <c r="M9" s="1" t="s">
        <v>68</v>
      </c>
      <c r="O9" s="6" t="s">
        <v>69</v>
      </c>
      <c r="P9" s="4"/>
      <c r="Q9" s="4" t="s">
        <v>54</v>
      </c>
      <c r="R9" s="4"/>
    </row>
    <row r="10" spans="11:18">
      <c r="K10" s="9" t="s">
        <v>70</v>
      </c>
      <c r="L10" s="9"/>
      <c r="M10" s="1" t="s">
        <v>71</v>
      </c>
      <c r="O10" s="6" t="s">
        <v>72</v>
      </c>
      <c r="Q10" s="4" t="s">
        <v>73</v>
      </c>
      <c r="R10" s="4"/>
    </row>
    <row r="11" spans="11:18">
      <c r="K11" s="9" t="s">
        <v>74</v>
      </c>
      <c r="L11" s="9"/>
      <c r="M11" s="1" t="s">
        <v>75</v>
      </c>
      <c r="O11" s="1" t="s">
        <v>76</v>
      </c>
      <c r="Q11" s="4" t="s">
        <v>77</v>
      </c>
      <c r="R11" s="4"/>
    </row>
    <row r="12" spans="11:18">
      <c r="K12" s="9" t="s">
        <v>78</v>
      </c>
      <c r="L12" s="9"/>
      <c r="M12" s="1" t="s">
        <v>79</v>
      </c>
      <c r="O12" s="1" t="s">
        <v>80</v>
      </c>
      <c r="Q12" s="4" t="s">
        <v>81</v>
      </c>
      <c r="R12" s="4"/>
    </row>
    <row r="13" spans="11:17">
      <c r="K13" s="9" t="s">
        <v>82</v>
      </c>
      <c r="L13" s="9"/>
      <c r="M13" s="1" t="s">
        <v>83</v>
      </c>
      <c r="O13" s="1" t="s">
        <v>84</v>
      </c>
      <c r="Q13" s="4" t="s">
        <v>85</v>
      </c>
    </row>
    <row r="14" spans="11:15">
      <c r="K14" s="9" t="s">
        <v>86</v>
      </c>
      <c r="L14" s="9"/>
      <c r="O14" s="1" t="s">
        <v>87</v>
      </c>
    </row>
    <row r="15" spans="11:17">
      <c r="K15" s="9" t="s">
        <v>88</v>
      </c>
      <c r="L15" s="9"/>
      <c r="Q15" s="1" t="s">
        <v>89</v>
      </c>
    </row>
    <row r="16" spans="11:12">
      <c r="K16" s="9"/>
      <c r="L16" s="9"/>
    </row>
    <row r="18" spans="11:12">
      <c r="K18" s="9"/>
      <c r="L18" s="9"/>
    </row>
    <row r="19" spans="11:12">
      <c r="K19" s="9"/>
      <c r="L19" s="9"/>
    </row>
    <row r="20" spans="11:12">
      <c r="K20" s="9"/>
      <c r="L20" s="9"/>
    </row>
    <row r="25" ht="6" customHeight="1"/>
    <row r="26" hidden="1"/>
    <row r="27" hidden="1"/>
    <row r="28" hidden="1"/>
    <row r="30" ht="46" customHeight="1" spans="1:4">
      <c r="A30" s="18" t="s">
        <v>90</v>
      </c>
      <c r="B30" s="18">
        <v>20210415</v>
      </c>
      <c r="C30" s="19" t="s">
        <v>91</v>
      </c>
      <c r="D30" s="19">
        <f>B3+D3+F3+H3+J3+L3+N3+P3+R3+V3</f>
        <v>2205000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J17" sqref="J17"/>
    </sheetView>
  </sheetViews>
  <sheetFormatPr defaultColWidth="9" defaultRowHeight="14.25" outlineLevelCol="7"/>
  <cols>
    <col min="1" max="1" width="12.625" customWidth="1"/>
    <col min="2" max="3" width="8.625" customWidth="1"/>
  </cols>
  <sheetData>
    <row r="1" spans="1:5">
      <c r="A1" s="1" t="s">
        <v>16</v>
      </c>
      <c r="B1" s="2" t="s">
        <v>179</v>
      </c>
      <c r="C1" s="2" t="s">
        <v>93</v>
      </c>
      <c r="D1" s="2" t="s">
        <v>133</v>
      </c>
      <c r="E1" s="2"/>
    </row>
    <row r="2" spans="1:8">
      <c r="A2" s="1"/>
      <c r="B2" s="2" t="s">
        <v>97</v>
      </c>
      <c r="C2" s="2" t="s">
        <v>109</v>
      </c>
      <c r="D2" s="2" t="s">
        <v>109</v>
      </c>
      <c r="E2" s="2"/>
      <c r="F2" s="3">
        <v>400</v>
      </c>
      <c r="G2" s="3">
        <v>800</v>
      </c>
      <c r="H2" s="3">
        <v>800</v>
      </c>
    </row>
    <row r="3" spans="1:8">
      <c r="A3" s="4" t="s">
        <v>41</v>
      </c>
      <c r="B3" s="2"/>
      <c r="C3" s="2"/>
      <c r="D3" s="2"/>
      <c r="E3" s="2"/>
      <c r="F3" s="3"/>
      <c r="G3" s="3"/>
      <c r="H3" s="3">
        <f>F2+G2+H2</f>
        <v>2000</v>
      </c>
    </row>
    <row r="4" spans="1:5">
      <c r="A4" s="4" t="s">
        <v>50</v>
      </c>
      <c r="B4" s="2"/>
      <c r="C4" s="2"/>
      <c r="D4" s="2"/>
      <c r="E4" s="2"/>
    </row>
    <row r="5" spans="1:8">
      <c r="A5" s="4" t="s">
        <v>56</v>
      </c>
      <c r="B5" s="2"/>
      <c r="C5" s="2"/>
      <c r="D5" s="2"/>
      <c r="E5" s="2"/>
      <c r="H5" s="3">
        <v>30</v>
      </c>
    </row>
    <row r="6" spans="1:8">
      <c r="A6" s="4" t="s">
        <v>61</v>
      </c>
      <c r="B6" s="2"/>
      <c r="C6" s="2"/>
      <c r="D6" s="2"/>
      <c r="E6" s="2"/>
      <c r="H6" s="3">
        <f>H3*H5</f>
        <v>60000</v>
      </c>
    </row>
    <row r="7" spans="1:5">
      <c r="A7" s="4" t="s">
        <v>66</v>
      </c>
      <c r="B7" s="2"/>
      <c r="C7" s="2"/>
      <c r="D7" s="2"/>
      <c r="E7" s="2"/>
    </row>
    <row r="8" spans="1:5">
      <c r="A8" s="4" t="s">
        <v>54</v>
      </c>
      <c r="B8" s="2"/>
      <c r="C8" s="2"/>
      <c r="D8" s="2"/>
      <c r="E8" s="2"/>
    </row>
    <row r="9" spans="1:5">
      <c r="A9" s="4" t="s">
        <v>73</v>
      </c>
      <c r="B9" s="2"/>
      <c r="C9" s="2"/>
      <c r="D9" s="2"/>
      <c r="E9" s="2"/>
    </row>
    <row r="10" spans="1:5">
      <c r="A10" s="4" t="s">
        <v>77</v>
      </c>
      <c r="B10" s="2"/>
      <c r="C10" s="2"/>
      <c r="D10" s="2"/>
      <c r="E10" s="2"/>
    </row>
    <row r="11" spans="1:5">
      <c r="A11" s="4" t="s">
        <v>81</v>
      </c>
      <c r="B11" s="2"/>
      <c r="C11" s="2"/>
      <c r="D11" s="2"/>
      <c r="E11" s="2"/>
    </row>
    <row r="12" spans="1:5">
      <c r="A12" s="4" t="s">
        <v>85</v>
      </c>
      <c r="B12" s="2"/>
      <c r="C12" s="2"/>
      <c r="D12" s="2"/>
      <c r="E12" s="2"/>
    </row>
    <row r="13" spans="1:5">
      <c r="A13" s="1"/>
      <c r="B13" s="2"/>
      <c r="C13" s="2"/>
      <c r="D13" s="2"/>
      <c r="E13" s="2"/>
    </row>
    <row r="14" spans="1:5">
      <c r="A14" s="1" t="s">
        <v>89</v>
      </c>
      <c r="B14" s="2"/>
      <c r="C14" s="2"/>
      <c r="D14" s="2"/>
      <c r="E14" s="2"/>
    </row>
    <row r="15" spans="1:5">
      <c r="A15" s="1"/>
      <c r="B15" s="2"/>
      <c r="C15" s="2"/>
      <c r="D15" s="2"/>
      <c r="E15" s="2"/>
    </row>
    <row r="16" ht="13" customHeight="1" spans="1:5">
      <c r="A16" s="1"/>
      <c r="B16" s="2"/>
      <c r="C16" s="2"/>
      <c r="D16" s="2"/>
      <c r="E16" s="2"/>
    </row>
    <row r="17" ht="13" customHeight="1" spans="1:5">
      <c r="A17" s="1"/>
      <c r="B17" s="2"/>
      <c r="C17" s="2"/>
      <c r="D17" s="2"/>
      <c r="E17" s="2"/>
    </row>
    <row r="18" ht="13" customHeight="1" spans="1:5">
      <c r="A18" s="1"/>
      <c r="B18" s="2"/>
      <c r="C18" s="2"/>
      <c r="D18" s="2"/>
      <c r="E18" s="2"/>
    </row>
    <row r="19" spans="1:5">
      <c r="A19" s="1"/>
      <c r="B19" s="2"/>
      <c r="C19" s="2"/>
      <c r="D19" s="2"/>
      <c r="E19" s="2"/>
    </row>
    <row r="20" spans="1:5">
      <c r="A20" s="1"/>
      <c r="B20" s="2"/>
      <c r="C20" s="2"/>
      <c r="D20" s="2"/>
      <c r="E20" s="2"/>
    </row>
    <row r="21" spans="2:5"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5" sqref="E5"/>
    </sheetView>
  </sheetViews>
  <sheetFormatPr defaultColWidth="9" defaultRowHeight="14.25" outlineLevelRow="3" outlineLevelCol="4"/>
  <cols>
    <col min="1" max="1" width="12.625" customWidth="1"/>
  </cols>
  <sheetData>
    <row r="1" spans="1:2">
      <c r="A1" s="1" t="s">
        <v>20</v>
      </c>
      <c r="B1" s="2" t="s">
        <v>179</v>
      </c>
    </row>
    <row r="2" spans="1:5">
      <c r="A2" s="1"/>
      <c r="B2" s="2" t="s">
        <v>97</v>
      </c>
      <c r="E2" s="3">
        <v>400</v>
      </c>
    </row>
    <row r="3" spans="1:5">
      <c r="A3" s="1" t="s">
        <v>195</v>
      </c>
      <c r="B3" s="2"/>
      <c r="E3" s="3">
        <v>40</v>
      </c>
    </row>
    <row r="4" spans="1:5">
      <c r="A4" s="1" t="s">
        <v>196</v>
      </c>
      <c r="B4" s="2"/>
      <c r="E4" s="3">
        <f>400*40</f>
        <v>16000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7" sqref="H7"/>
    </sheetView>
  </sheetViews>
  <sheetFormatPr defaultColWidth="9" defaultRowHeight="14.25" outlineLevelCol="7"/>
  <cols>
    <col min="2" max="2" width="12" customWidth="1"/>
    <col min="5" max="5" width="27.375" customWidth="1"/>
    <col min="8" max="8" width="15.25" customWidth="1"/>
  </cols>
  <sheetData>
    <row r="1" spans="1:5">
      <c r="A1" s="1" t="s">
        <v>0</v>
      </c>
      <c r="B1" s="2" t="s">
        <v>92</v>
      </c>
      <c r="C1" s="2" t="s">
        <v>93</v>
      </c>
      <c r="D1" s="2" t="s">
        <v>94</v>
      </c>
      <c r="E1" s="2"/>
    </row>
    <row r="2" spans="1:8">
      <c r="A2" s="1"/>
      <c r="B2" s="2" t="s">
        <v>95</v>
      </c>
      <c r="C2" s="2" t="s">
        <v>96</v>
      </c>
      <c r="D2" s="2" t="s">
        <v>97</v>
      </c>
      <c r="E2" s="2"/>
      <c r="F2" s="3">
        <v>8000</v>
      </c>
      <c r="G2" s="3">
        <v>12000</v>
      </c>
      <c r="H2" s="3">
        <v>400</v>
      </c>
    </row>
    <row r="3" spans="1:8">
      <c r="A3" s="1" t="s">
        <v>44</v>
      </c>
      <c r="B3" s="10"/>
      <c r="C3" s="2"/>
      <c r="D3" s="2" t="s">
        <v>98</v>
      </c>
      <c r="E3" s="2"/>
      <c r="F3" s="3"/>
      <c r="G3" s="3"/>
      <c r="H3" s="3">
        <v>24</v>
      </c>
    </row>
    <row r="4" spans="1:8">
      <c r="A4" s="1" t="s">
        <v>34</v>
      </c>
      <c r="B4" s="10"/>
      <c r="C4" s="2"/>
      <c r="D4" s="2" t="s">
        <v>98</v>
      </c>
      <c r="E4" s="2"/>
      <c r="F4" s="3"/>
      <c r="G4" s="3"/>
      <c r="H4" s="3">
        <f>(F2+G2+(H2*H3))</f>
        <v>29600</v>
      </c>
    </row>
    <row r="5" spans="1:8">
      <c r="A5" s="2"/>
      <c r="B5" s="2"/>
      <c r="C5" s="2"/>
      <c r="D5" s="2"/>
      <c r="E5" s="2"/>
      <c r="F5" s="17"/>
      <c r="G5" s="17"/>
      <c r="H5" s="17"/>
    </row>
    <row r="6" spans="1:8">
      <c r="A6" s="2"/>
      <c r="B6" s="2"/>
      <c r="C6" s="2"/>
      <c r="D6" s="2"/>
      <c r="E6" s="2"/>
      <c r="F6" s="17"/>
      <c r="G6" s="17"/>
      <c r="H6" s="3">
        <v>2</v>
      </c>
    </row>
    <row r="7" spans="1:8">
      <c r="A7" s="2"/>
      <c r="B7" s="2"/>
      <c r="C7" s="2"/>
      <c r="D7" s="2"/>
      <c r="E7" s="2"/>
      <c r="F7" s="17"/>
      <c r="G7" s="17"/>
      <c r="H7" s="3">
        <f>H4*H6</f>
        <v>59200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G6" sqref="G6"/>
    </sheetView>
  </sheetViews>
  <sheetFormatPr defaultColWidth="9" defaultRowHeight="14.25" outlineLevelCol="7"/>
  <cols>
    <col min="1" max="1" width="18.25" customWidth="1"/>
    <col min="2" max="2" width="9.375" customWidth="1"/>
    <col min="3" max="3" width="24.875" customWidth="1"/>
    <col min="4" max="4" width="11.5" customWidth="1"/>
    <col min="5" max="5" width="31.875" customWidth="1"/>
  </cols>
  <sheetData>
    <row r="1" spans="1:8">
      <c r="A1" s="1" t="s">
        <v>2</v>
      </c>
      <c r="B1" s="2" t="s">
        <v>92</v>
      </c>
      <c r="C1" s="2" t="s">
        <v>99</v>
      </c>
      <c r="D1" s="2" t="s">
        <v>93</v>
      </c>
      <c r="E1" s="2"/>
      <c r="F1" s="2"/>
      <c r="G1" s="2"/>
      <c r="H1" s="2"/>
    </row>
    <row r="2" spans="1:8">
      <c r="A2" s="1"/>
      <c r="B2" s="2" t="s">
        <v>100</v>
      </c>
      <c r="C2" s="2" t="s">
        <v>101</v>
      </c>
      <c r="D2" s="2" t="s">
        <v>102</v>
      </c>
      <c r="E2" s="2"/>
      <c r="F2" s="5">
        <v>35000</v>
      </c>
      <c r="G2" s="5">
        <v>150000</v>
      </c>
      <c r="H2" s="2"/>
    </row>
    <row r="3" ht="27" spans="1:8">
      <c r="A3" s="1" t="s">
        <v>35</v>
      </c>
      <c r="B3" s="10"/>
      <c r="C3" s="11" t="s">
        <v>103</v>
      </c>
      <c r="D3" s="2"/>
      <c r="E3" s="2"/>
      <c r="F3" s="5"/>
      <c r="G3" s="5">
        <f>F2+G2</f>
        <v>185000</v>
      </c>
      <c r="H3" s="2"/>
    </row>
    <row r="4" ht="27" spans="1:8">
      <c r="A4" s="1" t="s">
        <v>45</v>
      </c>
      <c r="B4" s="10"/>
      <c r="C4" s="11" t="s">
        <v>103</v>
      </c>
      <c r="D4" s="2"/>
      <c r="E4" s="2"/>
      <c r="F4" s="2"/>
      <c r="G4" s="2"/>
      <c r="H4" s="2"/>
    </row>
    <row r="5" ht="27" spans="1:8">
      <c r="A5" s="1" t="s">
        <v>52</v>
      </c>
      <c r="B5" s="10"/>
      <c r="C5" s="11" t="s">
        <v>103</v>
      </c>
      <c r="D5" s="2"/>
      <c r="E5" s="2"/>
      <c r="F5" s="2"/>
      <c r="G5" s="5">
        <v>5</v>
      </c>
      <c r="H5" s="2"/>
    </row>
    <row r="6" ht="27" spans="1:8">
      <c r="A6" s="1" t="s">
        <v>57</v>
      </c>
      <c r="B6" s="10"/>
      <c r="C6" s="11" t="s">
        <v>103</v>
      </c>
      <c r="D6" s="2"/>
      <c r="E6" s="2"/>
      <c r="F6" s="2"/>
      <c r="G6" s="5">
        <f>G3*5</f>
        <v>925000</v>
      </c>
      <c r="H6" s="2"/>
    </row>
    <row r="7" ht="27" spans="1:8">
      <c r="A7" s="1" t="s">
        <v>62</v>
      </c>
      <c r="B7" s="10"/>
      <c r="C7" s="11" t="s">
        <v>103</v>
      </c>
      <c r="D7" s="2"/>
      <c r="E7" s="2"/>
      <c r="F7" s="2"/>
      <c r="G7" s="2"/>
      <c r="H7" s="2"/>
    </row>
    <row r="8" spans="1:8">
      <c r="A8" s="2"/>
      <c r="B8" s="2"/>
      <c r="C8" s="11"/>
      <c r="D8" s="2"/>
      <c r="E8" s="2"/>
      <c r="F8" s="2"/>
      <c r="G8" s="2"/>
      <c r="H8" s="2"/>
    </row>
    <row r="9" spans="1:8">
      <c r="A9" s="1"/>
      <c r="B9" s="8"/>
      <c r="C9" s="11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L4" sqref="L4"/>
    </sheetView>
  </sheetViews>
  <sheetFormatPr defaultColWidth="9" defaultRowHeight="14.25"/>
  <cols>
    <col min="2" max="2" width="10.375" customWidth="1"/>
    <col min="3" max="3" width="13.75" customWidth="1"/>
    <col min="5" max="5" width="15.25" customWidth="1"/>
    <col min="7" max="7" width="34" customWidth="1"/>
    <col min="12" max="12" width="14.5" customWidth="1"/>
    <col min="13" max="13" width="14.25" customWidth="1"/>
  </cols>
  <sheetData>
    <row r="1" spans="1:8">
      <c r="A1" s="1" t="s">
        <v>4</v>
      </c>
      <c r="B1" s="2" t="s">
        <v>92</v>
      </c>
      <c r="C1" s="2" t="s">
        <v>104</v>
      </c>
      <c r="D1" s="2" t="s">
        <v>93</v>
      </c>
      <c r="E1" s="2" t="s">
        <v>94</v>
      </c>
      <c r="F1" s="2" t="s">
        <v>105</v>
      </c>
      <c r="G1" s="2"/>
      <c r="H1" s="2"/>
    </row>
    <row r="2" spans="1:12">
      <c r="A2" s="1"/>
      <c r="B2" s="2" t="s">
        <v>106</v>
      </c>
      <c r="C2" s="2" t="s">
        <v>107</v>
      </c>
      <c r="D2" s="1" t="s">
        <v>108</v>
      </c>
      <c r="E2" s="2" t="s">
        <v>97</v>
      </c>
      <c r="F2" s="2" t="s">
        <v>109</v>
      </c>
      <c r="G2" s="2"/>
      <c r="H2" s="3">
        <v>5800</v>
      </c>
      <c r="I2" s="3">
        <v>3000</v>
      </c>
      <c r="J2" s="3">
        <v>6400</v>
      </c>
      <c r="K2" s="3">
        <v>400</v>
      </c>
      <c r="L2" s="3">
        <v>800</v>
      </c>
    </row>
    <row r="3" ht="94.5" spans="1:12">
      <c r="A3" s="1" t="s">
        <v>110</v>
      </c>
      <c r="B3" s="10"/>
      <c r="C3" s="10"/>
      <c r="E3" s="11" t="s">
        <v>111</v>
      </c>
      <c r="F3" s="2" t="s">
        <v>112</v>
      </c>
      <c r="G3" s="2"/>
      <c r="H3" s="3"/>
      <c r="I3" s="3"/>
      <c r="J3" s="3"/>
      <c r="K3" s="3">
        <v>6</v>
      </c>
      <c r="L3" s="3">
        <v>5</v>
      </c>
    </row>
    <row r="4" spans="1:12">
      <c r="A4" s="1" t="s">
        <v>113</v>
      </c>
      <c r="B4" s="10"/>
      <c r="C4" s="10"/>
      <c r="D4" s="2"/>
      <c r="E4" s="2"/>
      <c r="F4" s="2"/>
      <c r="G4" s="2"/>
      <c r="H4" s="3"/>
      <c r="I4" s="3"/>
      <c r="J4" s="3"/>
      <c r="K4" s="3"/>
      <c r="L4" s="3">
        <f>H2+I2+J2+(K2*K3)+(L2*L3)</f>
        <v>21600</v>
      </c>
    </row>
    <row r="5" spans="1:7">
      <c r="A5" s="1" t="s">
        <v>114</v>
      </c>
      <c r="B5" s="10"/>
      <c r="C5" s="10"/>
      <c r="D5" s="2"/>
      <c r="E5" s="2"/>
      <c r="F5" s="2"/>
      <c r="G5" s="2"/>
    </row>
    <row r="6" spans="1:12">
      <c r="A6" s="1" t="s">
        <v>115</v>
      </c>
      <c r="B6" s="10"/>
      <c r="C6" s="10"/>
      <c r="D6" s="2"/>
      <c r="E6" s="2"/>
      <c r="F6" s="2"/>
      <c r="G6" s="2"/>
      <c r="L6" s="16">
        <v>21</v>
      </c>
    </row>
    <row r="7" spans="1:12">
      <c r="A7" s="1" t="s">
        <v>116</v>
      </c>
      <c r="B7" s="10"/>
      <c r="C7" s="10"/>
      <c r="D7" s="2"/>
      <c r="E7" s="2"/>
      <c r="F7" s="2"/>
      <c r="G7" s="2"/>
      <c r="H7" s="2"/>
      <c r="L7" s="3">
        <f>L4*L6</f>
        <v>453600</v>
      </c>
    </row>
    <row r="8" spans="1:8">
      <c r="A8" s="1" t="s">
        <v>117</v>
      </c>
      <c r="B8" s="10"/>
      <c r="C8" s="10"/>
      <c r="D8" s="2"/>
      <c r="E8" s="2"/>
      <c r="F8" s="2"/>
      <c r="G8" s="2"/>
      <c r="H8" s="2"/>
    </row>
    <row r="9" spans="1:8">
      <c r="A9" s="1" t="s">
        <v>118</v>
      </c>
      <c r="B9" s="10"/>
      <c r="C9" s="10"/>
      <c r="D9" s="2"/>
      <c r="E9" s="2"/>
      <c r="F9" s="2"/>
      <c r="G9" s="2"/>
      <c r="H9" s="2"/>
    </row>
    <row r="10" spans="1:8">
      <c r="A10" s="1" t="s">
        <v>119</v>
      </c>
      <c r="B10" s="10"/>
      <c r="C10" s="10"/>
      <c r="D10" s="2"/>
      <c r="E10" s="2"/>
      <c r="F10" s="2"/>
      <c r="G10" s="2"/>
      <c r="H10" s="2"/>
    </row>
    <row r="11" spans="1:8">
      <c r="A11" s="1" t="s">
        <v>120</v>
      </c>
      <c r="B11" s="10"/>
      <c r="C11" s="10"/>
      <c r="D11" s="2"/>
      <c r="E11" s="2"/>
      <c r="F11" s="2"/>
      <c r="G11" s="2"/>
      <c r="H11" s="2"/>
    </row>
    <row r="12" spans="1:8">
      <c r="A12" s="1" t="s">
        <v>121</v>
      </c>
      <c r="B12" s="10"/>
      <c r="C12" s="10"/>
      <c r="D12" s="2"/>
      <c r="E12" s="2"/>
      <c r="F12" s="2"/>
      <c r="G12" s="2"/>
      <c r="H12" s="2"/>
    </row>
    <row r="13" spans="1:8">
      <c r="A13" s="1" t="s">
        <v>122</v>
      </c>
      <c r="B13" s="10"/>
      <c r="C13" s="10"/>
      <c r="D13" s="2"/>
      <c r="E13" s="2"/>
      <c r="F13" s="2"/>
      <c r="G13" s="2"/>
      <c r="H13" s="2"/>
    </row>
    <row r="14" spans="1:8">
      <c r="A14" s="1" t="s">
        <v>123</v>
      </c>
      <c r="B14" s="10"/>
      <c r="C14" s="10"/>
      <c r="D14" s="2"/>
      <c r="E14" s="2"/>
      <c r="F14" s="2"/>
      <c r="G14" s="2"/>
      <c r="H14" s="2"/>
    </row>
    <row r="15" spans="1:8">
      <c r="A15" s="1" t="s">
        <v>124</v>
      </c>
      <c r="B15" s="10"/>
      <c r="C15" s="10"/>
      <c r="D15" s="2"/>
      <c r="E15" s="1"/>
      <c r="F15" s="2"/>
      <c r="G15" s="2"/>
      <c r="H15" s="2"/>
    </row>
    <row r="16" spans="1:8">
      <c r="A16" s="1" t="s">
        <v>125</v>
      </c>
      <c r="B16" s="10"/>
      <c r="C16" s="10"/>
      <c r="D16" s="2"/>
      <c r="E16" s="2"/>
      <c r="F16" s="2"/>
      <c r="G16" s="2"/>
      <c r="H16" s="2"/>
    </row>
    <row r="17" spans="1:8">
      <c r="A17" s="1" t="s">
        <v>126</v>
      </c>
      <c r="B17" s="10"/>
      <c r="C17" s="10"/>
      <c r="D17" s="2"/>
      <c r="E17" s="2"/>
      <c r="F17" s="2"/>
      <c r="G17" s="2"/>
      <c r="H17" s="2"/>
    </row>
    <row r="18" spans="1:4">
      <c r="A18" s="1" t="s">
        <v>127</v>
      </c>
      <c r="B18" s="12"/>
      <c r="C18" s="12"/>
      <c r="D18" s="2"/>
    </row>
    <row r="19" spans="1:4">
      <c r="A19" s="1" t="s">
        <v>128</v>
      </c>
      <c r="B19" s="12"/>
      <c r="C19" s="12"/>
      <c r="D19" s="2"/>
    </row>
    <row r="20" spans="1:4">
      <c r="A20" s="1" t="s">
        <v>129</v>
      </c>
      <c r="B20" s="12"/>
      <c r="C20" s="12"/>
      <c r="D20" s="2"/>
    </row>
    <row r="21" spans="1:4">
      <c r="A21" s="1" t="s">
        <v>130</v>
      </c>
      <c r="B21" s="12"/>
      <c r="C21" s="12"/>
      <c r="D21" s="2"/>
    </row>
    <row r="22" spans="1:4">
      <c r="A22" s="1"/>
      <c r="B22" s="15"/>
      <c r="C22" s="15"/>
      <c r="D22" s="2"/>
    </row>
    <row r="23" spans="1:4">
      <c r="A23" s="1" t="s">
        <v>131</v>
      </c>
      <c r="B23" s="12"/>
      <c r="C23" s="12"/>
      <c r="D23" s="2"/>
    </row>
    <row r="24" spans="1:4">
      <c r="A24" s="1" t="s">
        <v>132</v>
      </c>
      <c r="B24" s="12"/>
      <c r="C24" s="12"/>
      <c r="D24" s="2"/>
    </row>
    <row r="25" spans="1:4">
      <c r="A25" s="2"/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P4" sqref="P4"/>
    </sheetView>
  </sheetViews>
  <sheetFormatPr defaultColWidth="9" defaultRowHeight="14.25"/>
  <cols>
    <col min="1" max="1" width="10.375" customWidth="1"/>
    <col min="4" max="4" width="10.625" customWidth="1"/>
  </cols>
  <sheetData>
    <row r="1" spans="1:5">
      <c r="A1" s="1" t="s">
        <v>6</v>
      </c>
      <c r="B1" s="2" t="s">
        <v>92</v>
      </c>
      <c r="C1" s="2" t="s">
        <v>93</v>
      </c>
      <c r="D1" s="2" t="s">
        <v>94</v>
      </c>
      <c r="E1" s="2" t="s">
        <v>133</v>
      </c>
    </row>
    <row r="2" spans="1:16">
      <c r="A2" s="1"/>
      <c r="B2" s="2" t="s">
        <v>134</v>
      </c>
      <c r="C2" s="2" t="s">
        <v>135</v>
      </c>
      <c r="D2" s="2" t="s">
        <v>97</v>
      </c>
      <c r="E2" s="2" t="s">
        <v>109</v>
      </c>
      <c r="H2" s="3">
        <v>3500</v>
      </c>
      <c r="I2" s="3">
        <v>3200</v>
      </c>
      <c r="J2" s="3">
        <v>400</v>
      </c>
      <c r="K2" s="3">
        <v>800</v>
      </c>
      <c r="M2" s="3">
        <v>5800</v>
      </c>
      <c r="N2" s="3">
        <v>5800</v>
      </c>
      <c r="O2" s="3">
        <v>400</v>
      </c>
      <c r="P2" s="3">
        <v>800</v>
      </c>
    </row>
    <row r="3" ht="94.5" spans="1:16">
      <c r="A3" s="1" t="s">
        <v>136</v>
      </c>
      <c r="B3" s="10"/>
      <c r="C3" s="2"/>
      <c r="D3" s="11" t="s">
        <v>137</v>
      </c>
      <c r="E3" s="2" t="s">
        <v>138</v>
      </c>
      <c r="H3" s="3"/>
      <c r="I3" s="3"/>
      <c r="J3" s="3">
        <v>6</v>
      </c>
      <c r="K3" s="3">
        <v>2</v>
      </c>
      <c r="M3" s="3"/>
      <c r="N3" s="3"/>
      <c r="O3" s="3">
        <v>6</v>
      </c>
      <c r="P3" s="3">
        <v>2</v>
      </c>
    </row>
    <row r="4" spans="1:16">
      <c r="A4" s="1" t="s">
        <v>139</v>
      </c>
      <c r="B4" s="10"/>
      <c r="C4" s="2"/>
      <c r="D4" s="2"/>
      <c r="E4" s="2"/>
      <c r="H4" s="3"/>
      <c r="I4" s="3"/>
      <c r="J4" s="3"/>
      <c r="K4" s="3">
        <f>H2+I2+(J2*J3)+(K2*K3)</f>
        <v>10700</v>
      </c>
      <c r="M4" s="3"/>
      <c r="N4" s="3"/>
      <c r="O4" s="3"/>
      <c r="P4" s="3">
        <f>M2+N2+(O2*O3)+(P2*P3)</f>
        <v>15600</v>
      </c>
    </row>
    <row r="5" spans="1:5">
      <c r="A5" s="1" t="s">
        <v>140</v>
      </c>
      <c r="B5" s="10"/>
      <c r="C5" s="2"/>
      <c r="D5" s="2"/>
      <c r="E5" s="2"/>
    </row>
    <row r="6" spans="1:16">
      <c r="A6" s="1" t="s">
        <v>141</v>
      </c>
      <c r="B6" s="10"/>
      <c r="C6" s="2"/>
      <c r="D6" s="2"/>
      <c r="E6" s="2"/>
      <c r="K6" s="3">
        <v>28</v>
      </c>
      <c r="P6" s="3">
        <v>12</v>
      </c>
    </row>
    <row r="7" spans="1:16">
      <c r="A7" s="1" t="s">
        <v>142</v>
      </c>
      <c r="B7" s="10"/>
      <c r="C7" s="2"/>
      <c r="D7" s="2"/>
      <c r="E7" s="2"/>
      <c r="K7" s="3">
        <f>K4*K6</f>
        <v>299600</v>
      </c>
      <c r="P7" s="3">
        <f>P4*P6</f>
        <v>187200</v>
      </c>
    </row>
    <row r="8" spans="1:5">
      <c r="A8" s="1" t="s">
        <v>143</v>
      </c>
      <c r="B8" s="10"/>
      <c r="C8" s="2"/>
      <c r="D8" s="2"/>
      <c r="E8" s="2"/>
    </row>
    <row r="9" spans="1:2">
      <c r="A9" s="1" t="s">
        <v>144</v>
      </c>
      <c r="B9" s="12"/>
    </row>
    <row r="10" spans="1:2">
      <c r="A10" s="1" t="s">
        <v>145</v>
      </c>
      <c r="B10" s="12"/>
    </row>
    <row r="11" spans="1:2">
      <c r="A11" s="1" t="s">
        <v>146</v>
      </c>
      <c r="B11" s="12"/>
    </row>
    <row r="12" spans="1:2">
      <c r="A12" s="1" t="s">
        <v>147</v>
      </c>
      <c r="B12" s="12"/>
    </row>
    <row r="13" spans="1:2">
      <c r="A13" s="1" t="s">
        <v>148</v>
      </c>
      <c r="B13" s="12"/>
    </row>
    <row r="14" spans="1:2">
      <c r="A14" s="1" t="s">
        <v>149</v>
      </c>
      <c r="B14" s="12"/>
    </row>
    <row r="15" spans="1:2">
      <c r="A15" s="1" t="s">
        <v>150</v>
      </c>
      <c r="B15" s="12"/>
    </row>
    <row r="16" spans="1:2">
      <c r="A16" s="1" t="s">
        <v>151</v>
      </c>
      <c r="B16" s="12"/>
    </row>
    <row r="17" spans="1:2">
      <c r="A17" s="1" t="s">
        <v>152</v>
      </c>
      <c r="B17" s="12"/>
    </row>
    <row r="18" spans="1:2">
      <c r="A18" s="1" t="s">
        <v>153</v>
      </c>
      <c r="B18" s="12"/>
    </row>
    <row r="19" spans="1:2">
      <c r="A19" s="1" t="s">
        <v>154</v>
      </c>
      <c r="B19" s="12"/>
    </row>
    <row r="20" spans="1:2">
      <c r="A20" s="1" t="s">
        <v>155</v>
      </c>
      <c r="B20" s="12"/>
    </row>
    <row r="21" spans="1:2">
      <c r="A21" s="1" t="s">
        <v>156</v>
      </c>
      <c r="B21" s="12"/>
    </row>
    <row r="22" spans="1:2">
      <c r="A22" s="1" t="s">
        <v>157</v>
      </c>
      <c r="B22" s="12"/>
    </row>
    <row r="23" spans="1:2">
      <c r="A23" s="1" t="s">
        <v>158</v>
      </c>
      <c r="B23" s="12"/>
    </row>
    <row r="24" spans="1:2">
      <c r="A24" s="1" t="s">
        <v>159</v>
      </c>
      <c r="B24" s="12"/>
    </row>
    <row r="25" spans="1:2">
      <c r="A25" s="1" t="s">
        <v>160</v>
      </c>
      <c r="B25" s="12"/>
    </row>
    <row r="26" spans="1:2">
      <c r="A26" s="1" t="s">
        <v>161</v>
      </c>
      <c r="B26" s="12"/>
    </row>
    <row r="27" spans="1:2">
      <c r="A27" s="1" t="s">
        <v>162</v>
      </c>
      <c r="B27" s="12"/>
    </row>
    <row r="28" spans="1:2">
      <c r="A28" s="1" t="s">
        <v>163</v>
      </c>
      <c r="B28" s="12"/>
    </row>
    <row r="29" spans="1:2">
      <c r="A29" s="1" t="s">
        <v>164</v>
      </c>
      <c r="B29" s="12"/>
    </row>
    <row r="30" spans="1:2">
      <c r="A30" s="1" t="s">
        <v>165</v>
      </c>
      <c r="B30" s="12"/>
    </row>
    <row r="31" spans="1:3">
      <c r="A31" s="1" t="s">
        <v>166</v>
      </c>
      <c r="B31" s="13" t="s">
        <v>167</v>
      </c>
      <c r="C31" s="14" t="s">
        <v>167</v>
      </c>
    </row>
    <row r="32" spans="1:2">
      <c r="A32" s="1" t="s">
        <v>168</v>
      </c>
      <c r="B32" s="12"/>
    </row>
    <row r="33" spans="1:2">
      <c r="A33" s="1" t="s">
        <v>169</v>
      </c>
      <c r="B33" s="12"/>
    </row>
    <row r="34" spans="1:2">
      <c r="A34" s="1" t="s">
        <v>170</v>
      </c>
      <c r="B34" s="12"/>
    </row>
    <row r="35" spans="1:2">
      <c r="A35" s="1" t="s">
        <v>171</v>
      </c>
      <c r="B35" s="12"/>
    </row>
    <row r="36" spans="1:2">
      <c r="A36" s="1" t="s">
        <v>172</v>
      </c>
      <c r="B36" s="12"/>
    </row>
    <row r="37" spans="1:2">
      <c r="A37" s="1" t="s">
        <v>173</v>
      </c>
      <c r="B37" s="12"/>
    </row>
    <row r="38" spans="1:2">
      <c r="A38" s="1" t="s">
        <v>174</v>
      </c>
      <c r="B38" s="12"/>
    </row>
    <row r="39" spans="1:2">
      <c r="A39" s="1" t="s">
        <v>175</v>
      </c>
      <c r="B39" s="12"/>
    </row>
    <row r="40" spans="1:2">
      <c r="A40" s="1" t="s">
        <v>176</v>
      </c>
      <c r="B40" s="12"/>
    </row>
    <row r="41" spans="1:2">
      <c r="A41" s="1" t="s">
        <v>177</v>
      </c>
      <c r="B41" s="12"/>
    </row>
    <row r="42" spans="1:2">
      <c r="A42" s="1" t="s">
        <v>178</v>
      </c>
      <c r="B42" s="1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H16" sqref="H16"/>
    </sheetView>
  </sheetViews>
  <sheetFormatPr defaultColWidth="9" defaultRowHeight="14.25"/>
  <cols>
    <col min="2" max="2" width="8.875" customWidth="1"/>
    <col min="3" max="3" width="12.875" customWidth="1"/>
    <col min="4" max="4" width="18.375" customWidth="1"/>
  </cols>
  <sheetData>
    <row r="1" spans="1:8">
      <c r="A1" s="1" t="s">
        <v>8</v>
      </c>
      <c r="B1" s="2" t="s">
        <v>92</v>
      </c>
      <c r="C1" s="2" t="s">
        <v>93</v>
      </c>
      <c r="D1" s="2" t="s">
        <v>94</v>
      </c>
      <c r="E1" s="2" t="s">
        <v>179</v>
      </c>
      <c r="F1" s="2"/>
      <c r="G1" s="2"/>
      <c r="H1" s="2"/>
    </row>
    <row r="2" spans="1:11">
      <c r="A2" s="1"/>
      <c r="B2" s="2" t="s">
        <v>106</v>
      </c>
      <c r="C2" s="2" t="s">
        <v>135</v>
      </c>
      <c r="D2" s="2" t="s">
        <v>97</v>
      </c>
      <c r="E2" s="2" t="s">
        <v>97</v>
      </c>
      <c r="F2" s="2"/>
      <c r="G2" s="2"/>
      <c r="H2" s="5">
        <v>5800</v>
      </c>
      <c r="I2" s="3">
        <v>3200</v>
      </c>
      <c r="J2" s="3">
        <v>400</v>
      </c>
      <c r="K2" s="3">
        <v>400</v>
      </c>
    </row>
    <row r="3" ht="67.5" spans="1:11">
      <c r="A3" s="1" t="s">
        <v>180</v>
      </c>
      <c r="B3" s="10"/>
      <c r="C3" s="11"/>
      <c r="D3" s="11" t="s">
        <v>181</v>
      </c>
      <c r="E3" s="2" t="s">
        <v>182</v>
      </c>
      <c r="F3" s="2"/>
      <c r="G3" s="2"/>
      <c r="H3" s="5"/>
      <c r="I3" s="3"/>
      <c r="J3" s="3">
        <v>4</v>
      </c>
      <c r="K3" s="3">
        <v>1</v>
      </c>
    </row>
    <row r="4" spans="1:11">
      <c r="A4" s="1" t="s">
        <v>183</v>
      </c>
      <c r="B4" s="10"/>
      <c r="C4" s="11"/>
      <c r="D4" s="2"/>
      <c r="E4" s="2"/>
      <c r="F4" s="2"/>
      <c r="G4" s="2"/>
      <c r="H4" s="5"/>
      <c r="I4" s="3"/>
      <c r="J4" s="3"/>
      <c r="K4" s="3">
        <f>H2+I2+(J2*J3)+(K2*K3)</f>
        <v>11000</v>
      </c>
    </row>
    <row r="5" spans="1:8">
      <c r="A5" s="1" t="s">
        <v>184</v>
      </c>
      <c r="B5" s="10"/>
      <c r="C5" s="11"/>
      <c r="D5" s="2"/>
      <c r="E5" s="2"/>
      <c r="F5" s="2"/>
      <c r="G5" s="2"/>
      <c r="H5" s="2"/>
    </row>
    <row r="6" spans="1:11">
      <c r="A6" s="1" t="s">
        <v>185</v>
      </c>
      <c r="B6" s="10"/>
      <c r="C6" s="11"/>
      <c r="D6" s="2"/>
      <c r="E6" s="2"/>
      <c r="F6" s="2"/>
      <c r="G6" s="2"/>
      <c r="H6" s="5"/>
      <c r="I6" s="3"/>
      <c r="J6" s="3"/>
      <c r="K6" s="3">
        <v>10</v>
      </c>
    </row>
    <row r="7" spans="1:11">
      <c r="A7" s="1" t="s">
        <v>186</v>
      </c>
      <c r="B7" s="10"/>
      <c r="C7" s="11"/>
      <c r="D7" s="2"/>
      <c r="E7" s="2"/>
      <c r="F7" s="2"/>
      <c r="G7" s="2"/>
      <c r="H7" s="5"/>
      <c r="I7" s="3"/>
      <c r="J7" s="3"/>
      <c r="K7" s="3">
        <f>K4*K6</f>
        <v>110000</v>
      </c>
    </row>
    <row r="8" spans="1:8">
      <c r="A8" s="1" t="s">
        <v>187</v>
      </c>
      <c r="B8" s="10"/>
      <c r="C8" s="11"/>
      <c r="D8" s="2"/>
      <c r="E8" s="2"/>
      <c r="F8" s="2"/>
      <c r="G8" s="2"/>
      <c r="H8" s="2"/>
    </row>
    <row r="9" spans="1:8">
      <c r="A9" s="7" t="s">
        <v>188</v>
      </c>
      <c r="B9" s="10"/>
      <c r="C9" s="11"/>
      <c r="D9" s="2"/>
      <c r="E9" s="2"/>
      <c r="F9" s="2"/>
      <c r="G9" s="2"/>
      <c r="H9" s="2"/>
    </row>
    <row r="10" spans="1:8">
      <c r="A10" s="7" t="s">
        <v>189</v>
      </c>
      <c r="B10" s="10"/>
      <c r="C10" s="2"/>
      <c r="D10" s="2"/>
      <c r="E10" s="2"/>
      <c r="F10" s="2"/>
      <c r="G10" s="2"/>
      <c r="H10" s="2"/>
    </row>
    <row r="11" spans="1:8">
      <c r="A11" s="7" t="s">
        <v>190</v>
      </c>
      <c r="B11" s="10"/>
      <c r="C11" s="2"/>
      <c r="D11" s="2"/>
      <c r="E11" s="2"/>
      <c r="F11" s="2"/>
      <c r="G11" s="2"/>
      <c r="H11" s="2"/>
    </row>
    <row r="12" spans="1:8">
      <c r="A12" s="7" t="s">
        <v>191</v>
      </c>
      <c r="B12" s="10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E8" sqref="E8"/>
    </sheetView>
  </sheetViews>
  <sheetFormatPr defaultColWidth="9" defaultRowHeight="14.25"/>
  <cols>
    <col min="1" max="1" width="14.375" customWidth="1"/>
  </cols>
  <sheetData>
    <row r="1" spans="1:7">
      <c r="A1" s="1" t="s">
        <v>10</v>
      </c>
      <c r="B1" s="2" t="s">
        <v>92</v>
      </c>
      <c r="C1" s="2" t="s">
        <v>93</v>
      </c>
      <c r="D1" s="2" t="s">
        <v>133</v>
      </c>
      <c r="E1" s="2" t="s">
        <v>179</v>
      </c>
      <c r="F1" s="2"/>
      <c r="G1" s="2"/>
    </row>
    <row r="2" spans="1:10">
      <c r="A2" s="1"/>
      <c r="B2" s="2" t="s">
        <v>192</v>
      </c>
      <c r="C2" s="2" t="s">
        <v>193</v>
      </c>
      <c r="D2" s="2" t="s">
        <v>194</v>
      </c>
      <c r="E2" s="2" t="s">
        <v>97</v>
      </c>
      <c r="F2" s="2"/>
      <c r="G2" s="5">
        <v>1000</v>
      </c>
      <c r="H2" s="3">
        <v>1600</v>
      </c>
      <c r="I2" s="3">
        <v>1000</v>
      </c>
      <c r="J2" s="3">
        <v>400</v>
      </c>
    </row>
    <row r="3" spans="1:10">
      <c r="A3" s="9" t="s">
        <v>38</v>
      </c>
      <c r="B3" s="10"/>
      <c r="C3" s="2"/>
      <c r="D3" s="2"/>
      <c r="E3" s="2"/>
      <c r="F3" s="2"/>
      <c r="G3" s="5"/>
      <c r="H3" s="3"/>
      <c r="I3" s="3"/>
      <c r="J3" s="3">
        <f>G2+H2+I2+J2</f>
        <v>4000</v>
      </c>
    </row>
    <row r="4" spans="1:7">
      <c r="A4" s="9" t="s">
        <v>38</v>
      </c>
      <c r="B4" s="10"/>
      <c r="C4" s="2"/>
      <c r="D4" s="2"/>
      <c r="E4" s="2"/>
      <c r="F4" s="2"/>
      <c r="G4" s="2"/>
    </row>
    <row r="5" spans="1:10">
      <c r="A5" s="9" t="s">
        <v>53</v>
      </c>
      <c r="B5" s="10"/>
      <c r="C5" s="2"/>
      <c r="D5" s="2"/>
      <c r="E5" s="2"/>
      <c r="F5" s="2"/>
      <c r="G5" s="2"/>
      <c r="J5" s="3">
        <v>12</v>
      </c>
    </row>
    <row r="6" spans="1:10">
      <c r="A6" s="9" t="s">
        <v>58</v>
      </c>
      <c r="B6" s="10"/>
      <c r="C6" s="2"/>
      <c r="D6" s="2"/>
      <c r="E6" s="2"/>
      <c r="F6" s="2"/>
      <c r="G6" s="2"/>
      <c r="J6" s="3">
        <f>J3*J5</f>
        <v>48000</v>
      </c>
    </row>
    <row r="7" spans="1:7">
      <c r="A7" s="9" t="s">
        <v>63</v>
      </c>
      <c r="B7" s="10"/>
      <c r="C7" s="2"/>
      <c r="D7" s="2"/>
      <c r="E7" s="2"/>
      <c r="F7" s="2"/>
      <c r="G7" s="2"/>
    </row>
    <row r="8" spans="1:7">
      <c r="A8" s="9" t="s">
        <v>67</v>
      </c>
      <c r="B8" s="10"/>
      <c r="C8" s="2"/>
      <c r="D8" s="2"/>
      <c r="E8" s="2"/>
      <c r="F8" s="2"/>
      <c r="G8" s="2"/>
    </row>
    <row r="9" spans="1:7">
      <c r="A9" s="9" t="s">
        <v>70</v>
      </c>
      <c r="B9" s="10"/>
      <c r="C9" s="2"/>
      <c r="D9" s="2"/>
      <c r="E9" s="2"/>
      <c r="F9" s="2"/>
      <c r="G9" s="2"/>
    </row>
    <row r="10" spans="1:7">
      <c r="A10" s="9" t="s">
        <v>74</v>
      </c>
      <c r="B10" s="10"/>
      <c r="C10" s="2"/>
      <c r="D10" s="2"/>
      <c r="E10" s="2"/>
      <c r="F10" s="2"/>
      <c r="G10" s="2"/>
    </row>
    <row r="11" spans="1:7">
      <c r="A11" s="9" t="s">
        <v>78</v>
      </c>
      <c r="B11" s="10"/>
      <c r="C11" s="2"/>
      <c r="D11" s="2"/>
      <c r="E11" s="2"/>
      <c r="F11" s="2"/>
      <c r="G11" s="2"/>
    </row>
    <row r="12" spans="1:7">
      <c r="A12" s="9" t="s">
        <v>82</v>
      </c>
      <c r="B12" s="10"/>
      <c r="C12" s="2"/>
      <c r="D12" s="2"/>
      <c r="E12" s="2"/>
      <c r="F12" s="2"/>
      <c r="G12" s="2"/>
    </row>
    <row r="13" spans="1:7">
      <c r="A13" s="9" t="s">
        <v>86</v>
      </c>
      <c r="B13" s="10"/>
      <c r="C13" s="2"/>
      <c r="D13" s="2"/>
      <c r="E13" s="2"/>
      <c r="F13" s="2"/>
      <c r="G13" s="2"/>
    </row>
    <row r="14" spans="1:7">
      <c r="A14" s="9" t="s">
        <v>88</v>
      </c>
      <c r="B14" s="10"/>
      <c r="C14" s="2"/>
      <c r="D14" s="2"/>
      <c r="E14" s="2"/>
      <c r="F14" s="2"/>
      <c r="G14" s="2"/>
    </row>
    <row r="15" spans="1:7">
      <c r="A15" s="9"/>
      <c r="B15" s="8"/>
      <c r="C15" s="2"/>
      <c r="D15" s="2"/>
      <c r="E15" s="2"/>
      <c r="F15" s="2"/>
      <c r="G15" s="2"/>
    </row>
    <row r="16" spans="1:7">
      <c r="A16" s="9"/>
      <c r="B16" s="8"/>
      <c r="C16" s="2"/>
      <c r="D16" s="2"/>
      <c r="E16" s="2"/>
      <c r="F16" s="2"/>
      <c r="G16" s="2"/>
    </row>
    <row r="17" spans="2:7">
      <c r="B17" s="8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7" sqref="H7"/>
    </sheetView>
  </sheetViews>
  <sheetFormatPr defaultColWidth="9" defaultRowHeight="14.25" outlineLevelCol="7"/>
  <cols>
    <col min="2" max="2" width="14.875" customWidth="1"/>
    <col min="4" max="4" width="9.375" customWidth="1"/>
  </cols>
  <sheetData>
    <row r="1" spans="1:6">
      <c r="A1" s="1" t="s">
        <v>12</v>
      </c>
      <c r="B1" s="2" t="s">
        <v>179</v>
      </c>
      <c r="C1" s="2" t="s">
        <v>93</v>
      </c>
      <c r="D1" s="2" t="s">
        <v>133</v>
      </c>
      <c r="E1" s="2"/>
      <c r="F1" s="2"/>
    </row>
    <row r="2" spans="1:8">
      <c r="A2" s="1"/>
      <c r="B2" s="8" t="s">
        <v>97</v>
      </c>
      <c r="C2" s="2" t="s">
        <v>109</v>
      </c>
      <c r="D2" s="8" t="s">
        <v>109</v>
      </c>
      <c r="E2" s="2"/>
      <c r="F2" s="5">
        <v>400</v>
      </c>
      <c r="G2" s="3">
        <v>800</v>
      </c>
      <c r="H2" s="3">
        <v>800</v>
      </c>
    </row>
    <row r="3" spans="1:8">
      <c r="A3" s="1" t="s">
        <v>39</v>
      </c>
      <c r="B3" s="8"/>
      <c r="C3" s="2"/>
      <c r="D3" s="8"/>
      <c r="E3" s="2"/>
      <c r="F3" s="5"/>
      <c r="G3" s="3"/>
      <c r="H3" s="3">
        <f>400+800+800</f>
        <v>2000</v>
      </c>
    </row>
    <row r="4" spans="1:6">
      <c r="A4" s="1" t="s">
        <v>48</v>
      </c>
      <c r="B4" s="8"/>
      <c r="C4" s="2"/>
      <c r="D4" s="8"/>
      <c r="E4" s="2"/>
      <c r="F4" s="2"/>
    </row>
    <row r="5" spans="1:8">
      <c r="A5" s="1" t="s">
        <v>54</v>
      </c>
      <c r="B5" s="8"/>
      <c r="C5" s="2"/>
      <c r="D5" s="8"/>
      <c r="E5" s="2"/>
      <c r="F5" s="2"/>
      <c r="H5" s="3">
        <v>10</v>
      </c>
    </row>
    <row r="6" spans="1:8">
      <c r="A6" s="1" t="s">
        <v>59</v>
      </c>
      <c r="B6" s="8"/>
      <c r="C6" s="2"/>
      <c r="D6" s="8"/>
      <c r="E6" s="2"/>
      <c r="F6" s="2"/>
      <c r="H6" s="3">
        <f>H3*H5</f>
        <v>20000</v>
      </c>
    </row>
    <row r="7" spans="1:6">
      <c r="A7" s="1" t="s">
        <v>64</v>
      </c>
      <c r="B7" s="8"/>
      <c r="C7" s="2"/>
      <c r="D7" s="8"/>
      <c r="E7" s="2"/>
      <c r="F7" s="2"/>
    </row>
    <row r="8" spans="1:6">
      <c r="A8" s="1" t="s">
        <v>68</v>
      </c>
      <c r="B8" s="8"/>
      <c r="C8" s="2"/>
      <c r="D8" s="8"/>
      <c r="E8" s="2"/>
      <c r="F8" s="2"/>
    </row>
    <row r="9" spans="1:6">
      <c r="A9" s="1" t="s">
        <v>71</v>
      </c>
      <c r="B9" s="8"/>
      <c r="C9" s="2"/>
      <c r="D9" s="8"/>
      <c r="E9" s="2"/>
      <c r="F9" s="2"/>
    </row>
    <row r="10" spans="1:6">
      <c r="A10" s="1" t="s">
        <v>75</v>
      </c>
      <c r="B10" s="8"/>
      <c r="C10" s="2"/>
      <c r="D10" s="8"/>
      <c r="E10" s="2"/>
      <c r="F10" s="2"/>
    </row>
    <row r="11" spans="1:6">
      <c r="A11" s="1" t="s">
        <v>79</v>
      </c>
      <c r="B11" s="8"/>
      <c r="C11" s="2"/>
      <c r="D11" s="8"/>
      <c r="E11" s="2"/>
      <c r="F11" s="2"/>
    </row>
    <row r="12" spans="1:6">
      <c r="A12" s="1" t="s">
        <v>83</v>
      </c>
      <c r="B12" s="8"/>
      <c r="C12" s="2"/>
      <c r="D12" s="8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H12" sqref="H12"/>
    </sheetView>
  </sheetViews>
  <sheetFormatPr defaultColWidth="9" defaultRowHeight="14.25"/>
  <cols>
    <col min="2" max="2" width="9.375" customWidth="1"/>
  </cols>
  <sheetData>
    <row r="1" spans="1:9">
      <c r="A1" s="1" t="s">
        <v>14</v>
      </c>
      <c r="B1" s="1" t="s">
        <v>92</v>
      </c>
      <c r="C1" s="2" t="s">
        <v>93</v>
      </c>
      <c r="D1" s="2" t="s">
        <v>133</v>
      </c>
      <c r="E1" s="2"/>
      <c r="F1" s="2"/>
      <c r="G1" s="2"/>
      <c r="H1" s="2"/>
      <c r="I1" s="2"/>
    </row>
    <row r="2" spans="1:9">
      <c r="A2" s="1"/>
      <c r="B2" s="1" t="s">
        <v>109</v>
      </c>
      <c r="C2" s="2" t="s">
        <v>109</v>
      </c>
      <c r="D2" s="2" t="s">
        <v>109</v>
      </c>
      <c r="E2" s="2"/>
      <c r="F2" s="5">
        <v>800</v>
      </c>
      <c r="G2" s="5">
        <v>800</v>
      </c>
      <c r="H2" s="5">
        <v>800</v>
      </c>
      <c r="I2" s="2"/>
    </row>
    <row r="3" spans="1:9">
      <c r="A3" s="1" t="s">
        <v>40</v>
      </c>
      <c r="B3" s="1"/>
      <c r="C3" s="2"/>
      <c r="D3" s="2"/>
      <c r="E3" s="2"/>
      <c r="F3" s="5"/>
      <c r="G3" s="5"/>
      <c r="H3" s="5">
        <f>F2+G2+H2</f>
        <v>2400</v>
      </c>
      <c r="I3" s="2"/>
    </row>
    <row r="4" spans="1:9">
      <c r="A4" s="6" t="s">
        <v>49</v>
      </c>
      <c r="B4" s="4"/>
      <c r="C4" s="2"/>
      <c r="D4" s="2"/>
      <c r="E4" s="2"/>
      <c r="F4" s="2"/>
      <c r="G4" s="2"/>
      <c r="H4" s="2"/>
      <c r="I4" s="2"/>
    </row>
    <row r="5" spans="1:9">
      <c r="A5" s="6" t="s">
        <v>55</v>
      </c>
      <c r="B5" s="4"/>
      <c r="C5" s="2"/>
      <c r="D5" s="2"/>
      <c r="E5" s="2"/>
      <c r="F5" s="2"/>
      <c r="G5" s="2"/>
      <c r="H5" s="5">
        <v>11</v>
      </c>
      <c r="I5" s="2"/>
    </row>
    <row r="6" spans="1:9">
      <c r="A6" s="6" t="s">
        <v>60</v>
      </c>
      <c r="B6" s="4"/>
      <c r="C6" s="2"/>
      <c r="D6" s="2"/>
      <c r="E6" s="2"/>
      <c r="F6" s="2"/>
      <c r="G6" s="2"/>
      <c r="H6" s="5">
        <f>H3*H5</f>
        <v>26400</v>
      </c>
      <c r="I6" s="2"/>
    </row>
    <row r="7" spans="1:9">
      <c r="A7" s="6" t="s">
        <v>65</v>
      </c>
      <c r="B7" s="4"/>
      <c r="C7" s="2"/>
      <c r="D7" s="2"/>
      <c r="E7" s="2"/>
      <c r="F7" s="2"/>
      <c r="G7" s="2"/>
      <c r="H7" s="2"/>
      <c r="I7" s="2"/>
    </row>
    <row r="8" spans="1:9">
      <c r="A8" s="6" t="s">
        <v>69</v>
      </c>
      <c r="B8" s="4"/>
      <c r="C8" s="2"/>
      <c r="D8" s="2"/>
      <c r="E8" s="2"/>
      <c r="F8" s="2"/>
      <c r="G8" s="2"/>
      <c r="H8" s="2"/>
      <c r="I8" s="2"/>
    </row>
    <row r="9" spans="1:9">
      <c r="A9" s="6" t="s">
        <v>72</v>
      </c>
      <c r="B9" s="4"/>
      <c r="C9" s="2"/>
      <c r="D9" s="2"/>
      <c r="E9" s="2"/>
      <c r="F9" s="2"/>
      <c r="G9" s="2"/>
      <c r="H9" s="2"/>
      <c r="I9" s="2"/>
    </row>
    <row r="10" spans="1:9">
      <c r="A10" s="1" t="s">
        <v>76</v>
      </c>
      <c r="B10" s="7"/>
      <c r="C10" s="2"/>
      <c r="D10" s="2"/>
      <c r="E10" s="2"/>
      <c r="F10" s="2"/>
      <c r="G10" s="2"/>
      <c r="H10" s="2"/>
      <c r="I10" s="2"/>
    </row>
    <row r="11" spans="1:9">
      <c r="A11" s="1" t="s">
        <v>80</v>
      </c>
      <c r="B11" s="2"/>
      <c r="C11" s="2"/>
      <c r="D11" s="2"/>
      <c r="E11" s="2"/>
      <c r="F11" s="2"/>
      <c r="G11" s="2"/>
      <c r="H11" s="2"/>
      <c r="I11" s="2"/>
    </row>
    <row r="12" spans="1:9">
      <c r="A12" s="1" t="s">
        <v>84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87</v>
      </c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主角</vt:lpstr>
      <vt:lpstr>场景</vt:lpstr>
      <vt:lpstr>英雄</vt:lpstr>
      <vt:lpstr>敌人</vt:lpstr>
      <vt:lpstr>NPC</vt:lpstr>
      <vt:lpstr>主武器</vt:lpstr>
      <vt:lpstr>副武器</vt:lpstr>
      <vt:lpstr>地面陷阱</vt:lpstr>
      <vt:lpstr>道具</vt:lpstr>
      <vt:lpstr>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2021-04-15T07:17:28Z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2052-11.1.0.10359</vt:lpwstr>
  </property>
  <property fmtid="{D5CDD505-2E9C-101B-9397-08002B2CF9AE}" pid="3" name="ICV">
    <vt:lpwstr>A5AC8C78C008464ABCA86EA01F1367BB</vt:lpwstr>
  </property>
</Properties>
</file>