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Hyulla\Desktop\게임기획_김현준_포트폴리오\포트폴리오_아이피플스\"/>
    </mc:Choice>
  </mc:AlternateContent>
  <bookViews>
    <workbookView xWindow="0" yWindow="0" windowWidth="28800" windowHeight="10740" activeTab="6"/>
  </bookViews>
  <sheets>
    <sheet name="개요" sheetId="21" r:id="rId1"/>
    <sheet name="근무일지(1월)" sheetId="1" r:id="rId2"/>
    <sheet name="근무일지(2월)" sheetId="17" r:id="rId3"/>
    <sheet name="근무일지(3월)" sheetId="18" r:id="rId4"/>
    <sheet name="근무일지(4월)" sheetId="19" r:id="rId5"/>
    <sheet name="근무일지(5월)" sheetId="20" r:id="rId6"/>
    <sheet name="근태내용" sheetId="8" r:id="rId7"/>
  </sheets>
  <definedNames>
    <definedName name="_18.1.23" localSheetId="0">개요!#REF!</definedName>
    <definedName name="_18.1.23">'근무일지(1월)'!$B$44</definedName>
    <definedName name="_18.1.24" localSheetId="0">개요!#REF!</definedName>
    <definedName name="_18.1.24">'근무일지(1월)'!$B$67</definedName>
    <definedName name="_18.1.25" localSheetId="0">개요!#REF!</definedName>
    <definedName name="_18.1.25">'근무일지(1월)'!$B$99</definedName>
    <definedName name="_18.1.26" localSheetId="0">개요!#REF!</definedName>
    <definedName name="_18.1.26">'근무일지(1월)'!$B$115</definedName>
    <definedName name="_18.1.29" localSheetId="0">개요!#REF!</definedName>
    <definedName name="_18.1.29">'근무일지(1월)'!$B$131</definedName>
    <definedName name="_18.1.30" localSheetId="0">개요!#REF!</definedName>
    <definedName name="_18.1.30">'근무일지(1월)'!$B$144</definedName>
    <definedName name="_18.1.31" localSheetId="0">개요!#REF!</definedName>
    <definedName name="_18.1.31">'근무일지(1월)'!$B$150</definedName>
    <definedName name="_18.2.1">'근무일지(2월)'!$B$48</definedName>
    <definedName name="_18.2.11">'근무일지(2월)'!$B$163</definedName>
    <definedName name="_18.2.12">'근무일지(2월)'!$B$209</definedName>
    <definedName name="_18.2.13">'근무일지(2월)'!$B$236</definedName>
    <definedName name="_18.2.14">'근무일지(2월)'!$B$265</definedName>
    <definedName name="_18.2.19">'근무일지(2월)'!$B$294</definedName>
    <definedName name="_18.2.2">'근무일지(2월)'!$B$51</definedName>
    <definedName name="_18.2.20">'근무일지(2월)'!$B$319</definedName>
    <definedName name="_18.2.21">'근무일지(2월)'!$B$333</definedName>
    <definedName name="_18.2.22">'근무일지(2월)'!$B$352</definedName>
    <definedName name="_18.2.23">'근무일지(2월)'!$B$370</definedName>
    <definedName name="_18.2.26">'근무일지(2월)'!$B$379</definedName>
    <definedName name="_18.2.27">'근무일지(2월)'!$B$387</definedName>
    <definedName name="_18.2.28">'근무일지(2월)'!$B$406</definedName>
    <definedName name="_18.2.5">'근무일지(2월)'!$B$59</definedName>
    <definedName name="_18.2.6">'근무일지(2월)'!$B$78</definedName>
    <definedName name="_18.2.7___18.2.8">'근무일지(2월)'!$B$102</definedName>
    <definedName name="_18.2.9">'근무일지(2월)'!$B$125</definedName>
    <definedName name="_18.3.12">'근무일지(3월)'!$B$207</definedName>
    <definedName name="_18.3.13">'근무일지(3월)'!$B$228</definedName>
    <definedName name="_18.3.14">'근무일지(3월)'!$B$254</definedName>
    <definedName name="_18.3.15">'근무일지(3월)'!$B$273</definedName>
    <definedName name="_18.3.16">'근무일지(3월)'!$B$311</definedName>
    <definedName name="_18.3.19">'근무일지(3월)'!$B$355</definedName>
    <definedName name="_18.3.2">'근무일지(3월)'!$B$50</definedName>
    <definedName name="_18.3.20">'근무일지(3월)'!$B$380</definedName>
    <definedName name="_18.3.21">'근무일지(3월)'!$B$396</definedName>
    <definedName name="_18.3.22">'근무일지(3월)'!$B$418</definedName>
    <definedName name="_18.3.23">'근무일지(3월)'!$B$427</definedName>
    <definedName name="_18.3.26">'근무일지(3월)'!$B$470</definedName>
    <definedName name="_18.3.27">'근무일지(3월)'!$B$488</definedName>
    <definedName name="_18.3.28">'근무일지(3월)'!$B$514</definedName>
    <definedName name="_18.3.29">'근무일지(3월)'!$B$526</definedName>
    <definedName name="_18.3.30">'근무일지(3월)'!$B$551</definedName>
    <definedName name="_18.3.5">'근무일지(3월)'!$B$90</definedName>
    <definedName name="_18.3.6">'근무일지(3월)'!$B$118</definedName>
    <definedName name="_18.3.7">'근무일지(3월)'!$B$149</definedName>
    <definedName name="_18.3.8">'근무일지(3월)'!$B$171</definedName>
    <definedName name="_18.3.9">'근무일지(3월)'!$B$185</definedName>
    <definedName name="_18.4.11">'근무일지(4월)'!$B$189</definedName>
    <definedName name="_18.4.12">'근무일지(4월)'!$B$222</definedName>
    <definedName name="_18.4.13">'근무일지(4월)'!$B$235</definedName>
    <definedName name="_18.4.16">'근무일지(4월)'!$B$253</definedName>
    <definedName name="_18.4.17">'근무일지(4월)'!$B$312</definedName>
    <definedName name="_18.4.2">'근무일지(4월)'!$B$48</definedName>
    <definedName name="_18.4.23">'근무일지(4월)'!$B$341</definedName>
    <definedName name="_18.4.24">'근무일지(4월)'!$B$376</definedName>
    <definedName name="_18.4.25">'근무일지(4월)'!$B$407</definedName>
    <definedName name="_18.4.26">'근무일지(4월)'!$B$428</definedName>
    <definedName name="_18.4.27">'근무일지(4월)'!$B$441</definedName>
    <definedName name="_18.4.3">'근무일지(4월)'!$B$79</definedName>
    <definedName name="_18.4.30">'근무일지(4월)'!$B$469</definedName>
    <definedName name="_18.4.4___18.4.5">'근무일지(4월)'!$B$124</definedName>
    <definedName name="_18.4.6">'근무일지(4월)'!$B$159</definedName>
    <definedName name="_18.4.9">'근무일지(4월)'!$B$172</definedName>
    <definedName name="_18.5.10">'근무일지(5월)'!$B$288</definedName>
    <definedName name="_18.5.11">'근무일지(5월)'!$B$365</definedName>
    <definedName name="_18.5.14">'근무일지(5월)'!$B$369</definedName>
    <definedName name="_18.5.15___18.5.16">'근무일지(5월)'!$B$390</definedName>
    <definedName name="_18.5.17">'근무일지(5월)'!$B$432</definedName>
    <definedName name="_18.5.18">'근무일지(5월)'!$B$474</definedName>
    <definedName name="_18.5.2">'근무일지(5월)'!$B$46</definedName>
    <definedName name="_18.5.3">'근무일지(5월)'!$B$109</definedName>
    <definedName name="_18.5.4">'근무일지(5월)'!$B$149</definedName>
    <definedName name="_18.5.8">'근무일지(5월)'!$B$176</definedName>
    <definedName name="_18.5.9">'근무일지(5월)'!$B$224</definedName>
    <definedName name="_1월_근무달력" localSheetId="0">개요!$B$18</definedName>
    <definedName name="_1월_근무달력">'근무일지(1월)'!$B$12</definedName>
    <definedName name="_1월_근무일지" localSheetId="0">개요!$B$3</definedName>
    <definedName name="_1월_근무일지">'근무일지(1월)'!$B$3</definedName>
    <definedName name="_1월_일자별_세부내용" localSheetId="0">개요!$B$49</definedName>
    <definedName name="_1월_일자별_세부내용">'근무일지(1월)'!$B$42</definedName>
    <definedName name="_2월_근무달력">'근무일지(2월)'!$B$16</definedName>
    <definedName name="_2월_근무일지">'근무일지(2월)'!$B$3</definedName>
    <definedName name="_2월_일자별_세부내용">'근무일지(2월)'!$B$46</definedName>
    <definedName name="_3월_근무달력">'근무일지(3월)'!$B$18</definedName>
    <definedName name="_3월_근무일지">'근무일지(3월)'!$B$3</definedName>
    <definedName name="_3월_일자별_세부내용">'근무일지(3월)'!$B$48</definedName>
    <definedName name="_4월_근무달력">'근무일지(4월)'!$B$16</definedName>
    <definedName name="_4월_근무일지">'근무일지(4월)'!$B$3</definedName>
    <definedName name="_4월_일자별_세부내용">'근무일지(4월)'!$B$46</definedName>
    <definedName name="_5월_근무달력">'근무일지(5월)'!$B$14</definedName>
    <definedName name="_5월_근무일지">'근무일지(5월)'!$B$3</definedName>
    <definedName name="_5월_일자별_세부내용">'근무일지(5월)'!$B$44</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53" i="8" l="1"/>
  <c r="M53" i="8"/>
  <c r="N53" i="8"/>
  <c r="O53" i="8"/>
  <c r="O54" i="8" s="1"/>
  <c r="P53" i="8"/>
  <c r="Q53" i="8"/>
  <c r="R53" i="8"/>
  <c r="S53" i="8"/>
  <c r="S54" i="8" s="1"/>
  <c r="T53" i="8"/>
  <c r="U53" i="8"/>
  <c r="V53" i="8"/>
  <c r="W53" i="8"/>
  <c r="W54" i="8" s="1"/>
  <c r="X53" i="8"/>
  <c r="Y53" i="8"/>
  <c r="Z53" i="8"/>
  <c r="AA53" i="8"/>
  <c r="AB53" i="8"/>
  <c r="AC53" i="8"/>
  <c r="AD53" i="8"/>
  <c r="AE53" i="8"/>
  <c r="AE54" i="8" s="1"/>
  <c r="AF53" i="8"/>
  <c r="AG53" i="8"/>
  <c r="AH53" i="8"/>
  <c r="AI53" i="8"/>
  <c r="AI54" i="8" s="1"/>
  <c r="AJ53" i="8"/>
  <c r="AK53" i="8"/>
  <c r="AL53" i="8"/>
  <c r="AM53" i="8"/>
  <c r="AM54" i="8" s="1"/>
  <c r="AN53" i="8"/>
  <c r="K53" i="8"/>
  <c r="L44" i="8"/>
  <c r="M44" i="8"/>
  <c r="N44" i="8"/>
  <c r="O44" i="8"/>
  <c r="P44" i="8"/>
  <c r="Q44" i="8"/>
  <c r="R44" i="8"/>
  <c r="S44" i="8"/>
  <c r="T44" i="8"/>
  <c r="U44" i="8"/>
  <c r="V44" i="8"/>
  <c r="W44" i="8"/>
  <c r="X44" i="8"/>
  <c r="Y44" i="8"/>
  <c r="Z44" i="8"/>
  <c r="AA44" i="8"/>
  <c r="AB44" i="8"/>
  <c r="AC44" i="8"/>
  <c r="AD44" i="8"/>
  <c r="AE44" i="8"/>
  <c r="AF44" i="8"/>
  <c r="AG44" i="8"/>
  <c r="AH44" i="8"/>
  <c r="AI44" i="8"/>
  <c r="AJ44" i="8"/>
  <c r="AK44" i="8"/>
  <c r="AL44" i="8"/>
  <c r="AM44" i="8"/>
  <c r="AN44" i="8"/>
  <c r="AO44" i="8"/>
  <c r="K44" i="8"/>
  <c r="L35" i="8"/>
  <c r="M35" i="8"/>
  <c r="N35" i="8"/>
  <c r="O35" i="8"/>
  <c r="P35" i="8"/>
  <c r="Q35" i="8"/>
  <c r="R35" i="8"/>
  <c r="S35" i="8"/>
  <c r="T35" i="8"/>
  <c r="U35" i="8"/>
  <c r="V35" i="8"/>
  <c r="W35" i="8"/>
  <c r="X35" i="8"/>
  <c r="Y35" i="8"/>
  <c r="Z35" i="8"/>
  <c r="AA35" i="8"/>
  <c r="AB35" i="8"/>
  <c r="AC35" i="8"/>
  <c r="AD35" i="8"/>
  <c r="AE35" i="8"/>
  <c r="AF35" i="8"/>
  <c r="AG35" i="8"/>
  <c r="AH35" i="8"/>
  <c r="AI35" i="8"/>
  <c r="AJ35" i="8"/>
  <c r="AK35" i="8"/>
  <c r="AL35" i="8"/>
  <c r="AM35" i="8"/>
  <c r="AN35" i="8"/>
  <c r="K35" i="8"/>
  <c r="L26" i="8"/>
  <c r="M26" i="8"/>
  <c r="N26" i="8"/>
  <c r="O26" i="8"/>
  <c r="P26" i="8"/>
  <c r="Q26" i="8"/>
  <c r="R26" i="8"/>
  <c r="S26" i="8"/>
  <c r="T26" i="8"/>
  <c r="U26" i="8"/>
  <c r="V26" i="8"/>
  <c r="W26" i="8"/>
  <c r="X26" i="8"/>
  <c r="Y26" i="8"/>
  <c r="Z26" i="8"/>
  <c r="AA26" i="8"/>
  <c r="AB26" i="8"/>
  <c r="AC26" i="8"/>
  <c r="AD26" i="8"/>
  <c r="AE26" i="8"/>
  <c r="AF26" i="8"/>
  <c r="AG26" i="8"/>
  <c r="AH26" i="8"/>
  <c r="AI26" i="8"/>
  <c r="AJ26" i="8"/>
  <c r="AK26" i="8"/>
  <c r="AL26" i="8"/>
  <c r="AM26" i="8"/>
  <c r="AN26" i="8"/>
  <c r="AO26" i="8"/>
  <c r="K26" i="8"/>
  <c r="L17" i="8"/>
  <c r="M17" i="8"/>
  <c r="N17" i="8"/>
  <c r="O17" i="8"/>
  <c r="P17" i="8"/>
  <c r="Q17" i="8"/>
  <c r="R17" i="8"/>
  <c r="S17" i="8"/>
  <c r="T17" i="8"/>
  <c r="U17" i="8"/>
  <c r="V17" i="8"/>
  <c r="W17" i="8"/>
  <c r="X17" i="8"/>
  <c r="Y17" i="8"/>
  <c r="Z17" i="8"/>
  <c r="AA17" i="8"/>
  <c r="AB17" i="8"/>
  <c r="AC17" i="8"/>
  <c r="AD17" i="8"/>
  <c r="AE17" i="8"/>
  <c r="AF17" i="8"/>
  <c r="AG17" i="8"/>
  <c r="AH17" i="8"/>
  <c r="AI17" i="8"/>
  <c r="AJ17" i="8"/>
  <c r="AK17" i="8"/>
  <c r="AL17" i="8"/>
  <c r="K17" i="8"/>
  <c r="AJ54" i="8"/>
  <c r="AB54" i="8"/>
  <c r="P54" i="8"/>
  <c r="AN54" i="8"/>
  <c r="AK54" i="8"/>
  <c r="AH54" i="8"/>
  <c r="AG54" i="8"/>
  <c r="AF54" i="8"/>
  <c r="AD54" i="8"/>
  <c r="AC54" i="8"/>
  <c r="AA54" i="8"/>
  <c r="Z54" i="8"/>
  <c r="Y54" i="8"/>
  <c r="V54" i="8"/>
  <c r="U54" i="8"/>
  <c r="T54" i="8"/>
  <c r="R54" i="8"/>
  <c r="Q54" i="8"/>
  <c r="N54" i="8"/>
  <c r="M54" i="8"/>
  <c r="L54" i="8"/>
  <c r="AN52" i="8"/>
  <c r="AM52" i="8"/>
  <c r="AL52" i="8"/>
  <c r="AL54" i="8" s="1"/>
  <c r="AK52" i="8"/>
  <c r="AJ52" i="8"/>
  <c r="AI52" i="8"/>
  <c r="AH52" i="8"/>
  <c r="AG52" i="8"/>
  <c r="AF52" i="8"/>
  <c r="AE52" i="8"/>
  <c r="AD52" i="8"/>
  <c r="AC52" i="8"/>
  <c r="AB52" i="8"/>
  <c r="AA52" i="8"/>
  <c r="Z52" i="8"/>
  <c r="Y52" i="8"/>
  <c r="X52" i="8"/>
  <c r="X54" i="8" s="1"/>
  <c r="W52" i="8"/>
  <c r="V52" i="8"/>
  <c r="U52" i="8"/>
  <c r="T52" i="8"/>
  <c r="S52" i="8"/>
  <c r="R52" i="8"/>
  <c r="Q52" i="8"/>
  <c r="P52" i="8"/>
  <c r="O52" i="8"/>
  <c r="N52" i="8"/>
  <c r="M52" i="8"/>
  <c r="L52" i="8"/>
  <c r="K52" i="8"/>
  <c r="H50" i="8" l="1"/>
  <c r="E50" i="8"/>
  <c r="G50" i="8"/>
  <c r="K54" i="8"/>
  <c r="F50" i="8" s="1"/>
  <c r="D50" i="8"/>
  <c r="I40" i="20"/>
  <c r="H40" i="20"/>
  <c r="C40" i="20"/>
  <c r="I39" i="20"/>
  <c r="H39" i="20"/>
  <c r="G39" i="20"/>
  <c r="F39" i="20"/>
  <c r="E39" i="20"/>
  <c r="D39" i="20"/>
  <c r="C39" i="20"/>
  <c r="I38" i="20"/>
  <c r="H38" i="20"/>
  <c r="G38" i="20"/>
  <c r="F38" i="20"/>
  <c r="E38" i="20"/>
  <c r="D38" i="20"/>
  <c r="C38" i="20"/>
  <c r="I35" i="20"/>
  <c r="E35" i="20"/>
  <c r="C35" i="20"/>
  <c r="I34" i="20"/>
  <c r="H34" i="20"/>
  <c r="G34" i="20"/>
  <c r="F34" i="20"/>
  <c r="E34" i="20"/>
  <c r="D34" i="20"/>
  <c r="C34" i="20"/>
  <c r="I33" i="20"/>
  <c r="H33" i="20"/>
  <c r="G33" i="20"/>
  <c r="F33" i="20"/>
  <c r="E33" i="20"/>
  <c r="D33" i="20"/>
  <c r="C33" i="20"/>
  <c r="I30" i="20"/>
  <c r="H30" i="20"/>
  <c r="G30" i="20"/>
  <c r="F30" i="20"/>
  <c r="E30" i="20"/>
  <c r="D30" i="20"/>
  <c r="C30" i="20"/>
  <c r="I29" i="20"/>
  <c r="H29" i="20"/>
  <c r="G29" i="20"/>
  <c r="F29" i="20"/>
  <c r="E29" i="20"/>
  <c r="D29" i="20"/>
  <c r="C29" i="20"/>
  <c r="I28" i="20"/>
  <c r="H28" i="20"/>
  <c r="G28" i="20"/>
  <c r="F28" i="20"/>
  <c r="E28" i="20"/>
  <c r="D28" i="20"/>
  <c r="C28" i="20"/>
  <c r="I25" i="20"/>
  <c r="H25" i="20"/>
  <c r="G25" i="20"/>
  <c r="F25" i="20"/>
  <c r="E25" i="20"/>
  <c r="D25" i="20"/>
  <c r="C25" i="20"/>
  <c r="I24" i="20"/>
  <c r="H24" i="20"/>
  <c r="G24" i="20"/>
  <c r="F24" i="20"/>
  <c r="E24" i="20"/>
  <c r="D24" i="20"/>
  <c r="C24" i="20"/>
  <c r="I23" i="20"/>
  <c r="H23" i="20"/>
  <c r="G23" i="20"/>
  <c r="F23" i="20"/>
  <c r="E23" i="20"/>
  <c r="D23" i="20"/>
  <c r="C23" i="20"/>
  <c r="D20" i="20"/>
  <c r="E20" i="20"/>
  <c r="F20" i="20"/>
  <c r="G20" i="20"/>
  <c r="H20" i="20"/>
  <c r="I20" i="20"/>
  <c r="C20" i="20"/>
  <c r="D19" i="20"/>
  <c r="E19" i="20"/>
  <c r="F19" i="20"/>
  <c r="G19" i="20"/>
  <c r="H19" i="20"/>
  <c r="I19" i="20"/>
  <c r="C19" i="20"/>
  <c r="D18" i="20"/>
  <c r="E18" i="20"/>
  <c r="F18" i="20"/>
  <c r="G18" i="20"/>
  <c r="H18" i="20"/>
  <c r="I18" i="20"/>
  <c r="C18" i="20"/>
  <c r="D41" i="19"/>
  <c r="E41" i="19"/>
  <c r="F41" i="19"/>
  <c r="G41" i="19"/>
  <c r="H41" i="19"/>
  <c r="I41" i="19"/>
  <c r="C41" i="19"/>
  <c r="I42" i="19"/>
  <c r="H42" i="19"/>
  <c r="G42" i="19"/>
  <c r="F42" i="19"/>
  <c r="E42" i="19"/>
  <c r="C42" i="19"/>
  <c r="I40" i="19"/>
  <c r="H40" i="19"/>
  <c r="G40" i="19"/>
  <c r="F40" i="19"/>
  <c r="E40" i="19"/>
  <c r="D40" i="19"/>
  <c r="C40" i="19"/>
  <c r="I37" i="19"/>
  <c r="H37" i="19"/>
  <c r="G37" i="19"/>
  <c r="F37" i="19"/>
  <c r="E37" i="19"/>
  <c r="D37" i="19"/>
  <c r="C37" i="19"/>
  <c r="I36" i="19"/>
  <c r="H36" i="19"/>
  <c r="G36" i="19"/>
  <c r="F36" i="19"/>
  <c r="E36" i="19"/>
  <c r="D36" i="19"/>
  <c r="C36" i="19"/>
  <c r="I35" i="19"/>
  <c r="H35" i="19"/>
  <c r="G35" i="19"/>
  <c r="F35" i="19"/>
  <c r="E35" i="19"/>
  <c r="D35" i="19"/>
  <c r="C35" i="19"/>
  <c r="I32" i="19"/>
  <c r="H32" i="19"/>
  <c r="G32" i="19"/>
  <c r="F32" i="19"/>
  <c r="E32" i="19"/>
  <c r="D32" i="19"/>
  <c r="C32" i="19"/>
  <c r="I31" i="19"/>
  <c r="H31" i="19"/>
  <c r="G31" i="19"/>
  <c r="F31" i="19"/>
  <c r="E31" i="19"/>
  <c r="D31" i="19"/>
  <c r="C31" i="19"/>
  <c r="I30" i="19"/>
  <c r="H30" i="19"/>
  <c r="G30" i="19"/>
  <c r="F30" i="19"/>
  <c r="E30" i="19"/>
  <c r="D30" i="19"/>
  <c r="C30" i="19"/>
  <c r="I27" i="19"/>
  <c r="H27" i="19"/>
  <c r="G27" i="19"/>
  <c r="F27" i="19"/>
  <c r="E27" i="19"/>
  <c r="D27" i="19"/>
  <c r="C27" i="19"/>
  <c r="I26" i="19"/>
  <c r="H26" i="19"/>
  <c r="G26" i="19"/>
  <c r="F26" i="19"/>
  <c r="E26" i="19"/>
  <c r="D26" i="19"/>
  <c r="C26" i="19"/>
  <c r="I25" i="19"/>
  <c r="H25" i="19"/>
  <c r="G25" i="19"/>
  <c r="F25" i="19"/>
  <c r="E25" i="19"/>
  <c r="D25" i="19"/>
  <c r="C25" i="19"/>
  <c r="D22" i="19"/>
  <c r="E22" i="19"/>
  <c r="F22" i="19"/>
  <c r="G22" i="19"/>
  <c r="H22" i="19"/>
  <c r="I22" i="19"/>
  <c r="C22" i="19"/>
  <c r="D21" i="19"/>
  <c r="E21" i="19"/>
  <c r="F21" i="19"/>
  <c r="G21" i="19"/>
  <c r="H21" i="19"/>
  <c r="I21" i="19"/>
  <c r="C21" i="19"/>
  <c r="D20" i="19"/>
  <c r="E20" i="19"/>
  <c r="F20" i="19"/>
  <c r="G20" i="19"/>
  <c r="H20" i="19"/>
  <c r="I20" i="19"/>
  <c r="C20" i="19"/>
  <c r="I44" i="18"/>
  <c r="H44" i="18"/>
  <c r="G44" i="18"/>
  <c r="F44" i="18"/>
  <c r="E44" i="18"/>
  <c r="D44" i="18"/>
  <c r="C44" i="18"/>
  <c r="I43" i="18"/>
  <c r="H43" i="18"/>
  <c r="G43" i="18"/>
  <c r="F43" i="18"/>
  <c r="E43" i="18"/>
  <c r="D43" i="18"/>
  <c r="C43" i="18"/>
  <c r="I42" i="18"/>
  <c r="H42" i="18"/>
  <c r="G42" i="18"/>
  <c r="F42" i="18"/>
  <c r="E42" i="18"/>
  <c r="D42" i="18"/>
  <c r="C42" i="18"/>
  <c r="I39" i="18"/>
  <c r="H39" i="18"/>
  <c r="G39" i="18"/>
  <c r="F39" i="18"/>
  <c r="E39" i="18"/>
  <c r="D39" i="18"/>
  <c r="C39" i="18"/>
  <c r="I38" i="18"/>
  <c r="H38" i="18"/>
  <c r="G38" i="18"/>
  <c r="F38" i="18"/>
  <c r="E38" i="18"/>
  <c r="D38" i="18"/>
  <c r="C38" i="18"/>
  <c r="I37" i="18"/>
  <c r="H37" i="18"/>
  <c r="G37" i="18"/>
  <c r="F37" i="18"/>
  <c r="E37" i="18"/>
  <c r="D37" i="18"/>
  <c r="C37" i="18"/>
  <c r="I34" i="18"/>
  <c r="H34" i="18"/>
  <c r="G34" i="18"/>
  <c r="F34" i="18"/>
  <c r="E34" i="18"/>
  <c r="D34" i="18"/>
  <c r="C34" i="18"/>
  <c r="I33" i="18"/>
  <c r="H33" i="18"/>
  <c r="G33" i="18"/>
  <c r="F33" i="18"/>
  <c r="E33" i="18"/>
  <c r="D33" i="18"/>
  <c r="C33" i="18"/>
  <c r="I32" i="18"/>
  <c r="H32" i="18"/>
  <c r="G32" i="18"/>
  <c r="F32" i="18"/>
  <c r="E32" i="18"/>
  <c r="D32" i="18"/>
  <c r="C32" i="18"/>
  <c r="I29" i="18"/>
  <c r="H29" i="18"/>
  <c r="G29" i="18"/>
  <c r="F29" i="18"/>
  <c r="E29" i="18"/>
  <c r="D29" i="18"/>
  <c r="C29" i="18"/>
  <c r="I28" i="18"/>
  <c r="H28" i="18"/>
  <c r="G28" i="18"/>
  <c r="F28" i="18"/>
  <c r="E28" i="18"/>
  <c r="D28" i="18"/>
  <c r="C28" i="18"/>
  <c r="I27" i="18"/>
  <c r="H27" i="18"/>
  <c r="G27" i="18"/>
  <c r="F27" i="18"/>
  <c r="E27" i="18"/>
  <c r="D27" i="18"/>
  <c r="C27" i="18"/>
  <c r="D24" i="18"/>
  <c r="E24" i="18"/>
  <c r="F24" i="18"/>
  <c r="G24" i="18"/>
  <c r="H24" i="18"/>
  <c r="I24" i="18"/>
  <c r="C24" i="18"/>
  <c r="D23" i="18"/>
  <c r="E23" i="18"/>
  <c r="F23" i="18"/>
  <c r="G23" i="18"/>
  <c r="H23" i="18"/>
  <c r="I23" i="18"/>
  <c r="C23" i="18"/>
  <c r="D22" i="18"/>
  <c r="E22" i="18"/>
  <c r="F22" i="18"/>
  <c r="G22" i="18"/>
  <c r="H22" i="18"/>
  <c r="I22" i="18"/>
  <c r="C22" i="18"/>
  <c r="I42" i="17"/>
  <c r="H42" i="17"/>
  <c r="G42" i="17"/>
  <c r="F42" i="17"/>
  <c r="E42" i="17"/>
  <c r="D42" i="17"/>
  <c r="C42" i="17"/>
  <c r="I41" i="17"/>
  <c r="H41" i="17"/>
  <c r="G41" i="17"/>
  <c r="F41" i="17"/>
  <c r="E41" i="17"/>
  <c r="D41" i="17"/>
  <c r="C41" i="17"/>
  <c r="I40" i="17"/>
  <c r="H40" i="17"/>
  <c r="G40" i="17"/>
  <c r="F40" i="17"/>
  <c r="E40" i="17"/>
  <c r="D40" i="17"/>
  <c r="C40" i="17"/>
  <c r="I37" i="17"/>
  <c r="H37" i="17"/>
  <c r="G37" i="17"/>
  <c r="F37" i="17"/>
  <c r="E37" i="17"/>
  <c r="D37" i="17"/>
  <c r="C37" i="17"/>
  <c r="I36" i="17"/>
  <c r="H36" i="17"/>
  <c r="G36" i="17"/>
  <c r="F36" i="17"/>
  <c r="E36" i="17"/>
  <c r="D36" i="17"/>
  <c r="C36" i="17"/>
  <c r="I35" i="17"/>
  <c r="H35" i="17"/>
  <c r="G35" i="17"/>
  <c r="F35" i="17"/>
  <c r="E35" i="17"/>
  <c r="D35" i="17"/>
  <c r="C35" i="17"/>
  <c r="I32" i="17"/>
  <c r="H32" i="17"/>
  <c r="G32" i="17"/>
  <c r="F32" i="17"/>
  <c r="E32" i="17"/>
  <c r="D32" i="17"/>
  <c r="C32" i="17"/>
  <c r="I31" i="17"/>
  <c r="H31" i="17"/>
  <c r="G31" i="17"/>
  <c r="F31" i="17"/>
  <c r="E31" i="17"/>
  <c r="D31" i="17"/>
  <c r="C31" i="17"/>
  <c r="I30" i="17"/>
  <c r="H30" i="17"/>
  <c r="G30" i="17"/>
  <c r="F30" i="17"/>
  <c r="E30" i="17"/>
  <c r="D30" i="17"/>
  <c r="C30" i="17"/>
  <c r="I27" i="17"/>
  <c r="H27" i="17"/>
  <c r="G27" i="17"/>
  <c r="F27" i="17"/>
  <c r="I26" i="17"/>
  <c r="H26" i="17"/>
  <c r="G26" i="17"/>
  <c r="F26" i="17"/>
  <c r="E26" i="17"/>
  <c r="D26" i="17"/>
  <c r="C26" i="17"/>
  <c r="I25" i="17"/>
  <c r="H25" i="17"/>
  <c r="G25" i="17"/>
  <c r="F25" i="17"/>
  <c r="E25" i="17"/>
  <c r="D25" i="17"/>
  <c r="C25" i="17"/>
  <c r="D22" i="17"/>
  <c r="E22" i="17"/>
  <c r="F22" i="17"/>
  <c r="C22" i="17"/>
  <c r="D21" i="17"/>
  <c r="E21" i="17"/>
  <c r="F21" i="17"/>
  <c r="G21" i="17"/>
  <c r="H21" i="17"/>
  <c r="I21" i="17"/>
  <c r="D20" i="17"/>
  <c r="E20" i="17"/>
  <c r="F20" i="17"/>
  <c r="G20" i="17"/>
  <c r="H20" i="17"/>
  <c r="I20" i="17"/>
  <c r="C21" i="17"/>
  <c r="C20" i="17"/>
  <c r="I18" i="1"/>
  <c r="H18" i="1"/>
  <c r="G18" i="1"/>
  <c r="F18" i="1"/>
  <c r="E18" i="1"/>
  <c r="D18" i="1"/>
  <c r="C18" i="1"/>
  <c r="I17" i="1"/>
  <c r="H17" i="1"/>
  <c r="G17" i="1"/>
  <c r="F17" i="1"/>
  <c r="E17" i="1"/>
  <c r="D17" i="1"/>
  <c r="C17" i="1"/>
  <c r="I16" i="1"/>
  <c r="H16" i="1"/>
  <c r="G16" i="1"/>
  <c r="F16" i="1"/>
  <c r="E16" i="1"/>
  <c r="D16" i="1"/>
  <c r="C16" i="1"/>
  <c r="I23" i="1"/>
  <c r="H23" i="1"/>
  <c r="G23" i="1"/>
  <c r="F23" i="1"/>
  <c r="E23" i="1"/>
  <c r="D23" i="1"/>
  <c r="C23" i="1"/>
  <c r="I22" i="1"/>
  <c r="H22" i="1"/>
  <c r="G22" i="1"/>
  <c r="F22" i="1"/>
  <c r="E22" i="1"/>
  <c r="D22" i="1"/>
  <c r="C22" i="1"/>
  <c r="I21" i="1"/>
  <c r="H21" i="1"/>
  <c r="G21" i="1"/>
  <c r="F21" i="1"/>
  <c r="E21" i="1"/>
  <c r="D21" i="1"/>
  <c r="C21" i="1"/>
  <c r="I28" i="1"/>
  <c r="H28" i="1"/>
  <c r="G28" i="1"/>
  <c r="F28" i="1"/>
  <c r="E28" i="1"/>
  <c r="D28" i="1"/>
  <c r="C28" i="1"/>
  <c r="I27" i="1"/>
  <c r="H27" i="1"/>
  <c r="G27" i="1"/>
  <c r="F27" i="1"/>
  <c r="E27" i="1"/>
  <c r="D27" i="1"/>
  <c r="C27" i="1"/>
  <c r="I26" i="1"/>
  <c r="H26" i="1"/>
  <c r="G26" i="1"/>
  <c r="F26" i="1"/>
  <c r="E26" i="1"/>
  <c r="D26" i="1"/>
  <c r="C26" i="1"/>
  <c r="I37" i="1"/>
  <c r="H37" i="1"/>
  <c r="G37" i="1"/>
  <c r="F37" i="1"/>
  <c r="E37" i="1"/>
  <c r="D37" i="1"/>
  <c r="C37" i="1"/>
  <c r="I36" i="1"/>
  <c r="H36" i="1"/>
  <c r="G36" i="1"/>
  <c r="F36" i="1"/>
  <c r="E36" i="1"/>
  <c r="D36" i="1"/>
  <c r="C36" i="1"/>
  <c r="C32" i="1"/>
  <c r="E32" i="1"/>
  <c r="F32" i="1"/>
  <c r="G32" i="1"/>
  <c r="H32" i="1"/>
  <c r="I32" i="1"/>
  <c r="D32" i="1"/>
  <c r="C31" i="1"/>
  <c r="E31" i="1"/>
  <c r="F31" i="1"/>
  <c r="G31" i="1"/>
  <c r="H31" i="1"/>
  <c r="I31" i="1"/>
  <c r="D31" i="1"/>
  <c r="I38" i="1"/>
  <c r="H38" i="1"/>
  <c r="G38" i="1"/>
  <c r="F38" i="1"/>
  <c r="E38" i="1"/>
  <c r="D38" i="1"/>
  <c r="C38" i="1"/>
  <c r="I33" i="1"/>
  <c r="H33" i="1"/>
  <c r="G33" i="1"/>
  <c r="F33" i="1"/>
  <c r="E33" i="1"/>
  <c r="D33" i="1"/>
  <c r="C33" i="1"/>
  <c r="Z45" i="8"/>
  <c r="AO45" i="8"/>
  <c r="AN45" i="8"/>
  <c r="AM45" i="8"/>
  <c r="AK45" i="8"/>
  <c r="AJ45" i="8"/>
  <c r="AI45" i="8"/>
  <c r="AH45" i="8"/>
  <c r="AG45" i="8"/>
  <c r="AF45" i="8"/>
  <c r="AD45" i="8"/>
  <c r="AC45" i="8"/>
  <c r="AB45" i="8"/>
  <c r="AA45" i="8"/>
  <c r="Y45" i="8"/>
  <c r="W45" i="8"/>
  <c r="V45" i="8"/>
  <c r="U45" i="8"/>
  <c r="T45" i="8"/>
  <c r="S45" i="8"/>
  <c r="R45" i="8"/>
  <c r="Q45" i="8"/>
  <c r="P45" i="8"/>
  <c r="O45" i="8"/>
  <c r="N45" i="8"/>
  <c r="M45" i="8"/>
  <c r="L45" i="8"/>
  <c r="K45" i="8"/>
  <c r="AO43" i="8"/>
  <c r="G40" i="20" s="1"/>
  <c r="AN43" i="8"/>
  <c r="F40" i="20" s="1"/>
  <c r="AM43" i="8"/>
  <c r="E40" i="20" s="1"/>
  <c r="AL43" i="8"/>
  <c r="D40" i="20" s="1"/>
  <c r="AK43" i="8"/>
  <c r="AJ43" i="8"/>
  <c r="AI43" i="8"/>
  <c r="H35" i="20" s="1"/>
  <c r="AH43" i="8"/>
  <c r="G35" i="20" s="1"/>
  <c r="AG43" i="8"/>
  <c r="F35" i="20" s="1"/>
  <c r="AF43" i="8"/>
  <c r="AE43" i="8"/>
  <c r="D35" i="20" s="1"/>
  <c r="AD43" i="8"/>
  <c r="AC43" i="8"/>
  <c r="AB43" i="8"/>
  <c r="AA43" i="8"/>
  <c r="Z43" i="8"/>
  <c r="Y43" i="8"/>
  <c r="X43" i="8"/>
  <c r="X45" i="8" s="1"/>
  <c r="W43" i="8"/>
  <c r="V43" i="8"/>
  <c r="U43" i="8"/>
  <c r="T43" i="8"/>
  <c r="S43" i="8"/>
  <c r="R43" i="8"/>
  <c r="Q43" i="8"/>
  <c r="P43" i="8"/>
  <c r="O43" i="8"/>
  <c r="N43" i="8"/>
  <c r="M43" i="8"/>
  <c r="L43" i="8"/>
  <c r="K43" i="8"/>
  <c r="U36" i="8"/>
  <c r="AN36" i="8"/>
  <c r="AM36" i="8"/>
  <c r="AL36" i="8"/>
  <c r="AJ36" i="8"/>
  <c r="AI36" i="8"/>
  <c r="AH36" i="8"/>
  <c r="AG36" i="8"/>
  <c r="AF36" i="8"/>
  <c r="AE36" i="8"/>
  <c r="AD36" i="8"/>
  <c r="AC36" i="8"/>
  <c r="AB36" i="8"/>
  <c r="AA36" i="8"/>
  <c r="Z36" i="8"/>
  <c r="Y36" i="8"/>
  <c r="X36" i="8"/>
  <c r="V36" i="8"/>
  <c r="T36" i="8"/>
  <c r="S36" i="8"/>
  <c r="R36" i="8"/>
  <c r="Q36" i="8"/>
  <c r="O36" i="8"/>
  <c r="N36" i="8"/>
  <c r="M36" i="8"/>
  <c r="L36" i="8"/>
  <c r="AN34" i="8"/>
  <c r="D42" i="19" s="1"/>
  <c r="AM34" i="8"/>
  <c r="AL34" i="8"/>
  <c r="AK34" i="8"/>
  <c r="AK36" i="8" s="1"/>
  <c r="AJ34" i="8"/>
  <c r="AI34" i="8"/>
  <c r="AH34" i="8"/>
  <c r="AG34" i="8"/>
  <c r="AF34" i="8"/>
  <c r="AE34" i="8"/>
  <c r="AD34" i="8"/>
  <c r="AC34" i="8"/>
  <c r="AB34" i="8"/>
  <c r="AA34" i="8"/>
  <c r="Z34" i="8"/>
  <c r="Y34" i="8"/>
  <c r="X34" i="8"/>
  <c r="W34" i="8"/>
  <c r="W36" i="8" s="1"/>
  <c r="V34" i="8"/>
  <c r="U34" i="8"/>
  <c r="T34" i="8"/>
  <c r="S34" i="8"/>
  <c r="R34" i="8"/>
  <c r="Q34" i="8"/>
  <c r="P34" i="8"/>
  <c r="O34" i="8"/>
  <c r="N34" i="8"/>
  <c r="M34" i="8"/>
  <c r="L34" i="8"/>
  <c r="K34" i="8"/>
  <c r="K36" i="8" s="1"/>
  <c r="N27" i="8"/>
  <c r="AO27" i="8"/>
  <c r="AN27" i="8"/>
  <c r="AM27" i="8"/>
  <c r="AK27" i="8"/>
  <c r="AJ27" i="8"/>
  <c r="AI27" i="8"/>
  <c r="AH27" i="8"/>
  <c r="AG27" i="8"/>
  <c r="AF27" i="8"/>
  <c r="AC27" i="8"/>
  <c r="AB27" i="8"/>
  <c r="AA27" i="8"/>
  <c r="Z27" i="8"/>
  <c r="Y27" i="8"/>
  <c r="V27" i="8"/>
  <c r="U27" i="8"/>
  <c r="T27" i="8"/>
  <c r="S27" i="8"/>
  <c r="R27" i="8"/>
  <c r="Q27" i="8"/>
  <c r="O27" i="8"/>
  <c r="M27" i="8"/>
  <c r="L27" i="8"/>
  <c r="K27" i="8"/>
  <c r="AO25" i="8"/>
  <c r="AN25" i="8"/>
  <c r="AM25" i="8"/>
  <c r="AL25" i="8"/>
  <c r="AL27" i="8" s="1"/>
  <c r="AK25" i="8"/>
  <c r="AJ25" i="8"/>
  <c r="AI25" i="8"/>
  <c r="AH25" i="8"/>
  <c r="AG25" i="8"/>
  <c r="AF25" i="8"/>
  <c r="AE25" i="8"/>
  <c r="AE27" i="8" s="1"/>
  <c r="AD25" i="8"/>
  <c r="AD27" i="8" s="1"/>
  <c r="AC25" i="8"/>
  <c r="AB25" i="8"/>
  <c r="AA25" i="8"/>
  <c r="Z25" i="8"/>
  <c r="Y25" i="8"/>
  <c r="X25" i="8"/>
  <c r="X27" i="8" s="1"/>
  <c r="W25" i="8"/>
  <c r="W27" i="8" s="1"/>
  <c r="V25" i="8"/>
  <c r="U25" i="8"/>
  <c r="T25" i="8"/>
  <c r="S25" i="8"/>
  <c r="R25" i="8"/>
  <c r="Q25" i="8"/>
  <c r="P25" i="8"/>
  <c r="P27" i="8" s="1"/>
  <c r="O25" i="8"/>
  <c r="N25" i="8"/>
  <c r="M25" i="8"/>
  <c r="L25" i="8"/>
  <c r="K25" i="8"/>
  <c r="AJ18" i="8"/>
  <c r="AI18" i="8"/>
  <c r="AH18" i="8"/>
  <c r="AG18" i="8"/>
  <c r="AF18" i="8"/>
  <c r="AC18" i="8"/>
  <c r="AB18" i="8"/>
  <c r="AA18" i="8"/>
  <c r="Z18" i="8"/>
  <c r="Y18" i="8"/>
  <c r="V18" i="8"/>
  <c r="U18" i="8"/>
  <c r="T18" i="8"/>
  <c r="S18" i="8"/>
  <c r="R18" i="8"/>
  <c r="O18" i="8"/>
  <c r="N18" i="8"/>
  <c r="M18" i="8"/>
  <c r="L18" i="8"/>
  <c r="AL16" i="8"/>
  <c r="AL18" i="8" s="1"/>
  <c r="AK16" i="8"/>
  <c r="AK18" i="8" s="1"/>
  <c r="AJ16" i="8"/>
  <c r="AI16" i="8"/>
  <c r="AH16" i="8"/>
  <c r="AG16" i="8"/>
  <c r="AF16" i="8"/>
  <c r="AE16" i="8"/>
  <c r="AE18" i="8" s="1"/>
  <c r="AD16" i="8"/>
  <c r="AD18" i="8" s="1"/>
  <c r="AC16" i="8"/>
  <c r="AB16" i="8"/>
  <c r="AA16" i="8"/>
  <c r="Z16" i="8"/>
  <c r="Y16" i="8"/>
  <c r="X16" i="8"/>
  <c r="X18" i="8" s="1"/>
  <c r="W16" i="8"/>
  <c r="W18" i="8" s="1"/>
  <c r="V16" i="8"/>
  <c r="U16" i="8"/>
  <c r="T16" i="8"/>
  <c r="S16" i="8"/>
  <c r="R16" i="8"/>
  <c r="Q16" i="8"/>
  <c r="Q18" i="8" s="1"/>
  <c r="P16" i="8"/>
  <c r="P18" i="8" s="1"/>
  <c r="O16" i="8"/>
  <c r="D27" i="17" s="1"/>
  <c r="N16" i="8"/>
  <c r="C27" i="17" s="1"/>
  <c r="M16" i="8"/>
  <c r="I22" i="17" s="1"/>
  <c r="L16" i="8"/>
  <c r="H22" i="17" s="1"/>
  <c r="K16" i="8"/>
  <c r="K9" i="8"/>
  <c r="S9" i="8"/>
  <c r="AI9" i="8"/>
  <c r="L7" i="8"/>
  <c r="M7" i="8"/>
  <c r="N7" i="8"/>
  <c r="O7" i="8"/>
  <c r="P7" i="8"/>
  <c r="Q7" i="8"/>
  <c r="R7" i="8"/>
  <c r="S7" i="8"/>
  <c r="T7" i="8"/>
  <c r="U7" i="8"/>
  <c r="V7" i="8"/>
  <c r="W7" i="8"/>
  <c r="X7" i="8"/>
  <c r="Y7" i="8"/>
  <c r="Z7" i="8"/>
  <c r="AA7" i="8"/>
  <c r="AB7" i="8"/>
  <c r="AC7" i="8"/>
  <c r="AD7" i="8"/>
  <c r="AE7" i="8"/>
  <c r="AF7" i="8"/>
  <c r="AG7" i="8"/>
  <c r="AH7" i="8"/>
  <c r="AI7" i="8"/>
  <c r="AJ7" i="8"/>
  <c r="AK7" i="8"/>
  <c r="AL7" i="8"/>
  <c r="AM7" i="8"/>
  <c r="AN7" i="8"/>
  <c r="AO7" i="8"/>
  <c r="K7" i="8"/>
  <c r="AO8" i="8"/>
  <c r="AO9" i="8" s="1"/>
  <c r="L8" i="8"/>
  <c r="L9" i="8" s="1"/>
  <c r="M8" i="8"/>
  <c r="M9" i="8" s="1"/>
  <c r="N8" i="8"/>
  <c r="N9" i="8" s="1"/>
  <c r="O8" i="8"/>
  <c r="O9" i="8" s="1"/>
  <c r="P8" i="8"/>
  <c r="P9" i="8" s="1"/>
  <c r="Q8" i="8"/>
  <c r="Q9" i="8" s="1"/>
  <c r="R8" i="8"/>
  <c r="R9" i="8" s="1"/>
  <c r="S8" i="8"/>
  <c r="T8" i="8"/>
  <c r="T9" i="8" s="1"/>
  <c r="U8" i="8"/>
  <c r="U9" i="8" s="1"/>
  <c r="V8" i="8"/>
  <c r="V9" i="8" s="1"/>
  <c r="W8" i="8"/>
  <c r="W9" i="8" s="1"/>
  <c r="X8" i="8"/>
  <c r="X9" i="8" s="1"/>
  <c r="Y8" i="8"/>
  <c r="Y9" i="8" s="1"/>
  <c r="Z8" i="8"/>
  <c r="Z9" i="8" s="1"/>
  <c r="AA8" i="8"/>
  <c r="AA9" i="8" s="1"/>
  <c r="AB8" i="8"/>
  <c r="AB9" i="8" s="1"/>
  <c r="AC8" i="8"/>
  <c r="AC9" i="8" s="1"/>
  <c r="AD8" i="8"/>
  <c r="AD9" i="8" s="1"/>
  <c r="AE8" i="8"/>
  <c r="AE9" i="8" s="1"/>
  <c r="AF8" i="8"/>
  <c r="AF9" i="8" s="1"/>
  <c r="AG8" i="8"/>
  <c r="AG9" i="8" s="1"/>
  <c r="AH8" i="8"/>
  <c r="AH9" i="8" s="1"/>
  <c r="AI8" i="8"/>
  <c r="AJ8" i="8"/>
  <c r="AJ9" i="8" s="1"/>
  <c r="AK8" i="8"/>
  <c r="AK9" i="8" s="1"/>
  <c r="AL8" i="8"/>
  <c r="AL9" i="8" s="1"/>
  <c r="AM8" i="8"/>
  <c r="AM9" i="8" s="1"/>
  <c r="AN8" i="8"/>
  <c r="AN9" i="8" s="1"/>
  <c r="K8" i="8"/>
  <c r="AL45" i="8" l="1"/>
  <c r="H41" i="8"/>
  <c r="G22" i="17"/>
  <c r="E27" i="17"/>
  <c r="AE45" i="8"/>
  <c r="H32" i="8"/>
  <c r="H14" i="8"/>
  <c r="H23" i="8"/>
  <c r="F41" i="8"/>
  <c r="G41" i="8"/>
  <c r="D41" i="8"/>
  <c r="E41" i="8"/>
  <c r="P36" i="8"/>
  <c r="F32" i="8" s="1"/>
  <c r="G32" i="8"/>
  <c r="D32" i="8"/>
  <c r="E32" i="8"/>
  <c r="F23" i="8"/>
  <c r="G23" i="8"/>
  <c r="D23" i="8"/>
  <c r="E23" i="8"/>
  <c r="G14" i="8"/>
  <c r="D14" i="8"/>
  <c r="K18" i="8"/>
  <c r="F14" i="8" s="1"/>
  <c r="E14" i="8"/>
  <c r="F5" i="8"/>
  <c r="G5" i="8"/>
  <c r="H5" i="8"/>
  <c r="D5" i="8"/>
  <c r="E5" i="8"/>
</calcChain>
</file>

<file path=xl/sharedStrings.xml><?xml version="1.0" encoding="utf-8"?>
<sst xmlns="http://schemas.openxmlformats.org/spreadsheetml/2006/main" count="2379" uniqueCount="1776">
  <si>
    <t>일</t>
  </si>
  <si>
    <t>일</t>
    <phoneticPr fontId="1" type="noConversion"/>
  </si>
  <si>
    <t>월</t>
  </si>
  <si>
    <t>월</t>
    <phoneticPr fontId="1" type="noConversion"/>
  </si>
  <si>
    <t>화</t>
  </si>
  <si>
    <t>화</t>
    <phoneticPr fontId="1" type="noConversion"/>
  </si>
  <si>
    <t>수</t>
  </si>
  <si>
    <t>수</t>
    <phoneticPr fontId="1" type="noConversion"/>
  </si>
  <si>
    <t>목</t>
  </si>
  <si>
    <t>목</t>
    <phoneticPr fontId="1" type="noConversion"/>
  </si>
  <si>
    <t>금</t>
  </si>
  <si>
    <t>금</t>
    <phoneticPr fontId="1" type="noConversion"/>
  </si>
  <si>
    <t>토</t>
  </si>
  <si>
    <t>토</t>
    <phoneticPr fontId="1" type="noConversion"/>
  </si>
  <si>
    <t>근무시간</t>
  </si>
  <si>
    <t>근무시간</t>
    <phoneticPr fontId="1" type="noConversion"/>
  </si>
  <si>
    <t>내용</t>
    <phoneticPr fontId="1" type="noConversion"/>
  </si>
  <si>
    <t>출근</t>
  </si>
  <si>
    <t>출근</t>
    <phoneticPr fontId="1" type="noConversion"/>
  </si>
  <si>
    <t>퇴근</t>
  </si>
  <si>
    <t>1월 근무일지</t>
    <phoneticPr fontId="1" type="noConversion"/>
  </si>
  <si>
    <t>Abstract</t>
    <phoneticPr fontId="1" type="noConversion"/>
  </si>
  <si>
    <t>1월 근무일지</t>
    <phoneticPr fontId="1" type="noConversion"/>
  </si>
  <si>
    <t>1월 근무 달력</t>
    <phoneticPr fontId="1" type="noConversion"/>
  </si>
  <si>
    <t>1월 일자별 세부내용</t>
    <phoneticPr fontId="1" type="noConversion"/>
  </si>
  <si>
    <t>1월 근무달력</t>
    <phoneticPr fontId="1" type="noConversion"/>
  </si>
  <si>
    <t>1월 일자별 세부내용</t>
    <phoneticPr fontId="1" type="noConversion"/>
  </si>
  <si>
    <t>날짜</t>
    <phoneticPr fontId="1" type="noConversion"/>
  </si>
  <si>
    <t>퇴근</t>
    <phoneticPr fontId="1" type="noConversion"/>
  </si>
  <si>
    <t>날짜</t>
    <phoneticPr fontId="1" type="noConversion"/>
  </si>
  <si>
    <t>출근</t>
    <phoneticPr fontId="1" type="noConversion"/>
  </si>
  <si>
    <t>퇴근</t>
    <phoneticPr fontId="1" type="noConversion"/>
  </si>
  <si>
    <t>날짜</t>
    <phoneticPr fontId="1" type="noConversion"/>
  </si>
  <si>
    <t>출근</t>
    <phoneticPr fontId="1" type="noConversion"/>
  </si>
  <si>
    <t>퇴근</t>
    <phoneticPr fontId="1" type="noConversion"/>
  </si>
  <si>
    <t>날짜</t>
    <phoneticPr fontId="1" type="noConversion"/>
  </si>
  <si>
    <t>출근</t>
    <phoneticPr fontId="1" type="noConversion"/>
  </si>
  <si>
    <t>퇴근</t>
    <phoneticPr fontId="1" type="noConversion"/>
  </si>
  <si>
    <t>부서</t>
  </si>
  <si>
    <t>성명</t>
  </si>
  <si>
    <t>연차</t>
  </si>
  <si>
    <t>반차</t>
  </si>
  <si>
    <t>지각</t>
  </si>
  <si>
    <t>휴일
근무</t>
  </si>
  <si>
    <t>총
근무
시간</t>
  </si>
  <si>
    <t>휴일</t>
  </si>
  <si>
    <t>신정</t>
  </si>
  <si>
    <t>V</t>
  </si>
  <si>
    <t>일자</t>
  </si>
  <si>
    <t>요일</t>
  </si>
  <si>
    <t>기획팀</t>
  </si>
  <si>
    <t>김현준</t>
  </si>
  <si>
    <t>근무형태</t>
  </si>
  <si>
    <t>구정</t>
  </si>
  <si>
    <t>삼일절</t>
  </si>
  <si>
    <t>근로자의날</t>
  </si>
  <si>
    <t>1월</t>
    <phoneticPr fontId="1" type="noConversion"/>
  </si>
  <si>
    <t>2월</t>
    <phoneticPr fontId="1" type="noConversion"/>
  </si>
  <si>
    <t>3월</t>
    <phoneticPr fontId="1" type="noConversion"/>
  </si>
  <si>
    <t>4월</t>
    <phoneticPr fontId="1" type="noConversion"/>
  </si>
  <si>
    <t>5월</t>
    <phoneticPr fontId="1" type="noConversion"/>
  </si>
  <si>
    <t>2월 일자별 세부내용</t>
    <phoneticPr fontId="1" type="noConversion"/>
  </si>
  <si>
    <t>3월 근무일지</t>
    <phoneticPr fontId="1" type="noConversion"/>
  </si>
  <si>
    <t>2월 근무일지</t>
    <phoneticPr fontId="1" type="noConversion"/>
  </si>
  <si>
    <t>2월 근무달력</t>
    <phoneticPr fontId="1" type="noConversion"/>
  </si>
  <si>
    <t>2월 일자별 세부내용</t>
    <phoneticPr fontId="1" type="noConversion"/>
  </si>
  <si>
    <t>2월 근무일지</t>
    <phoneticPr fontId="1" type="noConversion"/>
  </si>
  <si>
    <t>2월 근무 달력</t>
    <phoneticPr fontId="1" type="noConversion"/>
  </si>
  <si>
    <t>3월 근무달력</t>
    <phoneticPr fontId="1" type="noConversion"/>
  </si>
  <si>
    <t>3월 일자별 세부내용</t>
    <phoneticPr fontId="1" type="noConversion"/>
  </si>
  <si>
    <t>3월 근무 달력</t>
    <phoneticPr fontId="1" type="noConversion"/>
  </si>
  <si>
    <t>3월 일자별 세부내용</t>
    <phoneticPr fontId="1" type="noConversion"/>
  </si>
  <si>
    <t>4월 근무일지</t>
    <phoneticPr fontId="1" type="noConversion"/>
  </si>
  <si>
    <t>4월 근무달력</t>
    <phoneticPr fontId="1" type="noConversion"/>
  </si>
  <si>
    <t>4월 일자별 세부내용</t>
    <phoneticPr fontId="1" type="noConversion"/>
  </si>
  <si>
    <t>4월 근무일지</t>
    <phoneticPr fontId="1" type="noConversion"/>
  </si>
  <si>
    <t>4월 근무 달력</t>
    <phoneticPr fontId="1" type="noConversion"/>
  </si>
  <si>
    <t>5월 근무일지</t>
    <phoneticPr fontId="1" type="noConversion"/>
  </si>
  <si>
    <t>5월 근무달력</t>
    <phoneticPr fontId="1" type="noConversion"/>
  </si>
  <si>
    <t>5월 일자별 세부내용</t>
    <phoneticPr fontId="1" type="noConversion"/>
  </si>
  <si>
    <t>5월 근무 달력</t>
    <phoneticPr fontId="1" type="noConversion"/>
  </si>
  <si>
    <t>5월 일자별 세부내용</t>
    <phoneticPr fontId="1" type="noConversion"/>
  </si>
  <si>
    <t>첫 출근</t>
    <phoneticPr fontId="1" type="noConversion"/>
  </si>
  <si>
    <t>18.1.23</t>
    <phoneticPr fontId="1" type="noConversion"/>
  </si>
  <si>
    <t>-&gt; [개발작업#63] [NO. 65] [클라이언트 접속 에러 현상]  QA_수정확인</t>
  </si>
  <si>
    <t>-&gt; [NO. 162] [[출발지 이벤트] 국제 유가 폭등 연출이 나오지 않음] QA_수정확인</t>
  </si>
  <si>
    <t>-&gt; [NO. 958] [2차세계대전 이벤트 관련하여 유니티상에 에러메세지가 발생합니다. ] QA_수정확인</t>
  </si>
  <si>
    <t>-&gt; [NO. 877] [[대전-우주여행이벤트] 우주여행 비용이 지불되지 않습니다. ] QA_수정확인</t>
  </si>
  <si>
    <t>     (캐릭터 능력치에 특수비용할인 없음, 100만원 정상적으로 소모됨을 확인)</t>
  </si>
  <si>
    <t>-&gt; [NO. 868] [[대전-기본룰] 컬러독점으로 게임종료 시 NULL값 에러메세지출력 ] QA_수정확인</t>
  </si>
  <si>
    <t>-&gt; [NO. 905] [[대전/공통-황금열쇠] 반액대출권 계산이 맞지 안습니다. ] QA_수정확인</t>
  </si>
  <si>
    <t>     (일치함을 확인하였음)</t>
  </si>
  <si>
    <t>-&gt; [NO. 911] [[대전-기본룰] 3인 경기에서 한명이 파산 시 나가기 버튼이 생성되지 않습니다.] QA_수정확인</t>
  </si>
  <si>
    <t>    (UNITY에서 나가기 버튼 없음, TEST APK 확인결과 나가기버튼 있습니다)</t>
  </si>
  <si>
    <t>-&gt; [NO. 1742] [[로비UI - 튜토리얼] 튜토리얼 덱관리 캐릭터강화 UI 위치 잘못됨] QA_수정확인</t>
  </si>
  <si>
    <t>    (이전버전 -&gt; 현재버전 튜토리얼로 변경, 진행결과 이상없음)</t>
  </si>
  <si>
    <t>-&gt; [NO. 1743] [[로비UI - 튜토리얼] 튜토리얼 영웅 상세정보 획득가능 버튼 비활성화] QA_수정확인</t>
  </si>
  <si>
    <t>-&gt; [NO. 961] [[대전-기본룰] 자동매각 이펙트로 가운데 돈오브젝트가 생성되고 없어질 때 에러발생.] QA_수정확인</t>
  </si>
  <si>
    <t>    (Unity Console창 확인 이후 이상없음을 직접확인)</t>
  </si>
  <si>
    <t>-&gt; [NO. 2630] [[이슈발생처] 탐험가의 나침판 착용 시, 우주여행 이용 미션이 발생되지 않는 현상] QA_수정확인</t>
  </si>
  <si>
    <t>-&gt; 관련내용 문서로 전달 드립니다 (QA 진행하면서 문서를 취합할 예정입니다)</t>
  </si>
  <si>
    <t>1. 레드마인 수정내용 확인 (11개) </t>
    <phoneticPr fontId="1" type="noConversion"/>
  </si>
  <si>
    <t>2. QA checklist 작성 (Facebook)</t>
    <phoneticPr fontId="1" type="noConversion"/>
  </si>
  <si>
    <t>1. 레드마인 수정내용 확인 (11개) 
2. QA checklist 작성 (Facebook)</t>
    <phoneticPr fontId="1" type="noConversion"/>
  </si>
  <si>
    <t>18.1.24</t>
    <phoneticPr fontId="1" type="noConversion"/>
  </si>
  <si>
    <t>1. QA_Facebook 문서 일부 변경</t>
  </si>
  <si>
    <t>-&gt; 대분류 및 소분류 기준 작성 (수정)</t>
  </si>
  <si>
    <t>-&gt; 친구요청 팝업창(신규)</t>
  </si>
  <si>
    <t>-&gt; 테스터분들에게 전달</t>
  </si>
  <si>
    <t>2. Facebook관련 확인 및 레드마인 작성 (11개)</t>
  </si>
  <si>
    <t>#2712 - [소셜][Facebook] 페이스북 친구창에 친구가 늦게 표시되는 현상</t>
  </si>
  <si>
    <t>#2713 - [소셜][Facebook] 친구 요청취소 버튼이 작동하지 않는 현상</t>
  </si>
  <si>
    <t>#2714 - [소셜][Facebook] 친구신청을 받은 상대에게 친구신청을 할 수 있는 현상</t>
  </si>
  <si>
    <t>#2715 - [소셜][Facebook] '친구초대 이벤트' 초대한 친구가 count되지 않는 현상</t>
  </si>
  <si>
    <t>#2716 - [소셜][Facebook] '친구초대 이벤트' - 초대받은 친구가 Facebook상에서 알림을 받지 못하는 현상</t>
  </si>
  <si>
    <t>#2717 - [소셜][Facebook] 친구의 프로필사진이 표시되지 않는 건</t>
  </si>
  <si>
    <t>#2718 - [소셜][Facebook] '페이스북 연결 끊기' 버튼 터치시, 경고 팝업창이 뜨지 않는 현상</t>
  </si>
  <si>
    <t>#2719 - [소셜][Facebook] "친구요청"버튼이 상태에 따라 UI가 변경되지 않습니다.</t>
  </si>
  <si>
    <t>#2720 - [소셜][Facebook] '페이스북 연결' 버튼으로 로그인할 때, 특정 계정이 빈번히 로그인이 실패하는 경우</t>
  </si>
  <si>
    <t>#2721 - [소셜][Facebook] 친구를 초대하는 사용자가 Facebook 창에서 '초대메세지'를 작성할 수 없는 현상</t>
  </si>
  <si>
    <t>#2728 - [소셜] 친구요청 팝업창에서, 친구의 접속상태 표시가 다른 현상</t>
  </si>
  <si>
    <t>3. 튜토리얼 관련 레드마인 작성 (6개)</t>
  </si>
  <si>
    <t>#2722 - [튜토리얼] 엘리자베스 5성 스킬 (스킬명 : 축복도시) 설명과 실세 사용 시 효과가 맞지 않는 부분</t>
  </si>
  <si>
    <t>#2723 - [튜토리얼] 엘리자베스 변신 시 영웅 정보로 바뀌지 않는 현상</t>
  </si>
  <si>
    <t>#2724 - [튜토리얼] 엘리자베스 스킬 발동 시, 스킬 설명창 나오지 않는 현상</t>
  </si>
  <si>
    <t>#2725 - [튜토리얼] 관광지 배수판이 나오지 않는 현상</t>
  </si>
  <si>
    <t>#2726 - [튜토리얼] 이동도시 탈것이 바뀌지 않는 현상</t>
  </si>
  <si>
    <t>#2727 - [튜토리얼] 유나가 서울에 랜드마크 건설 시, 건설중 이펙트 나오지 않는 현상</t>
  </si>
  <si>
    <t>4. 기타 버그이슈 레드마인 확인 및 작성 (3개)</t>
  </si>
  <si>
    <t>#2729 - [인게임] '인수 팝업창'에서 남은 자본 금액 표시 오류 현상</t>
  </si>
  <si>
    <t>#2730 - [인게임] '플레이어 상세 정보 팝업창' 에서 오파츠가 특정 강화 단계만 표시되지 않는 현상</t>
  </si>
  <si>
    <t>#2731 - [인게임] '플레이어 상세 정보 팝업창' 이 닫히지 않는 현상</t>
  </si>
  <si>
    <t>1. QA_Facebook 문서 일부 변경
2. Facebook관련 확인 및 레드마인 작성 (11개)
3. 튜토리얼 관련 레드마인 작성 (6개)
4. 기타 버그이슈 레드마인 확인 및 작성 (3개)</t>
    <phoneticPr fontId="1" type="noConversion"/>
  </si>
  <si>
    <t>18.1.25</t>
    <phoneticPr fontId="1" type="noConversion"/>
  </si>
  <si>
    <t>1. 레드마인 이슈 -&gt; 이슈 해결 로 변경</t>
  </si>
  <si>
    <t>-&gt; Facebook API 변경, 개발팀에서 해결할 수 없는 문제라고 전달받았습니다.</t>
  </si>
  <si>
    <t>2. 레드마인 신규 이슈작성</t>
  </si>
  <si>
    <t>#2733 - [로비] 로비에서 '대전' 버튼 누르면 바로 매칭을 시작하는 현상</t>
  </si>
  <si>
    <t>3. 테스터 분들께 전달받은 이슈 - 테스트 후 이슈로 처리하지 않음</t>
  </si>
  <si>
    <t>1. 인게임에서 내 턴이 끝난 후에 오토버튼을 바로 누르면 타이머 표시가 나옴</t>
  </si>
  <si>
    <t>-&gt; 몇번의 재현을 시도하였지만, 재현이 되지 않습니다</t>
  </si>
  <si>
    <t>-&gt; 크리티컬 이슈가 아니기 때문에 넘어가는 것으로 진행했습니다</t>
  </si>
  <si>
    <t>4. GameString 작업(Facebook)</t>
  </si>
  <si>
    <t>-&gt; json파일 커밋</t>
  </si>
  <si>
    <t>1. 레드마인 이슈 -&gt; 이슈 해결 로 변경
2. 레드마인 신규 이슈작성
3. 테스터 분들께 전달받은 이슈 - 테스트 후 이슈로 처리하지 않음
4. GameString 작업(Facebook)</t>
    <phoneticPr fontId="1" type="noConversion"/>
  </si>
  <si>
    <t>18.1.26</t>
    <phoneticPr fontId="1" type="noConversion"/>
  </si>
  <si>
    <t>1. 레드마인 신규이슈 등록</t>
  </si>
  <si>
    <t>​#2744 - [상점] 영웅, 오파츠 무료뽑기 실행 시, "시스템 오류 및 초기화면으로 이동" 팝업창이 뜨는 현상</t>
  </si>
  <si>
    <t>#2745 - [로비][영웅관리] "영웅 상세정보" 창에서 영웅이미지가 UI에서 어긋나 있는 현상</t>
  </si>
  <si>
    <t>#2746 - [UI] 업적 팝업창에서 버튼UI가 사라진 현상</t>
  </si>
  <si>
    <t>#2748 - [우편] 마불리지 보너스를 받았으나, 우편아이콘에 붉은색으로 표시되지 않는 현상</t>
  </si>
  <si>
    <t>2. 레드마인 관련 체크리스트작성 (3개, 108case)</t>
  </si>
  <si>
    <t>​#2591​</t>
  </si>
  <si>
    <t>​#2610​</t>
  </si>
  <si>
    <t>​#2617​</t>
  </si>
  <si>
    <t>1. 레드마인 신규이슈 등록
2. 레드마인 관련 체크리스트작성 (3개, 108case)</t>
    <phoneticPr fontId="1" type="noConversion"/>
  </si>
  <si>
    <t>18.1.29</t>
    <phoneticPr fontId="1" type="noConversion"/>
  </si>
  <si>
    <t>1. QA 체크리스트 (아웃게임UI 작성) (8항목)</t>
  </si>
  <si>
    <t>탐험UI 작성</t>
  </si>
  <si>
    <t>우편함 작성</t>
  </si>
  <si>
    <t>사이드메뉴 작성</t>
  </si>
  <si>
    <t>출석부 작성</t>
  </si>
  <si>
    <t>미션 작성</t>
  </si>
  <si>
    <t>영웅관리 작성</t>
  </si>
  <si>
    <t>재화상점 작성</t>
  </si>
  <si>
    <t>일반상점 작성</t>
  </si>
  <si>
    <t>2. 회의록 작성 (2018.1.29 19시 회의)</t>
  </si>
  <si>
    <t>1. QA 체크리스트 (아웃게임UI 작성) (8항목)
2. 회의록 작성 (2018.1.29 19시 회의)</t>
    <phoneticPr fontId="1" type="noConversion"/>
  </si>
  <si>
    <t>18.1.30</t>
    <phoneticPr fontId="1" type="noConversion"/>
  </si>
  <si>
    <t>1. 마불하우스 만담텍스트 작성( 50% 진행중)</t>
  </si>
  <si>
    <t>(1) 주제 정하기</t>
  </si>
  <si>
    <t>(2) 기본 다이얼로그 작성 (안내문구)</t>
  </si>
  <si>
    <t>(3) 무한도전 말투 수집 (유재석 33건, 박명수 42건)</t>
  </si>
  <si>
    <t>1. 마불하우스 만담텍스트 작성( 50% 진행중)</t>
    <phoneticPr fontId="1" type="noConversion"/>
  </si>
  <si>
    <t>1. 만담작성 및 데이터 커밋</t>
  </si>
  <si>
    <t>1. 만담작성 및 데이터 커밋</t>
    <phoneticPr fontId="1" type="noConversion"/>
  </si>
  <si>
    <t>18.1.31</t>
    <phoneticPr fontId="1" type="noConversion"/>
  </si>
  <si>
    <t>1. "#2589 - [0.9.9.9] 빌드명세서(2/13 구글/애플 Update)" 이슈정리</t>
  </si>
  <si>
    <t>1. "#2589 - [0.9.9.9] 빌드명세서(2/13 구글/애플 Update)" 이슈정리</t>
    <phoneticPr fontId="1" type="noConversion"/>
  </si>
  <si>
    <t>1. 콤비수정본1.2작성
2. 테스트</t>
    <phoneticPr fontId="1" type="noConversion"/>
  </si>
  <si>
    <t>18.2.1</t>
    <phoneticPr fontId="1" type="noConversion"/>
  </si>
  <si>
    <t>18.2.2</t>
    <phoneticPr fontId="1" type="noConversion"/>
  </si>
  <si>
    <t>1. 콤비수정본1.2작성</t>
  </si>
  <si>
    <t>(1) 색상코드 추가, 볼드체 작용</t>
  </si>
  <si>
    <t>(2) 대사 일부 수정</t>
  </si>
  <si>
    <t>2. 테스트</t>
  </si>
  <si>
    <t>(1) 적용내용 테스트 진행중 에러발생, 테스트 진행불가 (개발팀에서 작업중)</t>
  </si>
  <si>
    <t>1. 마블하우스 대사 수정</t>
  </si>
  <si>
    <t>(1) 글자수 12 -&gt; 11로 변경 (맨트 축소)</t>
  </si>
  <si>
    <t>(2) 색상코드 일부 수정</t>
  </si>
  <si>
    <t>(3) 색상 오류 일부 수정</t>
  </si>
  <si>
    <t>(4) 노래대사 "굵게" 삭제</t>
  </si>
  <si>
    <t>(5) 관련내용 커밋</t>
  </si>
  <si>
    <t>2. 원섭씨 String 관련 업무요청내용 진행</t>
  </si>
  <si>
    <t>ATTENDEVENT_COUNTDAY      일차</t>
  </si>
  <si>
    <t>UNKNOWN_SHOP_GRADE         등급</t>
  </si>
  <si>
    <t>SHOP_GACHA_GET_GOODITEM         뽑기10회 확정</t>
  </si>
  <si>
    <t>ATTENDEVENT_DURING_THE_DAY         기간 : {0} ~ {1}</t>
  </si>
  <si>
    <t>ATTENDEVENT_GRAND_OPEN_EVENT      그랜드 오픈 이벤트!!</t>
  </si>
  <si>
    <t>3. 서버 스트레트 테스트 관련 선행작업 수행</t>
  </si>
  <si>
    <t>4. "영웅획득, 영웅미착용" 관련 팝업창 쪽기획서 작성 (2page)</t>
  </si>
  <si>
    <t>1. 마블하우스 대사 수정
2. 원섭씨 String 관련 업무요청내용 진행
3. 서버 스트레트 테스트 관련 선행작업 수행
4. "영웅획득, 영웅미착용" 관련 팝업창 쪽기획서 작성 (2page)</t>
    <phoneticPr fontId="1" type="noConversion"/>
  </si>
  <si>
    <t>18.2.5</t>
    <phoneticPr fontId="1" type="noConversion"/>
  </si>
  <si>
    <t>18.2.6</t>
    <phoneticPr fontId="1" type="noConversion"/>
  </si>
  <si>
    <t>1. 마불하우스 대사 확인</t>
  </si>
  <si>
    <t>-&gt; 정상출력확인 (이상 무)</t>
  </si>
  <si>
    <t>-&gt; 색상 및 오탈자 확인 (이상 무)</t>
  </si>
  <si>
    <t>2. 테스트진행 (특이한 경우가 아니라면 15턴 이내 종료됨)</t>
  </si>
  <si>
    <t>-&gt; MIN : 3번 대사 (컬러독점)</t>
  </si>
  <si>
    <t>-&gt; MAX : 12번 대사 (파산)</t>
  </si>
  <si>
    <t>-&gt; NORMAL : 7~12번 대사</t>
  </si>
  <si>
    <t>3. AI 만들기</t>
  </si>
  <si>
    <t>-&gt; 닉네임 부분 테이블 작업 중 중단</t>
  </si>
  <si>
    <t>-&gt; QA를 우선순위로 변경</t>
  </si>
  <si>
    <t>4. 이슈확인 이후 "수정확인" 상태로 변경</t>
  </si>
  <si>
    <t>#2731 - [인게임] '플레이어 상세 정보 팝업창' 이 닫히지 않는 현상 -&gt; 수정확인</t>
  </si>
  <si>
    <t>#2744 - [상점] 영웅, 오파츠 무료뽑기 실행 시, "시스템 오류 및 초기화면으로 이동" 팝업창이 뜨는 현상 -&gt; 수정확인</t>
  </si>
  <si>
    <t>#2691 - [대전] 도시 구입 팝업창 닫아도 취소가 되지 않고 건물이 지어지는 현상 -&gt; 수정확인</t>
  </si>
  <si>
    <t>5. 이슈등록</t>
  </si>
  <si>
    <t>#2877 - [마블하우스] 컬러독점을 하였으나, "컬러독점 찬스"도 같이 표기되는 오류</t>
  </si>
  <si>
    <t>#2879 - [인게임][결과창] 캐릭터의 특정부위 색상이 변하는 현상</t>
  </si>
  <si>
    <t>#2880 - [인게임] 이카루스 날개의 위치가 올바르지 않은 현상</t>
  </si>
  <si>
    <t>1. 마불하우스 대사 확인
2. 테스트진행 (특이한 경우가 아니라면 15턴 이내 종료됨)
3. AI 만들기
4. 이슈확인 이후 "수정확인" 상태로 변경
5. QA 이슈등록</t>
    <phoneticPr fontId="1" type="noConversion"/>
  </si>
  <si>
    <t>18.2.7 ~ 18.2.8</t>
    <phoneticPr fontId="1" type="noConversion"/>
  </si>
  <si>
    <t>1. 이슈확인 이후 "수정확인" 상태로 변경</t>
  </si>
  <si>
    <t>2. 인턴분 자리세팅 &amp; 선행가이드</t>
  </si>
  <si>
    <t>3. TESTCASE 테스트 및 이슈등록</t>
  </si>
  <si>
    <t>테스트(스킬노출정보)   영웅 10개</t>
  </si>
  <si>
    <t>테스트(스킬구현)        영웅5개(콜럼버스, 엘리자베스, 나폴레옹, 시저, 링컨)</t>
  </si>
  <si>
    <t>테스트(스킬승급진행)   영웅 10개</t>
  </si>
  <si>
    <t>&lt;이슈등록사항&gt;</t>
  </si>
  <si>
    <t>#2957 - [영웅] "영웅 상세정보"에서 4성및 5성의 스킬설명이 표시되지 않는 현상</t>
  </si>
  <si>
    <t>#2958 - [영웅] "승급 장면"에서 MAX 별의 수가 3개로 표시</t>
  </si>
  <si>
    <t>#2961 - [영웅] 영웅의 4성승급 및 5성승급 시, 노란색 별 연출이 올바르지 않은 현상</t>
  </si>
  <si>
    <t>#2964 - [영웅] 영웅 승급 팝업창에 오탈자가 반복적으로 나오는 현상</t>
  </si>
  <si>
    <t>#2984 - [인게임][영웅] 콜럼버스 3~5성 스킬효과(통행료 2배증가) 가 표시되지 않음</t>
  </si>
  <si>
    <t>#2987 - [인게임][영웅] 엘리자베스 5성 통행료 증가 시간이 올바르지 않은 현상</t>
  </si>
  <si>
    <t>#2988 - [인게임][영웅] 통행료 할인요금이 실제계산과 일치하지 않습니다</t>
  </si>
  <si>
    <t>4. 기타 이슈 등록</t>
  </si>
  <si>
    <t>#2966 - [인게임] AUTO로 전환시, 플레이어가 상대방의 땅을 계속 밟는 현상 </t>
  </si>
  <si>
    <t>1. 이슈확인 이후 "수정확인" 상태로 변경
2. 인턴분 자리세팅 &amp; 선행가이드
3. TESTCASE 테스트 및 이슈등록
4. 기타 이슈 등록</t>
    <phoneticPr fontId="1" type="noConversion"/>
  </si>
  <si>
    <t>(8일 근무와 통합하여 보고)</t>
    <phoneticPr fontId="1" type="noConversion"/>
  </si>
  <si>
    <t>18.2.9</t>
    <phoneticPr fontId="1" type="noConversion"/>
  </si>
  <si>
    <t>1. 레드마인 이슈정리</t>
  </si>
  <si>
    <t>부루마블M 이슈 -&gt; 부루마블_QA 항목으로 이슈 복사 [#3001~#3022, #3025~#3030]</t>
  </si>
  <si>
    <t>(복사된 이슈의 진척도 및 상태가 초기화 됨, 수정작업 별도 진행)</t>
  </si>
  <si>
    <t>(중복된 이슈 삭제)</t>
  </si>
  <si>
    <t>2. 영웅 미착용 관련 팝업 이슈 등록</t>
  </si>
  <si>
    <t>#3038 - [로비] 영웅 미 착용시 관련 팝업창 출력</t>
  </si>
  <si>
    <t>(관련내용 원섭씨께 히스토리 전달)</t>
  </si>
  <si>
    <t>3. String 추가 및 수정, 커밋</t>
  </si>
  <si>
    <t>- 링컨 승리시 남부군의 대사 (북부군 -&gt; 남부군) (적용 후 이상없음을 확인)</t>
  </si>
  <si>
    <t>- 영웅 미착용 및 획득가능 팝업창 추가 </t>
  </si>
  <si>
    <t>4.  TestCase 테스트 (스킬기능 관련)</t>
  </si>
  <si>
    <t>&lt;테스트 영웅 항목&gt;</t>
  </si>
  <si>
    <t>- 진시황 - 이상없음</t>
  </si>
  <si>
    <t>- 테레사 - 이상없음</t>
  </si>
  <si>
    <t>- 아인슈타인 - 2,4,5 스킬 효과 적용안됨</t>
  </si>
  <si>
    <t>- 이순신 - 보호막 이팩트 오류 (Z축 회전 불일치, 벽끼리 붙어있음, 블록 아래로 나옴), 턴계산, 확률적으로 스킬효과X</t>
  </si>
  <si>
    <t>&lt;관련내용 레드마인 작성&gt; </t>
  </si>
  <si>
    <t>#3048 - [인게임][영웅] 아인슈타인 스킬 효과가 적용되지 않는 현상</t>
  </si>
  <si>
    <t>#3051 - [인게임][영웅] 이순신 보호막 이팩트가 제대로 작동하지 않는 현상</t>
  </si>
  <si>
    <t>#3052 - [인게임][영웅] 이순신 스킬효과 발동이 확률적으로 되지 않는 현상</t>
  </si>
  <si>
    <t>#3053 - [인게임][영웅] 이순신 보호막 턴이 텍스트와 일치하지 않는 현상</t>
  </si>
  <si>
    <t>5. 부루마블G 관련 세미나(14:00~15:00)</t>
  </si>
  <si>
    <t>6. 부루마블G 관련 근정씨께 가이드</t>
  </si>
  <si>
    <t>- 실제 게임 플레이 요청</t>
  </si>
  <si>
    <t>- 업무날짜 파악 요청</t>
  </si>
  <si>
    <t>- 컨셉파악 요청</t>
  </si>
  <si>
    <t>- 테이블 파악 요청</t>
  </si>
  <si>
    <t>- 작업볼륨 파악 요청</t>
  </si>
  <si>
    <t>- 문서작성 요청(대표님 확인용) </t>
  </si>
  <si>
    <t>1. 레드마인 이슈정리
2. 영웅 미착용 팝업 이슈 등록
3. String 추가 및 수정, 커밋
4.  TestCase(스킬기능 관련)
5. 부루마블G 관련 세미나(14:00~15:00)
6. 부루마블G 관련 근정씨께 가이드</t>
    <phoneticPr fontId="1" type="noConversion"/>
  </si>
  <si>
    <t>18.2.11</t>
    <phoneticPr fontId="1" type="noConversion"/>
  </si>
  <si>
    <t>18.2.12</t>
    <phoneticPr fontId="1" type="noConversion"/>
  </si>
  <si>
    <t>18.2.13</t>
    <phoneticPr fontId="1" type="noConversion"/>
  </si>
  <si>
    <t>18.2.14</t>
    <phoneticPr fontId="1" type="noConversion"/>
  </si>
  <si>
    <t>18.2.19</t>
    <phoneticPr fontId="1" type="noConversion"/>
  </si>
  <si>
    <t>18.2.20</t>
    <phoneticPr fontId="1" type="noConversion"/>
  </si>
  <si>
    <t>18.2.21</t>
    <phoneticPr fontId="1" type="noConversion"/>
  </si>
  <si>
    <t>18.2.22</t>
    <phoneticPr fontId="1" type="noConversion"/>
  </si>
  <si>
    <t>18.2.23</t>
    <phoneticPr fontId="1" type="noConversion"/>
  </si>
  <si>
    <t>18.2.26</t>
    <phoneticPr fontId="1" type="noConversion"/>
  </si>
  <si>
    <t>18.2.27</t>
    <phoneticPr fontId="1" type="noConversion"/>
  </si>
  <si>
    <t>18.2.28</t>
    <phoneticPr fontId="1" type="noConversion"/>
  </si>
  <si>
    <t>1. 소셜 아웃게임UI 관련 편집 (텍스트 추가)</t>
  </si>
  <si>
    <t>- 관련 내용 김미정 이사님께 내용 전달 (컨펌)</t>
  </si>
  <si>
    <t>- 관련 내용 이찬교 과장님께 내용 전달 (컨펌)</t>
  </si>
  <si>
    <t>- 관련 기획서 작성 (완성)</t>
  </si>
  <si>
    <t>- 관련 내용 원섭씨에게 전달 (레드마인 #3063)</t>
  </si>
  <si>
    <t>- 관련 String 작업 (대리님 통해서 커밋)</t>
  </si>
  <si>
    <t>2. 영웅미착용 팝업 UI 관련 편집 (텍스트 편집)</t>
  </si>
  <si>
    <t>- 관련 기획서 수정 (완성)</t>
  </si>
  <si>
    <t>- 관련 내용 대리님께 전달 (컨펌)</t>
  </si>
  <si>
    <t>- 관련 내용 원섭씨에게 전달(레드마인 #3038 수정)</t>
  </si>
  <si>
    <t>- 관련 String 작업 (완료)</t>
  </si>
  <si>
    <t>&lt;관련 내용 테스트 진행&gt;</t>
  </si>
  <si>
    <t>- 텍스트 출력 이상없음</t>
  </si>
  <si>
    <t>- '대전대기실'로 가지 않음 (1번팝업창, 2번팝업창) (로비창으로 가는걸로 협의)</t>
  </si>
  <si>
    <t>- 계정을 새로 등록한 시점에는 팝업창이 생성되지 않음 (원섭씨에게 전달) (TEST, 이상없음)</t>
  </si>
  <si>
    <t>(영웅서를 우편으로 획득하여도) (한번 접속 끊은 이후에 팝업창 뜸)</t>
  </si>
  <si>
    <t>- 계정을 새로 등록한 시점에, 착용하기 팝업창이 생성되지 않음 (원섭씨에게 전달) (TEST, 이상없음)</t>
  </si>
  <si>
    <t>3. 스토리모드  String 수정 문서 작성</t>
  </si>
  <si>
    <t>- 정리한 내용 메일에 첨부하여 전달</t>
  </si>
  <si>
    <t>4. 기타 레드마인 이슈 등록</t>
  </si>
  <si>
    <t>#3070 - [인게임][황금열쇠] 황금열쇠 '복권당첨'으로 얻는 금액이 다른 현상</t>
  </si>
  <si>
    <t>#3071 - [인게임][영웅출현] AI가 블록에 있는 "영웅출현"을 획득하였으나, 사라지지 않는 현상 (버그 아님)</t>
  </si>
  <si>
    <t>5. TEST후 수정확인 체크완료</t>
  </si>
  <si>
    <t>#3029 - [인게임][결과창] 캐릭터의 특정부위 색상이 변하는 현상</t>
  </si>
  <si>
    <t>#3063 - [소셜][Facebook] 친구초대이벤트에 추가 문구 삽입의 건</t>
  </si>
  <si>
    <t>6. TEST후 이슈 재발생 체크</t>
  </si>
  <si>
    <t>7. 영웅스킬 테스트 후 이상없음 확인</t>
  </si>
  <si>
    <t>안데르센 - 금액 및 무인도로 유배</t>
  </si>
  <si>
    <t>8. 영웅스킬 추가 테스트 요청(규상씨에게)</t>
  </si>
  <si>
    <t>안데르센 - 유배된 상대가 비용탈출 못하는지 여부</t>
  </si>
  <si>
    <t>이순신 - 보호막 작동여부 (2차세계대전, 시저, 나폴레옹, 황금열쇠, 트로이목마) </t>
  </si>
  <si>
    <t>1. 소셜 아웃게임UI 관련 편집 
2. 영웅미착용 팝업 UI 관련 편집 
3. 스토리String 수정문서 작성
4. 기타 레드마인 이슈 등록
5. TEST후 수정확인 체크완료
6. TEST후 이슈 재발생 체크
7. 영웅스킬 테스트,이상없음 확인
8. 영웅스킬 추가 테스트 요청</t>
    <phoneticPr fontId="1" type="noConversion"/>
  </si>
  <si>
    <t>1. 화재대피 (10:40 ~ 11:15)</t>
  </si>
  <si>
    <t>2. 영웅스킬 TEST 및 이상우무확인</t>
  </si>
  <si>
    <t>클레오파트라 - 이상없음</t>
  </si>
  <si>
    <t>3. 수정확인 -&gt; 재발생 이슈</t>
  </si>
  <si>
    <t>#3025 - [인게임] '인수 팝업창'에서 남은 자본 금액 표시 오류 현상</t>
  </si>
  <si>
    <t>(아인슈타인도 동일하게 적용)</t>
  </si>
  <si>
    <t>4. 수정확인 -&gt; QA_수정확인</t>
  </si>
  <si>
    <t>5. 튜토리얼 수정(인게임)</t>
  </si>
  <si>
    <t>- 대사 수정</t>
  </si>
  <si>
    <t>- 오탈자 검사</t>
  </si>
  <si>
    <t>- 볼드처리</t>
  </si>
  <si>
    <t>- 색상코드 추가</t>
  </si>
  <si>
    <t>- 설명 추가</t>
  </si>
  <si>
    <t>- 개행처리</t>
  </si>
  <si>
    <t>6. 빌드테스트(이벤트미션 관련)</t>
  </si>
  <si>
    <t>신규이슈등록</t>
  </si>
  <si>
    <t>#3108 - [미션] 이벤트 미션 진행결과 출력이 일부 UI에 가려지는 현상</t>
  </si>
  <si>
    <t>#3110 - [미션][이벤트미션] 완료한 이벤트 미션을 인게임에서 0부터 Count하고 Render하는 현상</t>
  </si>
  <si>
    <t>1. 화재대피 (10:40 ~ 11:15)
2. 영웅스킬 TEST 및 이상우무확인
3. 수정확인 -&gt; 재발생 이슈
4. 수정확인 -&gt; QA_수정확인
5. 튜토리얼 수정(인게임)
6. 빌드테스트(이벤트미션 관련)</t>
    <phoneticPr fontId="1" type="noConversion"/>
  </si>
  <si>
    <t>1. 빵 및 음료주문(...)</t>
  </si>
  <si>
    <t>2. 아이폰 게스트 유저 TEST (게임기능TEST)</t>
  </si>
  <si>
    <t>- 22번 TEST중 서버점검으로 중단</t>
  </si>
  <si>
    <t>3. 원스토어 계정의 재화수량 기록</t>
  </si>
  <si>
    <t>(마불젬, 골드, 벌룬, 캐릭터, 오파츠, 영웅, 우편함메일, 탐험재료 등)</t>
  </si>
  <si>
    <t>4. 수정완료 -&gt; QA 수정확인</t>
  </si>
  <si>
    <t>#3136 - [로비] '스토리모드 오픈' 에서 취소를 눌러도 '스토리모드'로 이동하는 현상</t>
  </si>
  <si>
    <t>#3117 - [로비] '스토리모드 오픈' 팝업창 이후 게임을 더 이상 진행할 수 없는 상태가 되는 현상</t>
  </si>
  <si>
    <t>#3139 - [소셜] 더 이상 친구초대를 할 수 없는 경우, 추천친구에게 친구요청을 보내면 출력되는 "친구요청 버튼" 변경사항</t>
  </si>
  <si>
    <t>#3115 - [마블하우스] 승자의 트로피 수치가 더 떨어지는 현상</t>
  </si>
  <si>
    <t>5. 수정완료 -&gt; QA 재발생</t>
  </si>
  <si>
    <t>#3121 - [계정생성] 운영자를 사칭할 수 있는 여지가 있는 닉네임이 생성됨</t>
  </si>
  <si>
    <t>#3120 - [계정생성] 금칙어의 조합으로 아이디가 생성되는 현상</t>
  </si>
  <si>
    <t>6. 금칙어 추가 리스트 작성 (손부장님께 전달)(관련내용 첨부합니다)</t>
  </si>
  <si>
    <t>운영자사칭관련 - 49</t>
  </si>
  <si>
    <t>성적용어 - 53</t>
  </si>
  <si>
    <t>정치관련 - 37</t>
  </si>
  <si>
    <t>메갈관련 - 15</t>
  </si>
  <si>
    <t>일반욕 - 8</t>
  </si>
  <si>
    <r>
      <t>7. String 수정 작업 (2건)</t>
    </r>
    <r>
      <rPr>
        <sz val="10"/>
        <color rgb="FF000000"/>
        <rFont val="돋움"/>
        <family val="3"/>
        <charset val="129"/>
      </rPr>
      <t> </t>
    </r>
  </si>
  <si>
    <t>1. 근정씨의 회사적응 프로그램 (E-mail)</t>
  </si>
  <si>
    <t>- 제가 대리님께 보내는 이메일을 전달</t>
  </si>
  <si>
    <t>- Task 분류 방법을 설명</t>
  </si>
  <si>
    <t>- 실제 근정씨가 적어야 될 내용을 예시로 작성</t>
  </si>
  <si>
    <r>
      <t>2. QA - 신규유저 관련 </t>
    </r>
    <r>
      <rPr>
        <sz val="10"/>
        <color rgb="FF000000"/>
        <rFont val="돋움"/>
        <family val="3"/>
        <charset val="129"/>
      </rPr>
      <t>(신규유저라고 가정하고 진행) (불편사항 및 버그를 캐치)</t>
    </r>
  </si>
  <si>
    <t>(1) 아이디 생성 - TEST 및 관련이슈 레드마인 작성</t>
  </si>
  <si>
    <t>(2) 스토리모드 - TEST 및 레드마인 작성</t>
  </si>
  <si>
    <t>(3) 트로피방어권(아레나1에서 5회발동) - (중단, 테스트 중 이슈처리 및 DB리셋으로 치트키 없이 진행하기 어려움)</t>
  </si>
  <si>
    <t>(4) 마불리지 - (추가 진행 예정)</t>
  </si>
  <si>
    <t>3. TEST후 QA 이슈등록</t>
  </si>
  <si>
    <t>#3122 - [계정생성] 영문 닉네임을 12자 이상 입력할 수 없는 현상</t>
  </si>
  <si>
    <t>#3130 - [스토리모드] 무인도 탈출을 위해 더블을 하였으나, 무인도 탈출을 하지 못하는 현상</t>
  </si>
  <si>
    <t>#3133 - [스토리모드] 텍스쳐가 누락된 상태로 이팩트만 뜨는 현상(별 수에 따라 보상을 획득하는 화면)</t>
  </si>
  <si>
    <t>#3134 - [인게임] 건물 인수를 취소하였으나 인수되는 현상</t>
  </si>
  <si>
    <t>#3138 - [인게임] 알수없는 이벤트미션 진행상태가 표시되는 현상</t>
  </si>
  <si>
    <t>4. 작업완료 -&gt; QA확인</t>
  </si>
  <si>
    <t>#3080 - [소셜][Facebook] 페이스북 로그인이 되지 않는 현상</t>
  </si>
  <si>
    <t>1. 근정씨의 회사적응 프로그램 (E-mail)
2. QA - 신규유저 관련 (신규유저라고 가정하고 진행) (불편사항 및 버그를 캐치)
3. TEST후 QA 이슈등록
4. 작업완료 -&gt; QA확인</t>
    <phoneticPr fontId="1" type="noConversion"/>
  </si>
  <si>
    <t xml:space="preserve">1. 빵 및 음료주문(...)
2. 아이폰 게스트 유저 TEST 
3. 원스토어 계정의 재화수량 기록
4. 수정완료 -&gt; QA 수정확인
5. 수정완료 -&gt; QA 재발생
6. 금칙어 추가 리스트 작성 (손부장님께 전달)
7. String 수정 작업 (2건) </t>
    <phoneticPr fontId="1" type="noConversion"/>
  </si>
  <si>
    <t>1. 빌드 테스트</t>
  </si>
  <si>
    <t>(1) 리소스 다운로드 실패로 인해 지연</t>
  </si>
  <si>
    <t>(2) 게스트로그인 이상유무 확인 (안드로이드, 아이폰) (이상없음)</t>
  </si>
  <si>
    <t>(3) 1:1문의 테스트 (안드로이드, 아이폰) (이상없음)</t>
  </si>
  <si>
    <t>(4) 기존 원스토어 -&gt; 구글계정으로 로그인 이상유무 확인 (이상없음)</t>
  </si>
  <si>
    <t>2. 매칭 테스트 (손부장님 지시사항, 테스트 결과 전달완료)</t>
  </si>
  <si>
    <t>- 2인매칭 -&gt; 이상없음 확인</t>
  </si>
  <si>
    <t>- 3인매칭 -&gt; 이상없음 확인</t>
  </si>
  <si>
    <t>- 3인매칭(별도 케이스) -&gt; 이상없음 확인</t>
  </si>
  <si>
    <t>- 팀전 - 이상현상 확인</t>
  </si>
  <si>
    <t>(관련 내용 문서에 첨부드립니다)</t>
  </si>
  <si>
    <t>3. 도전모드 매칭테스트 (대표님 지시사항, 테스트 결과 전달완료)</t>
  </si>
  <si>
    <t>- 콜라보매칭 -&gt; 이상없음 확인</t>
  </si>
  <si>
    <t>4. 골드키 관련 String 수정 (0.9.9.3 적용)(부사장님 지시사항)</t>
  </si>
  <si>
    <t>- 무인도로가시오, 반액대매출, 건물수리비지불, 강제호출</t>
  </si>
  <si>
    <t>- 생일축하, 압류</t>
  </si>
  <si>
    <t>5. 레드마인 신규 등록(검토내용)</t>
  </si>
  <si>
    <t>#3167 - [인게임]특정한 상황에 통행료를 2번 지불하지 않는 현상</t>
  </si>
  <si>
    <t>1. 빌드 테스트
2. 매칭 테스트 (손부장님 지시사항, 테스트 결과 전달완료)
3. 도전모드 매칭테스트 (대표님 지시사항, 테스트 결과 전달완료)
4. 골드키 관련 String 수정 (0.9.9.3 적용)(부사장님 지시사항)
5. 레드마인 신규 등록(검토내용)</t>
    <phoneticPr fontId="1" type="noConversion"/>
  </si>
  <si>
    <t>1. 빌드테스트</t>
  </si>
  <si>
    <t>(1) 안드로이드 및 아이폰 대전 - 이상없음 확인</t>
  </si>
  <si>
    <t>(2) 이벤트 미션 - 테스트 중 중단</t>
  </si>
  <si>
    <t>(3) 소셜 및 페이스북 - 친구초대</t>
  </si>
  <si>
    <t>2. 그랜드오픈 스텐바이</t>
  </si>
  <si>
    <t>(1) 특정 진행상황 없었음</t>
  </si>
  <si>
    <t>3. 네이버 카페 가이드북 편집 (영웅편)</t>
  </si>
  <si>
    <t>- 레이아웃 편집</t>
  </si>
  <si>
    <t>- 영웅 3성 -&gt; 영웅 5성으로 수정</t>
  </si>
  <si>
    <t>- 테레사, 시저 추가</t>
  </si>
  <si>
    <t>1. 빌드테스트
2. 그랜드오픈 스텐바이
3. 네이버 카페 가이드북 편집 (영웅편)</t>
    <phoneticPr fontId="1" type="noConversion"/>
  </si>
  <si>
    <t>1. 레드마인 이슈등록</t>
  </si>
  <si>
    <t>#3187 - [오파츠][능력치] 오파츠를 통해 다른 능력치가 오르는 현상 </t>
  </si>
  <si>
    <t>(게시판 1820 -&gt; TEST 및 이상확인 -&gt; 이슈등록​)</t>
  </si>
  <si>
    <t>2. 버그내용 접수 및 바로처리</t>
  </si>
  <si>
    <t>- 오파츠 능력 %로 오르는 수치가 올바르게 표시되지 않는 현상 (원섭씨에게 바로 전달)</t>
  </si>
  <si>
    <t>- Facebook 로그인실패 이슈 (원섭씨에게 바로 전달) (테스트 후 이상없음 확인)</t>
  </si>
  <si>
    <t>3. 아이폰 빌드 테스트(인게임)</t>
  </si>
  <si>
    <t>- 아이폰 매각시점에 인수창이 생성되는 버그 (김장수 이사님께 바로 전달)(테스트 후 이상없음 확인)</t>
  </si>
  <si>
    <t>4. String 추가( 1개)(원섭씨 요청사항)</t>
  </si>
  <si>
    <t>16295 : FaceBook 친구정보를 허용하셔야 합니다 (원섭씨 요청사항)</t>
  </si>
  <si>
    <r>
      <t>5. 랭킹 아이디어 문서 작성 (작성중) (아이디어 구상중입니다)</t>
    </r>
    <r>
      <rPr>
        <sz val="10"/>
        <color rgb="FF000000"/>
        <rFont val="돋움"/>
        <family val="3"/>
        <charset val="129"/>
      </rPr>
      <t> </t>
    </r>
  </si>
  <si>
    <t>- 메인 UI 및 표시내용</t>
  </si>
  <si>
    <t>- 관련내용 파일로 첨부드립니다</t>
  </si>
  <si>
    <t xml:space="preserve">1. 레드마인 이슈등록
2. 버그내용 접수 및 바로처리
3. 아이폰 빌드 테스트(인게임)
4. String 추가( 1개)(원섭씨 요청사항)
5. 랭킹 아이디어 문서 작성 (작성중) (아이디어 구상중입니다) </t>
    <phoneticPr fontId="1" type="noConversion"/>
  </si>
  <si>
    <t>1. 레드마인 이슈등록
2. 버그내용 접수 및 바로처리
3. 아이폰 빌드 테스트(인게임)
4. 아이폰 REAL 테스트 (이벤트 미션 및 전반적 사항)
5. 영웅 재료 컨셉 (작성중) (관련 내용 이메일로 첨부드립니다)</t>
    <phoneticPr fontId="1" type="noConversion"/>
  </si>
  <si>
    <t>#3199 - [인게임][이모티콘] 텍스트를 포함한 말풍선이 사라지는 타이밍에 싱크가 맞지 않는 현상</t>
  </si>
  <si>
    <t>#3201 - [인게임][능력치] 능력치가 실제 인게임에 제대로 적용되는지에 관한 문의접수 (게시판 2297)</t>
  </si>
  <si>
    <t>- 아이폰에서 2:2 팀명 텍스쳐 깨지는 현상 (원섭씨에게 바로 전달)</t>
  </si>
  <si>
    <t>- 아이폰 매각시점에 인수창이 생성되는 버그 (재발생) (김장수 이사님께 전달)</t>
  </si>
  <si>
    <t>- 통행료 금액이 높은 건물을 상대방이 인수하고, 대출을 받아서 계속 게임을 진행하는 현상 (김장수 이사님께 전달)</t>
  </si>
  <si>
    <t>4. 아이폰 REAL 테스트 (이벤트 미션 및 전반적 사항)</t>
  </si>
  <si>
    <t>- 이벤트 미션 이상없음</t>
  </si>
  <si>
    <t>- 그 외 특이사항 없음</t>
  </si>
  <si>
    <t>5. 영웅 재료 컨셉 (작성중) (관련 내용 이메일로 첨부드립니다)</t>
  </si>
  <si>
    <t>1. 캐릭터 합성 재료 아이콘 리뉴얼 아이디어 문서 (50%)</t>
  </si>
  <si>
    <t>- 2개중 1개 완성</t>
  </si>
  <si>
    <t>2. 근정씨 스케줄 정리</t>
  </si>
  <si>
    <t>- 근정씨 업무 완성되었다고 전달받음</t>
  </si>
  <si>
    <t>- 차후 스케줄 관련 문서 작성</t>
  </si>
  <si>
    <t>- 관련내용 대표님께 보고</t>
  </si>
  <si>
    <t>1. 캐릭터 합성 재료 아이콘 리뉴얼 아이디어 문서 (50%)
2. 근정씨 스케줄 정리</t>
    <phoneticPr fontId="1" type="noConversion"/>
  </si>
  <si>
    <t>1. 회의 (14:30 ~17:20, 오파츠 및 개발이슈 관련)</t>
  </si>
  <si>
    <t>2. 아이디어문서 작성</t>
  </si>
  <si>
    <t>- 캐릭터합성재료 아이디어2 완성</t>
  </si>
  <si>
    <t>- 오파츠합성재료 아이디어1 작성중</t>
  </si>
  <si>
    <t>(관련 작성내용 첨부드립니다)</t>
  </si>
  <si>
    <t>1. 회의 (14:30 ~17:20, 오파츠 및 개발이슈 관련)
2. 아이디어문서 작성</t>
    <phoneticPr fontId="1" type="noConversion"/>
  </si>
  <si>
    <t>1. 아이디어문서 작성 </t>
  </si>
  <si>
    <t>- 재료개선아이디어 (1P)</t>
  </si>
  <si>
    <t>- 재료개선아이디어 (상세)</t>
  </si>
  <si>
    <t>2. 소셜 회의 (11:00 ~ 11:30)</t>
  </si>
  <si>
    <t>3. 리뷰 회의 (프로젝트G 관련) (14:30 ~ 16:10)</t>
  </si>
  <si>
    <t>4. String 추가</t>
  </si>
  <si>
    <t>- 기획서에 있는 내용3개 + 원섭씨가 요청한 예외상황 1개</t>
  </si>
  <si>
    <t>- 관련내용 커밋 및 테스트서버에 적용</t>
  </si>
  <si>
    <t>OUT_SOCIAL_FACEBOOK_REPOP_BTN_INVITE : 친구 {0}명 초대하기</t>
  </si>
  <si>
    <t>OUT_SOCIAL_FACEBOOK_REPOP_COUNTDESC : 오늘 보낸 초대 횟수</t>
  </si>
  <si>
    <t>OUT_SOCIAL_FACEBOOK_REPOP_COUNT : {0}/{1}</t>
  </si>
  <si>
    <t>OUT_SOCIAL_FACEBOOK_REPOP_NOFRIEND : 페이스북 친구가 1명도 없어요. // 페이스북에서 친구를 만들어 보는건 어떨까요?</t>
  </si>
  <si>
    <t>1. 아이디어문서 작성 
2. 소셜 회의 (11:00 ~ 11:30)
3. 리뷰 회의 (프로젝트G 관련) (14:30 ~ 16:10)
4. String 추가</t>
    <phoneticPr fontId="1" type="noConversion"/>
  </si>
  <si>
    <t>1. 개선작업 레드마인 작성</t>
  </si>
  <si>
    <t>#3381- [아웃게임][오파츠] 동일계열의 오파츠를 착용할 경우 생성되는 팝업창</t>
  </si>
  <si>
    <t>- 관련 내용 쪽기획서 작성</t>
  </si>
  <si>
    <t>- 관련 내용 String 작업</t>
  </si>
  <si>
    <t>- 테스트 후 피드백 (팝업 내 이름이 출력되지  않음)</t>
  </si>
  <si>
    <t>- 테스트 후 피드백 (동일한 위치로 오파츠를 넣었을 경우 팝업뜨지 않도록)</t>
  </si>
  <si>
    <t>- 테스트 후 피드백 (팝업 내 착용하려는 아이템명이 출력됨)</t>
  </si>
  <si>
    <t>- 테스트 후 이상없음 확인</t>
  </si>
  <si>
    <t>2. String 추가 (원섭씨 요청 내용)</t>
  </si>
  <si>
    <t>&lt;기존 있는 내용&gt;</t>
  </si>
  <si>
    <t>OUT_STORY_RESULT3 : 보상은 우편으로 지급됩니다</t>
  </si>
  <si>
    <t>OUT_SOCIAL_FBEVENT2_FRIENDCOUNTDESC : 내 초대를 받은 친구가...</t>
  </si>
  <si>
    <t>&lt;신규 추가 내용&gt;</t>
  </si>
  <si>
    <t>OUT_SOCIAL_FACEBOOK_REPOP_COUNTPOINT : 개</t>
  </si>
  <si>
    <t>OUT_SOCIAL_FACEBOOK_REPOP_DESC : 내 친구가 초대를 수락할 때 마다 선물을 드려요~</t>
  </si>
  <si>
    <t>OUT_SOCIAL_FACEBOOK_REPOP_BTN_ALLSEND : 모두 보내기</t>
  </si>
  <si>
    <t>3. QA 이슈등록</t>
  </si>
  <si>
    <t>#3385 - [인게임][방어권] 공격을 당하는 상대가 공격방어권을 사용하였지만, 공격연출이 나타나는 현상</t>
  </si>
  <si>
    <t>4. 이슈재현 - 이상없음</t>
  </si>
  <si>
    <t>우대권 팝업이 적절한 상황에 나오지 않는 현상</t>
  </si>
  <si>
    <t>5. 근정씨 지도 (프로젝트 진행 관련)</t>
  </si>
  <si>
    <t>6. 아이디어 문서 작성 (랭크)</t>
  </si>
  <si>
    <t>7. 아이디어 문서 보충 (탐험 재료 아이콘)</t>
  </si>
  <si>
    <t>1. 개선작업 레드마인 작성
2. String 추가 (원섭씨 요청 내용)
3. QA 이슈등록
4. 이슈재현 - 이상없음
5. 근정씨 지도 (프로젝트 진행 관련)
6. 아이디어 문서 작성 (랭크)
7. 아이디어 문서 보충 (탐험 재료 아이콘)</t>
    <phoneticPr fontId="1" type="noConversion"/>
  </si>
  <si>
    <t>18.3.2</t>
    <phoneticPr fontId="1" type="noConversion"/>
  </si>
  <si>
    <t>18.3.5</t>
    <phoneticPr fontId="1" type="noConversion"/>
  </si>
  <si>
    <t>18.3.6</t>
    <phoneticPr fontId="1" type="noConversion"/>
  </si>
  <si>
    <t>18.3.7</t>
    <phoneticPr fontId="1" type="noConversion"/>
  </si>
  <si>
    <t>18.3.8</t>
    <phoneticPr fontId="1" type="noConversion"/>
  </si>
  <si>
    <t>18.3.9</t>
    <phoneticPr fontId="1" type="noConversion"/>
  </si>
  <si>
    <t>18.3.12</t>
    <phoneticPr fontId="1" type="noConversion"/>
  </si>
  <si>
    <t>18.3.13</t>
    <phoneticPr fontId="1" type="noConversion"/>
  </si>
  <si>
    <t>18.3.14</t>
    <phoneticPr fontId="1" type="noConversion"/>
  </si>
  <si>
    <t>18.3.15</t>
    <phoneticPr fontId="1" type="noConversion"/>
  </si>
  <si>
    <t>18.3.16</t>
    <phoneticPr fontId="1" type="noConversion"/>
  </si>
  <si>
    <t>18.3.19</t>
    <phoneticPr fontId="1" type="noConversion"/>
  </si>
  <si>
    <t>18.3.20</t>
    <phoneticPr fontId="1" type="noConversion"/>
  </si>
  <si>
    <t>18.3.21</t>
    <phoneticPr fontId="1" type="noConversion"/>
  </si>
  <si>
    <t>18.3.22</t>
    <phoneticPr fontId="1" type="noConversion"/>
  </si>
  <si>
    <t>18.3.23</t>
    <phoneticPr fontId="1" type="noConversion"/>
  </si>
  <si>
    <t>18.3.26</t>
    <phoneticPr fontId="1" type="noConversion"/>
  </si>
  <si>
    <t>18.3.27</t>
    <phoneticPr fontId="1" type="noConversion"/>
  </si>
  <si>
    <t>18.3.28</t>
    <phoneticPr fontId="1" type="noConversion"/>
  </si>
  <si>
    <t>18.3.29</t>
    <phoneticPr fontId="1" type="noConversion"/>
  </si>
  <si>
    <t>18.3.30</t>
    <phoneticPr fontId="1" type="noConversion"/>
  </si>
  <si>
    <t>1. 개선 문서 작성 (튜토리얼 버튼)(완료)</t>
  </si>
  <si>
    <t>- 레드마인 개선작업 등록 :   #3394 - [설정] 튜토리얼 버튼 추가</t>
  </si>
  <si>
    <t>- 테스트 :  이상없음</t>
  </si>
  <si>
    <t>2. String추가 (원섭씨 요청사항)</t>
  </si>
  <si>
    <t>- OUT_SHOP_BTN_GET_HERODOCUMENT : 영웅서 뽑기</t>
  </si>
  <si>
    <t>3. 레드마인 이슈 등록 (차팀장님께 전달)</t>
  </si>
  <si>
    <t>#3395 - [튜토리얼] WIN LOSE 및 ID출력 텍스쳐가 캐릭터매쉬와 어긋나는 현상 (승리화면)</t>
  </si>
  <si>
    <t>4. 오파츠 테이블 확인</t>
  </si>
  <si>
    <t>&lt;오파츠테이블&gt;</t>
  </si>
  <si>
    <t>1. [GameString] 테이블</t>
  </si>
  <si>
    <t>- [TxSkillCondition] 시트</t>
  </si>
  <si>
    <t>(1) Skill ID 정의</t>
  </si>
  <si>
    <t>(2) 출력 String</t>
  </si>
  <si>
    <t>- [TxSkillAction] 시트</t>
  </si>
  <si>
    <t>- [TxOoparts] 시트</t>
  </si>
  <si>
    <t>(1) 오파츠 name String ID 정의, String </t>
  </si>
  <si>
    <t>(2) 오파츠 desc String ID 정의, String</t>
  </si>
  <si>
    <t>2. [Skill] 테이블</t>
  </si>
  <si>
    <t>- [SkillCondition] 시트</t>
  </si>
  <si>
    <t>(1) Skill ID에 index 부여</t>
  </si>
  <si>
    <t>- [SkillAction] 시트</t>
  </si>
  <si>
    <t>3. [Ooparts] 테이블</t>
  </si>
  <si>
    <t>- [OopartsSkill] 시트</t>
  </si>
  <si>
    <t>(1) 스킬의 Condition, Action 결합</t>
  </si>
  <si>
    <t>(2) Condition, Action String 결합</t>
  </si>
  <si>
    <t>(3) 발동확률 입력</t>
  </si>
  <si>
    <t>(4) 강화시 상승 발동확률 입력</t>
  </si>
  <si>
    <t>(5) 강화시 상승 발동확률 입력</t>
  </si>
  <si>
    <t>5. 디자인 팀에게 전달용 아이콘 문서 작성 (작성중)</t>
  </si>
  <si>
    <t>1. 개선 문서 작성 (튜토리얼 버튼)(완료)
2. String추가 (원섭씨 요청사항)
3. 레드마인 이슈 등록 (차팀장님께 전달)
4. 오파츠 테이블 확인
5. 디자인 팀에게 전달용 아이콘 문서 작성 (작성중)</t>
    <phoneticPr fontId="1" type="noConversion"/>
  </si>
  <si>
    <t>1. 전체회의</t>
  </si>
  <si>
    <t>2. String 테이블 수정 (탐험재료, 이름에 요일 들어가게 변경)</t>
  </si>
  <si>
    <t>3. 탐험아이콘 리뷰</t>
  </si>
  <si>
    <t>- 마무리 작성</t>
  </si>
  <si>
    <t>- 리뷰</t>
  </si>
  <si>
    <t>- 리뷰 이후 수정, 디자인팀에 전달완료</t>
  </si>
  <si>
    <t>4. 시스템 변경 (아이디어)(관련 테이블 내용 전달드립니다)</t>
  </si>
  <si>
    <t>(1) 보상그룹추가</t>
  </si>
  <si>
    <t>  - 보상그룹 내에 아이템의 종류는 4개 (B,A,S,SS)</t>
  </si>
  <si>
    <t>  - 보상그룹에서 무조건 아이템이 종류가 1종 나옴</t>
  </si>
  <si>
    <t>  - 상시지역1 (보상그룹3개), 상시지역2 (보상그룹2개), 요일지역 (보상그룹1개)</t>
  </si>
  <si>
    <t>(2) 관련 내용 테이블로 작성</t>
  </si>
  <si>
    <t>- Adventure 테이블  : 보상그룹1, 보상그룹2, 보상그룹3 칼럼 추가</t>
  </si>
  <si>
    <t>- SpaceRewardGroup 테이블 신규생성  : 보상아이템1, 보상아이템2, 보상아이템3, 보상아이템4(SpaceReward 테이블 참조)</t>
  </si>
  <si>
    <t>- HistoricRewardGroup 테이블 신규생성  : 보상아이템1, 보상아이템2, 보상아이템3, 보상아이템4(HistoricReward 테이블 참조)</t>
  </si>
  <si>
    <t>- TimeRewardGroup 테이블 신규생성  : 보상아이템1, 보상아이템2, 보상아이템3, 보상아이템4(TimeReward 테이블 참조)</t>
  </si>
  <si>
    <t>(3) 수치 변경</t>
  </si>
  <si>
    <t>- SpaceReward의 상시지역 아이템 Min Max : 기존의 0.33배</t>
  </si>
  <si>
    <t>- HistoricReward의 상시지역 아이템 Min Max : 기존의 0.33배</t>
  </si>
  <si>
    <t>- TimeReward의 상시지역 아이템 Min Max : 기존의 0.33배 </t>
  </si>
  <si>
    <t>1. 전체회의
2. String 테이블 수정 (탐험재료, 이름에 요일 들어가게 변경)
3. 탐험아이콘 리뷰
4. 시스템 변경 (아이디어)(관련 테이블 내용 전달드립니다)</t>
    <phoneticPr fontId="1" type="noConversion"/>
  </si>
  <si>
    <t>1. Adventure 테이블 구성 (드랍 그룹 생성)</t>
  </si>
  <si>
    <t>- 추가 구성</t>
  </si>
  <si>
    <t>- 피드백 수정</t>
  </si>
  <si>
    <t>- 이메일전달 (금요일 회의 예정)</t>
  </si>
  <si>
    <t>2. String 추가</t>
  </si>
  <si>
    <t>&lt;추가&gt; </t>
  </si>
  <si>
    <t>- OUT_SHOP_TAB_DAYLYPACK :  데일리 팩</t>
  </si>
  <si>
    <t>- OUT_SHOP_HERO_SCRIPT_BLACKMARKET_AFTERCLOSE :  벌써 상단이 다녀갔군.//상단은 하루에 1번만 찾아온다네.//내일 다시 찾아오게나~</t>
  </si>
  <si>
    <t>- OUT_SHOP_BLACKMARKET_AFTERCLOSE_CONDITION :  오늘의 암시장은 종료 되었습니다.//암시장은 하루 1번만 오픈 됩니다</t>
  </si>
  <si>
    <t>- OUT_SHOP_MARBLEGEM_TOTAL_TEXT : 총</t>
  </si>
  <si>
    <t>&lt;변경&gt; </t>
  </si>
  <si>
    <t>- (변경 전) OUT_SHOP_BUY_MRABLEGEM_MONTH_POP_HELP : 매일 접속시 [00aeff]마불젬[-]이 [ffc600]30일간 지급[-]됩니다.  </t>
  </si>
  <si>
    <t>  (변경 후) OUT_SHOP_BUY_MRABLEGEM_MONTH_POP_HELP : 매일 접속시 [00aeff]마불젬[-]이 [ffc600]{0}일간 지급[-]됩니다. </t>
  </si>
  <si>
    <t>- (변경 전) OUT_SHOP_HERO_SCRIPT_BLACKMARKET_CLOSE : 아직 상단이 도착하지 않았네.//이럴 시간에 일일 미션을//수행해 보는건 어떤가? </t>
  </si>
  <si>
    <t>  (변경 후) OUT_SHOP_HERO_SCRIPT_BLACKMARKET_CLOSE : 아직 상단이 도착하지 않았다네.//상단이 올 때까지 일일 미션이나//수행이 보는건 어떻겠는가?</t>
  </si>
  <si>
    <t>- (변경 전) OUT_SHOP_BLACKMARKET_OPEN_CONDITION : 아직 상단이 도착하지 않았습니다 </t>
  </si>
  <si>
    <t>  (변경 후) OUT_SHOP_BLACKMARKET_OPEN_CONDITION : 일일 미션을 모두 완료하고//특별 보상을 받으면 오픈됩니다</t>
  </si>
  <si>
    <t>3. 초기 리텐션 상승 관련 회의진행 (15:00 ~ 15:40)</t>
  </si>
  <si>
    <t>4. 마불하우스 종료 팝업창 생성</t>
  </si>
  <si>
    <t>- 관련 내용 문서 정리</t>
  </si>
  <si>
    <t>- 개선작업 이슈 등록 ( #3463 - [마불하우스] 마불하우스 종료 팝업창의 건 )</t>
  </si>
  <si>
    <t>- 검토 후 이상없음 확인</t>
  </si>
  <si>
    <t>5. 탐험재료 아이콘 일부 변경</t>
  </si>
  <si>
    <t>- 두루마리 -&gt; 룬</t>
  </si>
  <si>
    <t>- 관련 이미지 수정작업</t>
  </si>
  <si>
    <t>1. Adventure 테이블 구성 (드랍 그룹 생성)
2. String 추가
3. 초기 리텐션 상승 관련 회의진행 (15:00 ~ 15:40)
4. 마불하우스 종료 팝업창 생성
5. 탐험재료 아이콘 일부 변경</t>
    <phoneticPr fontId="1" type="noConversion"/>
  </si>
  <si>
    <t>1. 아이콘 (룬 이미지 수정 작업)</t>
  </si>
  <si>
    <t>2. AI 캐릭터 상세정보 표시 내용</t>
  </si>
  <si>
    <t>- #3477 - [인게임][캐릭터 상세정보] AI의 상세정보 표시에 관한 내용</t>
  </si>
  <si>
    <t>- #3481 - [인게임][AI매칭] AI 매칭에 관한 변경 사항</t>
  </si>
  <si>
    <t>- 관련내용 김장수 이사님께 전달</t>
  </si>
  <si>
    <t>- 내용 수정되어 다시 김장수 이사님께 전달 (칼럼 2개 추가)</t>
  </si>
  <si>
    <t>3. AI 게임종료시 트로피 계산</t>
  </si>
  <si>
    <t>#3478 - [인게임][결과창] AI와 게임 종료시에 표시되는 AI의 트로피 감소수치</t>
  </si>
  <si>
    <t>4. 텍스트 수정 </t>
  </si>
  <si>
    <t>- (원섭씨 요청사항) </t>
  </si>
  <si>
    <t>OUT_MARBLEGEM_MONTH_GET_BUTTON : [1BB1FFFF]마불젬[-] // 받기</t>
  </si>
  <si>
    <t>OUT_MARBLEGEM_MONTH_GET_BUTTON : [1BB1FFFF]데일리팩[-] // 받기</t>
  </si>
  <si>
    <t>- 탐험재료 상시 "-매일" 문구 삭제</t>
  </si>
  <si>
    <t>5. AI 추가</t>
  </si>
  <si>
    <t>- 난이도 1 40종, 난이도2 40종, 난이도3 40종 추가 (아레나1)</t>
  </si>
  <si>
    <t>- 테스트 후 이상없음 확인 (TEST서버)</t>
  </si>
  <si>
    <t>1. 아이콘 (룬 이미지 수정 작업)
2. AI 캐릭터 상세정보 표시 내용
3. AI 게임종료시 트로피 계산
4. 텍스트 수정 
5. AI 추가</t>
    <phoneticPr fontId="1" type="noConversion"/>
  </si>
  <si>
    <t>1. 테이블 검토 (아이콘 이름 수정을 위한)</t>
  </si>
  <si>
    <t>[Item] 테이블의 [AdvItem]</t>
  </si>
  <si>
    <t>[Adventure] 테이블의 [Adventure][SpaceReward][HistoricReward][TimeReward]</t>
  </si>
  <si>
    <t>[GameString]테이블의 [TxItem]</t>
  </si>
  <si>
    <t>2. 회의진행 (14:00 ~ 16:00)</t>
  </si>
  <si>
    <t>- 기본기를 갖추자, 리텐션을 올리자</t>
  </si>
  <si>
    <t>3. 시안검토 (모의전 UI)</t>
  </si>
  <si>
    <t>- 선택한 AI 강조가 더 분명했으면</t>
  </si>
  <si>
    <t>- "모의전이란?" 틀은 1안으로 했으면</t>
  </si>
  <si>
    <t>- "모의전이란?" 크기 1안으로 했으면</t>
  </si>
  <si>
    <t>1. 테이블 검토 (아이콘 이름 수정을 위한)
2. 회의진행 (14:00 ~ 16:00)
3. 시안검토 (모의전 UI)</t>
    <phoneticPr fontId="1" type="noConversion"/>
  </si>
  <si>
    <t>1. 드랍 방식 변경에 대한 리뷰 (11:00 ~ 11:30)</t>
  </si>
  <si>
    <t>- 관련 회의 진행</t>
  </si>
  <si>
    <t>- 정강우 부장님께 JSON 및 Excel 파일 전달</t>
  </si>
  <si>
    <t>2. AI 데이터 변경</t>
  </si>
  <si>
    <t>- 캐릭터레벨, 오파츠, 영웅착용상태 변경</t>
  </si>
  <si>
    <t>- 관련내용 커밋</t>
  </si>
  <si>
    <t>- 테스트 후 이상없음 확인, live 서버 적용(부사장님 요청사항)(김장수 이사님께 전달)</t>
  </si>
  <si>
    <t>3. 오파츠 데이터 등록</t>
  </si>
  <si>
    <t>- 오파츠 스킬 변경 ( 신규 오파츠 32종 )​</t>
  </si>
  <si>
    <t>- 관련 테이블 변경 ([GameString], [Skill], [Ooparts])</t>
  </si>
  <si>
    <t>4. 탐험 아이콘 관련 테이블 수정 (백업 테이블에서 진행)</t>
  </si>
  <si>
    <t>- [Adventure] 테이블의 [_탐험드랍개수][SpaceReward][HistoricReward]</t>
  </si>
  <si>
    <t>- [Item] 테이블의 [AdvItem]</t>
  </si>
  <si>
    <t>- [GameString] 테이블의 [TxItem]</t>
  </si>
  <si>
    <t>- [Ooparts] 테이블의 [OopartsDef]</t>
  </si>
  <si>
    <t>- [CharCard] 테이블의 [_CharSynthItem]</t>
  </si>
  <si>
    <t>- [RES_Item] 테이블의 [RES_AdvItem]--------- 파일명 동일, 리소스만 교체 예정</t>
  </si>
  <si>
    <t>1. 드랍 방식 변경에 대한 리뷰 (11:00 ~ 11:30)
2. AI 데이터 변경
3. 오파츠 데이터 등록
4. 탐험 아이콘 관련 테이블 수정 (백업 테이블에서 진행)</t>
    <phoneticPr fontId="1" type="noConversion"/>
  </si>
  <si>
    <t>1. 오파츠 String 수정</t>
  </si>
  <si>
    <t>- 문제 텍스트 재수정</t>
  </si>
  <si>
    <t>2. 회의 (14:00 ~ 16:00)</t>
  </si>
  <si>
    <t>- 인게임 가독성문제</t>
  </si>
  <si>
    <t>- 아웃게임 유저 가이드 문제</t>
  </si>
  <si>
    <t>3. 탐험재료 String 변경 ([Adventure] 테이블은 NAS - Y 폴더, Client 별도로 변경진행)</t>
  </si>
  <si>
    <t>4. AI 추가 (아레나2) 및 닉네임 추가</t>
  </si>
  <si>
    <t>- 아레나1 튀는구간 하향</t>
  </si>
  <si>
    <t>- AI 난이도 4 ~ 5</t>
  </si>
  <si>
    <t>- AI 닉네임 50개 추가 </t>
  </si>
  <si>
    <t>1. 오파츠 String 수정
2. 회의 (14:00 ~ 16:00)
3. 탐험재료 String 변경 ([Adventure] 테이블은 NAS - Y 폴더, Client 별도로 변경진행)
4. AI 추가 (아레나2) 및 닉네임 추가</t>
    <phoneticPr fontId="1" type="noConversion"/>
  </si>
  <si>
    <t>1. 모의전 관련 String 추가</t>
  </si>
  <si>
    <t>OUT_SIMULATION_PVP_DESC_TITLE 모의전이란?</t>
  </si>
  <si>
    <t>OUT_SIMULATION_PVP_DESC_DESC1 혼자서도 대전을 // 즐길 수 있는 모드</t>
  </si>
  <si>
    <t>OUT_SIMULATION_PVP_DESC_DESC2 트로피와 연승을 // 제외한 모든 보상은 OUT_SIMULATION_PVP_TITLE 모의전 대기실</t>
  </si>
  <si>
    <t>OUT_SIMULATION_PVP_CHOOSE_ENEMY_TITLE 상대 선택</t>
  </si>
  <si>
    <t>OUT_SIMULATION_PVP_CHOOSE_ENEMY_BTN_BEST 챔피언</t>
  </si>
  <si>
    <t>OUT_SIMULATION_PVP_CHOOSE_ENEMY_BTN_BETTER 강한 상대</t>
  </si>
  <si>
    <t>OUT_SIMULATION_PVP_CHOOSE_ENEMY_BTN_GOOD 비슷한 상대</t>
  </si>
  <si>
    <t>OUT_SIMULATION_PVP_BTN_START 모의전 시작</t>
  </si>
  <si>
    <t>OUT_SIMULATION_PVP_POP_DESC1 대전 상대를 찾을 수 없습니다. 모의전을 진행하겠습니까?</t>
  </si>
  <si>
    <t>OUT_SIMULATION_PVP_ERROR_TEXT2 강한 상대가 없습니다</t>
  </si>
  <si>
    <t>OUT_SIMULATION_PVP_ERROR_TEXT3 비슷한 상대가 없습니다</t>
  </si>
  <si>
    <t>2. 유저 덱 현황 분석 문서 (더미 플레이어 구성용)</t>
  </si>
  <si>
    <t>- 관련문서 작성 (트로피 300~899까지)</t>
  </si>
  <si>
    <t>- 관련문서 첨부하여 전달드립니다</t>
  </si>
  <si>
    <t>3. 더미플레이어 추가</t>
  </si>
  <si>
    <t>- AI 레벨 6 데이터 추가</t>
  </si>
  <si>
    <t>- 4~5 일부 수정</t>
  </si>
  <si>
    <t>- 닉네임 추가</t>
  </si>
  <si>
    <t>4. AI 테스트 (더미플레이어 정보 확인)</t>
  </si>
  <si>
    <t>1. 모의전 관련 String 추가
2. 유저 덱 현황 분석 문서 (더미 플레이어 구성용)
3. 더미플레이어 추가
4. AI 테스트 (더미플레이어 정보 확인)</t>
    <phoneticPr fontId="1" type="noConversion"/>
  </si>
  <si>
    <t>1. 탐험재료드랍 확률테스트</t>
  </si>
  <si>
    <t>- 그룹별 확률 및 개수 (우주여행)</t>
  </si>
  <si>
    <t>2. AI 실력 테스트 (TEST 서버)</t>
  </si>
  <si>
    <t>- 4~6 난이도사이 실력 편차가 느껴지지 않음</t>
  </si>
  <si>
    <t>- TEST 서버 특성상 유리구두가 100% 발동됨</t>
  </si>
  <si>
    <t>3. 릴리스버전 테스트</t>
  </si>
  <si>
    <t>- 탐험재료 그룹별 확률 및 개수 (우주여행)</t>
  </si>
  <si>
    <t>- OUT_SIMULATION_PVP_BTN_AI_INFORMATION : 정보//보기</t>
  </si>
  <si>
    <t>5. 유저덱 현황 관련 문서전달(부사장님께)</t>
  </si>
  <si>
    <t>- 수정사항 발생하여 다시 전달 </t>
  </si>
  <si>
    <t>1. 탐험재료드랍 확률테스트
2. AI 실력 테스트 (TEST 서버)
3. 릴리스버전 테스트
4. String 추가
5. 유저덱 현황 관련 문서전달(부사장님께)</t>
    <phoneticPr fontId="1" type="noConversion"/>
  </si>
  <si>
    <t>1. UI 개선안 작성 (작성 중 중단)(메시지 우편함을 선행 작업)</t>
  </si>
  <si>
    <t>- 건축비용 UI 개선</t>
  </si>
  <si>
    <t>- 관광지 UI 개선</t>
  </si>
  <si>
    <t>- 대지상세정보 UI 개선</t>
  </si>
  <si>
    <t>- 이벤트 UI 개선</t>
  </si>
  <si>
    <r>
      <t>2. 작업지시 전달받음</t>
    </r>
    <r>
      <rPr>
        <sz val="10"/>
        <color rgb="FF000000"/>
        <rFont val="돋움"/>
        <family val="3"/>
        <charset val="129"/>
      </rPr>
      <t> </t>
    </r>
  </si>
  <si>
    <t>&lt;필요 항목&gt;</t>
  </si>
  <si>
    <t>1. 랭킹</t>
  </si>
  <si>
    <t>2. SS등급 (콜라보 캐릭터만 먼저?)</t>
  </si>
  <si>
    <t>   (1) 콜라보 강화 캐릭터 v</t>
  </si>
  <si>
    <t>   (2) ss등급 사이드</t>
  </si>
  <si>
    <t>      - 탐험 SS 등급 드랍확률 조정</t>
  </si>
  <si>
    <t>      - 인게임 영웅 착용 개수를 4 &gt; 3개로 줄임</t>
  </si>
  <si>
    <t>         인게임에서 축복도시 획득했을 때 "영웅은 최대 3개까지만 사용 가능합니다"</t>
  </si>
  <si>
    <t>      - 주크, 럭키 확률 밸런스 조정</t>
  </si>
  <si>
    <t>         SS 등급 관련 업적이나 미션 생각해봐야되고</t>
  </si>
  <si>
    <t>3. 가이드 (인게임) </t>
  </si>
  <si>
    <t>   (1) 영웅 사용 </t>
  </si>
  <si>
    <t>   (2) 출발지, 유적지 이벤트 가이드</t>
  </si>
  <si>
    <t>   (3) 상세정보</t>
  </si>
  <si>
    <t>4. 가이드 (아웃게임) </t>
  </si>
  <si>
    <t>   (1) 아레나별 드랍 아이템들</t>
  </si>
  <si>
    <t>   (2) 아레나 변경 시 알림 UI</t>
  </si>
  <si>
    <t>3. 메시지 우편함 (Holding 하기로 함)</t>
  </si>
  <si>
    <t>- 관련 기획서 작성</t>
  </si>
  <si>
    <t>- 관련 UI 기획서 작성</t>
  </si>
  <si>
    <t>4. 빌드테스트</t>
  </si>
  <si>
    <t>- 탐험 아이콘 및 드랍테스트 (이상없음)</t>
  </si>
  <si>
    <t>- 매칭 (특이사항 없음)</t>
  </si>
  <si>
    <t>- 모의전 (모의전에 덱 관련 이슈사항 전달)</t>
  </si>
  <si>
    <t>1. UI 개선안 작성 (작성 중 중단)(메시지 우편함을 선행 작업)
2. 작업지시 전달받음 
3. 메시지 우편함 (Holding 하기로 함)
4. 빌드테스트</t>
    <phoneticPr fontId="1" type="noConversion"/>
  </si>
  <si>
    <t>1. 번역준비 (진행중)</t>
  </si>
  <si>
    <t>- String 삭제</t>
  </si>
  <si>
    <t>[E18E1BFF] -&gt; 삭제 (487개)</t>
  </si>
  <si>
    <t>[0526FFFF] -&gt; 삭제 (5개)</t>
  </si>
  <si>
    <t>[000000FF] -&gt; 삭제 (39개)</t>
  </si>
  <si>
    <t>[BC3C73FF] -&gt; 삭제 (10개)</t>
  </si>
  <si>
    <t>[FB4242FF] -&gt; 삭제 (5개)</t>
  </si>
  <si>
    <t>[070509FF] -&gt; 삭제 (10개)</t>
  </si>
  <si>
    <t>[F6F916FF] -&gt; 삭제 (5개)</t>
  </si>
  <si>
    <t>[ffffff] -&gt; 삭제 (10개)</t>
  </si>
  <si>
    <t>[820300FF] -&gt; 삭제 (30개)</t>
  </si>
  <si>
    <t>[FC9E18FF] -&gt; 삭제 (20개)</t>
  </si>
  <si>
    <t>[E40074FF] -&gt; 삭제 (30개)</t>
  </si>
  <si>
    <t>[FFB800FF] -&gt; 삭제 (20개)</t>
  </si>
  <si>
    <t>[FEDD00FF] -&gt; 삭제 (31개)</t>
  </si>
  <si>
    <t>[ffea00FF] -&gt; 삭제 (5개)</t>
  </si>
  <si>
    <t>[1BB1FFFF] -&gt; 삭제 (43개)</t>
  </si>
  <si>
    <t>[FF0054FF] -&gt; 삭제 (24개)</t>
  </si>
  <si>
    <t>[00aeff] -&gt; 삭제 (1개)</t>
  </si>
  <si>
    <t>[ffc600] -&gt; 삭제 (1개)</t>
  </si>
  <si>
    <t>[25D9FDFF] -&gt; 삭제 (4개)</t>
  </si>
  <si>
    <t>[ff0000] -&gt; 삭제 (22개)</t>
  </si>
  <si>
    <t>[ffff00] -&gt; 삭제 (2개)</t>
  </si>
  <si>
    <t>[ff4e4eFF] -&gt; 삭제 (4개)</t>
  </si>
  <si>
    <t>[2c0800] -&gt; 삭제 (1개)</t>
  </si>
  <si>
    <t>[ce414b] -&gt; 삭제 (1개)</t>
  </si>
  <si>
    <t>[EB9A1EFF] -&gt; 삭제 (1개)</t>
  </si>
  <si>
    <t>[659FFFFF] -&gt; 삭제 (1개)</t>
  </si>
  <si>
    <t>[D2232FFF] -&gt; 삭제 (95개)</t>
  </si>
  <si>
    <t>[1E0A00FF] -&gt; 삭제 (86개)</t>
  </si>
  <si>
    <t>[00233fFF] -&gt; 삭제 (216개)</t>
  </si>
  <si>
    <t>[12acf4FF] -&gt; 삭제 (64개)</t>
  </si>
  <si>
    <t>[FAAC58] -&gt; 삭제 (23개)</t>
  </si>
  <si>
    <t>[FAAC58FF] -&gt; 삭제 (43개)</t>
  </si>
  <si>
    <t>[FF0000FF] -&gt; 삭제 (5개)</t>
  </si>
  <si>
    <t>[FF66CCFF] -&gt; 삭제 (6개)</t>
  </si>
  <si>
    <t>[00B050FF] -&gt; 삭제 (12개)</t>
  </si>
  <si>
    <t>[305496FF] -&gt; 삭제 (6개)</t>
  </si>
  <si>
    <t>[CC9B00FF] -&gt; 삭제 (22개)</t>
  </si>
  <si>
    <t> [b] -&gt; 삭제 (54개)</t>
  </si>
  <si>
    <t>[/b] -&gt; 삭제 (54개)</t>
  </si>
  <si>
    <r>
      <t>[-] -&gt; 삭제 (1308개)</t>
    </r>
    <r>
      <rPr>
        <sz val="10"/>
        <color rgb="FF000000"/>
        <rFont val="돋움"/>
        <family val="3"/>
        <charset val="129"/>
      </rPr>
      <t> </t>
    </r>
  </si>
  <si>
    <t>1. 번역준비 (진행중)</t>
    <phoneticPr fontId="1" type="noConversion"/>
  </si>
  <si>
    <t>1. 번역 선행작업 (글자수체크)(텍스트 변경)</t>
  </si>
  <si>
    <t>- 컬러코드 제거 및 가변인자 변경</t>
  </si>
  <si>
    <t>- 내용 정리</t>
  </si>
  <si>
    <t>- 해당 내용 이메일로 전달</t>
  </si>
  <si>
    <t>2. String 수정 (#3596)</t>
  </si>
  <si>
    <t>- 변경 전 OUT_HEROPIECE_DROP_LOCATION :  도전 모드, 스토리, 암시장</t>
  </si>
  <si>
    <t>- 변경 후 OUT_HEROPIECE_DROP_LOCATION :  도전 모드, 스토리, 암시장 등</t>
  </si>
  <si>
    <t>- TEST후 이상없음 확인</t>
  </si>
  <si>
    <t>3. String 수정 (암시장)</t>
  </si>
  <si>
    <t>변경 전 OUT_SHOP_HERO_SCRIPT_BLACKMARKET_CLOSE :  수행이 보는 건 어떻겠는가?</t>
  </si>
  <si>
    <t>변경 후 OUT_SHOP_HERO_SCRIPT_BLACKMARKET_CLOSE :  수행해 보는 건 어떻겠는가?</t>
  </si>
  <si>
    <t>4. 랭킹 (레퍼런스 이미지)</t>
  </si>
  <si>
    <t>- 작업 중 중단 (UI 상세정보 우선작업)</t>
  </si>
  <si>
    <t>- 해당 내용 '랭킹초안(아이디어'에 옮김</t>
  </si>
  <si>
    <t>5. 인게임UI 개선 아이디어</t>
  </si>
  <si>
    <t>- 시작지, 무인도, 유적지, 우주여행 시안</t>
  </si>
  <si>
    <t>- 영웅 스킬 사용 시안</t>
  </si>
  <si>
    <t>1. 번역 선행작업 (글자수체크)(텍스트 변경)
2. String 수정 (#3596)
3. String 수정 (암시장)
4. 랭킹 (레퍼런스 이미지)
5. 인게임UI 개선 아이디어</t>
    <phoneticPr fontId="1" type="noConversion"/>
  </si>
  <si>
    <t>1. 회의 (11:00 ~ 1:00)
2. 모의전 제한횟수 팝업창 String 추가
3. 인게임 UI 개선사항 작성
4. 보드판 변경으로 인한 변경 텍스쳐 리스트 전달 및 참고자료추출</t>
    <phoneticPr fontId="1" type="noConversion"/>
  </si>
  <si>
    <t>1. 회의 (11:00 ~ 1:00)</t>
  </si>
  <si>
    <t>- 향후 업데이트 및 개선관련내용</t>
  </si>
  <si>
    <t>2. 모의전 제한횟수 팝업창 String 추가</t>
  </si>
  <si>
    <t>- 추가내용 커밋</t>
  </si>
  <si>
    <t>3. 인게임 UI 개선사항 작성</t>
  </si>
  <si>
    <t>- 상대방 도시 정보</t>
  </si>
  <si>
    <t>- 내 도시 정보</t>
  </si>
  <si>
    <t>- 빈 도시 정보</t>
  </si>
  <si>
    <t>4. 보드판 변경으로 인한 변경 텍스쳐 리스트 전달 및 참고자료추출</t>
  </si>
  <si>
    <t>- 관련 문서 메일로 전달</t>
  </si>
  <si>
    <t>1. 보드판 변경으로 인한 변경되는 텍스쳐 리스트 전달 및 참고자료추출
2. 닉네임 변경 (완료)(홀드)
3. 인게임 UI 개선 (완료)(홀드)
4. String 수정
5. 테스트</t>
    <phoneticPr fontId="1" type="noConversion"/>
  </si>
  <si>
    <t>1. 보드판 변경으로 인한 변경되는 텍스쳐 리스트 전달 및 참고자료추출</t>
  </si>
  <si>
    <t>- 추가 요청사항 대응 (2장)</t>
  </si>
  <si>
    <t>2. 닉네임 변경 (완료)(홀드)</t>
  </si>
  <si>
    <t>- ui 및 기능 아이디어 문서 작성</t>
  </si>
  <si>
    <t>- 관련 내용 컨펌</t>
  </si>
  <si>
    <t>- 기획서로 정리 (로비UI)</t>
  </si>
  <si>
    <t>3. 인게임 UI 개선 (완료)(홀드)</t>
  </si>
  <si>
    <t>- 이벤트 창</t>
  </si>
  <si>
    <t>- 도시 상세정보창</t>
  </si>
  <si>
    <t>- 스토리모드 팁</t>
  </si>
  <si>
    <t>4. String 수정</t>
  </si>
  <si>
    <t>- 모의전 팝업창</t>
  </si>
  <si>
    <t>5. 테스트</t>
  </si>
  <si>
    <t>- 콜라보 도전 (TEST후 이상없음 확인, TEST서버 데이터 원상복구)</t>
  </si>
  <si>
    <t>1. QA 이슈등록
2. 유도책 및 패배보상 추가
3. 닉네임 리뷰 후 수정</t>
    <phoneticPr fontId="1" type="noConversion"/>
  </si>
  <si>
    <t>1. QA 이슈등록</t>
  </si>
  <si>
    <t>#3658 - [영웅] 영웅 승급시 소모되는 골드가 내부 로그정보에서는 0으로 뜨는 현상 (대표님 요청사항)</t>
  </si>
  <si>
    <t>2. 유도책 및 패배보상 추가</t>
  </si>
  <si>
    <t>3. 닉네임 리뷰 후 수정</t>
  </si>
  <si>
    <t>1. 약관동의 스트링 추가후 영신팀장님께 기획서 전달 (전달완료)
2. 안드로이드 백키 기능 정리
3. 닉네임 변경 BUTTON 문서정리(완료)
4. 탐험 스페셜 보상 추가 (보류)
5. AI (아레나3)(완료)
6. 패배시 가이드 아이디어 (홀드)</t>
    <phoneticPr fontId="1" type="noConversion"/>
  </si>
  <si>
    <t>1. 약관동의 스트링 추가후 영신팀장님께 기획서 전달 (전달완료)</t>
  </si>
  <si>
    <t>- 전달완료</t>
  </si>
  <si>
    <t>- 예시 화면 수정</t>
  </si>
  <si>
    <t>- TEST 미진행</t>
  </si>
  <si>
    <t>2. 안드로이드 백키 기능 정리 (검토중)</t>
  </si>
  <si>
    <t>- 개선작업 #3678</t>
  </si>
  <si>
    <t>- 해당내용 '튜토리얼' 문서에 정리</t>
  </si>
  <si>
    <t>- 근정씨에게 QA 요청</t>
  </si>
  <si>
    <t>3. 닉네임 변경 BUTTON 문서정리(완료)</t>
  </si>
  <si>
    <t>- 문서 일부 수정</t>
  </si>
  <si>
    <t>- 월요일에 리뷰가능</t>
  </si>
  <si>
    <t>4. 탐험 스페셜 보상 추가 (보류)</t>
  </si>
  <si>
    <t>- 개발작업 #3690</t>
  </si>
  <si>
    <t>- 팀장님이 진행하는 것으로 보류</t>
  </si>
  <si>
    <t>5. AI (아레나3)(완료)</t>
  </si>
  <si>
    <t>- 아레나3 더미 플레이어 추가</t>
  </si>
  <si>
    <t>- 닉네임 20종 추가</t>
  </si>
  <si>
    <t>- 내용 커밋</t>
  </si>
  <si>
    <t>6. 패배시 가이드 아이디어 (홀드)</t>
  </si>
  <si>
    <t>1. 곽대리님 의견 반영</t>
  </si>
  <si>
    <t>  - 스크롤 리스트 정리</t>
  </si>
  <si>
    <t>  - 탐험 매뉴 &lt;-&gt; 덱관리 (아이디어 필요함)</t>
  </si>
  <si>
    <t>  - 통행료, 채팅차단 유지되도록</t>
  </si>
  <si>
    <t>  - 화면관리기능 아이콘 위치 유지되도록</t>
  </si>
  <si>
    <t>2. 초반개선 (시스템 시나리오 개선)</t>
  </si>
  <si>
    <t>  - 미진행</t>
  </si>
  <si>
    <t>  - 근정씨 캡처 기반으로 주말중 작업예정</t>
  </si>
  <si>
    <t>&lt;향후 작업진행 내용&gt;</t>
    <phoneticPr fontId="1" type="noConversion"/>
  </si>
  <si>
    <t xml:space="preserve">1. 더미플레이어 idx 수정
2. 마불하우스 String 수정
3. 아웃게임 String 추가
4. 초기시나리오개선 리뷰 및 닉네임 변경 (16:00~18:00)
5. 오파츠 회의 (22:30~00:00) </t>
    <phoneticPr fontId="1" type="noConversion"/>
  </si>
  <si>
    <t>1. 더미플레이어 idx 수정</t>
  </si>
  <si>
    <t>아레나2 idx 중복발견 -&gt; 수정</t>
  </si>
  <si>
    <t>2. 마불하우스 String 수정</t>
  </si>
  <si>
    <t>마블 -&gt; 마불 (해당사항 8개 수정)</t>
  </si>
  <si>
    <t>3. 아웃게임 String 추가</t>
  </si>
  <si>
    <t>OUT_SETTING_INGAMETIP : 게임 내 TIP</t>
  </si>
  <si>
    <t>OUT_SETTING_INGAMETIP_HERO_SUMMON : 영웅 소환 TIP 보기</t>
  </si>
  <si>
    <t>4. 초기시나리오개선 리뷰 및 닉네임 변경 (16:00~18:00)</t>
  </si>
  <si>
    <t>- 관련 기획서 수정</t>
  </si>
  <si>
    <t>- 기획서 내용 전달</t>
  </si>
  <si>
    <t>- 기획서 수정하여 이메일로 전달</t>
  </si>
  <si>
    <r>
      <t>5. 오파츠 회의 (22:30~00:00)</t>
    </r>
    <r>
      <rPr>
        <sz val="10"/>
        <color rgb="FF000000"/>
        <rFont val="돋움"/>
        <family val="3"/>
        <charset val="129"/>
      </rPr>
      <t> </t>
    </r>
  </si>
  <si>
    <t>1. Shop 테이블 추가
2. 닉네임변경 관련 String 추가
3. 아레나 3 더미플레이어 세팅 TEST
4. 신규유저 스텝 개선사항 및 닉네임 변경 TEST
5. 유나 String 변경 (스텝 변경으로 인한)
6. 패배유저 가이드 작업</t>
    <phoneticPr fontId="1" type="noConversion"/>
  </si>
  <si>
    <t>1. Shop 테이블 추가</t>
  </si>
  <si>
    <t>- Etcproduct : 단발성으로 재화를 소비하는 테이블 용도로 사용</t>
  </si>
  <si>
    <t>2. 닉네임변경 관련 String 추가</t>
  </si>
  <si>
    <t>OUT_CHANGENICK_BTN_MAIN : 닉네임 변경</t>
  </si>
  <si>
    <t>OUT_CHANGENICK_POP_BEFORE : 현재 :</t>
  </si>
  <si>
    <t>OUT_CHANGENICK_POP_AFTER : 변경 : </t>
  </si>
  <si>
    <t>OUT_CHANGENICK_POP_INITWORD : 닉네임 입력</t>
  </si>
  <si>
    <t>OUT_CHANGENICK_POP_BTN_CHANGE : 변경</t>
  </si>
  <si>
    <t>OUT_CHANGENICK_POP_BTN_INIT_COST : 최초 1회 무료</t>
  </si>
  <si>
    <t>OUT_NICKNAME_RULE 색상코드 추가</t>
  </si>
  <si>
    <t>3. 아레나 3 더미플레이어 세팅 TEST</t>
  </si>
  <si>
    <t>- TEST 후 이상없음 확인 (테스트서버)</t>
  </si>
  <si>
    <t>4. 신규유저 스텝 개선사항 및 닉네임 변경 TEST</t>
  </si>
  <si>
    <t>- TEST</t>
  </si>
  <si>
    <t>- String 추가 및 오류 보고</t>
  </si>
  <si>
    <t>- 레드마인 등록 (#3739)</t>
  </si>
  <si>
    <t>6. 유나 String 변경 (스텝 변경으로 인한)</t>
  </si>
  <si>
    <t>7. 패배유저 가이드 작업</t>
  </si>
  <si>
    <t>1. 패배유저가이드 문서 수정 (수정중)
2. 회의 (12:00 ~ 13:00)
3. 리뷰 (17:00 ~ 18:00)</t>
    <phoneticPr fontId="1" type="noConversion"/>
  </si>
  <si>
    <t>1. 패배유저가이드 문서 수정 (수정중)</t>
  </si>
  <si>
    <t>- 이벤트 발동조건, 훈련횟수, 스킵시 재 발동 여부, 예외상황에 대한 생각 작성</t>
  </si>
  <si>
    <t>- 리뷰 후 수정</t>
  </si>
  <si>
    <t>2. 회의 (12:00 ~ 13:00)</t>
  </si>
  <si>
    <t>- 전용 오파츠</t>
  </si>
  <si>
    <t>- SS 캐릭터 해금 관련 시스템 개선</t>
  </si>
  <si>
    <t>3. 리뷰 (17:00 ~ 18:00)</t>
  </si>
  <si>
    <t>- 패배한 유저 가이드안 </t>
  </si>
  <si>
    <t>1. 튜토리얼 및 아웃게임 유나 말풍선 수정
2. 패배유저가이드 문서 수정
3. 오파츠 계열 변경으로 인한 String 작업
4. 대사 수정</t>
    <phoneticPr fontId="1" type="noConversion"/>
  </si>
  <si>
    <t>1. 튜토리얼 및 아웃게임 유나 말풍선 수정</t>
  </si>
  <si>
    <t>-폰트 색상</t>
  </si>
  <si>
    <t>-폰트 줄간격</t>
  </si>
  <si>
    <t>-폰트 크기</t>
  </si>
  <si>
    <t>- 개행작업</t>
  </si>
  <si>
    <t>- 대사 일부 수정</t>
  </si>
  <si>
    <t>- 색상코드 일부 수정</t>
  </si>
  <si>
    <t>2. 패배유저가이드 문서 수정</t>
  </si>
  <si>
    <t>- 팀장님께 우선 전달</t>
  </si>
  <si>
    <t>- 리뷰 후 새 기준 기반으로 재작업 요청받음</t>
  </si>
  <si>
    <t>3. 오파츠 계열 변경으로 인한 String 작업</t>
  </si>
  <si>
    <t>OUT_OOPARTS_TAKEOFF_POP_TITLE 오파츠 해제 알림</t>
  </si>
  <si>
    <t>OUT_OOPARTS_TAKEOFF_POP_DESC 동일한 계열의 오파츠가 중복 장착되어 있어서~</t>
  </si>
  <si>
    <t>OUT_OOPARTS_TAKEOFF_POP_BTN 덱 관리 바로가기</t>
  </si>
  <si>
    <t>4. 대사 수정</t>
  </si>
  <si>
    <t>- 부사장님 지시로 대사 수정</t>
  </si>
  <si>
    <t>[00233fFF] 검정</t>
  </si>
  <si>
    <t>[FF00DDFF] 주강조</t>
  </si>
  <si>
    <t>[5F00FFFF] 보조강조</t>
  </si>
  <si>
    <t>1. 성장가이드 기획서 공유
2. 성장가이드 UI 공유</t>
    <phoneticPr fontId="1" type="noConversion"/>
  </si>
  <si>
    <r>
      <t xml:space="preserve">1. </t>
    </r>
    <r>
      <rPr>
        <b/>
        <sz val="10"/>
        <color rgb="FF000000"/>
        <rFont val="돋움"/>
        <family val="3"/>
        <charset val="129"/>
      </rPr>
      <t>성장가이드</t>
    </r>
    <r>
      <rPr>
        <b/>
        <sz val="10"/>
        <color rgb="FF000000"/>
        <rFont val="Arial"/>
        <family val="2"/>
      </rPr>
      <t xml:space="preserve"> </t>
    </r>
    <r>
      <rPr>
        <b/>
        <sz val="10"/>
        <color rgb="FF000000"/>
        <rFont val="돋움"/>
        <family val="3"/>
        <charset val="129"/>
      </rPr>
      <t>컨셉</t>
    </r>
    <r>
      <rPr>
        <b/>
        <sz val="10"/>
        <color rgb="FF000000"/>
        <rFont val="Arial"/>
        <family val="2"/>
      </rPr>
      <t xml:space="preserve"> </t>
    </r>
    <r>
      <rPr>
        <b/>
        <sz val="10"/>
        <color rgb="FF000000"/>
        <rFont val="돋움"/>
        <family val="3"/>
        <charset val="129"/>
      </rPr>
      <t>공유</t>
    </r>
    <phoneticPr fontId="1" type="noConversion"/>
  </si>
  <si>
    <r>
      <t xml:space="preserve">2. </t>
    </r>
    <r>
      <rPr>
        <b/>
        <sz val="10"/>
        <color rgb="FF000000"/>
        <rFont val="돋움"/>
        <family val="3"/>
        <charset val="129"/>
      </rPr>
      <t>성장가이드</t>
    </r>
    <r>
      <rPr>
        <b/>
        <sz val="10"/>
        <color rgb="FF000000"/>
        <rFont val="Arial"/>
        <family val="2"/>
      </rPr>
      <t xml:space="preserve"> UI </t>
    </r>
    <r>
      <rPr>
        <b/>
        <sz val="10"/>
        <color rgb="FF000000"/>
        <rFont val="돋움"/>
        <family val="3"/>
        <charset val="129"/>
      </rPr>
      <t>공유</t>
    </r>
    <phoneticPr fontId="1" type="noConversion"/>
  </si>
  <si>
    <t>주요내용</t>
    <phoneticPr fontId="1" type="noConversion"/>
  </si>
  <si>
    <t>1. 첫 출근</t>
    <phoneticPr fontId="1" type="noConversion"/>
  </si>
  <si>
    <t>2. Test Case 작성</t>
    <phoneticPr fontId="1" type="noConversion"/>
  </si>
  <si>
    <t>3. 레드마인 이슈 등록, 수정확인</t>
    <phoneticPr fontId="1" type="noConversion"/>
  </si>
  <si>
    <t>4. 튜토리얼 대사 작성</t>
    <phoneticPr fontId="1" type="noConversion"/>
  </si>
  <si>
    <t>1. 튜토리얼 대사 수정 및 색상폰트 추가</t>
    <phoneticPr fontId="1" type="noConversion"/>
  </si>
  <si>
    <t>2. Test Case 작성, Test</t>
    <phoneticPr fontId="1" type="noConversion"/>
  </si>
  <si>
    <t>4. 팝업창 관련 기획서 작성</t>
    <phoneticPr fontId="1" type="noConversion"/>
  </si>
  <si>
    <t>6. 그랜드 오픈 빌드 테스트 (아이폰, 안드로이드)</t>
    <phoneticPr fontId="1" type="noConversion"/>
  </si>
  <si>
    <t>8. 랭킹 아이디어 기획서 작성</t>
    <phoneticPr fontId="1" type="noConversion"/>
  </si>
  <si>
    <t>5. 신입 교육 (이메일작성, 스케줄 관리 등)</t>
    <phoneticPr fontId="1" type="noConversion"/>
  </si>
  <si>
    <t>7. 아이콘 발주 기획서 작성 &amp; 탐험 드랍 재료 네이밍</t>
    <phoneticPr fontId="1" type="noConversion"/>
  </si>
  <si>
    <t>1. 아이템 드랍방식 변경 (탐험) &amp; 테이블 변경 &amp; 데이터 작업</t>
    <phoneticPr fontId="1" type="noConversion"/>
  </si>
  <si>
    <t>2. 팝업창 관련 기획서 작성</t>
    <phoneticPr fontId="1" type="noConversion"/>
  </si>
  <si>
    <t>3. AI 전적표시 관련 기획서 작성</t>
    <phoneticPr fontId="1" type="noConversion"/>
  </si>
  <si>
    <t>5. 신규오파츠 데이터 작업</t>
    <phoneticPr fontId="1" type="noConversion"/>
  </si>
  <si>
    <t>6. UI 개선안 기획서 작성</t>
    <phoneticPr fontId="1" type="noConversion"/>
  </si>
  <si>
    <t>8. 인게임 보드판 컨셉 및 색상변경</t>
    <phoneticPr fontId="1" type="noConversion"/>
  </si>
  <si>
    <t>18.4.2</t>
    <phoneticPr fontId="1" type="noConversion"/>
  </si>
  <si>
    <t>18.4.3</t>
    <phoneticPr fontId="1" type="noConversion"/>
  </si>
  <si>
    <t>18.4.6</t>
    <phoneticPr fontId="1" type="noConversion"/>
  </si>
  <si>
    <t>18.4.9</t>
    <phoneticPr fontId="1" type="noConversion"/>
  </si>
  <si>
    <t>18.4.11</t>
    <phoneticPr fontId="1" type="noConversion"/>
  </si>
  <si>
    <t>18.4.12</t>
    <phoneticPr fontId="1" type="noConversion"/>
  </si>
  <si>
    <t>18.4.13</t>
    <phoneticPr fontId="1" type="noConversion"/>
  </si>
  <si>
    <t>18.4.16</t>
    <phoneticPr fontId="1" type="noConversion"/>
  </si>
  <si>
    <t>18.4.17</t>
    <phoneticPr fontId="1" type="noConversion"/>
  </si>
  <si>
    <t>18.4.23</t>
    <phoneticPr fontId="1" type="noConversion"/>
  </si>
  <si>
    <t>18.4.24</t>
    <phoneticPr fontId="1" type="noConversion"/>
  </si>
  <si>
    <t>18.4.25</t>
    <phoneticPr fontId="1" type="noConversion"/>
  </si>
  <si>
    <t>18.4.26</t>
    <phoneticPr fontId="1" type="noConversion"/>
  </si>
  <si>
    <t>18.4.27</t>
    <phoneticPr fontId="1" type="noConversion"/>
  </si>
  <si>
    <t>18.4.30</t>
    <phoneticPr fontId="1" type="noConversion"/>
  </si>
  <si>
    <t>1. 성장가이드 관련 String [TxOutgame] -&gt; [TxGuide] 이동</t>
  </si>
  <si>
    <t>2. 원섭씨 String 추가 및 일부 수정</t>
  </si>
  <si>
    <t>OUT_POP_LACK_OF_EQUIP</t>
  </si>
  <si>
    <t>OUT_EQUIP_LIMITED_CONDITION2</t>
  </si>
  <si>
    <t>OUT_MISSION_DAILY_SHOW</t>
  </si>
  <si>
    <t>OUT_STORAGE_MOVE</t>
  </si>
  <si>
    <t>OUT_STORAGE_UPGRADE</t>
  </si>
  <si>
    <t>3. 회의 (성장가이드 정책 및 로직 내용)</t>
  </si>
  <si>
    <t>- 가이드 팝업 오픈조건 (패배)</t>
  </si>
  <si>
    <t>- 가이드 팝업 관련 테이블 추가</t>
  </si>
  <si>
    <t>- 관련 내용 영신팀장님께 전달 (테이블 커밋)</t>
  </si>
  <si>
    <t>- 가이드 보상에 관한 우편String 정부장님께 전달</t>
  </si>
  <si>
    <t>4. 성장가이드 관련 데이터 전달</t>
  </si>
  <si>
    <t>- Guide.GrowGuide 칼럼 추가 및 데이터 추가</t>
  </si>
  <si>
    <t>- System.System의 GROWPACKAGE_POP_TIME 데이터 추가</t>
  </si>
  <si>
    <t>- Shop.H_PRODUCT_LIST 등록</t>
  </si>
  <si>
    <t>- Shop.GuidePackage 테이블 신규 생성</t>
  </si>
  <si>
    <t>- Shop.PackageItem 테이블 데이터 추가</t>
  </si>
  <si>
    <t>- Item.Item 테이블에 상품 등록</t>
  </si>
  <si>
    <t>- GameString.TxItem에 데이터 추가</t>
  </si>
  <si>
    <t>- GameString.TxProduct에 데이터 추가</t>
  </si>
  <si>
    <t>- 관련 내용 개발팀에 전달</t>
  </si>
  <si>
    <t>- 관련내용 SVN 커밋</t>
  </si>
  <si>
    <t>- 관련 내용 TEST서버 등록</t>
  </si>
  <si>
    <r>
      <t>5. 성장가이드 상품 회의</t>
    </r>
    <r>
      <rPr>
        <sz val="10"/>
        <color rgb="FF000000"/>
        <rFont val="돋움"/>
        <family val="3"/>
        <charset val="129"/>
      </rPr>
      <t> </t>
    </r>
  </si>
  <si>
    <t xml:space="preserve">1. 성장가이드 관련 String [TxOutgame]-&gt;[TxGuide] 이동
2. 원섭씨 String 추가 및 일부 수정
3. 회의 (성장가이드 정책 및 로직 내용)
4. 성장가이드 관련 데이터 전달
5. 성장가이드 상품 회의 </t>
    <phoneticPr fontId="1" type="noConversion"/>
  </si>
  <si>
    <t>1. shop 상품등록 (관련 내용 커밋)</t>
  </si>
  <si>
    <t>Shop.GuidePackage </t>
  </si>
  <si>
    <t>Shop.PackageItem  </t>
  </si>
  <si>
    <t>GameString.TxItem </t>
  </si>
  <si>
    <t>GameString.TxProduct </t>
  </si>
  <si>
    <t>Item.Item </t>
  </si>
  <si>
    <t>Guide.GrowGuide </t>
  </si>
  <si>
    <t>BlueMarble_IAP.IAP</t>
  </si>
  <si>
    <t>- OUT_EQUIP_PRIVATE_OOPARTS_TOASTPOP [FEDD00FF]{0}[-] 등급 이상 [FEDD00FF]{1}[-] 캐릭터만 착용할 수 있습니다</t>
  </si>
  <si>
    <t>- OUT_DECK_POP_DOWNGRADE_CHAR 현재 착용하고자 하는 캐릭터는~</t>
  </si>
  <si>
    <t>- 관련 내용 원섭씨에게 전달</t>
  </si>
  <si>
    <t>3. 캐릭터 하향등급 착용 알림 팝업</t>
  </si>
  <si>
    <t>- 레드마인 개선작업 #3843</t>
  </si>
  <si>
    <t>4. 성장가이드 String 점검 </t>
  </si>
  <si>
    <t>- 노벨스크립트 색상코드 추가</t>
  </si>
  <si>
    <t>5. 추가 리소스 사항 전달</t>
  </si>
  <si>
    <t>- 리소스 내용</t>
  </si>
  <si>
    <t>- 리소스 이름 및 경로</t>
  </si>
  <si>
    <t>- 구성품목</t>
  </si>
  <si>
    <t>6. 전용 오파츠 해제 알림 팝업</t>
  </si>
  <si>
    <t>- 레드마인 개선작업 #3849</t>
  </si>
  <si>
    <t>7. [상점] 뽑기 중 보관공간 확장 표시 수정의 건</t>
  </si>
  <si>
    <t>- 레드마인 개선작업  #3850</t>
  </si>
  <si>
    <t>8. 성장가이드 QA</t>
  </si>
  <si>
    <t>QA_이슈등록 #3856 [성장가이드] 팝업을 통해 훈련지역으로 들어오면 재화 표시가 올바르지 않은 현상 (수정확인)</t>
  </si>
  <si>
    <t>QA_이슈등록 #3858 [성장가이드] 훈련보상을 획득하였을 때, 금색 테두리가 나타나지 않는 현상 (보류)</t>
  </si>
  <si>
    <t>QA_이슈등록 #3860 [성장가이드] 구매팝업창에서 폭죽이 지속적으로 터지지 않는 현상 (수정확인)</t>
  </si>
  <si>
    <t>QA_이슈등록 #3862 [성장가이드] 구매 팝업창이 대전대기실 UI와 겹쳐 보이는 현상  (수정확인)</t>
  </si>
  <si>
    <t>QA_이슈등록 #3864 [성장가이드] 마불하우스에 진입하기 전에 특별구매찬스 팝업이 뜨는 현상 (수정확인)</t>
  </si>
  <si>
    <t>QA_이슈등록 #3855 [성장가이드] GrowGuide 테이블에 명시된 가이드보상이 인벤토리에 들어오지 않는 현상 (골드 재발생) (수정확인)</t>
  </si>
  <si>
    <t>QA_이슈등록 #3865 [성장가이드] 구매팝업창 UI 개선 이슈 </t>
  </si>
  <si>
    <t>QA_이슈등록 #3870 [성장가이드] 노벨패키지 상품 중, 내용에 포함되지 않은 상품이 표시되는 현상</t>
  </si>
  <si>
    <t>9. [성장가이드] 성장가이드 및 노벨패키지 팝업창을 닫을때 노출하는 팝업창</t>
  </si>
  <si>
    <t>- 레드마인 개선작업 #3869</t>
  </si>
  <si>
    <t>1. shop 상품등록 
2. String 추가 및 점검
3. 캐릭터 하향등급 착용 알림 팝업
4. 추가 리소스 사항 전달
5. 전용 오파츠 해제 알림 팝업
6. [상점] 뽑기 중 보관공간 확장 표시 수정의 건
7. 성장가이드 QA
8. [성장가이드] 성장가이드 및 노벨패키지 팝업창을 닫을때 노출하는 팝업창</t>
    <phoneticPr fontId="1" type="noConversion"/>
  </si>
  <si>
    <t>1. 패키지 이름 및 패키지 설명 개선 (완료)</t>
  </si>
  <si>
    <t>초급 레벨업 패키지 A 캐릭터를 완전히 강화시킬 수 있습니다.</t>
  </si>
  <si>
    <t>초급 연금술 패키지 마법 등급 이상의 오파츠를 획득할 수 있습니다.</t>
  </si>
  <si>
    <t>중급 레벨업 패키지 S 캐릭터를 성장시켜 오파츠를 하나 더 착용해 보세요.</t>
  </si>
  <si>
    <t>2. 노벨 스크립트 대사 수정 (특별구매찬스 대사)</t>
  </si>
  <si>
    <t>3. 성장가이드 QA </t>
  </si>
  <si>
    <t>#3865 [성장가이드] 구매팝업창 UI 개선 이슈 (수정확인)</t>
  </si>
  <si>
    <t>#3870 [성장가이드] 노벨패키지 상품 중, 내용에 포함되지 않은 상품이 표시되는 현상 (수정확인)</t>
  </si>
  <si>
    <t>4. 예외팝업 QA </t>
  </si>
  <si>
    <t>#3843 [덱관리] 캐릭터 하향등급 착용 알림 팝업 (TEST 후 이상없음 확인)</t>
  </si>
  <si>
    <t>#3869 [성장가이드] 성장가이드 및 노벨패키지 팝업창을 닫을때 노출하는 팝업창 (TEST 후 이상없음 확인)</t>
  </si>
  <si>
    <t>#3849 [덱관리] 전용 오파츠 해제 알림 팝업 (TEST 후 이상없음 확인)</t>
  </si>
  <si>
    <t>#3850 [상점] 뽑기 중 보관공간 확장 표시 수정의 건 (TEST 후 원섭씨에게 1차 수정요청)(TEST 후 이상없음 확인)</t>
  </si>
  <si>
    <t>5. 성장가이드 UI 조정</t>
  </si>
  <si>
    <t>1. 제목 폰트사이즈 44로 확대 </t>
  </si>
  <si>
    <t>2. 제목 주변에 원 삭제</t>
  </si>
  <si>
    <t>3. 제목 폰트사이즈 변경으로 위에 내용이 소폭 아래로 이동 </t>
  </si>
  <si>
    <t>4. 폰트색상 변경 및 일부 텍스트개행 변경 (String 테이블로 변경)</t>
  </si>
  <si>
    <t>6. 패키지상품 UI 조정</t>
  </si>
  <si>
    <t>1. 패키지 세부상품명 테두리에 튀어나오지 않게 상단으로 이동 (항상 2줄을 사용할 예정입니다) </t>
  </si>
  <si>
    <t>2. 세부상품명 상단으로 이동하므로, 세부상품 아이콘 크기 소폭 축소합니다.</t>
  </si>
  <si>
    <t>3. 한정특가 텍스트, 패키지가격 중앙에 위치하도록 조정</t>
  </si>
  <si>
    <t>4. 바로 구매하기 버튼에 연출 (추가요청, 리소스 부탁드립니다)</t>
  </si>
  <si>
    <t>5. 노벨 텍스트 수정 및 포인트 칼라 (기획쪽에서 수정 예정)</t>
  </si>
  <si>
    <t>7. 성장가이드 진행에 관한 이슈 정리</t>
  </si>
  <si>
    <r>
      <t>8. 빌드테스트</t>
    </r>
    <r>
      <rPr>
        <sz val="10"/>
        <color rgb="FF000000"/>
        <rFont val="돋움"/>
        <family val="3"/>
        <charset val="129"/>
      </rPr>
      <t> </t>
    </r>
  </si>
  <si>
    <t xml:space="preserve">1. 패키지 이름 및 패키지 설명 개선 (완료)
2. 노벨 스크립트 대사 수정 (특별구매찬스 대사)
3. 성장가이드 QA 
4. 예외팝업 QA 
5. 성장가이드 UI 조정
6. 패키지상품 UI 조정
7. 성장가이드 진행에 관한 이슈 정리
8. 빌드테스트 </t>
    <phoneticPr fontId="1" type="noConversion"/>
  </si>
  <si>
    <t>18.4.4 ~ 18.4.5</t>
    <phoneticPr fontId="1" type="noConversion"/>
  </si>
  <si>
    <t>1. 성장가이드 인벤토리 가득 찼을 경우 우편함으로 이동 테스트
2. 보관공간 확장 팝업에서, MAX일 경우
3. 차후 일정 정리 및 Task 분담
4. 스토리모드 인게임 TIP 팝업 개선 (일감 등록되면 바로 공유가능합니다)</t>
    <phoneticPr fontId="1" type="noConversion"/>
  </si>
  <si>
    <t>1. 성장가이드 인벤토리 가득 찼을 경우 우편함으로 이동 테스트</t>
  </si>
  <si>
    <t>(확인 한 것 같으나, 기억이 나지 않아 다시 진행)</t>
  </si>
  <si>
    <t>(TEST 후 이상없음 확인)</t>
  </si>
  <si>
    <t>2. 보관공간 확장 팝업에서, MAX일 경우</t>
  </si>
  <si>
    <t>- 레드마인 개선작업 #3890</t>
  </si>
  <si>
    <t>3. 차후 일정 정리 및 Task 분담</t>
  </si>
  <si>
    <t>4. 스토리모드 인게임 TIP 팝업 개선 (일감 등록되면 바로 공유가능합니다)</t>
  </si>
  <si>
    <t>1. 콜라보 뽑기권 리소스 발주 (완료 및 전달)</t>
  </si>
  <si>
    <t>- 개발작업 #3905 특정 오파츠 뽑기권 (기획)</t>
  </si>
  <si>
    <t>- 리소스 발주내용 일부 수정 후 다시 전달</t>
  </si>
  <si>
    <t>2. 콜라보 뽑기권 데이터 작업 (작업중 중단)</t>
  </si>
  <si>
    <t>- 개발작업 #3905 특정오파츠 뽑기권 데이터 작업 </t>
  </si>
  <si>
    <t>- 팀장님께서 직접 작업하는 것으로 결정</t>
  </si>
  <si>
    <t>- Y 에 작업 내용 저장</t>
  </si>
  <si>
    <t>3. 개선작업 #3925 (완료 및 전달)</t>
  </si>
  <si>
    <t> - 계정 생성 후 마불하우스 진입 과정 삭제, 튜토리얼 종료 시 마불하우스 관련 Tuto 모두 완료 처리</t>
  </si>
  <si>
    <t> - 대전 대기실에 튜토리얼 다시하기 버튼 추가 (아레나 1 사용자)</t>
  </si>
  <si>
    <t> - 레드마인에 기획서 등록 및 관련내용 전달 </t>
  </si>
  <si>
    <t>1. 콜라보 뽑기권 리소스 발주 (완료 및 전달)
2. 콜라보 뽑기권 데이터 작업 (작업중 중단)
3. 개선작업 #3925 (완료 및 전달)</t>
    <phoneticPr fontId="1" type="noConversion"/>
  </si>
  <si>
    <t>1. 져주는 AI 데이터 세팅 요청 확인</t>
  </si>
  <si>
    <t>- 데이터 일부 문제 발생, 팀장님께 보고</t>
  </si>
  <si>
    <t>2. 개선작업 #3890 [아웃게임] 보관공간이 부족하지만, 보관공간 확장치가 MAX일 경우 팝업에 관한 건</t>
  </si>
  <si>
    <t>- 로직 변경으로 테스트 다시 요청 (김장수이사님)</t>
  </si>
  <si>
    <t>3. 개선작업 #3925 초반 Step 개선 (마불하우스 제거)</t>
  </si>
  <si>
    <t>- TEST 진행 후 이상없음 확인</t>
  </si>
  <si>
    <t>4. 성장패키지 데이터 삭제 및 테이블 구조 변경</t>
  </si>
  <si>
    <t>- 해당 내용 개발팀에 전달</t>
  </si>
  <si>
    <t>5. 성장패키지 아웃게임에서 노출에 관한 건 (개발팀에게 전달)</t>
  </si>
  <si>
    <t>데이터 : </t>
  </si>
  <si>
    <t>System.System - GROWPACKAGE_OUTGAME_EXPOSE_HOUR  </t>
  </si>
  <si>
    <r>
      <t>시간 표시 : </t>
    </r>
    <r>
      <rPr>
        <sz val="10"/>
        <color rgb="FF000000"/>
        <rFont val="돋움"/>
        <family val="3"/>
        <charset val="129"/>
      </rPr>
      <t> </t>
    </r>
  </si>
  <si>
    <t>00분00초 표시 (1시간 이내로 남은 경우)</t>
  </si>
  <si>
    <t>00시00분 표시 (1일 이내, 1시간 이상인 경우)</t>
  </si>
  <si>
    <r>
      <t>중복노출 : </t>
    </r>
    <r>
      <rPr>
        <sz val="10"/>
        <color rgb="FF000000"/>
        <rFont val="돋움"/>
        <family val="3"/>
        <charset val="129"/>
      </rPr>
      <t> </t>
    </r>
  </si>
  <si>
    <t>남은시간이 적게 남은 (노벨)성장패키지 팝업을 먼저 노출</t>
  </si>
  <si>
    <r>
      <t>UI 시안 : </t>
    </r>
    <r>
      <rPr>
        <sz val="10"/>
        <color rgb="FF000000"/>
        <rFont val="돋움"/>
        <family val="3"/>
        <charset val="129"/>
      </rPr>
      <t> </t>
    </r>
  </si>
  <si>
    <t>별도 파일로 첨부 (시안 - #개발작업 3790에서 일부 변경) </t>
  </si>
  <si>
    <t>6. String 추가 (해당 내용 원섭씨에게 전달</t>
  </si>
  <si>
    <t>OUT_ITEM_DROP_LOCATION</t>
  </si>
  <si>
    <t>OUT_BTN_RELATION_ITEM</t>
  </si>
  <si>
    <t>7. 메시지우편 기획서 작성 (작성중)</t>
  </si>
  <si>
    <t>- 운영팀과 리뷰하여 기능 및 정책 결정 </t>
  </si>
  <si>
    <t>1. 스크린샷 요청작업 (작업 도중 중단)
2. 회의 (신규블록아이디어 11:30 ~ 12:45)
3. 메시지우편 작성
4. 회의 (합성재료 마불젬으로 구매 + 신규블록구현, 15:30 ~ 17:00)</t>
    <phoneticPr fontId="1" type="noConversion"/>
  </si>
  <si>
    <t>1. 스크린샷 요청작업 (작업 도중 중단)</t>
  </si>
  <si>
    <t>- 근정씨가 먼저 스크린샷 작업 완료</t>
  </si>
  <si>
    <t>2. 회의 (신규블록아이디어 11:30 ~ 12:45)</t>
  </si>
  <si>
    <t>3. 메시지우편 작성</t>
  </si>
  <si>
    <t>- 사업팀과 리뷰 내용 위주로 작성</t>
  </si>
  <si>
    <t>- 사업팀과 리뷰 (17:00 ~ 17:30)</t>
  </si>
  <si>
    <t>- UI 문서 추가 작성 (발송내용)</t>
  </si>
  <si>
    <t>4. 회의 (합성재료 마불젬으로 구매 + 신규블록구현, 15:30 ~ 17:00)</t>
  </si>
  <si>
    <t>1. 메시지우편 수신 및 삭제 작성 (작성중)</t>
  </si>
  <si>
    <t>- 작성 내용 수정 요청</t>
  </si>
  <si>
    <t>2. String 작업</t>
  </si>
  <si>
    <t>- 스토리모드 오탈자 수정</t>
  </si>
  <si>
    <t>- 기타 OUTGAME String 수정</t>
  </si>
  <si>
    <t>- OUTGAME2 테이블 추가</t>
  </si>
  <si>
    <t>- 영문 번역 내용 TEST 서버 적용</t>
  </si>
  <si>
    <t>3. 회의 (15:30 ~ 19:00)</t>
  </si>
  <si>
    <t>- 향후 계획 관련</t>
  </si>
  <si>
    <t>- 향후 개발 관련</t>
  </si>
  <si>
    <t>&lt;향후 작업 내용&gt;</t>
  </si>
  <si>
    <t>닉네임 변경 연출</t>
  </si>
  <si>
    <t>인게임 성장가이드 </t>
  </si>
  <si>
    <t>1. 메시지우편 수신 및 삭제 작성 (작성중)
2. String 작업
3. 회의 (15:30 ~ 19:00)</t>
    <phoneticPr fontId="1" type="noConversion"/>
  </si>
  <si>
    <t>1. 최초 1회 닉네임 변경 개선사항 작성 (완료)</t>
  </si>
  <si>
    <t>- 내용 작성</t>
  </si>
  <si>
    <t>- 팀장님께 컨펌 이후 수정</t>
  </si>
  <si>
    <t>- 개발 및 디자인팀에 전달</t>
  </si>
  <si>
    <t>- 부족재료 즉시 구매기능 관련</t>
  </si>
  <si>
    <t>OUT2_FAST_BUY_UPGRADEITEM_POP_TITLE</t>
  </si>
  <si>
    <t>OUT2_FAST_BUY_UPGRADEITEM_POP_LACKCOUNT</t>
  </si>
  <si>
    <t>OUT2_FAST_BUY_UPGRADEITEM_POP_QUESTION</t>
  </si>
  <si>
    <t>OUT2_FAST_BUY_UPGRADEITEM_POP_BTN_TEXT  </t>
  </si>
  <si>
    <t>- 모의전 관련</t>
  </si>
  <si>
    <t>OUT2_NO_COMPLETE_USER_TEXT</t>
  </si>
  <si>
    <t>OUT2_SIMULATION_PVP_DESC_NEW_TITLE</t>
  </si>
  <si>
    <t>OUT2_SIMULATION_PVP_DESC_NEW_DESC1</t>
  </si>
  <si>
    <t>OUT2_SIMULATION_PVP_DESC_NEW_DESC2</t>
  </si>
  <si>
    <t>OUT2_SIMULATION_PVP_DESC_NEW_DESC3  </t>
  </si>
  <si>
    <t>- 암시장 관련</t>
  </si>
  <si>
    <t>OUT2_BLACKMARKET_FASTOPEN</t>
  </si>
  <si>
    <t>- String 추가</t>
  </si>
  <si>
    <t>OUT2_PVPREADY_BTN_TUTO_REPLAY</t>
  </si>
  <si>
    <t>OUT2_CHANGENICK_POP_INITWORD_NEW</t>
  </si>
  <si>
    <t>3. String 변경 (취소)</t>
  </si>
  <si>
    <t>- OUT_SIMULATION_PVP_DESC_DESC1</t>
  </si>
  <si>
    <t>- OUT_SIMULATION_PVP_DESC_DESC2</t>
  </si>
  <si>
    <t>- 변경하였으나 이전버전과의 호환을 염려하여 원상태로 복구</t>
  </si>
  <si>
    <t>4. QA 이슈등록 처리</t>
  </si>
  <si>
    <t>QA_이슈등록 #3858 - 차후에 협의하여 진행하기로 결정</t>
  </si>
  <si>
    <t>- 이전 코드와 동일하게 적용했을 떄, 사이드 이팩트를 확인</t>
  </si>
  <si>
    <t>- 새롭게 작업해야 될 경우, 시간이 다소 걸릴 수 있다고 전달받음</t>
  </si>
  <si>
    <t>- 추가로 디자인팀과도 협의가 필요한 내용이라고 판단됨</t>
  </si>
  <si>
    <t>5. 리뷰 (17:00 ~ 19:00)</t>
  </si>
  <si>
    <t>- 성장 가이드 (시작지, 유적지)</t>
  </si>
  <si>
    <t>- 메시지 우편</t>
  </si>
  <si>
    <t>6. 성장가이드 문서 전달</t>
  </si>
  <si>
    <t>- 해당 내용 아트팀에 전달</t>
  </si>
  <si>
    <t>- 디자인팀에 리소스 이름 전달</t>
  </si>
  <si>
    <t>guide_historicevent_01.png - 파라오</t>
  </si>
  <si>
    <t>guide_historicevent_02.png - 아틀란티스</t>
  </si>
  <si>
    <t>guide_startevent_01.png - 2차 세계대전</t>
  </si>
  <si>
    <t>guide_startevent_02.png - 산업혁명</t>
  </si>
  <si>
    <r>
      <t>- 리소스 확인하지 못함</t>
    </r>
    <r>
      <rPr>
        <sz val="10"/>
        <color rgb="FF000000"/>
        <rFont val="돋움"/>
        <family val="3"/>
        <charset val="129"/>
      </rPr>
      <t> </t>
    </r>
  </si>
  <si>
    <t>7. 성장가이드 Table작업</t>
  </si>
  <si>
    <t>- String 테이블</t>
  </si>
  <si>
    <t>- Guide 테이블</t>
  </si>
  <si>
    <t>1. 영문판 등급용 테이블 작업</t>
  </si>
  <si>
    <t>2. 메시지 우편 리뷰 적용된 기획서 작성</t>
  </si>
  <si>
    <t>1. 최초 1회 닉네임 변경 개선사항 작성 (완료)
2. String 추가
3. String 변경 (취소)
4. QA 이슈등록 처리
5. 리뷰 (17:00 ~ 19:00)
6. 성장가이드 문서 전달
7. 성장가이드 Table작업</t>
    <phoneticPr fontId="1" type="noConversion"/>
  </si>
  <si>
    <t>1. 메시지우편 문서 수정</t>
  </si>
  <si>
    <t>- 리뷰 내용 기반으로 기획서 수정</t>
  </si>
  <si>
    <t>- 수정내용 리뷰 진행</t>
  </si>
  <si>
    <t>- 리뷰 내용 공유</t>
  </si>
  <si>
    <t>2. TxGuide 테이블 칼럼 추가</t>
  </si>
  <si>
    <t>_팝업창타입 타입에 따라 읽은 String 개수 변경 (순서 주의)</t>
  </si>
  <si>
    <t>_시작String 시작 String  </t>
  </si>
  <si>
    <t>_이미지1파일명 첫번째 이미지 출력</t>
  </si>
  <si>
    <t>_이미지2파일명 두번째 이미지 출력</t>
  </si>
  <si>
    <t>3. String 작업</t>
  </si>
  <si>
    <t>- 신규 개발 내용</t>
  </si>
  <si>
    <t>- 도전모드, 탐험 알림</t>
  </si>
  <si>
    <t>4. 20대 간담회 </t>
  </si>
  <si>
    <t>- 회의 진행(5:30~6:30)</t>
  </si>
  <si>
    <t>- 관련 내용 전달해서 전달완료</t>
  </si>
  <si>
    <t>5. 30대 간담회 </t>
  </si>
  <si>
    <t>6. 소셜 기획서 수정</t>
  </si>
  <si>
    <t>- 변경 전 : ON/OFF</t>
  </si>
  <si>
    <t>- 변경 후 : ON/OFF/PLAY</t>
  </si>
  <si>
    <t>- 관련 내용 기획서 공유</t>
  </si>
  <si>
    <t>- 관련 내용 String 추가</t>
  </si>
  <si>
    <t>1. 메시지우편 문서 수정
2. TxGuide 테이블 칼럼 추가
3. String 작업
4. 20대 간담회 
5. 30대 간담회 
6. 소셜 기획서 수정</t>
    <phoneticPr fontId="1" type="noConversion"/>
  </si>
  <si>
    <t>(5일 근무와 통합하여 보고)</t>
    <phoneticPr fontId="1" type="noConversion"/>
  </si>
  <si>
    <t>1. 주간회의 (11:00 ~ 14:30)</t>
  </si>
  <si>
    <t>- 통계분석</t>
  </si>
  <si>
    <t>- 운영이슈</t>
  </si>
  <si>
    <t>- 개발이슈</t>
  </si>
  <si>
    <t>- 기획이슈</t>
  </si>
  <si>
    <t xml:space="preserve">- 회의 내용 정리 </t>
  </si>
  <si>
    <t>2. 기획회의 (15:00 ~ 16:00) (업무내용 전달받음)</t>
  </si>
  <si>
    <t>- 이모티콘 개선 + 아이디어 정리</t>
  </si>
  <si>
    <t>- 인게임가이드 (관광지, 유적지, 출발지, 영웅) (최초조우시, 블록도착시)</t>
  </si>
  <si>
    <t>- 튜토리얼 버튼 누를 경우 한번에 할 수 있도록</t>
  </si>
  <si>
    <t>3. String 추가 및 변경</t>
  </si>
  <si>
    <t>OUT2_DOING_EVENT 진행중/Event</t>
  </si>
  <si>
    <t>OUT2_THIS_SEASON_RECORD 이번 시즌 전적</t>
  </si>
  <si>
    <t>OUT2_THIS_SEASON_RANKING 이번 시즌 랭킹</t>
  </si>
  <si>
    <t>OUT2_USER_INFO_POP_WINNING_STREAK_DESC1 현재</t>
  </si>
  <si>
    <t>OUT2_USER_INFO_POP_WINNING_STREAK_DESC2 {0}연승</t>
  </si>
  <si>
    <t>OUT_USER_INFO_POP_WIN_REASON1 파산승리 -&gt; 파산</t>
  </si>
  <si>
    <t>OUT_USER_INFO_POP_WIN_REASON2 독점승리 -&gt; 독점</t>
  </si>
  <si>
    <t>OUT_USER_INFO_POP_WIN_REASON3 판성승리 -&gt; 판정</t>
  </si>
  <si>
    <t>OUT2_SIMULATION_PVP_DESC_NEW_DESC1 [1BB1FFFF]색상코드 추가</t>
  </si>
  <si>
    <t>OUT_TERMS_SERVICE_RENUAL_MENU2 개인정보 취급방침 -&gt; 개인정보 취급방침 (필수)</t>
  </si>
  <si>
    <t>OUT2_SHOP_PACKAGE_ALWAYS_SELL 상시판매</t>
  </si>
  <si>
    <t>OUT2_SHOP_PACKAGE_ONLYONE_FORONEUSER 계정당 1회 한정 판매 ({0}/{1})</t>
  </si>
  <si>
    <t>4. 인게임가이드 설정 (작성중)</t>
  </si>
  <si>
    <t>- 기본 구성 설정</t>
  </si>
  <si>
    <t>- 팀장님께 리뷰 이후 재구성</t>
  </si>
  <si>
    <t>- 관련 내용 링크드립니다</t>
  </si>
  <si>
    <t>5. 이모티콘 개선 (작성중)</t>
  </si>
  <si>
    <t>1. 주간회의 (11:00 ~ 14:30)
2. 기획회의 (15:00 ~ 16:00) (업무내용 전달받음)
3. String 추가 및 변경
4. 인게임가이드 설정 (작성중)
5. 이모티콘 개선 (작성중)</t>
    <phoneticPr fontId="1" type="noConversion"/>
  </si>
  <si>
    <t>1. 인게임 가이드 (작성중)</t>
  </si>
  <si>
    <t>1. 인게임 가이드 (작성중)
2. 영문판 번역 작업
3. 40대 간담회 (14:00~16:30)
4. 영문빌드 개행처리 및 글씨 수정
5. 성장가이드 String 추가 (이미지폰트 -&gt; 라벨)</t>
    <phoneticPr fontId="1" type="noConversion"/>
  </si>
  <si>
    <t>- 팀장님 리뷰</t>
  </si>
  <si>
    <t>- 2차 수정 작성</t>
  </si>
  <si>
    <t>- 관련 내용 공유드립니다 : </t>
  </si>
  <si>
    <t>2. 영문판 번역 작업</t>
  </si>
  <si>
    <t>- 번역내용 전수 이동</t>
  </si>
  <si>
    <t>- 추가 String 번역기 돌림 (주황색으로 표시)</t>
  </si>
  <si>
    <t>3. 40대 간담회 (14:00~16:30)</t>
  </si>
  <si>
    <t>- 관련내용 정리</t>
  </si>
  <si>
    <t>- 관련내용 팀장님께 전달</t>
  </si>
  <si>
    <t>4. 영문빌드 개행처리 및 글씨 수정</t>
  </si>
  <si>
    <t>- 관련내용 파일로 첨부드립니다 : </t>
  </si>
  <si>
    <t>5. 성장가이드 String 추가 (이미지폰트 -&gt; 라벨)</t>
  </si>
  <si>
    <t>GUIDE_LOSE_CHAR_PICTURE1_TITLE</t>
  </si>
  <si>
    <t>GUIDE_LOSE_CHAR_PICTURE2_TITLE</t>
  </si>
  <si>
    <t>GUIDE_LOSE_DICE_PICTURE1_TITLE</t>
  </si>
  <si>
    <t>GUIDE_LOSE_DICE_PICTURE2_TITLE</t>
  </si>
  <si>
    <t>GUIDE_LOSE_OOPARTS_PICTURE1_TITLE</t>
  </si>
  <si>
    <t>GUIDE_LOSE_OOPARTS_PICTURE2_TITLE</t>
  </si>
  <si>
    <t>GUIDE_LOSE_STARTEVENT_PICTURE1_TITLE</t>
  </si>
  <si>
    <t>GUIDE_LOSE_STARTEVENT_PICTURE2_TITLE</t>
  </si>
  <si>
    <t>GUIDE_LOSE_HISTORICEVENT_PICTURE1_TITLE</t>
  </si>
  <si>
    <r>
      <t>GUIDE_LOSE_HISTORICEVENT_PICTURE2_TITLE</t>
    </r>
    <r>
      <rPr>
        <sz val="10"/>
        <color rgb="FF000000"/>
        <rFont val="돋움"/>
        <family val="3"/>
        <charset val="129"/>
      </rPr>
      <t> </t>
    </r>
  </si>
  <si>
    <t>1. 인게임 가이드 (작성중)
2. 이모티콘 개선 (작성중)
3. 영문 String 작업 (안데르센 상품 영문 추가)</t>
    <phoneticPr fontId="1" type="noConversion"/>
  </si>
  <si>
    <t>- 3차 리뷰</t>
  </si>
  <si>
    <t>- 유적지 작성</t>
  </si>
  <si>
    <t>- 클라팀, 서버팀에게 내부의견 받음 </t>
  </si>
  <si>
    <t>클라팀 : 오래 걸릴듯</t>
  </si>
  <si>
    <t>서버팀 : 앞부분만 하면 1주일 업데이트 분량가능, 뒷부분 하면 2주 작업</t>
  </si>
  <si>
    <t>2. 이모티콘 개선 (작성중)</t>
  </si>
  <si>
    <t>- 내용 수정 및 삭제, 추가</t>
  </si>
  <si>
    <t>- 이모티콘 UI 작업</t>
  </si>
  <si>
    <t>- 관련 파일로 공유드립니다 : </t>
  </si>
  <si>
    <t>SHOP_PD_PACKAGE_ANDERSEN_1_NAME</t>
  </si>
  <si>
    <t>SHOP_PD_PACKAGE_ANDERSEN_1_DETAIL</t>
  </si>
  <si>
    <t>SHOP_PD_PACKAGE_ANDERSEN_2_NAME</t>
  </si>
  <si>
    <t>SHOP_PD_PACKAGE_ANDERSEN_2_DETAIL</t>
  </si>
  <si>
    <r>
      <t xml:space="preserve">1. </t>
    </r>
    <r>
      <rPr>
        <b/>
        <sz val="10"/>
        <color rgb="FF000000"/>
        <rFont val="Inherit"/>
        <family val="2"/>
      </rPr>
      <t>인게임 가이드 (작성중)</t>
    </r>
  </si>
  <si>
    <r>
      <t xml:space="preserve">2. </t>
    </r>
    <r>
      <rPr>
        <b/>
        <sz val="10"/>
        <color rgb="FF000000"/>
        <rFont val="Inherit"/>
        <family val="2"/>
      </rPr>
      <t>이모티콘 개선 (작성중)</t>
    </r>
  </si>
  <si>
    <r>
      <t xml:space="preserve">3. </t>
    </r>
    <r>
      <rPr>
        <b/>
        <sz val="10"/>
        <color rgb="FF000000"/>
        <rFont val="Inherit"/>
        <family val="2"/>
      </rPr>
      <t>영문 String 작업 (안데르센 상품 영문 추가)</t>
    </r>
  </si>
  <si>
    <t>1. 인게임 가이드 (작성중)
2. 이모티콘 개선 (작성중)</t>
    <phoneticPr fontId="1" type="noConversion"/>
  </si>
  <si>
    <t>- 4차 리뷰</t>
  </si>
  <si>
    <t>- 크리티컬, 유적지, 관광지 등 추가내용 작성 전달받음</t>
  </si>
  <si>
    <t>관련내용 공유드립니다 : </t>
  </si>
  <si>
    <t>관련내용 공유드립니다 : ​</t>
  </si>
  <si>
    <t>1. 인게임가이드
2. 이모티콘 개선
3. String 추가</t>
    <phoneticPr fontId="1" type="noConversion"/>
  </si>
  <si>
    <t>1. 인게임가이드</t>
  </si>
  <si>
    <t>- 4차 리뷰 후 신규추가내용 (주사위크리티컬) 작성</t>
  </si>
  <si>
    <t>- 관련내용 공유드립니다 : </t>
  </si>
  <si>
    <t>2. 이모티콘 개선</t>
  </si>
  <si>
    <t>- 이모티콘 관련 작업 우선순위 설정 : </t>
  </si>
  <si>
    <t>(1) 게임종료 후 이모티콘 사용 (신규추가, 클라이언트 기능, 리소스 추가, 애니메이션 추가)</t>
  </si>
  <si>
    <t>(2) 이모티콘 UI 개선 (소폭 수정사항, 리소스 수정)</t>
  </si>
  <si>
    <t>(3) 이모티콘 말풍선 변경 (소폭 수정사항, 리소스 추가, 애니메이션 추가)</t>
  </si>
  <si>
    <t>(4) 이모티콘 내용 변경 (검토중)</t>
  </si>
  <si>
    <t>(5) 이모티콘 사운드 변경 (검토중)</t>
  </si>
  <si>
    <t>3. String 추가</t>
  </si>
  <si>
    <t>OUT2_TIME_SEC   초 Sec</t>
  </si>
  <si>
    <t>&lt;월요일 리뷰내용&gt;</t>
  </si>
  <si>
    <t>인게임가이드 전반적 내용</t>
  </si>
  <si>
    <t>이모티콘 전반적 내용</t>
  </si>
  <si>
    <t>인게임가이드 - 주사위 크리티컬</t>
  </si>
  <si>
    <t>이모티콘 - 게임종료 후 이모티콘 사용</t>
  </si>
  <si>
    <t>이모티콘 - 이모티콘 UI 개선</t>
  </si>
  <si>
    <t>이모티콘 - 이모티콘 말풍선 변경</t>
  </si>
  <si>
    <t>랭킹 관련 리스트 회의 </t>
  </si>
  <si>
    <t>1. 랭크 리스트 전달</t>
  </si>
  <si>
    <t>3. 인게임 가이드</t>
  </si>
  <si>
    <t>주간회의 이후 리스트 전달</t>
    <phoneticPr fontId="1" type="noConversion"/>
  </si>
  <si>
    <r>
      <t>1</t>
    </r>
    <r>
      <rPr>
        <b/>
        <u/>
        <sz val="10"/>
        <color rgb="FF000000"/>
        <rFont val="Arial"/>
        <family val="2"/>
      </rPr>
      <t>.</t>
    </r>
    <r>
      <rPr>
        <b/>
        <u/>
        <sz val="10"/>
        <color rgb="FF000000"/>
        <rFont val="바탕체"/>
        <family val="1"/>
        <charset val="129"/>
      </rPr>
      <t>순위 종류(시즌 누적 데이터)</t>
    </r>
  </si>
  <si>
    <r>
      <t>1)</t>
    </r>
    <r>
      <rPr>
        <sz val="10"/>
        <color rgb="FF000000"/>
        <rFont val="바탕체"/>
        <family val="1"/>
        <charset val="129"/>
      </rPr>
      <t>시즌 트로피, 전 시즌 트로피</t>
    </r>
  </si>
  <si>
    <r>
      <t>2)</t>
    </r>
    <r>
      <rPr>
        <sz val="10"/>
        <color rgb="FF000000"/>
        <rFont val="바탕체"/>
        <family val="1"/>
        <charset val="129"/>
      </rPr>
      <t>시즌 총 게임 횟수</t>
    </r>
  </si>
  <si>
    <r>
      <t>3)</t>
    </r>
    <r>
      <rPr>
        <sz val="10"/>
        <color rgb="FF000000"/>
        <rFont val="바탕체"/>
        <family val="1"/>
        <charset val="129"/>
      </rPr>
      <t>시즌 승리횟수</t>
    </r>
  </si>
  <si>
    <r>
      <t>4)</t>
    </r>
    <r>
      <rPr>
        <sz val="10"/>
        <color rgb="FF000000"/>
        <rFont val="바탕체"/>
        <family val="1"/>
        <charset val="129"/>
      </rPr>
      <t>시즌 패배횟수</t>
    </r>
  </si>
  <si>
    <r>
      <t>5)</t>
    </r>
    <r>
      <rPr>
        <sz val="10"/>
        <color rgb="FF000000"/>
        <rFont val="바탕체"/>
        <family val="1"/>
        <charset val="129"/>
      </rPr>
      <t>시즌 총 파산 승리 횟수</t>
    </r>
  </si>
  <si>
    <r>
      <t>6)</t>
    </r>
    <r>
      <rPr>
        <sz val="10"/>
        <color rgb="FF000000"/>
        <rFont val="바탕체"/>
        <family val="1"/>
        <charset val="129"/>
      </rPr>
      <t>시즌 총 컬러독점 승리 횟수</t>
    </r>
  </si>
  <si>
    <r>
      <t>7)</t>
    </r>
    <r>
      <rPr>
        <sz val="10"/>
        <color rgb="FF000000"/>
        <rFont val="바탕체"/>
        <family val="1"/>
        <charset val="129"/>
      </rPr>
      <t>시즌 총 판정승 승리 횟수</t>
    </r>
  </si>
  <si>
    <r>
      <t>8)</t>
    </r>
    <r>
      <rPr>
        <sz val="10"/>
        <color rgb="FF000000"/>
        <rFont val="바탕체"/>
        <family val="1"/>
        <charset val="129"/>
      </rPr>
      <t>시즌 총 승리 최고금액 (자산)</t>
    </r>
  </si>
  <si>
    <r>
      <t>9)</t>
    </r>
    <r>
      <rPr>
        <sz val="10"/>
        <color rgb="FF000000"/>
        <rFont val="바탕체"/>
        <family val="1"/>
        <charset val="129"/>
      </rPr>
      <t>시즌 최단 턴 승리</t>
    </r>
  </si>
  <si>
    <r>
      <t>10)</t>
    </r>
    <r>
      <rPr>
        <sz val="10"/>
        <color rgb="FF000000"/>
        <rFont val="바탕체"/>
        <family val="1"/>
        <charset val="129"/>
      </rPr>
      <t>시즌 최대 연승</t>
    </r>
  </si>
  <si>
    <r>
      <t>11)</t>
    </r>
    <r>
      <rPr>
        <sz val="10"/>
        <color rgb="FF000000"/>
        <rFont val="바탕체"/>
        <family val="1"/>
        <charset val="129"/>
      </rPr>
      <t>시즌 최대 연패</t>
    </r>
  </si>
  <si>
    <r>
      <t>12)</t>
    </r>
    <r>
      <rPr>
        <sz val="10"/>
        <color rgb="FF000000"/>
        <rFont val="바탕체"/>
        <family val="1"/>
        <charset val="129"/>
      </rPr>
      <t>전 시즌 대비 급상승</t>
    </r>
  </si>
  <si>
    <r>
      <t>13)</t>
    </r>
    <r>
      <rPr>
        <sz val="10"/>
        <color rgb="FF000000"/>
        <rFont val="바탕체"/>
        <family val="1"/>
        <charset val="129"/>
      </rPr>
      <t>시즌 도전모드 최대 7승</t>
    </r>
  </si>
  <si>
    <r>
      <t>14)</t>
    </r>
    <r>
      <rPr>
        <sz val="10"/>
        <color rgb="FF000000"/>
        <rFont val="바탕체"/>
        <family val="1"/>
        <charset val="129"/>
      </rPr>
      <t>시즌 도전모드 최대 입장</t>
    </r>
  </si>
  <si>
    <r>
      <t>15)</t>
    </r>
    <r>
      <rPr>
        <sz val="10"/>
        <color rgb="FF000000"/>
        <rFont val="바탕체"/>
        <family val="1"/>
        <charset val="129"/>
      </rPr>
      <t>시즌 총 관광지독점 횟수</t>
    </r>
  </si>
  <si>
    <r>
      <t>16)</t>
    </r>
    <r>
      <rPr>
        <sz val="10"/>
        <color rgb="FF000000"/>
        <rFont val="바탕체"/>
        <family val="1"/>
        <charset val="129"/>
      </rPr>
      <t>시즌 총 영웅 사용 횟수</t>
    </r>
  </si>
  <si>
    <r>
      <t>17)</t>
    </r>
    <r>
      <rPr>
        <sz val="10"/>
        <color rgb="FF000000"/>
        <rFont val="바탕체"/>
        <family val="1"/>
        <charset val="129"/>
      </rPr>
      <t>시즌 총 랜드마크 완성 횟수</t>
    </r>
  </si>
  <si>
    <r>
      <t>18)</t>
    </r>
    <r>
      <rPr>
        <sz val="10"/>
        <color rgb="FF000000"/>
        <rFont val="바탕체"/>
        <family val="1"/>
        <charset val="129"/>
      </rPr>
      <t>시즌 총 관광지 방문 횟수 (이용)</t>
    </r>
  </si>
  <si>
    <r>
      <t>19)</t>
    </r>
    <r>
      <rPr>
        <sz val="10"/>
        <color rgb="FF000000"/>
        <rFont val="바탕체"/>
        <family val="1"/>
        <charset val="129"/>
      </rPr>
      <t>시즌 총 시작지 방문 횟수 (이용)</t>
    </r>
  </si>
  <si>
    <r>
      <t>20)</t>
    </r>
    <r>
      <rPr>
        <sz val="10"/>
        <color rgb="FF000000"/>
        <rFont val="바탕체"/>
        <family val="1"/>
        <charset val="129"/>
      </rPr>
      <t>시즌 총 무인도 방문 횟수(이용)</t>
    </r>
  </si>
  <si>
    <r>
      <t>21)</t>
    </r>
    <r>
      <rPr>
        <sz val="10"/>
        <color rgb="FF000000"/>
        <rFont val="바탕체"/>
        <family val="1"/>
        <charset val="129"/>
      </rPr>
      <t>시즌 총 유적지 방문 횟수</t>
    </r>
  </si>
  <si>
    <r>
      <t>22)</t>
    </r>
    <r>
      <rPr>
        <sz val="10"/>
        <color rgb="FF000000"/>
        <rFont val="바탕체"/>
        <family val="1"/>
        <charset val="129"/>
      </rPr>
      <t>시즌 총 우주여행 방문 횟수 (이용)</t>
    </r>
  </si>
  <si>
    <r>
      <t>23)</t>
    </r>
    <r>
      <rPr>
        <sz val="10"/>
        <color rgb="FF000000"/>
        <rFont val="바탕체"/>
        <family val="1"/>
        <charset val="129"/>
      </rPr>
      <t>시즌 총 황금열쇠 방문 횟수</t>
    </r>
    <r>
      <rPr>
        <sz val="10"/>
        <color rgb="FF000000"/>
        <rFont val="돋움"/>
        <family val="3"/>
        <charset val="129"/>
      </rPr>
      <t> </t>
    </r>
  </si>
  <si>
    <r>
      <t>2.</t>
    </r>
    <r>
      <rPr>
        <b/>
        <u/>
        <sz val="10"/>
        <color rgb="FF000000"/>
        <rFont val="바탕체"/>
        <family val="1"/>
        <charset val="129"/>
      </rPr>
      <t>순위 종류 (총 누적 데이터)</t>
    </r>
    <r>
      <rPr>
        <sz val="10"/>
        <color rgb="FF000000"/>
        <rFont val="돋움"/>
        <family val="3"/>
        <charset val="129"/>
      </rPr>
      <t> </t>
    </r>
  </si>
  <si>
    <r>
      <t>1)</t>
    </r>
    <r>
      <rPr>
        <b/>
        <sz val="10"/>
        <color rgb="FF0D0D0D"/>
        <rFont val="바탕체"/>
        <family val="1"/>
        <charset val="129"/>
      </rPr>
      <t>최고 트로피</t>
    </r>
  </si>
  <si>
    <r>
      <t>2)</t>
    </r>
    <r>
      <rPr>
        <b/>
        <sz val="10"/>
        <color rgb="FF0D0D0D"/>
        <rFont val="바탕체"/>
        <family val="1"/>
        <charset val="129"/>
      </rPr>
      <t>총 게임 횟수</t>
    </r>
  </si>
  <si>
    <r>
      <t>3)</t>
    </r>
    <r>
      <rPr>
        <b/>
        <sz val="10"/>
        <color rgb="FF0D0D0D"/>
        <rFont val="바탕체"/>
        <family val="1"/>
        <charset val="129"/>
      </rPr>
      <t>총 승리횟수</t>
    </r>
  </si>
  <si>
    <r>
      <t>4)</t>
    </r>
    <r>
      <rPr>
        <b/>
        <sz val="10"/>
        <color rgb="FF0D0D0D"/>
        <rFont val="바탕체"/>
        <family val="1"/>
        <charset val="129"/>
      </rPr>
      <t>총 패배횟수</t>
    </r>
  </si>
  <si>
    <r>
      <t>5)</t>
    </r>
    <r>
      <rPr>
        <b/>
        <sz val="10"/>
        <color rgb="FF0D0D0D"/>
        <rFont val="바탕체"/>
        <family val="1"/>
        <charset val="129"/>
      </rPr>
      <t>총 파산 승리 횟수</t>
    </r>
  </si>
  <si>
    <r>
      <t>6)</t>
    </r>
    <r>
      <rPr>
        <b/>
        <sz val="10"/>
        <color rgb="FF0D0D0D"/>
        <rFont val="바탕체"/>
        <family val="1"/>
        <charset val="129"/>
      </rPr>
      <t>총 컬러독점 승리 횟수</t>
    </r>
  </si>
  <si>
    <r>
      <t>7)</t>
    </r>
    <r>
      <rPr>
        <b/>
        <sz val="10"/>
        <color rgb="FF0D0D0D"/>
        <rFont val="바탕체"/>
        <family val="1"/>
        <charset val="129"/>
      </rPr>
      <t>총 판정승 승리 횟수</t>
    </r>
  </si>
  <si>
    <r>
      <t>8)</t>
    </r>
    <r>
      <rPr>
        <b/>
        <sz val="10"/>
        <color rgb="FF0D0D0D"/>
        <rFont val="바탕체"/>
        <family val="1"/>
        <charset val="129"/>
      </rPr>
      <t>총 승리 최고금액 (자산)</t>
    </r>
  </si>
  <si>
    <r>
      <t>9)</t>
    </r>
    <r>
      <rPr>
        <b/>
        <sz val="10"/>
        <color rgb="FF0D0D0D"/>
        <rFont val="바탕체"/>
        <family val="1"/>
        <charset val="129"/>
      </rPr>
      <t>최단 턴 승리</t>
    </r>
  </si>
  <si>
    <r>
      <t>10)</t>
    </r>
    <r>
      <rPr>
        <sz val="10"/>
        <color rgb="FF000000"/>
        <rFont val="바탕체"/>
        <family val="1"/>
        <charset val="129"/>
      </rPr>
      <t>최대 연승</t>
    </r>
  </si>
  <si>
    <r>
      <t>11)</t>
    </r>
    <r>
      <rPr>
        <sz val="10"/>
        <color rgb="FF000000"/>
        <rFont val="바탕체"/>
        <family val="1"/>
        <charset val="129"/>
      </rPr>
      <t>최대 연패</t>
    </r>
  </si>
  <si>
    <r>
      <t>12)</t>
    </r>
    <r>
      <rPr>
        <sz val="10"/>
        <color rgb="FF000000"/>
        <rFont val="바탕체"/>
        <family val="1"/>
        <charset val="129"/>
      </rPr>
      <t>도전모드 최대 7승</t>
    </r>
  </si>
  <si>
    <r>
      <t>13)</t>
    </r>
    <r>
      <rPr>
        <sz val="10"/>
        <color rgb="FF000000"/>
        <rFont val="바탕체"/>
        <family val="1"/>
        <charset val="129"/>
      </rPr>
      <t>도전모드 최대 입장</t>
    </r>
  </si>
  <si>
    <r>
      <t>14)</t>
    </r>
    <r>
      <rPr>
        <sz val="10"/>
        <color rgb="FF000000"/>
        <rFont val="바탕체"/>
        <family val="1"/>
        <charset val="129"/>
      </rPr>
      <t>총 관광지독점 횟수</t>
    </r>
  </si>
  <si>
    <r>
      <t>15)</t>
    </r>
    <r>
      <rPr>
        <sz val="10"/>
        <color rgb="FF000000"/>
        <rFont val="바탕체"/>
        <family val="1"/>
        <charset val="129"/>
      </rPr>
      <t>총 영웅 사용 횟수</t>
    </r>
  </si>
  <si>
    <r>
      <t>16)</t>
    </r>
    <r>
      <rPr>
        <sz val="10"/>
        <color rgb="FF000000"/>
        <rFont val="바탕체"/>
        <family val="1"/>
        <charset val="129"/>
      </rPr>
      <t>총 랜드마크 완성 횟수</t>
    </r>
  </si>
  <si>
    <r>
      <t>17)</t>
    </r>
    <r>
      <rPr>
        <sz val="10"/>
        <color rgb="FF000000"/>
        <rFont val="바탕체"/>
        <family val="1"/>
        <charset val="129"/>
      </rPr>
      <t>총 관광지 방문 횟수 (이용)</t>
    </r>
  </si>
  <si>
    <r>
      <t>18)</t>
    </r>
    <r>
      <rPr>
        <sz val="10"/>
        <color rgb="FF000000"/>
        <rFont val="바탕체"/>
        <family val="1"/>
        <charset val="129"/>
      </rPr>
      <t>총 시작지 방문 횟수 (이용)</t>
    </r>
  </si>
  <si>
    <r>
      <t>19)</t>
    </r>
    <r>
      <rPr>
        <sz val="10"/>
        <color rgb="FF000000"/>
        <rFont val="바탕체"/>
        <family val="1"/>
        <charset val="129"/>
      </rPr>
      <t>총 무인도 방문 횟수(이용)</t>
    </r>
  </si>
  <si>
    <r>
      <t>20)</t>
    </r>
    <r>
      <rPr>
        <sz val="10"/>
        <color rgb="FF000000"/>
        <rFont val="바탕체"/>
        <family val="1"/>
        <charset val="129"/>
      </rPr>
      <t>총 유적지 방문 횟수</t>
    </r>
  </si>
  <si>
    <r>
      <t>21)</t>
    </r>
    <r>
      <rPr>
        <sz val="10"/>
        <color rgb="FF000000"/>
        <rFont val="바탕체"/>
        <family val="1"/>
        <charset val="129"/>
      </rPr>
      <t>총 우주여행 방문 횟수 (이용)</t>
    </r>
  </si>
  <si>
    <r>
      <t>22)</t>
    </r>
    <r>
      <rPr>
        <sz val="10"/>
        <color rgb="FF000000"/>
        <rFont val="바탕체"/>
        <family val="1"/>
        <charset val="129"/>
      </rPr>
      <t>총 황금열쇠 방문 횟수 </t>
    </r>
  </si>
  <si>
    <t>2. 유저간담회 Q&amp;A 리스트 작성 (작성중)</t>
    <phoneticPr fontId="1" type="noConversion"/>
  </si>
  <si>
    <t>1. 랭크 리스트 전달
2. 유저간담회 Q&amp;A 리스트 작성 (작성중)
3. 인게임 가이드</t>
    <phoneticPr fontId="1" type="noConversion"/>
  </si>
  <si>
    <t>18.5.2</t>
    <phoneticPr fontId="1" type="noConversion"/>
  </si>
  <si>
    <t>18.5.3</t>
  </si>
  <si>
    <t>18.5.4</t>
  </si>
  <si>
    <t>18.5.8</t>
  </si>
  <si>
    <t>18.5.9</t>
  </si>
  <si>
    <t>18.5.10</t>
  </si>
  <si>
    <t>18.5.11</t>
  </si>
  <si>
    <t>18.5.14</t>
  </si>
  <si>
    <t>18.5.17</t>
  </si>
  <si>
    <t>18.5.18</t>
  </si>
  <si>
    <t>1. 인게임가이드 (전달완료)</t>
  </si>
  <si>
    <t>- 문서 디테일 수정 이후 전달</t>
  </si>
  <si>
    <t>- 해당 문서 전달</t>
  </si>
  <si>
    <t>- 인게임가이드(크리티컬) 관련내용 공유드립니다 :  </t>
  </si>
  <si>
    <t>- 주사위 크리티컬 팁 관련내용 공유드립니다 : </t>
  </si>
  <si>
    <t>2. 유저간담회 관련 자료정리</t>
  </si>
  <si>
    <t>- 정리하여 사내전체 전달</t>
  </si>
  <si>
    <t>(1) 유저간담회 Q&amp;A 요약</t>
  </si>
  <si>
    <t>(2) 유저간담회 영상</t>
  </si>
  <si>
    <t>(자료경로 : Y:\100.부루마불M\99.참고자료\유저간담회_동영상)</t>
  </si>
  <si>
    <t>3. 채팅관련 기능 체크</t>
  </si>
  <si>
    <t>- Freestyle Baseball2 - 유튜브 체크</t>
  </si>
  <si>
    <t>- Battleplans - 유튜브 체크 (모바일)(채팅에 트로피제한 걸려있음)</t>
  </si>
  <si>
    <t>- WORLD WARFARE - 유튜브 체크</t>
  </si>
  <si>
    <t>- IRE - 유튜브 체크 (모바일)(레퍼런스 체크가능)</t>
  </si>
  <si>
    <t>- 서머너스워 - (레퍼런스 체크)</t>
  </si>
  <si>
    <t>- 서머너저워 채팅기능 스크린샷</t>
  </si>
  <si>
    <t>- 기획서 작성(초안)</t>
  </si>
  <si>
    <t>OUT2_THERE_IS_NO_HERO</t>
  </si>
  <si>
    <t>OUT2_CONNECTING_CHATSERVER</t>
  </si>
  <si>
    <t>5. String 추가 (노벨 주크 인가임가이드)(영문, 번역 필요)</t>
  </si>
  <si>
    <t>GUIDE_CRITICAL_ACT1_STEP1</t>
  </si>
  <si>
    <t>GUIDE_CRITICAL_ACT1_STEP2</t>
  </si>
  <si>
    <t>GUIDE_CRITICAL_ACT1_STEP3</t>
  </si>
  <si>
    <t>GUIDE_CRITICAL_ACT1_STEP4</t>
  </si>
  <si>
    <t>GUIDE_CRITICAL_ACT1_STEP5</t>
  </si>
  <si>
    <t>GUIDE_CRITICAL_ACT1_STEP6</t>
  </si>
  <si>
    <t>GUIDE_CRITICAL_ACT1_STEP7</t>
  </si>
  <si>
    <t>GUIDE_CRITICAL_ACT1_STEP8</t>
  </si>
  <si>
    <t>GUIDE_CRITICAL_ACT2_STEP1</t>
  </si>
  <si>
    <t>GUIDE_CRITICAL_ACT2_STEP2</t>
  </si>
  <si>
    <t>GUIDE_CRITICAL_ACT2_STEP3</t>
  </si>
  <si>
    <t>GUIDE_CRITICAL_ACT2_STEP4</t>
  </si>
  <si>
    <t>GUIDE_CRITICAL_ACT2_STEP5</t>
  </si>
  <si>
    <t>GUIDE_CRITICAL_ACT2_STEP6</t>
  </si>
  <si>
    <t>GUIDE_CRITICAL_ACT2_STEP7</t>
  </si>
  <si>
    <t>GUIDE_CRITICAL_ACT2_STEP8</t>
  </si>
  <si>
    <t>6. Facebook 버전에서 리소스 다운로드 팝업창</t>
  </si>
  <si>
    <t>- 노출되지 않는 것으로 결정</t>
  </si>
  <si>
    <t>7. 보석십자가목걸이 버그 관련 이슈 전달</t>
  </si>
  <si>
    <t>- 800 * 1.4399 * 1.37 = 1567 (골드)(이론상 획득금액)</t>
  </si>
  <si>
    <t>- 800 * 1.4399 * 1.37 = 1601 (골드)(  실제 획득금액)(오류)</t>
  </si>
  <si>
    <t>(명예의전당 기본보상 * 바로크주사위MAX 능력치 * 보석십자가 목걸이MAX)</t>
  </si>
  <si>
    <t>- 관련내용 근정씨에게 전달</t>
  </si>
  <si>
    <t>&lt;미진행작업&gt;</t>
  </si>
  <si>
    <t>이모티콘 사운드 (결정사항 없음)</t>
  </si>
  <si>
    <r>
      <t>랭킹전 논외, 리플레이 보관에 관한 기준이 필요 (날짜 및 리스트 등)(김장수 이사님 요청사항)</t>
    </r>
    <r>
      <rPr>
        <sz val="10"/>
        <color rgb="FF000000"/>
        <rFont val="돋움"/>
        <family val="3"/>
        <charset val="129"/>
      </rPr>
      <t> </t>
    </r>
  </si>
  <si>
    <t>1. 빌드명세서 이슈확인 및 정리</t>
  </si>
  <si>
    <t>개선작업 #4132 - 이모티콘 개선 (기획) (완료처리)</t>
  </si>
  <si>
    <t>개발작업 #4141 - 인게임 가이드 3탄 (주사위크리티컬)</t>
  </si>
  <si>
    <t>개발작업 #4120 - 채팅 UI 기획 1차 (기획)</t>
  </si>
  <si>
    <t>OUT2_CHATTING_CHANNEL_TRANSMITFAIL</t>
  </si>
  <si>
    <t>INGAME_GAMERESULT_SIMULATION_REWARDCNT</t>
  </si>
  <si>
    <t>3. 채팅기획서 (완료)</t>
  </si>
  <si>
    <t>- 정책부분 보충 및 정리</t>
  </si>
  <si>
    <t>- UI작업</t>
  </si>
  <si>
    <t>- 개발, 디자인, 운영팀 리뷰</t>
  </si>
  <si>
    <t>- 관련 내용 메일로 공유</t>
  </si>
  <si>
    <t>4. String 영문번역본 적용</t>
  </si>
  <si>
    <t>-우영씨에게 전달받음</t>
  </si>
  <si>
    <t>- 내용 적용 (3차)</t>
  </si>
  <si>
    <t>5. 이모티콘 아이콘관련 작업</t>
  </si>
  <si>
    <t>- 여자 + 주사위 발주용 동영상 촬영</t>
  </si>
  <si>
    <t>- 팀장님께 이메일로 전달</t>
  </si>
  <si>
    <t>&lt;향후작업내용&gt;</t>
  </si>
  <si>
    <t>채팅 - 키보드 키 기능 정의, 귓속말 (초대하는 형식)</t>
  </si>
  <si>
    <t>1. 레드마인 이슈 등록</t>
  </si>
  <si>
    <t>1. 레드마인 이슈 등록
2. 채팅 기획서 (작성중)
3. 이모티콘 사운드 및 이모티콘 변경 (완료)
4. String 추가
5. 더미데이터 아레나 구간수정</t>
    <phoneticPr fontId="1" type="noConversion"/>
  </si>
  <si>
    <t>1. 빌드명세서 이슈확인 및 정리
2. String 추가
3. 채팅기획서 (완료)
4. String 영문번역본 적용
5. 이모티콘 아이콘관련 작업</t>
    <phoneticPr fontId="1" type="noConversion"/>
  </si>
  <si>
    <t>1. 인게임가이드 (전달완료)
2. 유저간담회 관련 자료정리
3. 채팅관련 기능 체크
4. String 추가
5. String 추가 (노벨 주크 인가임가이드)(영문, 번역 필요)
6. Facebook 버전에서 리소스 다운로드 팝업창
7. 보석십자가목걸이 버그 관련 이슈 전달</t>
    <phoneticPr fontId="1" type="noConversion"/>
  </si>
  <si>
    <t>#4104 - [오파츠] 업그레이드 상태와 관계없이 보석십자가 목걸이 MAX 능력치로 골드를 제공하는 현상</t>
  </si>
  <si>
    <t>2. 채팅 기획서 (작성중)</t>
  </si>
  <si>
    <t>- 정책 추가</t>
  </si>
  <si>
    <t>-1차 리뷰 (문서 축약 요청받음)</t>
  </si>
  <si>
    <t>3. 이모티콘 사운드 및 이모티콘 변경 (완료)</t>
  </si>
  <si>
    <t>- 클로저스 사운드 체크 (사운드 검색)</t>
  </si>
  <si>
    <t>- 데스티니차일드 사운드 체크 (적절한 사운드 검색)</t>
  </si>
  <si>
    <t>- 사운드 기반하여 발주문서 작성</t>
  </si>
  <si>
    <t>- 이메일전달</t>
  </si>
  <si>
    <t>-인게임 가이드 관련 TEXT</t>
  </si>
  <si>
    <t>-서버 우편 관련 TEXT</t>
  </si>
  <si>
    <t>-채팅 관련 TEXT</t>
  </si>
  <si>
    <t>OUT2_SERVER_POSTTEXT_OPERATOR 운영자</t>
  </si>
  <si>
    <t>OUT2_SERVER_POSTTEXT_PVP_VICTORY_REWARD 대전모드 승리 보상입니다.</t>
  </si>
  <si>
    <t>OUT2_SERVER_POSTTEXT_PVP_REWARD 대전모드 보상 입니다.</t>
  </si>
  <si>
    <t>OUT2_SERVER_POSTTEXT_FRIENDPVP_VICTORY_REWARD 친선전 승리 보상입니다.</t>
  </si>
  <si>
    <t>OUT2_SERVER_POSTTEXT_FRIENDPVP_REWARD 친선전 보상입니다.</t>
  </si>
  <si>
    <t>OUT2_SERVER_POSTTEXT_SIMULATIONPVP_VICTORY_REWARD 모의전 승리 보상입니다.</t>
  </si>
  <si>
    <t>OUT2_SERVER_POSTTEXT_SIMULATIONPVP_REWARD 모의전 보상입니다.</t>
  </si>
  <si>
    <t>OUT2_SERVER_POSTTEXT_SIMULATIONPVP_VICTORY_REWARD_WHO {0}과의 모의전 승리 보상</t>
  </si>
  <si>
    <t>OUT2_SERVER_POSTTEXT_SIMULATIONPVP_REWARD_WHO {0}과의 모의전 보상</t>
  </si>
  <si>
    <t>OUT2_SERVER_POSTTEXT_HELLOWORLD 부루마불M 세계에 오신 것을 환영합니다.</t>
  </si>
  <si>
    <t>OUT2_SERVER_POSTTEXT_MONTHLYITEM 월정액 구매 상품</t>
  </si>
  <si>
    <t>OUT2_CHATTING_CHANNEL_LOADING</t>
  </si>
  <si>
    <t>OUT2_CHATTING_CHANNEL_ENTERREQUEST</t>
  </si>
  <si>
    <t>OUT2_CHATTING_CHANNEL_MAKEREQUEST</t>
  </si>
  <si>
    <t>OUT2_CHATTING_CHANNEL_CONTAINREQUEST</t>
  </si>
  <si>
    <t>OUT2_CHATTING_CHANNEL_TRANSMITREQUEST </t>
  </si>
  <si>
    <t>INGAME_DICE_CRITICAL_GUIDE 원하는 곳으로 정확히 이동 가능</t>
  </si>
  <si>
    <t>INGAME_NOVEL_DICE_CRITICAL_BUFF 4턴째에 주사위 크리티컬 발동</t>
  </si>
  <si>
    <t>5. 더미데이터 아레나 구간수정</t>
  </si>
  <si>
    <r>
      <t>- AI 매칭 이슈 발견 및 부대표님께서 수정요청</t>
    </r>
    <r>
      <rPr>
        <sz val="10"/>
        <color rgb="FF000000"/>
        <rFont val="돋움"/>
        <family val="3"/>
        <charset val="129"/>
      </rPr>
      <t> </t>
    </r>
  </si>
  <si>
    <t>1. 주간회의 (10:00 ~ 11:00)</t>
  </si>
  <si>
    <t>2. 골드컨텐츠 접수사항 (유희씨 전달사항)</t>
  </si>
  <si>
    <t>- 관련내용 기획팀 내부회의에 전달키로 결정</t>
  </si>
  <si>
    <t>3. 채팅기획서 리뷰</t>
  </si>
  <si>
    <t>- 클라이언트 팀 대응 (세부협의)</t>
  </si>
  <si>
    <t>- 디자인 팀 대응 (세부협의)</t>
  </si>
  <si>
    <t>4. 채팅기획서 (추가내용)</t>
  </si>
  <si>
    <t>- PC버전 키보드 키체크 (기획서 추가내용)(완료)</t>
  </si>
  <si>
    <t>- String 관련 (TxChat)</t>
  </si>
  <si>
    <t>- String 관련 추가 (OUTGAME)</t>
  </si>
  <si>
    <t>- 광고딜레이관련 정책 (0초 딜레이, 모든 광고 즉각 노출)</t>
  </si>
  <si>
    <t>- 기타 표현 중 오류 수정 (완료)</t>
  </si>
  <si>
    <t>5. 회의 개선사항 정리</t>
  </si>
  <si>
    <t>- 개발작업 #4093 -빌드명세서(1.2.1.4) 8) 랭킹 메뉴 탭 누르다보면 안 보이는 문제 해결  (개선작업 #4150 등록)</t>
  </si>
  <si>
    <t>- 개발작업 #4093 -빌드명세서(1.2.1.4) 13) 랭킹 - 탭 챕피언 다음에 아레나 순서 역순으로  (개선작업 #4151 등록)</t>
  </si>
  <si>
    <t>6. AI 관련</t>
  </si>
  <si>
    <t>-아레나1 캐릭터 레벨 및 주사위레벨 하향조절</t>
  </si>
  <si>
    <t>300~399 : 캐릭터 레벨 1, 주사위레벨 1, AI레벨 1 조정</t>
  </si>
  <si>
    <t>400~499 : AI레벨3 -&gt; 2 (2개), AI레벨 2 -&gt; 1 (10개), 케릭터 Lv2 -&gt;Lv1 (12개), 케릭터 Lv3 -&gt;Lv2 (5개), 케릭터 Lv4 -&gt;Lv2 (5개), 케릭터 Lv4 -&gt;Lv2 (5개),</t>
  </si>
  <si>
    <t>캐릭터 Lv5 -&gt; Lv3 (6개), 주사위레벨 1/2 및 절상</t>
  </si>
  <si>
    <t>500~599 : AI레벨3 -&gt; 2 (5개), AI레벨 2 -&gt; 1 (5개), 캐릭터 레벨 1/2 및 절상, 주사위 레벨 1/2 및 절상</t>
  </si>
  <si>
    <t>600~699 : AI레벨3 -&gt; 2 (5개), AI레벨 4 -&gt; 3 (2개), 캐릭터 레벨 1/2 및 절상, 주사위 레벨 1/2 및 절상</t>
  </si>
  <si>
    <t>7. 기타 String 추가</t>
  </si>
  <si>
    <t>OUT2_SHOP_BUYING</t>
  </si>
  <si>
    <t>OUT2_SHOP_GETITEMDESC</t>
  </si>
  <si>
    <t>OUT2_SHOP_INPUTCOUPON</t>
  </si>
  <si>
    <t>OUT2_FRIENDSHIP_INVITEPOP_REQUEST</t>
  </si>
  <si>
    <t>OUT2_FRIENDSHIP_INVITEPOP_REJECT</t>
  </si>
  <si>
    <t>OUT2_ETC_SHOW_DICE_CRITICAL_TIP</t>
  </si>
  <si>
    <t>8. 영문 String 변경</t>
  </si>
  <si>
    <t>INGAME_SPACE_ARRIVE</t>
  </si>
  <si>
    <t>INGAME_ISLAND_ARRIVE</t>
  </si>
  <si>
    <t>INGAME_DICE_TRIPLE</t>
  </si>
  <si>
    <t>9.보상 벨런스 회의 (22:00 ~ 23:00)</t>
  </si>
  <si>
    <t>- 아레나별 보상 벨런스 회의 참여</t>
  </si>
  <si>
    <t>1. 주간회의 (10:00 ~ 11:00)
2. 골드컨텐츠 접수사항 (유희씨 전달사항)
3. 채팅기획서 리뷰
4. 채팅기획서 (추가내용)
5. 회의 개선사항 정리
6. AI 관련
7. 기타 String 추가
8. 영문 String 변경
9.보상 벨런스 회의 (22:00 ~ 23:00)</t>
    <phoneticPr fontId="1" type="noConversion"/>
  </si>
  <si>
    <t>1. 인게임가이드 - 주사위 크리티컬 - 스텝 정리</t>
  </si>
  <si>
    <t>AI - 첫번째 대전</t>
  </si>
  <si>
    <t>노벨 인사 시작 String - GUIDE_CRITICAL_ACT1_STEP1</t>
  </si>
  <si>
    <t>주사위 크리티컬 설명 - GUIDE_CRITICAL_ACT1_STEP3</t>
  </si>
  <si>
    <t>두번째 크리티컬 대사 - GUIDE_CRITICAL_ACT2_AI1_STEP2</t>
  </si>
  <si>
    <t>세번째 크리티컬 대사 - GUIDE_CRITICAL_ACT2_AI1_STEP3</t>
  </si>
  <si>
    <t>AI - 두번째 대전</t>
  </si>
  <si>
    <t>첫번째 크리티컬 대사 - GUIDE_CRITICAL_ACT2_AI2_STEP1</t>
  </si>
  <si>
    <t>AI - 세번째 대전</t>
  </si>
  <si>
    <t>첫번째 크리티컬 대사 - GUIDE_CRITICAL_ACT2_AI3_STEP1</t>
  </si>
  <si>
    <t>2. 인게임가이드 - 주사위 크리티컬 - 대사 작성 (작성중)</t>
  </si>
  <si>
    <t>AI 1번째 - 2. 원하는 곳: 지금이라네! 주사위 크리티컬을 이용해 자네가 원하는 곳으로 이동해보게!</t>
  </si>
  <si>
    <t>AI 1번째 - 3. 더블 : 주사위 크리티컬을 이용해 2 혹은 12로 던지면 더블효과도 기대해볼 수도 있다네</t>
  </si>
  <si>
    <t>AI 2번째 - 1. 통행료증가(관광지) : 주사위 크리티컬을 이용해 관광지를 차지한다면, 라인에 있는 도시 통행료를 증가시킬 수 있네.</t>
  </si>
  <si>
    <t>AI 2번째 - 2. 컬러독점 : 같은색상의 대지를 모두 구입한다면, 컬러독점이 적용되어 게임을 승리하게 된다네.</t>
  </si>
  <si>
    <t>AI 2번째 - 3. 영웅사용 : 영웅을 사용하면 자동으로 주사위 크리티컬이 발생한다네. 요긴하게 사용할 수 있을 것일세.</t>
  </si>
  <si>
    <t>AI 3번째 - 1. 출발지 : 출발지로 이동하여 출발지 이벤트를 발동시키게! 블록 전체에 큰 효과가 있을 것이야.</t>
  </si>
  <si>
    <t>AI 3번째 - 2. 우주여행 : 우주여행로 이동한다면, 다음 턴에 원하는 곳으로 이동할 수 있네.</t>
  </si>
  <si>
    <t>AI 3번째 - 3. 마무리멘트1 : 주사위 크리티컬은 캐릭터의 레벨을 성장시키면 출현확률이 증가하네. 캐릭터 성장에 힘을써야 할 것일세.</t>
  </si>
  <si>
    <t>- 색상코드 추가 </t>
  </si>
  <si>
    <t>3. 개선사항 등록</t>
  </si>
  <si>
    <t>- 개발작업 #4093 -빌드명세서(1.2.1.4)     12) 오파츠  이동형 반복 발생 .. 5~9번 까지도 발생  (개선작업 #4166 등록)</t>
  </si>
  <si>
    <t>4. 이모티콘 문구 개선 (적용완료)</t>
  </si>
  <si>
    <t>- 개행할 경우 글씨 크기가 작아짐 -&gt; 개행하더라도 글씨크기 유지될 수 있도록 변경 (개선작업 #4177)</t>
  </si>
  <si>
    <t>- 이제! 그만!</t>
  </si>
  <si>
    <t>- 어서오세요!</t>
  </si>
  <si>
    <t>- 잘했어요 ^^</t>
  </si>
  <si>
    <t>- 봐주세요 T.T</t>
  </si>
  <si>
    <t>- 굿 게임!</t>
  </si>
  <si>
    <t>5. 채팅관련 String 추가 및 수정</t>
  </si>
  <si>
    <t>CHAT_SYSTEM_EXITCHANNEL  {0} 채널에서 퇴장 했습니다 </t>
  </si>
  <si>
    <t>CHAT_SYSTEM_ENTER  {0} 채널에 입장하셨습니다 </t>
  </si>
  <si>
    <t>CHAT_SYSTEM_DELAY  {0}초 후에 입력할 수 있습니다  </t>
  </si>
  <si>
    <t>CHAT_SYSTEM_LIMIT_TEXT  채팅은 최대 {0}자까지 입력할 수 있습니다.</t>
  </si>
  <si>
    <t>CHAT_SYSTEM_NOCHANNEL  해당 채널은 존재하지 않습니다</t>
  </si>
  <si>
    <t>CHAT_SYSTEM_EXITCHANNEL_DOING  채널을 나가는 중 입니다</t>
  </si>
  <si>
    <t>6. 시스템 테이블 추가사항</t>
  </si>
  <si>
    <t>CHAT_CHANNEL_DISTRIBUTE_1ST  채널 분배기준 (1차)</t>
  </si>
  <si>
    <t>CHAT_CHANNEL_DISTRIBUTE_2ND  채널 분배기준 (2차)</t>
  </si>
  <si>
    <t>CHAT_CHANNEL_DISTRIBUTE_3RD  채널 분배기준 (3차)</t>
  </si>
  <si>
    <t>CHAT_NORMALCHAT_MAX_TEXTSIZE  일반채팅 최대입력글자수 (한글기준)</t>
  </si>
  <si>
    <t>CHAT_CHATDELAY  채팅딜레이(초)</t>
  </si>
  <si>
    <t>CHAT_CHANNEL_MAXCOUNT_ENTER 채널 입장 인원</t>
  </si>
  <si>
    <t>CHAT_CHANNEL_COUNT 채널 수</t>
  </si>
  <si>
    <t>7. 인게임가이드 검토</t>
  </si>
  <si>
    <t>- 처음대사가 첫 주사위를 굴리고 난 이후 등장 -&gt; 첫 주사위 UI가 등장하기 전 등장 (개선작업 #4173)</t>
  </si>
  <si>
    <t>- 더블했을 경우에도 강제 크리티컬 발동 -&gt; 더블한 경우 강제 크리티컬 적용시키지 않음 (개선작업 #4171)</t>
  </si>
  <si>
    <t>- 3번째 강제 크리티컬 종류 후 다시 첫번째 스탭 적용 -&gt; 적용되지 않음 (개선작업 #4172)</t>
  </si>
  <si>
    <t>- [1-1 처음대사] [1-2 첫주사위크리티컬] 상황에서 게임이 PAUSE되지 않음 (개선작업 #4174)</t>
  </si>
  <si>
    <t>- 크리티컬 설명에 시선이 집중될 수 있도록 수정요청 (개선작업 #4175)</t>
  </si>
  <si>
    <t>- 노벨 말풍선 크기 및 폰트크기 고정 (개선작업 #4178)</t>
  </si>
  <si>
    <t>&lt;향후 개발 내용&gt;</t>
  </si>
  <si>
    <t>15일, 닉네임 국가표시 추가 (디바이스 ID)</t>
  </si>
  <si>
    <t>채팅창 투명도 설정기능</t>
  </si>
  <si>
    <t>노벨 인게임 개행작업 진행</t>
  </si>
  <si>
    <t>1. 인게임가이드 - 주사위 크리티컬 - 스텝 정리
2. 인게임가이드 - 주사위 크리티컬 - 대사 작성 (작성중)
3. 개선사항 등록
4. 이모티콘 문구 개선 (적용완료)
5. 채팅관련 String 추가 및 수정
6. 시스템 테이블 추가사항
7. 인게임가이드 검토</t>
    <phoneticPr fontId="1" type="noConversion"/>
  </si>
  <si>
    <t>1. 인게임가이드 - 개선사항</t>
  </si>
  <si>
    <t>- 디자인이슈 (구두로 협의)</t>
  </si>
  <si>
    <t>- 주사위크리티컬 설명에 관한 그림이 뜨고 난 이후, 노벨 말풍선이 등장하도록 (개선작업 #4186)</t>
  </si>
  <si>
    <t>2. 인게임가이드 - String 개행처리</t>
  </si>
  <si>
    <t>- 작업완료</t>
  </si>
  <si>
    <t>- 출현String 순서 변경 (우주여행 &lt;-&gt; 출발지)</t>
  </si>
  <si>
    <t>3. 채팅</t>
  </si>
  <si>
    <t>- 광고채팅 색상 지정 (팀장님께서 지정)</t>
  </si>
  <si>
    <t>- 관련내용 이메일로 전달</t>
  </si>
  <si>
    <t>- 카카오톡으로 시안확인, 진행키로 결정</t>
  </si>
  <si>
    <t>4. String 변경</t>
  </si>
  <si>
    <t>변경 전 : OUT2_ETC_SHOW_DICE_CRITICAL_TIP 주사위 크리티컬 TIP 보기</t>
  </si>
  <si>
    <t>변경 후 : OUT2_ETC_SHOW_DICE_CRITICAL_TIP 주사위 TIP 보기</t>
  </si>
  <si>
    <t>변경 전 : INGAME_GAMERESULT_SIMULATION_REWARDCNT 모의전/보상횟수</t>
  </si>
  <si>
    <t>변경 후 : INGAME_GAMERESULT_SIMULATION_REWARDCNT 모의전 보상횟수</t>
  </si>
  <si>
    <t>변경 전 : OUT2_SIMULATION_PVP_DESC_NEW_DESC3</t>
  </si>
  <si>
    <t>변경 후 : OUT2_SIMULATION_PVP_DESC_NEW_DESC3 </t>
  </si>
  <si>
    <t>5. 말풍선 조절</t>
  </si>
  <si>
    <t>-개선사항 #4185으로 등록</t>
  </si>
  <si>
    <t>(1) 크기 : 관련 이미지 첨부하여 전달드립니다.</t>
  </si>
  <si>
    <t>(2) 폰트크기 : 24, </t>
  </si>
  <si>
    <t>(3) Y축 정렬 : 가운데, </t>
  </si>
  <si>
    <t>(4) Label Y size : 120 </t>
  </si>
  <si>
    <t>(5) Spacing Y축으로 5</t>
  </si>
  <si>
    <t>6. 채널 수 및 채널인원</t>
  </si>
  <si>
    <t>-개선사항 #4187으로 등록</t>
  </si>
  <si>
    <t>- System 테이블 -&gt; 운영툴로 지정</t>
  </si>
  <si>
    <t>7. 채팅 UI 수정</t>
  </si>
  <si>
    <t>-개선사항 #4189으로 등록</t>
  </si>
  <si>
    <t>(1) 텍스트입력란 : 이곳에 메시지를 입력하세요 (폰트 회색, 글씨크기 30 -&gt; 22)</t>
  </si>
  <si>
    <t>(2) 라벨위치 : 텍스트가 중앙에 올 수 있도록 소폭 상향 조정</t>
  </si>
  <si>
    <t>(3) 전송버튼 : 텍스트 언더라인 삭제, 색상 녹색 (닉네임 변경과 동일 색상)</t>
  </si>
  <si>
    <t>(4) 채널선택버튼 : 색상 녹색 (닉네임 변경과 동일 색상)</t>
  </si>
  <si>
    <t>(5) 추가사항 : 체널선택버튼 좌측에 현재채널 표시 텍스트 출력 (OUT2_CHATTING_POP_TAB_NORMAL_SHOW_CHANNEL)</t>
  </si>
  <si>
    <t>(6) 채팅창 : 폰트크기 20 -&gt; 폰트크기 24 ,Y축 간격 넓게 조정</t>
  </si>
  <si>
    <t>8. 개선작업 확인</t>
  </si>
  <si>
    <t>개선작업 #4174 - [인게임가이드] 기획서에 명시된 [1-1 처음대사] [1-2 첫주사위크리티컬] 부분의 상황에서 게임이 PAUSE...</t>
  </si>
  <si>
    <t>(1차 확인 후 이상현상 발견, 재검토 요청)</t>
  </si>
  <si>
    <t>개선작업 #4185 - [인게임가이드] 노벨 말풍선 수정요청 드립니다.</t>
  </si>
  <si>
    <t>(변경사항 없음, 재검토 요청) (영신팀장님께 이슈 전달)</t>
  </si>
  <si>
    <t>(말풍선 비율 일치하지 않음) (라벨크기도 말풍선 비율에 일치하도록 변경 요청)</t>
  </si>
  <si>
    <t>개선작업 #4172 - [인게임가이드] 카운트가 0이 된 이후, 강제 크리티컬이 등장하지 않도록 수정 부탁드립니다.</t>
  </si>
  <si>
    <t>개선작업 #4150 - [모의전 대기실] 랭킹 메뉴 탭 누르다보면 안 보이는 문제 해결 (재현불가능, 추가 확인작업 필요)</t>
  </si>
  <si>
    <t>개선작업 #4151 - [모의전 대기실] 탭 챕피언 다음에 아레나 순서 역순으로 변경 (확인)</t>
  </si>
  <si>
    <t>개선작업 #4175 - [인게임가이드] 크리티컬 설명에 시선이 집중될 수 있도록 수정 부탁드립니다 (확인)</t>
  </si>
  <si>
    <t>개선작업 #4177 - [인게임] 이모티콘 말풍선 텍스트가 개행될 경우 글씨크기가 유지될 수 있도록 수정 부탁드립니다 (확인)</t>
  </si>
  <si>
    <t>개선작업 #4186 - [인게임가이드] 주사위크리티컬 설명에 관한 그림이 뜨고 난 이후, 노벨 말풍선이 등장하도록 수정 부탁드립니다.(보류)</t>
  </si>
  <si>
    <t>개선작업 #4178 - [인게임가이드] 노벨 말풍선 수정 부탁드립니다.(확인)</t>
  </si>
  <si>
    <t>개선작업 #4198 - [채팅] 금칙어 합성된 경우 필터 적용되지 않는 현상</t>
  </si>
  <si>
    <t>개선작업 #4200 - [인게임가이드] 주사위크리티컬 설명 그림이 어두워진 현상</t>
  </si>
  <si>
    <t>9. String 추가</t>
  </si>
  <si>
    <t>OUT2_TITLE_REQUIRE_INSTALL_GOOGLEPLAY  이 앱을 정상적으로 실행하기 위해서는/최신 버전의 Google Play 게임 설치가 필요합니다.</t>
  </si>
  <si>
    <t>GUIDE_PICTURE_NORMAL_DICE</t>
  </si>
  <si>
    <t>GUIDE_PICTURE_CRITICAL_DICE</t>
  </si>
  <si>
    <t>GUIDE_PICTURE_CRITICAL_DICE_DESC</t>
  </si>
  <si>
    <t>10. 채널 수 결정</t>
  </si>
  <si>
    <t>채널 수 : 1-10</t>
  </si>
  <si>
    <t>채널인원 : 1000(명)</t>
  </si>
  <si>
    <t>11. 채팅창 변경사항 적용</t>
  </si>
  <si>
    <t>폰트크기 24 -&gt; 22 , </t>
  </si>
  <si>
    <t>광고색상 [CEFBC9FF] (캐릭터 및 오파츠 제외)</t>
  </si>
  <si>
    <t>CM류 아이디색상 [A566FFFF]</t>
  </si>
  <si>
    <t>CM류 채팅색상 [D1B2FF]</t>
  </si>
  <si>
    <t>전송버튼 삭제, 삭제한 빈 여백에 라벨 및 검은색 박스 늘리기 </t>
  </si>
  <si>
    <t>1. 빌드테스트</t>
    <phoneticPr fontId="1" type="noConversion"/>
  </si>
  <si>
    <r>
      <t xml:space="preserve">1. </t>
    </r>
    <r>
      <rPr>
        <b/>
        <sz val="10"/>
        <color rgb="FF000000"/>
        <rFont val="돋움"/>
        <family val="3"/>
        <charset val="129"/>
      </rPr>
      <t>빌드테스트</t>
    </r>
    <phoneticPr fontId="1" type="noConversion"/>
  </si>
  <si>
    <t>빌드테스트 후 이상없음 확인</t>
    <phoneticPr fontId="1" type="noConversion"/>
  </si>
  <si>
    <t>1. 채팅 UI관련 기획서 작성</t>
  </si>
  <si>
    <t>-배치변경</t>
  </si>
  <si>
    <t>-색상변경</t>
  </si>
  <si>
    <t>-아이템(캐릭터 및 오파츠) 터치 시 사항</t>
  </si>
  <si>
    <t>-아이디 터치 시 사항</t>
  </si>
  <si>
    <t>- 원섭씨에게 클라이언트 사용 색상코드 전달받음</t>
  </si>
  <si>
    <t>닉네임 [5EC4FFFF]</t>
  </si>
  <si>
    <t>우승횟수 [FFDA2BFF]</t>
  </si>
  <si>
    <t>순위 [FF3389FF]</t>
  </si>
  <si>
    <t>도전모드이름 [4BFFF9FF]</t>
  </si>
  <si>
    <t>캐릭터이름 [FFFD75FF]</t>
  </si>
  <si>
    <t>오파츠 신비 [FFFD75FF]</t>
  </si>
  <si>
    <t>전설 [C664FFFF]</t>
  </si>
  <si>
    <t>영웅 [FF3389FF]</t>
  </si>
  <si>
    <t>- OUT2_FRIENDSHIP_INVITEPOP_BLANK_REQUEST</t>
  </si>
  <si>
    <t>- OUT2_FRIENDSHIP_INVITEPOP_REQUESTING</t>
  </si>
  <si>
    <t>- 관련내용 영문버전 적용 </t>
  </si>
  <si>
    <t>1. 채팅 UI관련 기획서 작성
2. String 추가</t>
    <phoneticPr fontId="1" type="noConversion"/>
  </si>
  <si>
    <t>1. 인게임가이드 - 개선사항
2. 인게임가이드 - String 개행처리
3. 채팅
4. String 변경
5. 말풍선 조절
6. 채널 수 및 채널인원
7. 채팅 UI 수정
8. 개선작업 확인
9. String 추가
10. 채널 수 결정
11. 채팅창 변경사항 적용</t>
    <phoneticPr fontId="1" type="noConversion"/>
  </si>
  <si>
    <r>
      <t>1. 채팅 기획서 수정 (완료)</t>
    </r>
    <r>
      <rPr>
        <sz val="10"/>
        <color rgb="FF000000"/>
        <rFont val="돋움"/>
        <family val="3"/>
        <charset val="129"/>
      </rPr>
      <t> </t>
    </r>
  </si>
  <si>
    <t>- 서식 일부 수정 </t>
  </si>
  <si>
    <t>- 그림 일부 수정</t>
  </si>
  <si>
    <t>- 중복기재 내용 삭제</t>
  </si>
  <si>
    <t>2. String 수정 (완료)</t>
  </si>
  <si>
    <t>- 색상코드 삽입 (아이템 및 오파츠 제외)</t>
  </si>
  <si>
    <t>- 문구변경 : {0} 님이 {1} 님을 이기고 시즌랭킹 {2}위로 진입하였습니다. (트로피 {3})</t>
  </si>
  <si>
    <t>- 기타 String 수정</t>
  </si>
  <si>
    <t>- 수정사항 영문 동시 적용</t>
  </si>
  <si>
    <t>3. 더미플레이어 수정사항</t>
  </si>
  <si>
    <t>- 아이디 신규추가 (IDX 244 ~ 250)</t>
  </si>
  <si>
    <t>- 아레나마다 출력 아이디 추가배치 (10040000 아래로)</t>
  </si>
  <si>
    <t>- 레벨 및 등급제한에 따른 오파츠 착용제한 적용</t>
  </si>
  <si>
    <t>지는 AI : 2번째 오파츠 삭제 ( IDX 90033 ~ 90040)</t>
  </si>
  <si>
    <t>300 ~ 399 : A캐릭 2번째 오파츠 삭제 ( IDX 34 ~ 41 )</t>
  </si>
  <si>
    <t>400 ~ 499 : A캐릭 2번째 오파츠 삭제 ( IDX 62 ~ 81 )</t>
  </si>
  <si>
    <t>500 ~ 599 : A캐릭 2번째 오파츠 삭제 ( IDX 88, 95, 102, 109, 116 제외)</t>
  </si>
  <si>
    <t>600 ~ 699 : A캐릭 2번째 오파츠 삭제 ( IDX 122, 123, 126, 127, 130, 131, 134, 135, 138, 139)</t>
  </si>
  <si>
    <t>900 ~ 1099 : S캐릭 3번째 오파츠 삭제 ( IDX 197 ~ 201)</t>
  </si>
  <si>
    <t>1100 ~ 1199 : S캐릭 3번째 오파츠 삭제 ( IDX 212 ~ 216)</t>
  </si>
  <si>
    <t>1200 ~ 1299 : S캐릭 3번째 오파츠 삭제 ( IDX 232 ~ 241)</t>
  </si>
  <si>
    <t>- 레벨 및 등급제한에 따른 영웅 착용제한 적용</t>
  </si>
  <si>
    <t>900 ~ 1099 : S캐릭 2번째 영웅 삭제 ( IDX 197 ~ 201)</t>
  </si>
  <si>
    <t>1100 ~ 1199 : S캐릭 2번째 영웅 삭제 ( IDX 212 ~ 216)</t>
  </si>
  <si>
    <t>1200 ~ 1299 : S캐릭 2번째 영웅 삭제 ( IDX 232 ~ 241)</t>
  </si>
  <si>
    <t>- 아레나4 AI 추가 ( IDX 242 ~ 301)</t>
  </si>
  <si>
    <t>&lt;1300 ~ 1499&gt; ( AI Level  5 - 25%, 6 - 50% 7 - 25%)</t>
  </si>
  <si>
    <t>1300 ~ 1499 A캐릭터 Lv 20 (12개) :  마법오파츠 +3, 고급전용오파츠 +2, 영웅 1개</t>
  </si>
  <si>
    <t>1300 ~ 1499 S캐릭터 Lv 10대중반(8개) :  마법오파츠 +3, 고급전용오파츠 +2, 고급일반오파츠 +2, 영웅 2개</t>
  </si>
  <si>
    <t>&lt;1500 ~ 1699&gt; ( AI Level  6 - 75% 7 - 25%)</t>
  </si>
  <si>
    <t>1500 ~ 1699 A캐릭터 Lv 20 (10개) :  마법오파츠 +4, 고급전용오파츠 +3, 영웅 1개</t>
  </si>
  <si>
    <t>1500 ~ 1699 S캐릭터 Lv 10대후반(10개) :  마법오파츠 +4, 고급전용오파츠 +3, 고급일반오파츠 +3, 영웅 2개</t>
  </si>
  <si>
    <t>&lt;1500 ~ 1699&gt; ( AI Level  6 - 50% 7 - 50%)</t>
  </si>
  <si>
    <t>1700 ~ 1799 A캐릭터 Lv 20 (8개) : 마법오파츠 Max, 고급전용오파츠 +4, 영웅 1개</t>
  </si>
  <si>
    <t>1700 ~ 1799 S캐릭터 Lv 20대초반 (12개) : 마법오파츠 Max, 고급전용오파츠 +4, 고급일반오파츠 +4, 영웅 2개</t>
  </si>
  <si>
    <t>하얀주사위 출현 삭제, 드래곤 주사위 출현</t>
  </si>
  <si>
    <t>- 아레나5 AI IDX 시작지점 변경 ( IDX 251 -&gt; 302 )</t>
  </si>
  <si>
    <t>- 아레나6 AI IDX 시작지점 변경 ( IDX 260 -&gt; 311 )</t>
  </si>
  <si>
    <t>18.5.15 ~ 18.5.16</t>
    <phoneticPr fontId="1" type="noConversion"/>
  </si>
  <si>
    <t>(16일 근무와 통합하여 보고)</t>
    <phoneticPr fontId="1" type="noConversion"/>
  </si>
  <si>
    <t>1. 채팅 기획서 수정 (완료) 
2. String 수정 (완료)
3. 더미플레이어 수정사항</t>
    <phoneticPr fontId="1" type="noConversion"/>
  </si>
  <si>
    <t>1. 채팅 색상 변경</t>
  </si>
  <si>
    <t>- 색상코드 변경 테이블 적용</t>
  </si>
  <si>
    <t>- 기타 채팅 색상변경을 위해 테이블에 이식 (원섭씨에게 전달)</t>
  </si>
  <si>
    <t>- 광고채팅 띠색상 변경 (0,20,35) (원섭씨에게 전달)</t>
  </si>
  <si>
    <t>2. AI 전적표시 테스트</t>
  </si>
  <si>
    <t>- 테스트 결과 최대연승 표시하지 않음 (조과장님께 전달)</t>
  </si>
  <si>
    <t>1. 채팅 색상 변경
2. AI 전적표시 테스트</t>
    <phoneticPr fontId="1" type="noConversion"/>
  </si>
  <si>
    <t>1. 채팅 수정사항 확인</t>
  </si>
  <si>
    <t>- 확인후 UI 수정사항 전달 (구두전달, 일반공지 UI 관련)</t>
  </si>
  <si>
    <t>- OUT2_CHALLANGE_COLLABO_TEXT : 로비와 동일 IDX -&gt; 분리</t>
  </si>
  <si>
    <t>- OUT2_SHOWDECK_BTN_LASTTENGAME </t>
  </si>
  <si>
    <t>3. AI 등장 테스트</t>
  </si>
  <si>
    <t>- 아레나 3 - </t>
  </si>
  <si>
    <t> 900 ~ 1099 : IDX 182, 197, 183, 189 출현확인</t>
  </si>
  <si>
    <t>1100 ~ 1199 : IDX 212, 205, 209, 213 출현확인</t>
  </si>
  <si>
    <t>1200 ~ 1299 : IDX 239, 229, 240, 232 출현확인</t>
  </si>
  <si>
    <t>- 역대전적, 승률, 최대연승, 파산, 독점, 판정 나타나지 않음 </t>
  </si>
  <si>
    <t>(기존로직과 동일하게 표시하도록 김장수이사님께 전달)</t>
  </si>
  <si>
    <t>4. 안쓰는 문구 -&gt; [빨리빨리] 로 변경 (보류)</t>
  </si>
  <si>
    <t>- 로그 확인한 이후 변경사항 정리토록 결정</t>
  </si>
  <si>
    <t>5. AI 닉네임 국가코드 지정 (김장수이사님 요청사항)</t>
  </si>
  <si>
    <t>- AiNickname 테이블에 ShowPlayerCountryCode 칼럼 신규생성</t>
  </si>
  <si>
    <t>- 해당내용 준비만 하는 것으로</t>
  </si>
  <si>
    <t>6. 독점상황에서 크리없는경우 영웅사용 </t>
  </si>
  <si>
    <t>- 근정씨가 테스트하는 것으로 진행</t>
  </si>
  <si>
    <t>7. 테이블 추가</t>
  </si>
  <si>
    <t>- SeasonRecord.JSON (시즌전적 표시를 위한 용도)</t>
  </si>
  <si>
    <t>- 이메일 공유</t>
  </si>
  <si>
    <t>8. 채팅 색상 변경</t>
  </si>
  <si>
    <t>- 색상코드 변경</t>
  </si>
  <si>
    <t>광고 - 강조1 : [90FFFFFF]</t>
  </si>
  <si>
    <t>광고 - 강조2 : [26C4C8FF]</t>
  </si>
  <si>
    <t>광고 - 일반 : [2088A0FF]</t>
  </si>
  <si>
    <t>채팅 - 상대 아이디 : [DCDCDCFF]</t>
  </si>
  <si>
    <t>채팅 - 상대 채팅 : [BEBEBEFF]</t>
  </si>
  <si>
    <t>채팅 - 자신 아이디 : [FFC81EFF]</t>
  </si>
  <si>
    <t>채팅 - 자신 채팅 : [FFDC23FF]</t>
  </si>
  <si>
    <t>채팅 - 시스템 : [6F6F6FFF] </t>
  </si>
  <si>
    <t>1. 채팅 수정사항 확인
2. String 추가
3. AI 등장 테스트
4. 안쓰는 문구 -&gt; [빨리빨리] 로 변경 (보류)
5. AI 닉네임 국가코드 지정 (김장수이사님 요청사항)
6. 독점상황에서 크리없는경우 영웅사용 
7. 테이블 추가
8. 채팅 색상 변경</t>
    <phoneticPr fontId="1" type="noConversion"/>
  </si>
  <si>
    <t>4. AI 세팅  &amp;  AI 닉네임 추가</t>
    <phoneticPr fontId="1" type="noConversion"/>
  </si>
  <si>
    <t>9. 패배 유저 게임가이드 추가 + 상품추가 (기획서 작성)</t>
    <phoneticPr fontId="1" type="noConversion"/>
  </si>
  <si>
    <t>1. 패배 유저 게임가이드 추가 + 상품추가 (데이터 직업 + 기획검증 + QA)</t>
    <phoneticPr fontId="1" type="noConversion"/>
  </si>
  <si>
    <t>11. 기타 Text 작업</t>
    <phoneticPr fontId="1" type="noConversion"/>
  </si>
  <si>
    <t>9. 기타 Text 작업</t>
    <phoneticPr fontId="1" type="noConversion"/>
  </si>
  <si>
    <t>5. 기타 Text 작업</t>
    <phoneticPr fontId="1" type="noConversion"/>
  </si>
  <si>
    <t>10. 신규 진입 유저 Step 변경 (1차)</t>
    <phoneticPr fontId="1" type="noConversion"/>
  </si>
  <si>
    <t>2. 신규 진입 유저 Step 변경 (2차)</t>
    <phoneticPr fontId="1" type="noConversion"/>
  </si>
  <si>
    <t>1. 져주는 AI 데이터 세팅 요청확인
2. 개선작업 #3890 확인
3. 개선작업 #3925 초반 Step 개선 (마불하우스 제거)
4. 성장패키지 데이터 삭제 및 테이블 구조 변경
5. 성장패키지 아웃게임에서 노출에 관한 건 (개발팀에게 전달)
6. String 추가 (해당 내용 원섭씨에게 전달
7. 메시지우편 기획서 작성 (작성중)</t>
    <phoneticPr fontId="1" type="noConversion"/>
  </si>
  <si>
    <t>7. 메시지우편 기획서 작성 (1차)</t>
    <phoneticPr fontId="1" type="noConversion"/>
  </si>
  <si>
    <t>3. 메시지우편 기획서 작성 (2차)</t>
    <phoneticPr fontId="1" type="noConversion"/>
  </si>
  <si>
    <t>(강남에서 유저 간담회 진행)</t>
    <phoneticPr fontId="1" type="noConversion"/>
  </si>
  <si>
    <t>4. 내부간담회 진행</t>
    <phoneticPr fontId="1" type="noConversion"/>
  </si>
  <si>
    <t>5. 닉네임 변경 기능 추가</t>
    <phoneticPr fontId="1" type="noConversion"/>
  </si>
  <si>
    <t>6. 인게임에서 유저 가이드 기획서 작성</t>
    <phoneticPr fontId="1" type="noConversion"/>
  </si>
  <si>
    <t>7. 이모티콘 개선사항 작성 및 사운드 발주</t>
    <phoneticPr fontId="1" type="noConversion"/>
  </si>
  <si>
    <t>8. 유저간담회 서기 및 자료정리</t>
    <phoneticPr fontId="1" type="noConversion"/>
  </si>
  <si>
    <t>1. AI 세팅  &amp;  AI 닉네임 추가 (추가)</t>
    <phoneticPr fontId="1" type="noConversion"/>
  </si>
  <si>
    <t>2. 채팅 기획서 작성 및 구현확인, 기획검증</t>
    <phoneticPr fontId="1" type="noConversion"/>
  </si>
  <si>
    <t>3. 인게임가이드 수정사항 기획서 작성, 구현확인, 기획검증</t>
    <phoneticPr fontId="1" type="noConversion"/>
  </si>
  <si>
    <t>9. 기타 Text 작업</t>
    <phoneticPr fontId="1" type="noConversion"/>
  </si>
  <si>
    <t>Abstract</t>
    <phoneticPr fontId="1" type="noConversion"/>
  </si>
  <si>
    <t>관련 기획서</t>
    <phoneticPr fontId="1" type="noConversion"/>
  </si>
  <si>
    <t xml:space="preserve">회사명 : </t>
    <phoneticPr fontId="1" type="noConversion"/>
  </si>
  <si>
    <t>아이피플스</t>
    <phoneticPr fontId="1" type="noConversion"/>
  </si>
  <si>
    <t xml:space="preserve">프로젝트 : </t>
    <phoneticPr fontId="1" type="noConversion"/>
  </si>
  <si>
    <t xml:space="preserve">부서 : </t>
    <phoneticPr fontId="1" type="noConversion"/>
  </si>
  <si>
    <t>기획팀</t>
    <phoneticPr fontId="1" type="noConversion"/>
  </si>
  <si>
    <t>프로젝트 및 주요 업무내용</t>
    <phoneticPr fontId="1" type="noConversion"/>
  </si>
  <si>
    <t>6. 아이콘 리소스 변경</t>
    <phoneticPr fontId="1" type="noConversion"/>
  </si>
  <si>
    <t xml:space="preserve">1. 채팅 </t>
    <phoneticPr fontId="1" type="noConversion"/>
  </si>
  <si>
    <t>가. 기획서 작성</t>
    <phoneticPr fontId="1" type="noConversion"/>
  </si>
  <si>
    <t>나. 기획팀 내부 검증</t>
    <phoneticPr fontId="1" type="noConversion"/>
  </si>
  <si>
    <t>다. 타 부서 리뷰</t>
    <phoneticPr fontId="1" type="noConversion"/>
  </si>
  <si>
    <t>근무종료 :</t>
    <phoneticPr fontId="1" type="noConversion"/>
  </si>
  <si>
    <t>2018.1.22</t>
    <phoneticPr fontId="1" type="noConversion"/>
  </si>
  <si>
    <t>2. 인게임 튜토리얼</t>
    <phoneticPr fontId="1" type="noConversion"/>
  </si>
  <si>
    <t>3. 패배유저 튜토리얼</t>
    <phoneticPr fontId="1" type="noConversion"/>
  </si>
  <si>
    <t>4. 패배유저 패키지 상품</t>
    <phoneticPr fontId="1" type="noConversion"/>
  </si>
  <si>
    <t>5. 신규유저 초기 Step 변경</t>
    <phoneticPr fontId="1" type="noConversion"/>
  </si>
  <si>
    <t>가. 기존 Step 정리</t>
    <phoneticPr fontId="1" type="noConversion"/>
  </si>
  <si>
    <t>다. 기획팀 내부 검증</t>
    <phoneticPr fontId="1" type="noConversion"/>
  </si>
  <si>
    <t>라. 타 부서 리뷰</t>
    <phoneticPr fontId="1" type="noConversion"/>
  </si>
  <si>
    <t>바. 기획검증</t>
    <phoneticPr fontId="1" type="noConversion"/>
  </si>
  <si>
    <t>가. 기존 아이콘 리소스 정리</t>
    <phoneticPr fontId="1" type="noConversion"/>
  </si>
  <si>
    <t>나. 변경되는 Step 정리</t>
    <phoneticPr fontId="1" type="noConversion"/>
  </si>
  <si>
    <t>7. 아이템 드랍방식 변경</t>
    <phoneticPr fontId="1" type="noConversion"/>
  </si>
  <si>
    <t xml:space="preserve">주요 업무내용 : </t>
    <phoneticPr fontId="1" type="noConversion"/>
  </si>
  <si>
    <t>나. 변경 아이콘 이름 및 컨셉 지정</t>
    <phoneticPr fontId="1" type="noConversion"/>
  </si>
  <si>
    <t>라. 테이블 작성 및 전달</t>
    <phoneticPr fontId="1" type="noConversion"/>
  </si>
  <si>
    <t>마. 구현 후 수정사항 정리</t>
    <phoneticPr fontId="1" type="noConversion"/>
  </si>
  <si>
    <t>바. 기획검증</t>
    <phoneticPr fontId="1" type="noConversion"/>
  </si>
  <si>
    <t>사. QA</t>
    <phoneticPr fontId="1" type="noConversion"/>
  </si>
  <si>
    <t>아. 게임 내 구현완료</t>
    <phoneticPr fontId="1" type="noConversion"/>
  </si>
  <si>
    <t>마. 테이블 작성 및 전달</t>
    <phoneticPr fontId="1" type="noConversion"/>
  </si>
  <si>
    <t>바. 구현 후 수정사항 정리</t>
    <phoneticPr fontId="1" type="noConversion"/>
  </si>
  <si>
    <t>사. 기획검증</t>
    <phoneticPr fontId="1" type="noConversion"/>
  </si>
  <si>
    <t>아. QA</t>
    <phoneticPr fontId="1" type="noConversion"/>
  </si>
  <si>
    <t>자. 게임 내 구현완료</t>
    <phoneticPr fontId="1" type="noConversion"/>
  </si>
  <si>
    <t xml:space="preserve">근무시작 : </t>
    <phoneticPr fontId="1" type="noConversion"/>
  </si>
  <si>
    <t>현재 재직 중</t>
    <phoneticPr fontId="1" type="noConversion"/>
  </si>
  <si>
    <t>가. 기존 테이블 이해</t>
    <phoneticPr fontId="1" type="noConversion"/>
  </si>
  <si>
    <t>나. 테이블 변경안 구성</t>
    <phoneticPr fontId="1" type="noConversion"/>
  </si>
  <si>
    <t>마. 테이블 전달</t>
    <phoneticPr fontId="1" type="noConversion"/>
  </si>
  <si>
    <t>바. 기획검증</t>
    <phoneticPr fontId="1" type="noConversion"/>
  </si>
  <si>
    <t>사. QA</t>
    <phoneticPr fontId="1" type="noConversion"/>
  </si>
  <si>
    <t>아. 게임 내 구현완료</t>
    <phoneticPr fontId="1" type="noConversion"/>
  </si>
  <si>
    <t>8. AI플레이어 배치</t>
    <phoneticPr fontId="1" type="noConversion"/>
  </si>
  <si>
    <t>나. AI 캐릭터 배치</t>
    <phoneticPr fontId="1" type="noConversion"/>
  </si>
  <si>
    <t>다. AI 장비 배치</t>
    <phoneticPr fontId="1" type="noConversion"/>
  </si>
  <si>
    <t>라. AI 난이도 조절</t>
    <phoneticPr fontId="1" type="noConversion"/>
  </si>
  <si>
    <t xml:space="preserve">마. AI 전적 표시 </t>
    <phoneticPr fontId="1" type="noConversion"/>
  </si>
  <si>
    <t>부루마불M (2월 20일 그랜드 오픈)</t>
    <phoneticPr fontId="1" type="noConversion"/>
  </si>
  <si>
    <t>가. 레드마인 이슈 등록</t>
    <phoneticPr fontId="1" type="noConversion"/>
  </si>
  <si>
    <t>나. 기타 Text 수정</t>
    <phoneticPr fontId="1" type="noConversion"/>
  </si>
  <si>
    <t>다. 팝업창 관련 쪽기획서</t>
    <phoneticPr fontId="1" type="noConversion"/>
  </si>
  <si>
    <t>개요</t>
    <phoneticPr fontId="1" type="noConversion"/>
  </si>
  <si>
    <t>프로젝트 이름 및 주요 업무내용을 확인할 수 있습니다.</t>
  </si>
  <si>
    <t xml:space="preserve">프로젝트 및 주요 업무내용 : </t>
    <phoneticPr fontId="1" type="noConversion"/>
  </si>
  <si>
    <t xml:space="preserve">관련 기획서 링크 : </t>
    <phoneticPr fontId="1" type="noConversion"/>
  </si>
  <si>
    <t>해당 내용의 기획서를 링크하였습니다.</t>
    <phoneticPr fontId="1" type="noConversion"/>
  </si>
  <si>
    <t>근무일지</t>
    <phoneticPr fontId="1" type="noConversion"/>
  </si>
  <si>
    <t xml:space="preserve">월 근무일지 : </t>
    <phoneticPr fontId="1" type="noConversion"/>
  </si>
  <si>
    <t>해당 월의 주요 근무내용을 요약하여 작성하였습니다.</t>
    <phoneticPr fontId="1" type="noConversion"/>
  </si>
  <si>
    <t xml:space="preserve">월 근무달력 : </t>
    <phoneticPr fontId="1" type="noConversion"/>
  </si>
  <si>
    <t>일간 근무내용을 요약하여 작성하였습니다.</t>
    <phoneticPr fontId="1" type="noConversion"/>
  </si>
  <si>
    <t xml:space="preserve">월 일자별 세부내용 : </t>
    <phoneticPr fontId="1" type="noConversion"/>
  </si>
  <si>
    <t>세부적인 작업내용을 작성하였습니다 (팀장님께 드리는 일일보고내용)</t>
    <phoneticPr fontId="1" type="noConversion"/>
  </si>
  <si>
    <t>근태내용</t>
    <phoneticPr fontId="1" type="noConversion"/>
  </si>
  <si>
    <t xml:space="preserve">월 근태내용 : </t>
    <phoneticPr fontId="1" type="noConversion"/>
  </si>
  <si>
    <t>세부적인 근태내용을 전달드립니다.</t>
    <phoneticPr fontId="1" type="noConversion"/>
  </si>
  <si>
    <t>1. 레드마인 검토
2. 기획팀 일정회의 (14:00 ~ 16:00)
3. 신규유저 진입Step 변경 (캐릭터 선택 후 튜토리얼 진행)</t>
    <phoneticPr fontId="1" type="noConversion"/>
  </si>
  <si>
    <t>18.5.21</t>
    <phoneticPr fontId="1" type="noConversion"/>
  </si>
  <si>
    <t>1. 레드마인 검토</t>
  </si>
  <si>
    <t>2. 기획팀 일정회의 (14:00 ~ 16:00)</t>
  </si>
  <si>
    <r>
      <t>- 기조 변경으로 인한 추가회의</t>
    </r>
    <r>
      <rPr>
        <sz val="10"/>
        <color rgb="FF000000"/>
        <rFont val="돋움"/>
        <family val="3"/>
        <charset val="129"/>
      </rPr>
      <t> </t>
    </r>
  </si>
  <si>
    <t>3. 신규유저 진입Step 변경 (캐릭터 선택 후 튜토리얼 진행)</t>
  </si>
  <si>
    <t>개요</t>
    <phoneticPr fontId="1" type="noConversion"/>
  </si>
  <si>
    <t>개요</t>
    <phoneticPr fontId="1" type="noConversion"/>
  </si>
  <si>
    <t>나. AI 전적표시.xlsx</t>
    <phoneticPr fontId="1" type="noConversion"/>
  </si>
  <si>
    <t>가. 통계 - 유저 덱 분석.xlsx</t>
    <phoneticPr fontId="1" type="noConversion"/>
  </si>
  <si>
    <t>1-1. 채팅.xlsx</t>
    <phoneticPr fontId="1" type="noConversion"/>
  </si>
  <si>
    <t>1-2. 채팅 - 변경사항 정리.pptx</t>
    <phoneticPr fontId="1" type="noConversion"/>
  </si>
  <si>
    <t>2-1. 인게임가이드.pptx</t>
    <phoneticPr fontId="1" type="noConversion"/>
  </si>
  <si>
    <t>2-2. 설정 - 주사위 TIP.xlsx</t>
    <phoneticPr fontId="1" type="noConversion"/>
  </si>
  <si>
    <t>6-1. 탐험재료 - 아이디어.pptx</t>
    <phoneticPr fontId="1" type="noConversion"/>
  </si>
  <si>
    <t>6-2. 탐험재료 개선안.xlsx</t>
    <phoneticPr fontId="1" type="noConversion"/>
  </si>
  <si>
    <t>7-1. 탐험재료 드랍방식 변경.pptx</t>
    <phoneticPr fontId="1" type="noConversion"/>
  </si>
  <si>
    <t>5-1. 신규유저 초기 Step 변경.xlsx</t>
    <phoneticPr fontId="1" type="noConversion"/>
  </si>
  <si>
    <t>3-1. 패배유저 튜토리얼.xlsx</t>
    <phoneticPr fontId="1" type="noConversion"/>
  </si>
  <si>
    <t>3-2. 패배유저 튜토리얼 UI 및 연출.pptx</t>
    <phoneticPr fontId="1" type="noConversion"/>
  </si>
  <si>
    <t>4-2. 패배유저 패키지 상품 노출 UI 및 연출.pptx</t>
    <phoneticPr fontId="1" type="noConversion"/>
  </si>
  <si>
    <t>4-1. 패배유저 패키지 상품 노출.xlsx</t>
    <phoneticPr fontId="1" type="noConversion"/>
  </si>
  <si>
    <t>9. 기타 내용</t>
    <phoneticPr fontId="1" type="noConversion"/>
  </si>
  <si>
    <t>9-1. 레드마인 이슈등록 (일부).docx</t>
    <phoneticPr fontId="1" type="noConversion"/>
  </si>
  <si>
    <t>레드마인 링크 (하이퍼링크 삭제)</t>
    <phoneticPr fontId="1" type="noConversion"/>
  </si>
  <si>
    <t>구글 링크 (하이퍼링크 삭제)</t>
    <phoneticPr fontId="1" type="noConversion"/>
  </si>
  <si>
    <t>레드마인 링크 (하이퍼링크 삭제)</t>
    <phoneticPr fontId="1" type="noConversion"/>
  </si>
  <si>
    <t>6월</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</si>
</sst>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F400]h:mm:ss\ AM/PM"/>
    <numFmt numFmtId="177" formatCode="h:mm;@"/>
  </numFmts>
  <fonts count="30">
    <font>
      <sz val="11"/>
      <color theme="1"/>
      <name val="맑은 고딕"/>
      <family val="2"/>
      <charset val="129"/>
      <scheme val="minor"/>
    </font>
    <font>
      <sz val="8"/>
      <name val="맑은 고딕"/>
      <family val="2"/>
      <charset val="129"/>
      <scheme val="minor"/>
    </font>
    <font>
      <sz val="11"/>
      <color theme="1"/>
      <name val="굴림"/>
      <family val="3"/>
      <charset val="129"/>
    </font>
    <font>
      <sz val="9"/>
      <color theme="1"/>
      <name val="굴림"/>
      <family val="3"/>
      <charset val="129"/>
    </font>
    <font>
      <b/>
      <sz val="16"/>
      <color theme="1"/>
      <name val="굴림"/>
      <family val="3"/>
      <charset val="129"/>
    </font>
    <font>
      <b/>
      <u/>
      <sz val="16"/>
      <color theme="1"/>
      <name val="굴림"/>
      <family val="3"/>
      <charset val="129"/>
    </font>
    <font>
      <sz val="9"/>
      <color theme="0"/>
      <name val="굴림"/>
      <family val="3"/>
      <charset val="129"/>
    </font>
    <font>
      <b/>
      <sz val="9"/>
      <color theme="0"/>
      <name val="굴림"/>
      <family val="3"/>
      <charset val="129"/>
    </font>
    <font>
      <b/>
      <sz val="10"/>
      <color theme="0"/>
      <name val="굴림"/>
      <family val="3"/>
      <charset val="129"/>
    </font>
    <font>
      <sz val="8"/>
      <color theme="1"/>
      <name val="굴림"/>
      <family val="3"/>
      <charset val="129"/>
    </font>
    <font>
      <sz val="10"/>
      <color rgb="FF000000"/>
      <name val="돋움"/>
      <family val="3"/>
      <charset val="129"/>
    </font>
    <font>
      <b/>
      <sz val="10"/>
      <color rgb="FF000000"/>
      <name val="돋움"/>
      <family val="3"/>
      <charset val="129"/>
    </font>
    <font>
      <b/>
      <sz val="11"/>
      <color theme="1"/>
      <name val="굴림"/>
      <family val="3"/>
      <charset val="129"/>
    </font>
    <font>
      <u/>
      <sz val="11"/>
      <color theme="10"/>
      <name val="맑은 고딕"/>
      <family val="2"/>
      <charset val="129"/>
      <scheme val="minor"/>
    </font>
    <font>
      <b/>
      <sz val="10"/>
      <color rgb="FF000000"/>
      <name val="Arial"/>
      <family val="2"/>
    </font>
    <font>
      <b/>
      <u/>
      <sz val="11"/>
      <color rgb="FF7DDDFF"/>
      <name val="맑은 고딕"/>
      <family val="2"/>
      <charset val="129"/>
      <scheme val="minor"/>
    </font>
    <font>
      <b/>
      <u/>
      <sz val="11"/>
      <color rgb="FF7DDDFF"/>
      <name val="맑은 고딕"/>
      <family val="3"/>
      <charset val="129"/>
      <scheme val="minor"/>
    </font>
    <font>
      <sz val="8"/>
      <color rgb="FF000000"/>
      <name val="돋움"/>
      <family val="3"/>
      <charset val="129"/>
    </font>
    <font>
      <i/>
      <sz val="10"/>
      <color rgb="FF000000"/>
      <name val="돋움"/>
      <family val="3"/>
      <charset val="129"/>
    </font>
    <font>
      <sz val="10"/>
      <color rgb="FFFF0000"/>
      <name val="돋움"/>
      <family val="3"/>
      <charset val="129"/>
    </font>
    <font>
      <sz val="10"/>
      <color rgb="FF000000"/>
      <name val="Inherit"/>
      <family val="2"/>
    </font>
    <font>
      <b/>
      <sz val="10"/>
      <color rgb="FF000000"/>
      <name val="Inherit"/>
    </font>
    <font>
      <b/>
      <sz val="10"/>
      <color rgb="FF000000"/>
      <name val="Inherit"/>
      <family val="2"/>
    </font>
    <font>
      <b/>
      <u/>
      <sz val="10"/>
      <color rgb="FF000000"/>
      <name val="Arial"/>
      <family val="2"/>
    </font>
    <font>
      <b/>
      <u/>
      <sz val="10"/>
      <color rgb="FF000000"/>
      <name val="바탕체"/>
      <family val="1"/>
      <charset val="129"/>
    </font>
    <font>
      <sz val="10"/>
      <color rgb="FF000000"/>
      <name val="바탕체"/>
      <family val="1"/>
      <charset val="129"/>
    </font>
    <font>
      <b/>
      <u/>
      <sz val="10"/>
      <color rgb="FF000000"/>
      <name val="Inherit"/>
      <family val="2"/>
    </font>
    <font>
      <b/>
      <sz val="10"/>
      <color rgb="FF0D0D0D"/>
      <name val="바탕체"/>
      <family val="1"/>
      <charset val="129"/>
    </font>
    <font>
      <b/>
      <sz val="9"/>
      <color theme="1"/>
      <name val="굴림"/>
      <family val="3"/>
      <charset val="129"/>
    </font>
    <font>
      <u/>
      <sz val="11"/>
      <color rgb="FFFF0000"/>
      <name val="맑은 고딕"/>
      <family val="2"/>
      <charset val="129"/>
      <scheme val="minor"/>
    </font>
  </fonts>
  <fills count="12">
    <fill>
      <patternFill patternType="none"/>
    </fill>
    <fill>
      <patternFill patternType="gray125"/>
    </fill>
    <fill>
      <patternFill patternType="solid">
        <fgColor rgb="FFCDF2FF"/>
        <bgColor indexed="64"/>
      </patternFill>
    </fill>
    <fill>
      <patternFill patternType="solid">
        <fgColor theme="2"/>
        <bgColor indexed="64"/>
      </patternFill>
    </fill>
    <fill>
      <patternFill patternType="solid">
        <fgColor theme="0" tint="-4.9989318521683403E-2"/>
        <bgColor indexed="64"/>
      </patternFill>
    </fill>
    <fill>
      <patternFill patternType="solid">
        <fgColor theme="0"/>
        <bgColor indexed="64"/>
      </patternFill>
    </fill>
    <fill>
      <patternFill patternType="solid">
        <fgColor theme="8" tint="-0.499984740745262"/>
        <bgColor indexed="64"/>
      </patternFill>
    </fill>
    <fill>
      <patternFill patternType="solid">
        <fgColor theme="1"/>
        <bgColor indexed="64"/>
      </patternFill>
    </fill>
    <fill>
      <patternFill patternType="solid">
        <fgColor rgb="FFEFEFEF"/>
        <bgColor indexed="64"/>
      </patternFill>
    </fill>
    <fill>
      <patternFill patternType="solid">
        <fgColor rgb="FFF4C7C3"/>
        <bgColor indexed="64"/>
      </patternFill>
    </fill>
    <fill>
      <patternFill patternType="solid">
        <fgColor rgb="FFFFFFFF"/>
        <bgColor indexed="64"/>
      </patternFill>
    </fill>
    <fill>
      <patternFill patternType="solid">
        <fgColor rgb="FFABFFFF"/>
        <bgColor indexed="64"/>
      </patternFill>
    </fill>
  </fills>
  <borders count="5">
    <border>
      <left/>
      <right/>
      <top/>
      <bottom/>
      <diagonal/>
    </border>
    <border>
      <left style="dotted">
        <color theme="0" tint="-0.249977111117893"/>
      </left>
      <right style="dotted">
        <color theme="0" tint="-0.249977111117893"/>
      </right>
      <top style="dotted">
        <color theme="0" tint="-0.249977111117893"/>
      </top>
      <bottom style="dotted">
        <color theme="0" tint="-0.249977111117893"/>
      </bottom>
      <diagonal/>
    </border>
    <border>
      <left style="dotted">
        <color theme="0" tint="-0.249977111117893"/>
      </left>
      <right/>
      <top style="dotted">
        <color theme="0" tint="-0.249977111117893"/>
      </top>
      <bottom style="dotted">
        <color theme="0" tint="-0.249977111117893"/>
      </bottom>
      <diagonal/>
    </border>
    <border>
      <left style="dotted">
        <color theme="0" tint="-0.249977111117893"/>
      </left>
      <right style="dotted">
        <color theme="0" tint="-0.249977111117893"/>
      </right>
      <top/>
      <bottom style="dotted">
        <color theme="0" tint="-0.249977111117893"/>
      </bottom>
      <diagonal/>
    </border>
    <border>
      <left style="dotted">
        <color theme="0" tint="-0.249977111117893"/>
      </left>
      <right/>
      <top/>
      <bottom style="dotted">
        <color theme="0" tint="-0.249977111117893"/>
      </bottom>
      <diagonal/>
    </border>
  </borders>
  <cellStyleXfs count="2">
    <xf numFmtId="0" fontId="0" fillId="0" borderId="0">
      <alignment vertical="center"/>
    </xf>
    <xf numFmtId="0" fontId="13" fillId="0" borderId="0" applyNumberFormat="0" applyFill="0" applyBorder="0" applyAlignment="0" applyProtection="0">
      <alignment vertical="center"/>
    </xf>
  </cellStyleXfs>
  <cellXfs count="75">
    <xf numFmtId="0" fontId="0" fillId="0" borderId="0" xfId="0">
      <alignment vertical="center"/>
    </xf>
    <xf numFmtId="0" fontId="2" fillId="0" borderId="0" xfId="0" applyFont="1">
      <alignment vertical="center"/>
    </xf>
    <xf numFmtId="0" fontId="3" fillId="3" borderId="0" xfId="0" applyFont="1" applyFill="1" applyAlignment="1">
      <alignment horizontal="center" vertical="center"/>
    </xf>
    <xf numFmtId="0" fontId="3" fillId="0" borderId="0" xfId="0" applyFont="1" applyAlignment="1">
      <alignment horizontal="center" vertical="center"/>
    </xf>
    <xf numFmtId="0" fontId="3" fillId="0" borderId="1" xfId="0" applyFont="1" applyBorder="1" applyAlignment="1">
      <alignment horizontal="center" vertical="center"/>
    </xf>
    <xf numFmtId="0" fontId="3" fillId="4" borderId="0" xfId="0" applyFont="1" applyFill="1" applyAlignment="1">
      <alignment horizontal="center" vertical="center"/>
    </xf>
    <xf numFmtId="0" fontId="3" fillId="5" borderId="0" xfId="0" applyFont="1" applyFill="1" applyAlignment="1">
      <alignment horizontal="center" vertical="center"/>
    </xf>
    <xf numFmtId="0" fontId="5" fillId="0" borderId="0" xfId="0" applyFont="1" applyAlignment="1">
      <alignment horizontal="left" vertical="center"/>
    </xf>
    <xf numFmtId="0" fontId="7" fillId="6" borderId="1" xfId="0" applyFont="1" applyFill="1" applyBorder="1" applyAlignment="1">
      <alignment horizontal="center" vertical="center"/>
    </xf>
    <xf numFmtId="176" fontId="3" fillId="0" borderId="0" xfId="0" applyNumberFormat="1" applyFont="1" applyAlignment="1">
      <alignment horizontal="center" vertical="center"/>
    </xf>
    <xf numFmtId="176" fontId="3" fillId="2" borderId="1" xfId="0" applyNumberFormat="1" applyFont="1" applyFill="1" applyBorder="1" applyAlignment="1">
      <alignment horizontal="center" vertical="center"/>
    </xf>
    <xf numFmtId="0" fontId="8" fillId="7" borderId="1" xfId="0" applyFont="1" applyFill="1" applyBorder="1" applyAlignment="1">
      <alignment horizontal="center" vertical="center"/>
    </xf>
    <xf numFmtId="0" fontId="9" fillId="8" borderId="1" xfId="0" applyFont="1" applyFill="1" applyBorder="1" applyAlignment="1">
      <alignment horizontal="center" vertical="center" wrapText="1"/>
    </xf>
    <xf numFmtId="0" fontId="9" fillId="8" borderId="1" xfId="0" applyFont="1" applyFill="1" applyBorder="1" applyAlignment="1">
      <alignment horizontal="center" wrapText="1"/>
    </xf>
    <xf numFmtId="0" fontId="9" fillId="0" borderId="1" xfId="0" applyFont="1" applyBorder="1" applyAlignment="1">
      <alignment horizontal="center" vertical="center" wrapText="1"/>
    </xf>
    <xf numFmtId="0" fontId="9" fillId="9" borderId="1" xfId="0" applyFont="1" applyFill="1" applyBorder="1" applyAlignment="1">
      <alignment horizontal="center" vertical="center" wrapText="1"/>
    </xf>
    <xf numFmtId="0" fontId="9" fillId="10" borderId="1" xfId="0" applyFont="1" applyFill="1" applyBorder="1" applyAlignment="1">
      <alignment horizontal="center" vertical="center" wrapText="1"/>
    </xf>
    <xf numFmtId="0" fontId="9" fillId="10" borderId="1" xfId="0" applyFont="1" applyFill="1" applyBorder="1" applyAlignment="1">
      <alignment horizontal="center" wrapText="1"/>
    </xf>
    <xf numFmtId="0" fontId="9" fillId="9" borderId="1" xfId="0" applyFont="1" applyFill="1" applyBorder="1" applyAlignment="1">
      <alignment horizontal="center" wrapText="1"/>
    </xf>
    <xf numFmtId="20" fontId="9" fillId="0" borderId="1" xfId="0" applyNumberFormat="1" applyFont="1" applyBorder="1" applyAlignment="1">
      <alignment horizontal="center" vertical="center" wrapText="1"/>
    </xf>
    <xf numFmtId="20" fontId="9" fillId="8" borderId="1" xfId="0" applyNumberFormat="1" applyFont="1" applyFill="1" applyBorder="1" applyAlignment="1">
      <alignment horizontal="center" vertical="center" wrapText="1"/>
    </xf>
    <xf numFmtId="0" fontId="9" fillId="0" borderId="3" xfId="0" applyFont="1" applyBorder="1" applyAlignment="1">
      <alignment horizontal="center" vertical="center" wrapText="1"/>
    </xf>
    <xf numFmtId="0" fontId="9" fillId="8" borderId="2" xfId="0" applyFont="1" applyFill="1" applyBorder="1" applyAlignment="1">
      <alignment horizontal="center" vertical="center" wrapText="1"/>
    </xf>
    <xf numFmtId="0" fontId="9" fillId="0" borderId="2" xfId="0" applyFont="1" applyBorder="1" applyAlignment="1">
      <alignment horizontal="center" vertical="center" wrapText="1"/>
    </xf>
    <xf numFmtId="0" fontId="9" fillId="0" borderId="4" xfId="0" applyFont="1" applyBorder="1" applyAlignment="1">
      <alignment horizontal="center" vertical="center" wrapText="1"/>
    </xf>
    <xf numFmtId="20" fontId="9" fillId="8" borderId="3" xfId="0" applyNumberFormat="1" applyFont="1" applyFill="1" applyBorder="1" applyAlignment="1">
      <alignment horizontal="center" vertical="center" wrapText="1"/>
    </xf>
    <xf numFmtId="0" fontId="9" fillId="8" borderId="3" xfId="0" applyFont="1" applyFill="1" applyBorder="1" applyAlignment="1">
      <alignment horizontal="center" vertical="center" wrapText="1"/>
    </xf>
    <xf numFmtId="0" fontId="9" fillId="0" borderId="0" xfId="0" applyFont="1">
      <alignment vertical="center"/>
    </xf>
    <xf numFmtId="0" fontId="9" fillId="8" borderId="1" xfId="0" applyFont="1" applyFill="1" applyBorder="1" applyAlignment="1">
      <alignment horizontal="center" vertical="center"/>
    </xf>
    <xf numFmtId="176" fontId="3" fillId="11" borderId="1" xfId="0" applyNumberFormat="1" applyFont="1" applyFill="1" applyBorder="1" applyAlignment="1">
      <alignment horizontal="center" vertical="center"/>
    </xf>
    <xf numFmtId="46" fontId="3" fillId="11" borderId="1" xfId="0" applyNumberFormat="1" applyFont="1" applyFill="1" applyBorder="1" applyAlignment="1">
      <alignment horizontal="center" vertical="center"/>
    </xf>
    <xf numFmtId="0" fontId="11" fillId="0" borderId="0" xfId="0" applyFont="1" applyAlignment="1">
      <alignment vertical="center" wrapText="1"/>
    </xf>
    <xf numFmtId="0" fontId="10" fillId="0" borderId="0" xfId="0" applyFont="1" applyAlignment="1">
      <alignment vertical="center" wrapText="1"/>
    </xf>
    <xf numFmtId="0" fontId="11" fillId="0" borderId="0" xfId="0" applyFont="1" applyAlignment="1">
      <alignment vertical="center"/>
    </xf>
    <xf numFmtId="0" fontId="10" fillId="0" borderId="0" xfId="0" applyFont="1" applyAlignment="1">
      <alignment vertical="center"/>
    </xf>
    <xf numFmtId="0" fontId="12" fillId="0" borderId="0" xfId="0" applyFont="1" applyAlignment="1">
      <alignment horizontal="center" vertical="center"/>
    </xf>
    <xf numFmtId="0" fontId="0" fillId="0" borderId="0" xfId="0" applyAlignment="1">
      <alignment vertical="center"/>
    </xf>
    <xf numFmtId="0" fontId="13" fillId="3" borderId="0" xfId="1" applyFill="1" applyAlignment="1">
      <alignment horizontal="center" vertical="center"/>
    </xf>
    <xf numFmtId="0" fontId="6" fillId="0" borderId="0" xfId="0" applyFont="1" applyAlignment="1">
      <alignment horizontal="center" vertical="center"/>
    </xf>
    <xf numFmtId="0" fontId="7" fillId="0" borderId="0" xfId="0" applyFont="1" applyAlignment="1">
      <alignment horizontal="center" vertical="center"/>
    </xf>
    <xf numFmtId="0" fontId="11" fillId="0" borderId="0" xfId="0" applyFont="1">
      <alignment vertical="center"/>
    </xf>
    <xf numFmtId="0" fontId="4" fillId="4" borderId="0" xfId="0" applyFont="1" applyFill="1" applyAlignment="1">
      <alignment horizontal="left" vertical="center"/>
    </xf>
    <xf numFmtId="0" fontId="3" fillId="0" borderId="1" xfId="0" applyFont="1" applyBorder="1" applyAlignment="1">
      <alignment horizontal="left" vertical="top" indent="1"/>
    </xf>
    <xf numFmtId="0" fontId="3" fillId="0" borderId="1" xfId="0" applyFont="1" applyBorder="1" applyAlignment="1">
      <alignment horizontal="left" vertical="top" wrapText="1" indent="1"/>
    </xf>
    <xf numFmtId="0" fontId="12" fillId="0" borderId="0" xfId="0" applyFont="1" applyAlignment="1">
      <alignment horizontal="left" vertical="center"/>
    </xf>
    <xf numFmtId="0" fontId="14" fillId="0" borderId="0" xfId="0" applyFont="1" applyAlignment="1">
      <alignment vertical="center"/>
    </xf>
    <xf numFmtId="0" fontId="15" fillId="6" borderId="1" xfId="1" applyFont="1" applyFill="1" applyBorder="1" applyAlignment="1">
      <alignment horizontal="center" vertical="center"/>
    </xf>
    <xf numFmtId="0" fontId="16" fillId="6" borderId="1" xfId="1" applyFont="1" applyFill="1" applyBorder="1" applyAlignment="1">
      <alignment horizontal="center" vertical="center"/>
    </xf>
    <xf numFmtId="0" fontId="10" fillId="0" borderId="0" xfId="0" applyFont="1" applyAlignment="1">
      <alignment horizontal="left" vertical="center" wrapText="1" indent="2"/>
    </xf>
    <xf numFmtId="0" fontId="10" fillId="0" borderId="0" xfId="0" applyFont="1" applyAlignment="1">
      <alignment horizontal="left" vertical="center"/>
    </xf>
    <xf numFmtId="0" fontId="17" fillId="0" borderId="0" xfId="0" applyFont="1" applyAlignment="1">
      <alignment horizontal="left" vertical="center" wrapText="1" indent="2"/>
    </xf>
    <xf numFmtId="0" fontId="3" fillId="0" borderId="0" xfId="0" applyFont="1" applyAlignment="1">
      <alignment horizontal="left" vertical="center"/>
    </xf>
    <xf numFmtId="0" fontId="18" fillId="0" borderId="0" xfId="0" applyFont="1" applyAlignment="1">
      <alignment vertical="center"/>
    </xf>
    <xf numFmtId="0" fontId="19" fillId="0" borderId="0" xfId="0" applyFont="1" applyAlignment="1">
      <alignment vertical="center"/>
    </xf>
    <xf numFmtId="0" fontId="20" fillId="0" borderId="0" xfId="0" applyFont="1" applyAlignment="1">
      <alignment vertical="center"/>
    </xf>
    <xf numFmtId="0" fontId="21" fillId="0" borderId="0" xfId="0" applyFont="1" applyAlignment="1">
      <alignment vertical="center"/>
    </xf>
    <xf numFmtId="0" fontId="10" fillId="0" borderId="0" xfId="0" applyFont="1" applyAlignment="1">
      <alignment horizontal="left" vertical="center" indent="1"/>
    </xf>
    <xf numFmtId="0" fontId="3" fillId="0" borderId="0" xfId="0" applyFont="1" applyAlignment="1">
      <alignment horizontal="left" vertical="center" indent="1"/>
    </xf>
    <xf numFmtId="0" fontId="20" fillId="0" borderId="0" xfId="0" applyFont="1" applyAlignment="1">
      <alignment horizontal="left" vertical="center" indent="2"/>
    </xf>
    <xf numFmtId="0" fontId="25" fillId="0" borderId="0" xfId="0" applyFont="1" applyAlignment="1">
      <alignment horizontal="left" vertical="center" indent="2"/>
    </xf>
    <xf numFmtId="0" fontId="26" fillId="0" borderId="0" xfId="0" applyFont="1" applyAlignment="1">
      <alignment horizontal="left" vertical="center" indent="2"/>
    </xf>
    <xf numFmtId="0" fontId="28" fillId="0" borderId="0" xfId="0" applyFont="1" applyAlignment="1">
      <alignment horizontal="left" vertical="center"/>
    </xf>
    <xf numFmtId="0" fontId="2" fillId="0" borderId="0" xfId="0" applyFont="1" applyAlignment="1">
      <alignment horizontal="left" vertical="center"/>
    </xf>
    <xf numFmtId="177" fontId="9" fillId="0" borderId="3" xfId="0" applyNumberFormat="1" applyFont="1" applyBorder="1" applyAlignment="1">
      <alignment horizontal="center" vertical="center" wrapText="1"/>
    </xf>
    <xf numFmtId="177" fontId="9" fillId="0" borderId="1" xfId="0" applyNumberFormat="1" applyFont="1" applyBorder="1" applyAlignment="1">
      <alignment horizontal="center" vertical="center" wrapText="1"/>
    </xf>
    <xf numFmtId="0" fontId="13" fillId="0" borderId="0" xfId="1" applyAlignment="1">
      <alignment horizontal="left" vertical="center" indent="1"/>
    </xf>
    <xf numFmtId="0" fontId="0" fillId="0" borderId="0" xfId="0" applyAlignment="1">
      <alignment horizontal="left" vertical="center" indent="1"/>
    </xf>
    <xf numFmtId="0" fontId="9" fillId="8" borderId="1" xfId="0" applyFont="1" applyFill="1" applyBorder="1" applyAlignment="1">
      <alignment horizontal="center" vertical="center" wrapText="1"/>
    </xf>
    <xf numFmtId="0" fontId="9" fillId="0" borderId="1" xfId="0" applyFont="1" applyBorder="1" applyAlignment="1">
      <alignment horizontal="center" vertical="center" wrapText="1"/>
    </xf>
    <xf numFmtId="0" fontId="29" fillId="0" borderId="0" xfId="0" applyFont="1">
      <alignment vertical="center"/>
    </xf>
    <xf numFmtId="0" fontId="9" fillId="8" borderId="1" xfId="0" applyFont="1" applyFill="1" applyBorder="1" applyAlignment="1">
      <alignment horizontal="center" vertical="center" wrapText="1"/>
    </xf>
    <xf numFmtId="0" fontId="9" fillId="8" borderId="2" xfId="0" applyFont="1" applyFill="1" applyBorder="1" applyAlignment="1">
      <alignment wrapText="1"/>
    </xf>
    <xf numFmtId="0" fontId="9" fillId="0" borderId="1" xfId="0" applyFont="1" applyBorder="1" applyAlignment="1">
      <alignment horizontal="center" vertical="center" wrapText="1"/>
    </xf>
    <xf numFmtId="46" fontId="9" fillId="0" borderId="1" xfId="0" applyNumberFormat="1" applyFont="1" applyBorder="1" applyAlignment="1">
      <alignment horizontal="center" vertical="center" wrapText="1"/>
    </xf>
    <xf numFmtId="0" fontId="9" fillId="8" borderId="1" xfId="0" applyFont="1" applyFill="1" applyBorder="1" applyAlignment="1">
      <alignment wrapText="1"/>
    </xf>
  </cellXfs>
  <cellStyles count="2">
    <cellStyle name="Hyperlink" xfId="1" builtinId="8"/>
    <cellStyle name="Normal" xfId="0" builtinId="0"/>
  </cellStyles>
  <dxfs count="0"/>
  <tableStyles count="0" defaultTableStyle="TableStyleMedium2" defaultPivotStyle="PivotStyleLight16"/>
  <colors>
    <mruColors>
      <color rgb="FF7DDDFF"/>
      <color rgb="FFABFFFF"/>
      <color rgb="FFCDFFFF"/>
      <color rgb="FFE5F8FF"/>
      <color rgb="FFCDF2FF"/>
      <color rgb="FF8BE1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7.%20&#50500;&#51060;&#53596;%20&#46300;&#46989;&#48169;&#49885;%20&#48320;&#44221;\7-1.%20&#53456;&#54744;&#51116;&#47308;%20&#46300;&#46989;&#48169;&#49885;%20&#48320;&#44221;.pptx" TargetMode="External"/><Relationship Id="rId13" Type="http://schemas.openxmlformats.org/officeDocument/2006/relationships/hyperlink" Target="4.%20&#54056;&#48176;&#50976;&#51200;%20&#54056;&#53412;&#51648;%20&#49345;&#54408;\4-2.%20&#54056;&#48176;&#50976;&#51200;%20&#54056;&#53412;&#51648;%20&#49345;&#54408;%20&#45432;&#52636;%20UI%20&#48143;%20&#50672;&#52636;.pptx" TargetMode="External"/><Relationship Id="rId3" Type="http://schemas.openxmlformats.org/officeDocument/2006/relationships/hyperlink" Target="2.%20&#51064;&#44172;&#51076;%20&#53916;&#53664;&#47532;&#50620;\2-1.%20&#51064;&#44172;&#51076;&#44032;&#51060;&#46300;.pptx" TargetMode="External"/><Relationship Id="rId7" Type="http://schemas.openxmlformats.org/officeDocument/2006/relationships/hyperlink" Target="6.%20&#50500;&#51060;&#53080;%20&#47532;&#49548;&#49828;%20&#48320;&#44221;\6-2.%20&#53456;&#54744;&#51116;&#47308;%20&#44060;&#49440;&#50504;.xlsx" TargetMode="External"/><Relationship Id="rId12" Type="http://schemas.openxmlformats.org/officeDocument/2006/relationships/hyperlink" Target="4.%20&#54056;&#48176;&#50976;&#51200;%20&#54056;&#53412;&#51648;%20&#49345;&#54408;\4-1.%20&#54056;&#48176;&#50976;&#51200;%20&#54056;&#53412;&#51648;%20&#49345;&#54408;%20&#45432;&#52636;.xlsx" TargetMode="External"/><Relationship Id="rId2" Type="http://schemas.openxmlformats.org/officeDocument/2006/relationships/hyperlink" Target="1.%20&#52292;&#54021;\1-2.%20&#52292;&#54021;%20-%20&#48320;&#44221;&#49324;&#54637;%20&#51221;&#47532;.pptx" TargetMode="External"/><Relationship Id="rId1" Type="http://schemas.openxmlformats.org/officeDocument/2006/relationships/hyperlink" Target="1.%20&#52292;&#54021;\1-1.%20&#52292;&#54021;.xlsx" TargetMode="External"/><Relationship Id="rId6" Type="http://schemas.openxmlformats.org/officeDocument/2006/relationships/hyperlink" Target="6.%20&#50500;&#51060;&#53080;%20&#47532;&#49548;&#49828;%20&#48320;&#44221;\6-1.%20&#53456;&#54744;&#51116;&#47308;%20-%20&#50500;&#51060;&#46356;&#50612;.pptx" TargetMode="External"/><Relationship Id="rId11" Type="http://schemas.openxmlformats.org/officeDocument/2006/relationships/hyperlink" Target="3.%20&#54056;&#48176;&#50976;&#51200;%20&#53916;&#53664;&#47532;&#50620;\3-2.%20&#54056;&#48176;&#50976;&#51200;%20&#53916;&#53664;&#47532;&#50620;%20UI%20&#48143;%20&#50672;&#52636;.pptx" TargetMode="External"/><Relationship Id="rId5" Type="http://schemas.openxmlformats.org/officeDocument/2006/relationships/hyperlink" Target="8.%20AI&#54540;&#47112;&#51060;&#50612;%20&#48176;&#52824;\&#45208;.%20AI%20&#51204;&#51201;&#54364;&#49884;.xlsx" TargetMode="External"/><Relationship Id="rId15" Type="http://schemas.openxmlformats.org/officeDocument/2006/relationships/printerSettings" Target="../printerSettings/printerSettings1.bin"/><Relationship Id="rId10" Type="http://schemas.openxmlformats.org/officeDocument/2006/relationships/hyperlink" Target="3.%20&#54056;&#48176;&#50976;&#51200;%20&#53916;&#53664;&#47532;&#50620;\3-1.%20&#54056;&#48176;&#50976;&#51200;%20&#53916;&#53664;&#47532;&#50620;.xlsx" TargetMode="External"/><Relationship Id="rId4" Type="http://schemas.openxmlformats.org/officeDocument/2006/relationships/hyperlink" Target="2.%20&#51064;&#44172;&#51076;%20&#53916;&#53664;&#47532;&#50620;\2-2.%20&#49444;&#51221;%20-%20&#51452;&#49324;&#50948;%20TIP.xlsx" TargetMode="External"/><Relationship Id="rId9" Type="http://schemas.openxmlformats.org/officeDocument/2006/relationships/hyperlink" Target="5.%20&#49888;&#44508;&#50976;&#51200;%20&#52488;&#44592;%20Step%20&#48320;&#44221;\5-1.%20&#49888;&#44508;&#50976;&#51200;%20&#52488;&#44592;%20Step%20&#48320;&#44221;.xlsx" TargetMode="External"/><Relationship Id="rId14" Type="http://schemas.openxmlformats.org/officeDocument/2006/relationships/hyperlink" Target="9.%20&#44592;&#53440;&#45236;&#50857;\9-1.%20&#47112;&#46300;&#47560;&#51064;%20&#51060;&#49800;&#46321;&#47197;%20(&#51068;&#48512;).docx"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74"/>
  <sheetViews>
    <sheetView showGridLines="0" zoomScaleNormal="100" workbookViewId="0">
      <pane ySplit="1" topLeftCell="A17" activePane="bottomLeft" state="frozen"/>
      <selection pane="bottomLeft" activeCell="G30" sqref="G30"/>
    </sheetView>
  </sheetViews>
  <sheetFormatPr defaultRowHeight="20.100000000000001" customHeight="1"/>
  <cols>
    <col min="1" max="1" width="2.125" style="3" customWidth="1"/>
    <col min="2" max="2" width="13.625" style="3" customWidth="1"/>
    <col min="3" max="9" width="25.625" style="3" customWidth="1"/>
    <col min="10" max="16384" width="9" style="3"/>
  </cols>
  <sheetData>
    <row r="1" spans="2:6" s="2" customFormat="1" ht="16.5" customHeight="1">
      <c r="C1" s="2" t="s">
        <v>21</v>
      </c>
      <c r="D1" s="37"/>
      <c r="E1" s="37"/>
      <c r="F1" s="37"/>
    </row>
    <row r="2" spans="2:6" s="6" customFormat="1" ht="9" customHeight="1"/>
    <row r="3" spans="2:6" s="5" customFormat="1" ht="36.75" customHeight="1">
      <c r="B3" s="41" t="s">
        <v>1678</v>
      </c>
    </row>
    <row r="4" spans="2:6" ht="20.100000000000001" customHeight="1">
      <c r="B4" s="7"/>
    </row>
    <row r="5" spans="2:6" ht="20.100000000000001" customHeight="1">
      <c r="B5" s="7" t="s">
        <v>1733</v>
      </c>
    </row>
    <row r="6" spans="2:6" ht="20.100000000000001" customHeight="1">
      <c r="C6" s="51" t="s">
        <v>1735</v>
      </c>
      <c r="D6" s="51" t="s">
        <v>1734</v>
      </c>
    </row>
    <row r="7" spans="2:6" ht="20.100000000000001" customHeight="1">
      <c r="C7" s="51" t="s">
        <v>1736</v>
      </c>
      <c r="D7" s="51" t="s">
        <v>1737</v>
      </c>
    </row>
    <row r="8" spans="2:6" ht="20.100000000000001" customHeight="1">
      <c r="B8" s="7"/>
      <c r="C8" s="51"/>
    </row>
    <row r="9" spans="2:6" ht="20.100000000000001" customHeight="1">
      <c r="B9" s="7" t="s">
        <v>1738</v>
      </c>
      <c r="C9" s="51"/>
    </row>
    <row r="10" spans="2:6" ht="20.100000000000001" customHeight="1">
      <c r="B10" s="7"/>
      <c r="C10" s="51" t="s">
        <v>1739</v>
      </c>
      <c r="D10" s="51" t="s">
        <v>1740</v>
      </c>
    </row>
    <row r="11" spans="2:6" ht="20.100000000000001" customHeight="1">
      <c r="B11" s="7"/>
      <c r="C11" s="51" t="s">
        <v>1741</v>
      </c>
      <c r="D11" s="51" t="s">
        <v>1742</v>
      </c>
    </row>
    <row r="12" spans="2:6" ht="20.100000000000001" customHeight="1">
      <c r="B12" s="7"/>
      <c r="C12" s="51" t="s">
        <v>1743</v>
      </c>
      <c r="D12" s="51" t="s">
        <v>1744</v>
      </c>
    </row>
    <row r="13" spans="2:6" ht="20.100000000000001" customHeight="1">
      <c r="B13" s="7"/>
      <c r="C13" s="51"/>
    </row>
    <row r="14" spans="2:6" ht="20.100000000000001" customHeight="1">
      <c r="B14" s="7" t="s">
        <v>1745</v>
      </c>
      <c r="C14" s="51"/>
    </row>
    <row r="15" spans="2:6" ht="20.100000000000001" customHeight="1">
      <c r="B15" s="7"/>
      <c r="C15" s="51" t="s">
        <v>1746</v>
      </c>
      <c r="D15" s="51" t="s">
        <v>1747</v>
      </c>
    </row>
    <row r="16" spans="2:6" ht="20.100000000000001" customHeight="1">
      <c r="B16" s="7"/>
      <c r="C16" s="51"/>
    </row>
    <row r="18" spans="2:7" s="5" customFormat="1" ht="36.75" customHeight="1">
      <c r="B18" s="41" t="s">
        <v>1685</v>
      </c>
    </row>
    <row r="20" spans="2:7" ht="24.95" customHeight="1">
      <c r="B20" s="44" t="s">
        <v>1680</v>
      </c>
      <c r="C20" s="62" t="s">
        <v>1681</v>
      </c>
    </row>
    <row r="21" spans="2:7" ht="24.95" customHeight="1">
      <c r="B21" s="44" t="s">
        <v>1682</v>
      </c>
      <c r="C21" s="62" t="s">
        <v>1729</v>
      </c>
    </row>
    <row r="22" spans="2:7" ht="24.95" customHeight="1">
      <c r="B22" s="44" t="s">
        <v>1683</v>
      </c>
      <c r="C22" s="62" t="s">
        <v>1684</v>
      </c>
    </row>
    <row r="23" spans="2:7" ht="24.95" customHeight="1">
      <c r="B23" s="44" t="s">
        <v>1716</v>
      </c>
      <c r="C23" s="62" t="s">
        <v>1692</v>
      </c>
    </row>
    <row r="24" spans="2:7" ht="24.95" customHeight="1">
      <c r="B24" s="44" t="s">
        <v>1691</v>
      </c>
      <c r="C24" s="62" t="s">
        <v>1717</v>
      </c>
    </row>
    <row r="25" spans="2:7" ht="24.95" customHeight="1">
      <c r="B25" s="44" t="s">
        <v>1704</v>
      </c>
      <c r="C25" s="62"/>
    </row>
    <row r="26" spans="2:7" ht="20.100000000000001" customHeight="1">
      <c r="B26" s="51"/>
      <c r="C26" s="61" t="s">
        <v>1687</v>
      </c>
      <c r="D26" s="61" t="s">
        <v>1693</v>
      </c>
      <c r="E26" s="61" t="s">
        <v>1694</v>
      </c>
      <c r="F26" s="61" t="s">
        <v>1695</v>
      </c>
      <c r="G26" s="61" t="s">
        <v>1696</v>
      </c>
    </row>
    <row r="27" spans="2:7" ht="20.100000000000001" customHeight="1">
      <c r="B27" s="51"/>
      <c r="C27" s="57" t="s">
        <v>1688</v>
      </c>
      <c r="D27" s="57" t="s">
        <v>1688</v>
      </c>
      <c r="E27" s="57" t="s">
        <v>1688</v>
      </c>
      <c r="F27" s="57" t="s">
        <v>1688</v>
      </c>
      <c r="G27" s="57" t="s">
        <v>1697</v>
      </c>
    </row>
    <row r="28" spans="2:7" ht="20.100000000000001" customHeight="1">
      <c r="B28" s="51"/>
      <c r="C28" s="57" t="s">
        <v>1689</v>
      </c>
      <c r="D28" s="57" t="s">
        <v>1689</v>
      </c>
      <c r="E28" s="57" t="s">
        <v>1689</v>
      </c>
      <c r="F28" s="57" t="s">
        <v>1689</v>
      </c>
      <c r="G28" s="57" t="s">
        <v>1702</v>
      </c>
    </row>
    <row r="29" spans="2:7" ht="20.100000000000001" customHeight="1">
      <c r="B29" s="51"/>
      <c r="C29" s="57" t="s">
        <v>1690</v>
      </c>
      <c r="D29" s="57" t="s">
        <v>1690</v>
      </c>
      <c r="E29" s="57" t="s">
        <v>1690</v>
      </c>
      <c r="F29" s="57" t="s">
        <v>1690</v>
      </c>
      <c r="G29" s="57" t="s">
        <v>1698</v>
      </c>
    </row>
    <row r="30" spans="2:7" ht="20.100000000000001" customHeight="1">
      <c r="B30" s="51"/>
      <c r="C30" s="57" t="s">
        <v>1706</v>
      </c>
      <c r="D30" s="57" t="s">
        <v>1706</v>
      </c>
      <c r="E30" s="57" t="s">
        <v>1706</v>
      </c>
      <c r="F30" s="57" t="s">
        <v>1706</v>
      </c>
      <c r="G30" s="57" t="s">
        <v>1699</v>
      </c>
    </row>
    <row r="31" spans="2:7" ht="20.100000000000001" customHeight="1">
      <c r="B31" s="51"/>
      <c r="C31" s="57" t="s">
        <v>1707</v>
      </c>
      <c r="D31" s="57" t="s">
        <v>1707</v>
      </c>
      <c r="E31" s="57" t="s">
        <v>1707</v>
      </c>
      <c r="F31" s="57" t="s">
        <v>1707</v>
      </c>
      <c r="G31" s="57" t="s">
        <v>1711</v>
      </c>
    </row>
    <row r="32" spans="2:7" ht="20.100000000000001" customHeight="1">
      <c r="B32" s="51"/>
      <c r="C32" s="57" t="s">
        <v>1708</v>
      </c>
      <c r="D32" s="57" t="s">
        <v>1708</v>
      </c>
      <c r="E32" s="57" t="s">
        <v>1708</v>
      </c>
      <c r="F32" s="57" t="s">
        <v>1708</v>
      </c>
      <c r="G32" s="57" t="s">
        <v>1712</v>
      </c>
    </row>
    <row r="33" spans="2:7" ht="20.100000000000001" customHeight="1">
      <c r="B33" s="51"/>
      <c r="C33" s="57" t="s">
        <v>1709</v>
      </c>
      <c r="D33" s="57" t="s">
        <v>1709</v>
      </c>
      <c r="E33" s="57" t="s">
        <v>1709</v>
      </c>
      <c r="F33" s="57" t="s">
        <v>1709</v>
      </c>
      <c r="G33" s="57" t="s">
        <v>1713</v>
      </c>
    </row>
    <row r="34" spans="2:7" ht="20.100000000000001" customHeight="1">
      <c r="B34" s="51"/>
      <c r="C34" s="57" t="s">
        <v>1710</v>
      </c>
      <c r="D34" s="57" t="s">
        <v>1710</v>
      </c>
      <c r="E34" s="57" t="s">
        <v>1710</v>
      </c>
      <c r="F34" s="57" t="s">
        <v>1710</v>
      </c>
      <c r="G34" s="57" t="s">
        <v>1714</v>
      </c>
    </row>
    <row r="35" spans="2:7" ht="20.100000000000001" customHeight="1">
      <c r="B35" s="51"/>
      <c r="G35" s="57" t="s">
        <v>1715</v>
      </c>
    </row>
    <row r="36" spans="2:7" ht="20.100000000000001" customHeight="1">
      <c r="B36" s="51"/>
    </row>
    <row r="37" spans="2:7" ht="20.100000000000001" customHeight="1">
      <c r="B37" s="51"/>
      <c r="C37" s="61" t="s">
        <v>1686</v>
      </c>
      <c r="D37" s="61" t="s">
        <v>1703</v>
      </c>
      <c r="E37" s="61" t="s">
        <v>1724</v>
      </c>
      <c r="F37" s="61" t="s">
        <v>1770</v>
      </c>
      <c r="G37" s="61"/>
    </row>
    <row r="38" spans="2:7" ht="20.100000000000001" customHeight="1">
      <c r="B38" s="51"/>
      <c r="C38" s="57" t="s">
        <v>1701</v>
      </c>
      <c r="D38" s="57" t="s">
        <v>1718</v>
      </c>
      <c r="E38" s="57" t="s">
        <v>1718</v>
      </c>
      <c r="F38" s="57" t="s">
        <v>1730</v>
      </c>
      <c r="G38" s="57"/>
    </row>
    <row r="39" spans="2:7" ht="20.100000000000001" customHeight="1">
      <c r="B39" s="51"/>
      <c r="C39" s="57" t="s">
        <v>1705</v>
      </c>
      <c r="D39" s="57" t="s">
        <v>1719</v>
      </c>
      <c r="E39" s="57" t="s">
        <v>1725</v>
      </c>
      <c r="F39" s="57" t="s">
        <v>1731</v>
      </c>
      <c r="G39" s="57"/>
    </row>
    <row r="40" spans="2:7" ht="20.100000000000001" customHeight="1">
      <c r="B40" s="51"/>
      <c r="C40" s="57" t="s">
        <v>1698</v>
      </c>
      <c r="D40" s="57" t="s">
        <v>1698</v>
      </c>
      <c r="E40" s="57" t="s">
        <v>1726</v>
      </c>
      <c r="F40" s="57" t="s">
        <v>1732</v>
      </c>
      <c r="G40" s="57"/>
    </row>
    <row r="41" spans="2:7" ht="20.100000000000001" customHeight="1">
      <c r="B41" s="51"/>
      <c r="C41" s="57" t="s">
        <v>1699</v>
      </c>
      <c r="D41" s="57" t="s">
        <v>1699</v>
      </c>
      <c r="E41" s="57" t="s">
        <v>1727</v>
      </c>
      <c r="F41" s="57"/>
      <c r="G41" s="57"/>
    </row>
    <row r="42" spans="2:7" ht="20.100000000000001" customHeight="1">
      <c r="B42" s="51"/>
      <c r="C42" s="57" t="s">
        <v>1711</v>
      </c>
      <c r="D42" s="57" t="s">
        <v>1720</v>
      </c>
      <c r="E42" s="57" t="s">
        <v>1728</v>
      </c>
      <c r="F42" s="57"/>
      <c r="G42" s="57"/>
    </row>
    <row r="43" spans="2:7" ht="20.100000000000001" customHeight="1">
      <c r="B43" s="51"/>
      <c r="C43" s="57" t="s">
        <v>1712</v>
      </c>
      <c r="D43" s="57" t="s">
        <v>1721</v>
      </c>
      <c r="E43" s="57" t="s">
        <v>1700</v>
      </c>
      <c r="F43" s="57"/>
      <c r="G43" s="57"/>
    </row>
    <row r="44" spans="2:7" ht="20.100000000000001" customHeight="1">
      <c r="B44" s="51"/>
      <c r="C44" s="57" t="s">
        <v>1713</v>
      </c>
      <c r="D44" s="57" t="s">
        <v>1722</v>
      </c>
      <c r="E44" s="57" t="s">
        <v>1722</v>
      </c>
      <c r="F44" s="57"/>
      <c r="G44" s="57"/>
    </row>
    <row r="45" spans="2:7" ht="20.100000000000001" customHeight="1">
      <c r="B45" s="51"/>
      <c r="C45" s="57" t="s">
        <v>1714</v>
      </c>
      <c r="D45" s="57" t="s">
        <v>1723</v>
      </c>
      <c r="E45" s="57" t="s">
        <v>1723</v>
      </c>
      <c r="F45" s="57"/>
      <c r="G45" s="57"/>
    </row>
    <row r="46" spans="2:7" ht="20.100000000000001" customHeight="1">
      <c r="B46" s="51"/>
      <c r="C46" s="57" t="s">
        <v>1715</v>
      </c>
      <c r="F46" s="57"/>
      <c r="G46" s="57"/>
    </row>
    <row r="47" spans="2:7" ht="20.100000000000001" customHeight="1">
      <c r="B47" s="51"/>
    </row>
    <row r="48" spans="2:7" ht="20.100000000000001" customHeight="1">
      <c r="C48" s="51"/>
    </row>
    <row r="49" spans="2:3" s="5" customFormat="1" ht="36.75" customHeight="1">
      <c r="B49" s="41" t="s">
        <v>1679</v>
      </c>
    </row>
    <row r="51" spans="2:3" ht="20.100000000000001" customHeight="1">
      <c r="C51" s="61" t="s">
        <v>1687</v>
      </c>
    </row>
    <row r="52" spans="2:3" ht="20.100000000000001" customHeight="1">
      <c r="C52" s="65" t="s">
        <v>1758</v>
      </c>
    </row>
    <row r="53" spans="2:3" ht="20.100000000000001" customHeight="1">
      <c r="C53" s="65" t="s">
        <v>1759</v>
      </c>
    </row>
    <row r="54" spans="2:3" ht="20.100000000000001" customHeight="1">
      <c r="C54" s="61" t="s">
        <v>1693</v>
      </c>
    </row>
    <row r="55" spans="2:3" ht="20.100000000000001" customHeight="1">
      <c r="C55" s="65" t="s">
        <v>1760</v>
      </c>
    </row>
    <row r="56" spans="2:3" ht="20.100000000000001" customHeight="1">
      <c r="C56" s="65" t="s">
        <v>1761</v>
      </c>
    </row>
    <row r="57" spans="2:3" ht="20.100000000000001" customHeight="1">
      <c r="C57" s="61" t="s">
        <v>1694</v>
      </c>
    </row>
    <row r="58" spans="2:3" ht="20.100000000000001" customHeight="1">
      <c r="C58" s="65" t="s">
        <v>1766</v>
      </c>
    </row>
    <row r="59" spans="2:3" ht="20.100000000000001" customHeight="1">
      <c r="C59" s="65" t="s">
        <v>1767</v>
      </c>
    </row>
    <row r="60" spans="2:3" ht="20.100000000000001" customHeight="1">
      <c r="C60" s="61" t="s">
        <v>1695</v>
      </c>
    </row>
    <row r="61" spans="2:3" ht="20.100000000000001" customHeight="1">
      <c r="C61" s="65" t="s">
        <v>1769</v>
      </c>
    </row>
    <row r="62" spans="2:3" ht="20.100000000000001" customHeight="1">
      <c r="C62" s="65" t="s">
        <v>1768</v>
      </c>
    </row>
    <row r="63" spans="2:3" ht="20.100000000000001" customHeight="1">
      <c r="C63" s="61" t="s">
        <v>1696</v>
      </c>
    </row>
    <row r="64" spans="2:3" ht="20.100000000000001" customHeight="1">
      <c r="C64" s="65" t="s">
        <v>1765</v>
      </c>
    </row>
    <row r="65" spans="3:3" ht="20.100000000000001" customHeight="1">
      <c r="C65" s="61" t="s">
        <v>1686</v>
      </c>
    </row>
    <row r="66" spans="3:3" ht="20.100000000000001" customHeight="1">
      <c r="C66" s="65" t="s">
        <v>1762</v>
      </c>
    </row>
    <row r="67" spans="3:3" ht="20.100000000000001" customHeight="1">
      <c r="C67" s="65" t="s">
        <v>1763</v>
      </c>
    </row>
    <row r="68" spans="3:3" ht="20.100000000000001" customHeight="1">
      <c r="C68" s="61" t="s">
        <v>1703</v>
      </c>
    </row>
    <row r="69" spans="3:3" ht="20.100000000000001" customHeight="1">
      <c r="C69" s="65" t="s">
        <v>1764</v>
      </c>
    </row>
    <row r="70" spans="3:3" ht="20.100000000000001" customHeight="1">
      <c r="C70" s="61" t="s">
        <v>1724</v>
      </c>
    </row>
    <row r="71" spans="3:3" ht="20.100000000000001" customHeight="1">
      <c r="C71" s="66" t="s">
        <v>1757</v>
      </c>
    </row>
    <row r="72" spans="3:3" ht="20.100000000000001" customHeight="1">
      <c r="C72" s="65" t="s">
        <v>1756</v>
      </c>
    </row>
    <row r="73" spans="3:3" ht="20.100000000000001" customHeight="1">
      <c r="C73" s="61" t="s">
        <v>1770</v>
      </c>
    </row>
    <row r="74" spans="3:3" ht="20.100000000000001" customHeight="1">
      <c r="C74" s="65" t="s">
        <v>1771</v>
      </c>
    </row>
  </sheetData>
  <phoneticPr fontId="1" type="noConversion"/>
  <hyperlinks>
    <hyperlink ref="C52" r:id="rId1"/>
    <hyperlink ref="C53" r:id="rId2"/>
    <hyperlink ref="C55" r:id="rId3"/>
    <hyperlink ref="C56" r:id="rId4"/>
    <hyperlink ref="C72" r:id="rId5"/>
    <hyperlink ref="C66" r:id="rId6"/>
    <hyperlink ref="C67" r:id="rId7"/>
    <hyperlink ref="C69" r:id="rId8" display="가. 탐험재료 드랍방식 변경.pptx"/>
    <hyperlink ref="C64" r:id="rId9"/>
    <hyperlink ref="C58" r:id="rId10"/>
    <hyperlink ref="C59" r:id="rId11"/>
    <hyperlink ref="C61" r:id="rId12"/>
    <hyperlink ref="C62" r:id="rId13"/>
    <hyperlink ref="C74" r:id="rId14"/>
  </hyperlinks>
  <pageMargins left="0.7" right="0.7" top="0.75" bottom="0.75" header="0.3" footer="0.3"/>
  <pageSetup paperSize="9" orientation="portrait" r:id="rId1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51"/>
  <sheetViews>
    <sheetView showGridLines="0" zoomScaleNormal="100" workbookViewId="0">
      <pane ySplit="1" topLeftCell="A2" activePane="bottomLeft" state="frozen"/>
      <selection pane="bottomLeft" activeCell="E125" sqref="E125"/>
    </sheetView>
  </sheetViews>
  <sheetFormatPr defaultRowHeight="20.100000000000001" customHeight="1"/>
  <cols>
    <col min="1" max="1" width="2.125" style="3" customWidth="1"/>
    <col min="2" max="2" width="9" style="3"/>
    <col min="3" max="9" width="25.625" style="3" customWidth="1"/>
    <col min="10" max="16384" width="9" style="3"/>
  </cols>
  <sheetData>
    <row r="1" spans="2:9" s="2" customFormat="1" ht="16.5" customHeight="1">
      <c r="C1" s="37" t="s">
        <v>1754</v>
      </c>
      <c r="D1" s="37" t="s">
        <v>22</v>
      </c>
      <c r="E1" s="37" t="s">
        <v>23</v>
      </c>
      <c r="F1" s="37" t="s">
        <v>24</v>
      </c>
    </row>
    <row r="2" spans="2:9" s="6" customFormat="1" ht="9" customHeight="1"/>
    <row r="3" spans="2:9" s="5" customFormat="1" ht="36.75" customHeight="1">
      <c r="B3" s="41" t="s">
        <v>20</v>
      </c>
    </row>
    <row r="4" spans="2:9" ht="20.100000000000001" customHeight="1">
      <c r="B4" s="7"/>
    </row>
    <row r="5" spans="2:9" ht="20.100000000000001" customHeight="1">
      <c r="B5" s="7" t="s">
        <v>882</v>
      </c>
    </row>
    <row r="6" spans="2:9" ht="20.100000000000001" customHeight="1">
      <c r="B6" s="7"/>
      <c r="C6" s="51" t="s">
        <v>883</v>
      </c>
    </row>
    <row r="7" spans="2:9" ht="20.100000000000001" customHeight="1">
      <c r="B7" s="7"/>
      <c r="C7" s="51" t="s">
        <v>884</v>
      </c>
    </row>
    <row r="8" spans="2:9" ht="20.100000000000001" customHeight="1">
      <c r="B8" s="7"/>
      <c r="C8" s="51" t="s">
        <v>885</v>
      </c>
    </row>
    <row r="9" spans="2:9" ht="20.100000000000001" customHeight="1">
      <c r="B9" s="7"/>
      <c r="C9" s="51" t="s">
        <v>886</v>
      </c>
    </row>
    <row r="10" spans="2:9" ht="20.100000000000001" customHeight="1">
      <c r="B10" s="7"/>
      <c r="C10" s="51" t="s">
        <v>1662</v>
      </c>
    </row>
    <row r="12" spans="2:9" s="5" customFormat="1" ht="36.75" customHeight="1">
      <c r="B12" s="41" t="s">
        <v>25</v>
      </c>
    </row>
    <row r="14" spans="2:9" ht="20.100000000000001" customHeight="1">
      <c r="B14" s="11"/>
      <c r="C14" s="11" t="s">
        <v>1</v>
      </c>
      <c r="D14" s="11" t="s">
        <v>3</v>
      </c>
      <c r="E14" s="11" t="s">
        <v>5</v>
      </c>
      <c r="F14" s="11" t="s">
        <v>7</v>
      </c>
      <c r="G14" s="11" t="s">
        <v>9</v>
      </c>
      <c r="H14" s="11" t="s">
        <v>11</v>
      </c>
      <c r="I14" s="11" t="s">
        <v>13</v>
      </c>
    </row>
    <row r="15" spans="2:9" s="38" customFormat="1" ht="16.5" customHeight="1">
      <c r="B15" s="8" t="s">
        <v>27</v>
      </c>
      <c r="C15" s="8"/>
      <c r="D15" s="8">
        <v>1</v>
      </c>
      <c r="E15" s="8">
        <v>2</v>
      </c>
      <c r="F15" s="8">
        <v>3</v>
      </c>
      <c r="G15" s="8">
        <v>4</v>
      </c>
      <c r="H15" s="8">
        <v>5</v>
      </c>
      <c r="I15" s="8">
        <v>6</v>
      </c>
    </row>
    <row r="16" spans="2:9" s="9" customFormat="1" ht="11.1" customHeight="1">
      <c r="B16" s="10" t="s">
        <v>18</v>
      </c>
      <c r="C16" s="10" t="str">
        <f>IFERROR(IF(HLOOKUP(C15,근태내용!$K$3:$AO$9,3,FALSE) = 0,"",HLOOKUP(C15,근태내용!$K$3:$AO$9,3,FALSE)),"")</f>
        <v/>
      </c>
      <c r="D16" s="10" t="str">
        <f>IFERROR(IF(HLOOKUP(D15,근태내용!$K$3:$AO$9,3,FALSE) = 0,"",HLOOKUP(D15,근태내용!$K$3:$AO$9,3,FALSE)),"")</f>
        <v/>
      </c>
      <c r="E16" s="10" t="str">
        <f>IFERROR(IF(HLOOKUP(E15,근태내용!$K$3:$AO$9,3,FALSE) = 0,"",HLOOKUP(E15,근태내용!$K$3:$AO$9,3,FALSE)),"")</f>
        <v/>
      </c>
      <c r="F16" s="10" t="str">
        <f>IFERROR(IF(HLOOKUP(F15,근태내용!$K$3:$AO$9,3,FALSE) = 0,"",HLOOKUP(F15,근태내용!$K$3:$AO$9,3,FALSE)),"")</f>
        <v/>
      </c>
      <c r="G16" s="10" t="str">
        <f>IFERROR(IF(HLOOKUP(G15,근태내용!$K$3:$AO$9,3,FALSE) = 0,"",HLOOKUP(G15,근태내용!$K$3:$AO$9,3,FALSE)),"")</f>
        <v/>
      </c>
      <c r="H16" s="10" t="str">
        <f>IFERROR(IF(HLOOKUP(H15,근태내용!$K$3:$AO$9,3,FALSE) = 0,"",HLOOKUP(H15,근태내용!$K$3:$AO$9,3,FALSE)),"")</f>
        <v/>
      </c>
      <c r="I16" s="10" t="str">
        <f>IFERROR(IF(HLOOKUP(I15,근태내용!$K$3:$AO$9,3,FALSE) = 0,"",HLOOKUP(I15,근태내용!$K$3:$AO$9,3,FALSE)),"")</f>
        <v/>
      </c>
    </row>
    <row r="17" spans="2:9" s="9" customFormat="1" ht="11.1" customHeight="1">
      <c r="B17" s="10" t="s">
        <v>28</v>
      </c>
      <c r="C17" s="10" t="str">
        <f>IFERROR(IF(HLOOKUP(C15,근태내용!$K$3:$AO$9,4,FALSE) = 0,"",HLOOKUP(C15,근태내용!$K$3:$AO$9,4,FALSE)),"")</f>
        <v/>
      </c>
      <c r="D17" s="10" t="str">
        <f>IFERROR(IF(HLOOKUP(D15,근태내용!$K$3:$AO$9,4,FALSE) = 0,"",HLOOKUP(D15,근태내용!$K$3:$AO$9,4,FALSE)),"")</f>
        <v/>
      </c>
      <c r="E17" s="10" t="str">
        <f>IFERROR(IF(HLOOKUP(E15,근태내용!$K$3:$AO$9,4,FALSE) = 0,"",HLOOKUP(E15,근태내용!$K$3:$AO$9,4,FALSE)),"")</f>
        <v/>
      </c>
      <c r="F17" s="10" t="str">
        <f>IFERROR(IF(HLOOKUP(F15,근태내용!$K$3:$AO$9,4,FALSE) = 0,"",HLOOKUP(F15,근태내용!$K$3:$AO$9,4,FALSE)),"")</f>
        <v/>
      </c>
      <c r="G17" s="10" t="str">
        <f>IFERROR(IF(HLOOKUP(G15,근태내용!$K$3:$AO$9,4,FALSE) = 0,"",HLOOKUP(G15,근태내용!$K$3:$AO$9,4,FALSE)),"")</f>
        <v/>
      </c>
      <c r="H17" s="10" t="str">
        <f>IFERROR(IF(HLOOKUP(H15,근태내용!$K$3:$AO$9,4,FALSE) = 0,"",HLOOKUP(H15,근태내용!$K$3:$AO$9,4,FALSE)),"")</f>
        <v/>
      </c>
      <c r="I17" s="10" t="str">
        <f>IFERROR(IF(HLOOKUP(I15,근태내용!$K$3:$AO$9,4,FALSE) = 0,"",HLOOKUP(I15,근태내용!$K$3:$AO$9,4,FALSE)),"")</f>
        <v/>
      </c>
    </row>
    <row r="18" spans="2:9" s="9" customFormat="1" ht="11.1" customHeight="1">
      <c r="B18" s="29" t="s">
        <v>15</v>
      </c>
      <c r="C18" s="30" t="str">
        <f>IFERROR(IF(HLOOKUP(C15,근태내용!$K$3:$AO$9,5,FALSE) = 0,"",HLOOKUP(C15,근태내용!$K$3:$AO$9,5,FALSE)),"")</f>
        <v/>
      </c>
      <c r="D18" s="30" t="str">
        <f>IFERROR(IF(HLOOKUP(D15,근태내용!$K$3:$AO$9,5,FALSE) = 0,"",HLOOKUP(D15,근태내용!$K$3:$AO$9,5,FALSE)),"")</f>
        <v/>
      </c>
      <c r="E18" s="30" t="str">
        <f>IFERROR(IF(HLOOKUP(E15,근태내용!$K$3:$AO$9,5,FALSE) = 0,"",HLOOKUP(E15,근태내용!$K$3:$AO$9,5,FALSE)),"")</f>
        <v/>
      </c>
      <c r="F18" s="30" t="str">
        <f>IFERROR(IF(HLOOKUP(F15,근태내용!$K$3:$AO$9,5,FALSE) = 0,"",HLOOKUP(F15,근태내용!$K$3:$AO$9,5,FALSE)),"")</f>
        <v/>
      </c>
      <c r="G18" s="30" t="str">
        <f>IFERROR(IF(HLOOKUP(G15,근태내용!$K$3:$AO$9,5,FALSE) = 0,"",HLOOKUP(G15,근태내용!$K$3:$AO$9,5,FALSE)),"")</f>
        <v/>
      </c>
      <c r="H18" s="30" t="str">
        <f>IFERROR(IF(HLOOKUP(H15,근태내용!$K$3:$AO$9,5,FALSE) = 0,"",HLOOKUP(H15,근태내용!$K$3:$AO$9,5,FALSE)),"")</f>
        <v/>
      </c>
      <c r="I18" s="30" t="str">
        <f>IFERROR(IF(HLOOKUP(I15,근태내용!$K$3:$AO$9,5,FALSE) = 0,"",HLOOKUP(I15,근태내용!$K$3:$AO$9,5,FALSE)),"")</f>
        <v/>
      </c>
    </row>
    <row r="19" spans="2:9" ht="99.95" customHeight="1">
      <c r="B19" s="4" t="s">
        <v>16</v>
      </c>
      <c r="C19" s="4"/>
      <c r="D19" s="4"/>
      <c r="E19" s="4"/>
      <c r="F19" s="4"/>
      <c r="G19" s="4"/>
      <c r="H19" s="4"/>
      <c r="I19" s="4"/>
    </row>
    <row r="20" spans="2:9" ht="16.5" customHeight="1">
      <c r="B20" s="8" t="s">
        <v>29</v>
      </c>
      <c r="C20" s="8">
        <v>7</v>
      </c>
      <c r="D20" s="8">
        <v>8</v>
      </c>
      <c r="E20" s="8">
        <v>9</v>
      </c>
      <c r="F20" s="8">
        <v>10</v>
      </c>
      <c r="G20" s="8">
        <v>11</v>
      </c>
      <c r="H20" s="8">
        <v>12</v>
      </c>
      <c r="I20" s="8">
        <v>13</v>
      </c>
    </row>
    <row r="21" spans="2:9" s="9" customFormat="1" ht="11.1" customHeight="1">
      <c r="B21" s="10" t="s">
        <v>30</v>
      </c>
      <c r="C21" s="10" t="str">
        <f>IFERROR(IF(HLOOKUP(C20,근태내용!$K$3:$AO$9,3,FALSE) = 0,"",HLOOKUP(C20,근태내용!$K$3:$AO$9,3,FALSE)),"")</f>
        <v/>
      </c>
      <c r="D21" s="10" t="str">
        <f>IFERROR(IF(HLOOKUP(D20,근태내용!$K$3:$AO$9,3,FALSE) = 0,"",HLOOKUP(D20,근태내용!$K$3:$AO$9,3,FALSE)),"")</f>
        <v/>
      </c>
      <c r="E21" s="10" t="str">
        <f>IFERROR(IF(HLOOKUP(E20,근태내용!$K$3:$AO$9,3,FALSE) = 0,"",HLOOKUP(E20,근태내용!$K$3:$AO$9,3,FALSE)),"")</f>
        <v/>
      </c>
      <c r="F21" s="10" t="str">
        <f>IFERROR(IF(HLOOKUP(F20,근태내용!$K$3:$AO$9,3,FALSE) = 0,"",HLOOKUP(F20,근태내용!$K$3:$AO$9,3,FALSE)),"")</f>
        <v/>
      </c>
      <c r="G21" s="10" t="str">
        <f>IFERROR(IF(HLOOKUP(G20,근태내용!$K$3:$AO$9,3,FALSE) = 0,"",HLOOKUP(G20,근태내용!$K$3:$AO$9,3,FALSE)),"")</f>
        <v/>
      </c>
      <c r="H21" s="10" t="str">
        <f>IFERROR(IF(HLOOKUP(H20,근태내용!$K$3:$AO$9,3,FALSE) = 0,"",HLOOKUP(H20,근태내용!$K$3:$AO$9,3,FALSE)),"")</f>
        <v/>
      </c>
      <c r="I21" s="10" t="str">
        <f>IFERROR(IF(HLOOKUP(I20,근태내용!$K$3:$AO$9,3,FALSE) = 0,"",HLOOKUP(I20,근태내용!$K$3:$AO$9,3,FALSE)),"")</f>
        <v/>
      </c>
    </row>
    <row r="22" spans="2:9" s="9" customFormat="1" ht="11.1" customHeight="1">
      <c r="B22" s="10" t="s">
        <v>31</v>
      </c>
      <c r="C22" s="10" t="str">
        <f>IFERROR(IF(HLOOKUP(C20,근태내용!$K$3:$AO$9,4,FALSE) = 0,"",HLOOKUP(C20,근태내용!$K$3:$AO$9,4,FALSE)),"")</f>
        <v/>
      </c>
      <c r="D22" s="10" t="str">
        <f>IFERROR(IF(HLOOKUP(D20,근태내용!$K$3:$AO$9,4,FALSE) = 0,"",HLOOKUP(D20,근태내용!$K$3:$AO$9,4,FALSE)),"")</f>
        <v/>
      </c>
      <c r="E22" s="10" t="str">
        <f>IFERROR(IF(HLOOKUP(E20,근태내용!$K$3:$AO$9,4,FALSE) = 0,"",HLOOKUP(E20,근태내용!$K$3:$AO$9,4,FALSE)),"")</f>
        <v/>
      </c>
      <c r="F22" s="10" t="str">
        <f>IFERROR(IF(HLOOKUP(F20,근태내용!$K$3:$AO$9,4,FALSE) = 0,"",HLOOKUP(F20,근태내용!$K$3:$AO$9,4,FALSE)),"")</f>
        <v/>
      </c>
      <c r="G22" s="10" t="str">
        <f>IFERROR(IF(HLOOKUP(G20,근태내용!$K$3:$AO$9,4,FALSE) = 0,"",HLOOKUP(G20,근태내용!$K$3:$AO$9,4,FALSE)),"")</f>
        <v/>
      </c>
      <c r="H22" s="10" t="str">
        <f>IFERROR(IF(HLOOKUP(H20,근태내용!$K$3:$AO$9,4,FALSE) = 0,"",HLOOKUP(H20,근태내용!$K$3:$AO$9,4,FALSE)),"")</f>
        <v/>
      </c>
      <c r="I22" s="10" t="str">
        <f>IFERROR(IF(HLOOKUP(I20,근태내용!$K$3:$AO$9,4,FALSE) = 0,"",HLOOKUP(I20,근태내용!$K$3:$AO$9,4,FALSE)),"")</f>
        <v/>
      </c>
    </row>
    <row r="23" spans="2:9" s="9" customFormat="1" ht="11.1" customHeight="1">
      <c r="B23" s="29" t="s">
        <v>15</v>
      </c>
      <c r="C23" s="30" t="str">
        <f>IFERROR(IF(HLOOKUP(C20,근태내용!$K$3:$AO$9,5,FALSE) = 0,"",HLOOKUP(C20,근태내용!$K$3:$AO$9,5,FALSE)),"")</f>
        <v/>
      </c>
      <c r="D23" s="30" t="str">
        <f>IFERROR(IF(HLOOKUP(D20,근태내용!$K$3:$AO$9,5,FALSE) = 0,"",HLOOKUP(D20,근태내용!$K$3:$AO$9,5,FALSE)),"")</f>
        <v/>
      </c>
      <c r="E23" s="30" t="str">
        <f>IFERROR(IF(HLOOKUP(E20,근태내용!$K$3:$AO$9,5,FALSE) = 0,"",HLOOKUP(E20,근태내용!$K$3:$AO$9,5,FALSE)),"")</f>
        <v/>
      </c>
      <c r="F23" s="30" t="str">
        <f>IFERROR(IF(HLOOKUP(F20,근태내용!$K$3:$AO$9,5,FALSE) = 0,"",HLOOKUP(F20,근태내용!$K$3:$AO$9,5,FALSE)),"")</f>
        <v/>
      </c>
      <c r="G23" s="30" t="str">
        <f>IFERROR(IF(HLOOKUP(G20,근태내용!$K$3:$AO$9,5,FALSE) = 0,"",HLOOKUP(G20,근태내용!$K$3:$AO$9,5,FALSE)),"")</f>
        <v/>
      </c>
      <c r="H23" s="30" t="str">
        <f>IFERROR(IF(HLOOKUP(H20,근태내용!$K$3:$AO$9,5,FALSE) = 0,"",HLOOKUP(H20,근태내용!$K$3:$AO$9,5,FALSE)),"")</f>
        <v/>
      </c>
      <c r="I23" s="30" t="str">
        <f>IFERROR(IF(HLOOKUP(I20,근태내용!$K$3:$AO$9,5,FALSE) = 0,"",HLOOKUP(I20,근태내용!$K$3:$AO$9,5,FALSE)),"")</f>
        <v/>
      </c>
    </row>
    <row r="24" spans="2:9" ht="99.95" customHeight="1">
      <c r="B24" s="4" t="s">
        <v>16</v>
      </c>
      <c r="C24" s="42"/>
      <c r="D24" s="42"/>
      <c r="E24" s="42"/>
      <c r="F24" s="42"/>
      <c r="G24" s="42"/>
      <c r="H24" s="42"/>
      <c r="I24" s="42"/>
    </row>
    <row r="25" spans="2:9" ht="16.5" customHeight="1">
      <c r="B25" s="8" t="s">
        <v>32</v>
      </c>
      <c r="C25" s="8">
        <v>14</v>
      </c>
      <c r="D25" s="8">
        <v>15</v>
      </c>
      <c r="E25" s="8">
        <v>16</v>
      </c>
      <c r="F25" s="8">
        <v>17</v>
      </c>
      <c r="G25" s="8">
        <v>18</v>
      </c>
      <c r="H25" s="8">
        <v>19</v>
      </c>
      <c r="I25" s="8">
        <v>20</v>
      </c>
    </row>
    <row r="26" spans="2:9" s="9" customFormat="1" ht="11.1" customHeight="1">
      <c r="B26" s="10" t="s">
        <v>33</v>
      </c>
      <c r="C26" s="10" t="str">
        <f>IFERROR(IF(HLOOKUP(C25,근태내용!$K$3:$AO$9,3,FALSE) = 0,"",HLOOKUP(C25,근태내용!$K$3:$AO$9,3,FALSE)),"")</f>
        <v/>
      </c>
      <c r="D26" s="10" t="str">
        <f>IFERROR(IF(HLOOKUP(D25,근태내용!$K$3:$AO$9,3,FALSE) = 0,"",HLOOKUP(D25,근태내용!$K$3:$AO$9,3,FALSE)),"")</f>
        <v/>
      </c>
      <c r="E26" s="10" t="str">
        <f>IFERROR(IF(HLOOKUP(E25,근태내용!$K$3:$AO$9,3,FALSE) = 0,"",HLOOKUP(E25,근태내용!$K$3:$AO$9,3,FALSE)),"")</f>
        <v/>
      </c>
      <c r="F26" s="10" t="str">
        <f>IFERROR(IF(HLOOKUP(F25,근태내용!$K$3:$AO$9,3,FALSE) = 0,"",HLOOKUP(F25,근태내용!$K$3:$AO$9,3,FALSE)),"")</f>
        <v/>
      </c>
      <c r="G26" s="10" t="str">
        <f>IFERROR(IF(HLOOKUP(G25,근태내용!$K$3:$AO$9,3,FALSE) = 0,"",HLOOKUP(G25,근태내용!$K$3:$AO$9,3,FALSE)),"")</f>
        <v/>
      </c>
      <c r="H26" s="10" t="str">
        <f>IFERROR(IF(HLOOKUP(H25,근태내용!$K$3:$AO$9,3,FALSE) = 0,"",HLOOKUP(H25,근태내용!$K$3:$AO$9,3,FALSE)),"")</f>
        <v/>
      </c>
      <c r="I26" s="10" t="str">
        <f>IFERROR(IF(HLOOKUP(I25,근태내용!$K$3:$AO$9,3,FALSE) = 0,"",HLOOKUP(I25,근태내용!$K$3:$AO$9,3,FALSE)),"")</f>
        <v/>
      </c>
    </row>
    <row r="27" spans="2:9" s="9" customFormat="1" ht="11.1" customHeight="1">
      <c r="B27" s="10" t="s">
        <v>34</v>
      </c>
      <c r="C27" s="10" t="str">
        <f>IFERROR(IF(HLOOKUP(C25,근태내용!$K$3:$AO$9,4,FALSE) = 0,"",HLOOKUP(C25,근태내용!$K$3:$AO$9,4,FALSE)),"")</f>
        <v/>
      </c>
      <c r="D27" s="10" t="str">
        <f>IFERROR(IF(HLOOKUP(D25,근태내용!$K$3:$AO$9,4,FALSE) = 0,"",HLOOKUP(D25,근태내용!$K$3:$AO$9,4,FALSE)),"")</f>
        <v/>
      </c>
      <c r="E27" s="10" t="str">
        <f>IFERROR(IF(HLOOKUP(E25,근태내용!$K$3:$AO$9,4,FALSE) = 0,"",HLOOKUP(E25,근태내용!$K$3:$AO$9,4,FALSE)),"")</f>
        <v/>
      </c>
      <c r="F27" s="10" t="str">
        <f>IFERROR(IF(HLOOKUP(F25,근태내용!$K$3:$AO$9,4,FALSE) = 0,"",HLOOKUP(F25,근태내용!$K$3:$AO$9,4,FALSE)),"")</f>
        <v/>
      </c>
      <c r="G27" s="10" t="str">
        <f>IFERROR(IF(HLOOKUP(G25,근태내용!$K$3:$AO$9,4,FALSE) = 0,"",HLOOKUP(G25,근태내용!$K$3:$AO$9,4,FALSE)),"")</f>
        <v/>
      </c>
      <c r="H27" s="10" t="str">
        <f>IFERROR(IF(HLOOKUP(H25,근태내용!$K$3:$AO$9,4,FALSE) = 0,"",HLOOKUP(H25,근태내용!$K$3:$AO$9,4,FALSE)),"")</f>
        <v/>
      </c>
      <c r="I27" s="10" t="str">
        <f>IFERROR(IF(HLOOKUP(I25,근태내용!$K$3:$AO$9,4,FALSE) = 0,"",HLOOKUP(I25,근태내용!$K$3:$AO$9,4,FALSE)),"")</f>
        <v/>
      </c>
    </row>
    <row r="28" spans="2:9" s="9" customFormat="1" ht="11.1" customHeight="1">
      <c r="B28" s="29" t="s">
        <v>15</v>
      </c>
      <c r="C28" s="30" t="str">
        <f>IFERROR(IF(HLOOKUP(C25,근태내용!$K$3:$AO$9,5,FALSE) = 0,"",HLOOKUP(C25,근태내용!$K$3:$AO$9,5,FALSE)),"")</f>
        <v/>
      </c>
      <c r="D28" s="30" t="str">
        <f>IFERROR(IF(HLOOKUP(D25,근태내용!$K$3:$AO$9,5,FALSE) = 0,"",HLOOKUP(D25,근태내용!$K$3:$AO$9,5,FALSE)),"")</f>
        <v/>
      </c>
      <c r="E28" s="30" t="str">
        <f>IFERROR(IF(HLOOKUP(E25,근태내용!$K$3:$AO$9,5,FALSE) = 0,"",HLOOKUP(E25,근태내용!$K$3:$AO$9,5,FALSE)),"")</f>
        <v/>
      </c>
      <c r="F28" s="30" t="str">
        <f>IFERROR(IF(HLOOKUP(F25,근태내용!$K$3:$AO$9,5,FALSE) = 0,"",HLOOKUP(F25,근태내용!$K$3:$AO$9,5,FALSE)),"")</f>
        <v/>
      </c>
      <c r="G28" s="30" t="str">
        <f>IFERROR(IF(HLOOKUP(G25,근태내용!$K$3:$AO$9,5,FALSE) = 0,"",HLOOKUP(G25,근태내용!$K$3:$AO$9,5,FALSE)),"")</f>
        <v/>
      </c>
      <c r="H28" s="30" t="str">
        <f>IFERROR(IF(HLOOKUP(H25,근태내용!$K$3:$AO$9,5,FALSE) = 0,"",HLOOKUP(H25,근태내용!$K$3:$AO$9,5,FALSE)),"")</f>
        <v/>
      </c>
      <c r="I28" s="30" t="str">
        <f>IFERROR(IF(HLOOKUP(I25,근태내용!$K$3:$AO$9,5,FALSE) = 0,"",HLOOKUP(I25,근태내용!$K$3:$AO$9,5,FALSE)),"")</f>
        <v/>
      </c>
    </row>
    <row r="29" spans="2:9" ht="99.95" customHeight="1">
      <c r="B29" s="4" t="s">
        <v>16</v>
      </c>
      <c r="C29" s="42"/>
      <c r="D29" s="42"/>
      <c r="E29" s="42"/>
      <c r="F29" s="42"/>
      <c r="G29" s="42"/>
      <c r="H29" s="42"/>
      <c r="I29" s="42"/>
    </row>
    <row r="30" spans="2:9" s="39" customFormat="1" ht="16.5">
      <c r="B30" s="8" t="s">
        <v>35</v>
      </c>
      <c r="C30" s="8">
        <v>21</v>
      </c>
      <c r="D30" s="8">
        <v>22</v>
      </c>
      <c r="E30" s="46">
        <v>23</v>
      </c>
      <c r="F30" s="46">
        <v>24</v>
      </c>
      <c r="G30" s="46">
        <v>25</v>
      </c>
      <c r="H30" s="46">
        <v>26</v>
      </c>
      <c r="I30" s="8">
        <v>27</v>
      </c>
    </row>
    <row r="31" spans="2:9" s="9" customFormat="1" ht="11.1" customHeight="1">
      <c r="B31" s="10" t="s">
        <v>36</v>
      </c>
      <c r="C31" s="10" t="str">
        <f>IFERROR(IF(HLOOKUP(C30,근태내용!$K$3:$AO$9,3,FALSE) = 0,"",HLOOKUP(C30,근태내용!$K$3:$AO$9,3,FALSE)),"")</f>
        <v/>
      </c>
      <c r="D31" s="10">
        <f>IFERROR(IF(HLOOKUP(D30,근태내용!$K$3:$AO$9,3,FALSE) = 0,"",HLOOKUP(D30,근태내용!$K$3:$AO$9,3,FALSE)),"")</f>
        <v>0.40625</v>
      </c>
      <c r="E31" s="10">
        <f>IFERROR(IF(HLOOKUP(E30,근태내용!$K$3:$AO$9,3,FALSE) = 0,"",HLOOKUP(E30,근태내용!$K$3:$AO$9,3,FALSE)),"")</f>
        <v>0.40625</v>
      </c>
      <c r="F31" s="10">
        <f>IFERROR(IF(HLOOKUP(F30,근태내용!$K$3:$AO$9,3,FALSE) = 0,"",HLOOKUP(F30,근태내용!$K$3:$AO$9,3,FALSE)),"")</f>
        <v>0.40972222222222227</v>
      </c>
      <c r="G31" s="10">
        <f>IFERROR(IF(HLOOKUP(G30,근태내용!$K$3:$AO$9,3,FALSE) = 0,"",HLOOKUP(G30,근태내용!$K$3:$AO$9,3,FALSE)),"")</f>
        <v>0.41666666666666669</v>
      </c>
      <c r="H31" s="10">
        <f>IFERROR(IF(HLOOKUP(H30,근태내용!$K$3:$AO$9,3,FALSE) = 0,"",HLOOKUP(H30,근태내용!$K$3:$AO$9,3,FALSE)),"")</f>
        <v>0.41666666666666669</v>
      </c>
      <c r="I31" s="10" t="str">
        <f>IFERROR(IF(HLOOKUP(I30,근태내용!$K$3:$AO$9,3,FALSE) = 0,"",HLOOKUP(I30,근태내용!$K$3:$AO$9,3,FALSE)),"")</f>
        <v/>
      </c>
    </row>
    <row r="32" spans="2:9" s="9" customFormat="1" ht="11.1" customHeight="1">
      <c r="B32" s="10" t="s">
        <v>37</v>
      </c>
      <c r="C32" s="10" t="str">
        <f>IFERROR(IF(HLOOKUP(C30,근태내용!$K$3:$AO$9,4,FALSE) = 0,"",HLOOKUP(C30,근태내용!$K$3:$AO$9,4,FALSE)),"")</f>
        <v/>
      </c>
      <c r="D32" s="10">
        <f>IFERROR(IF(HLOOKUP(D30,근태내용!$K$3:$AO$9,4,FALSE) = 0,"",HLOOKUP(D30,근태내용!$K$3:$AO$9,4,FALSE)),"")</f>
        <v>0.83333333333333337</v>
      </c>
      <c r="E32" s="10">
        <f>IFERROR(IF(HLOOKUP(E30,근태내용!$K$3:$AO$9,4,FALSE) = 0,"",HLOOKUP(E30,근태내용!$K$3:$AO$9,4,FALSE)),"")</f>
        <v>0.92361111111111116</v>
      </c>
      <c r="F32" s="10">
        <f>IFERROR(IF(HLOOKUP(F30,근태내용!$K$3:$AO$9,4,FALSE) = 0,"",HLOOKUP(F30,근태내용!$K$3:$AO$9,4,FALSE)),"")</f>
        <v>0.95138888888888884</v>
      </c>
      <c r="G32" s="10">
        <f>IFERROR(IF(HLOOKUP(G30,근태내용!$K$3:$AO$9,4,FALSE) = 0,"",HLOOKUP(G30,근태내용!$K$3:$AO$9,4,FALSE)),"")</f>
        <v>0.875</v>
      </c>
      <c r="H32" s="10">
        <f>IFERROR(IF(HLOOKUP(H30,근태내용!$K$3:$AO$9,4,FALSE) = 0,"",HLOOKUP(H30,근태내용!$K$3:$AO$9,4,FALSE)),"")</f>
        <v>0.83333333333333337</v>
      </c>
      <c r="I32" s="10" t="str">
        <f>IFERROR(IF(HLOOKUP(I30,근태내용!$K$3:$AO$9,4,FALSE) = 0,"",HLOOKUP(I30,근태내용!$K$3:$AO$9,4,FALSE)),"")</f>
        <v/>
      </c>
    </row>
    <row r="33" spans="2:9" s="9" customFormat="1" ht="11.1" customHeight="1">
      <c r="B33" s="29" t="s">
        <v>15</v>
      </c>
      <c r="C33" s="30" t="str">
        <f>IFERROR(IF(HLOOKUP(C30,근태내용!$K$3:$AO$9,5,FALSE) = 0,"",HLOOKUP(C30,근태내용!$K$3:$AO$9,5,FALSE)),"")</f>
        <v/>
      </c>
      <c r="D33" s="30">
        <f>IFERROR(IF(HLOOKUP(D30,근태내용!$K$3:$AO$9,5,FALSE) = 0,"",HLOOKUP(D30,근태내용!$K$3:$AO$9,5,FALSE)),"")</f>
        <v>0.42708333333333337</v>
      </c>
      <c r="E33" s="30">
        <f>IFERROR(IF(HLOOKUP(E30,근태내용!$K$3:$AO$9,5,FALSE) = 0,"",HLOOKUP(E30,근태내용!$K$3:$AO$9,5,FALSE)),"")</f>
        <v>0.51736111111111116</v>
      </c>
      <c r="F33" s="30">
        <f>IFERROR(IF(HLOOKUP(F30,근태내용!$K$3:$AO$9,5,FALSE) = 0,"",HLOOKUP(F30,근태내용!$K$3:$AO$9,5,FALSE)),"")</f>
        <v>0.54166666666666652</v>
      </c>
      <c r="G33" s="30">
        <f>IFERROR(IF(HLOOKUP(G30,근태내용!$K$3:$AO$9,5,FALSE) = 0,"",HLOOKUP(G30,근태내용!$K$3:$AO$9,5,FALSE)),"")</f>
        <v>0.45833333333333331</v>
      </c>
      <c r="H33" s="30">
        <f>IFERROR(IF(HLOOKUP(H30,근태내용!$K$3:$AO$9,5,FALSE) = 0,"",HLOOKUP(H30,근태내용!$K$3:$AO$9,5,FALSE)),"")</f>
        <v>0.41666666666666669</v>
      </c>
      <c r="I33" s="30" t="str">
        <f>IFERROR(IF(HLOOKUP(I30,근태내용!$K$3:$AO$9,5,FALSE) = 0,"",HLOOKUP(I30,근태내용!$K$3:$AO$9,5,FALSE)),"")</f>
        <v/>
      </c>
    </row>
    <row r="34" spans="2:9" ht="99.95" customHeight="1">
      <c r="B34" s="4" t="s">
        <v>16</v>
      </c>
      <c r="C34" s="42"/>
      <c r="D34" s="42" t="s">
        <v>82</v>
      </c>
      <c r="E34" s="43" t="s">
        <v>103</v>
      </c>
      <c r="F34" s="43" t="s">
        <v>132</v>
      </c>
      <c r="G34" s="43" t="s">
        <v>144</v>
      </c>
      <c r="H34" s="43" t="s">
        <v>155</v>
      </c>
      <c r="I34" s="42"/>
    </row>
    <row r="35" spans="2:9" s="39" customFormat="1" ht="16.5">
      <c r="B35" s="8" t="s">
        <v>35</v>
      </c>
      <c r="C35" s="8">
        <v>28</v>
      </c>
      <c r="D35" s="46">
        <v>29</v>
      </c>
      <c r="E35" s="46">
        <v>30</v>
      </c>
      <c r="F35" s="46">
        <v>31</v>
      </c>
      <c r="G35" s="8"/>
      <c r="H35" s="8"/>
      <c r="I35" s="8"/>
    </row>
    <row r="36" spans="2:9" s="9" customFormat="1" ht="11.1" customHeight="1">
      <c r="B36" s="10" t="s">
        <v>36</v>
      </c>
      <c r="C36" s="10" t="str">
        <f>IFERROR(IF(HLOOKUP(C35,근태내용!$K$3:$AO$9,3,FALSE) = 0,"",HLOOKUP(C35,근태내용!$K$3:$AO$9,3,FALSE)),"")</f>
        <v/>
      </c>
      <c r="D36" s="10">
        <f>IFERROR(IF(HLOOKUP(D35,근태내용!$K$3:$AO$9,3,FALSE) = 0,"",HLOOKUP(D35,근태내용!$K$3:$AO$9,3,FALSE)),"")</f>
        <v>0.41597222222222219</v>
      </c>
      <c r="E36" s="10">
        <f>IFERROR(IF(HLOOKUP(E35,근태내용!$K$3:$AO$9,3,FALSE) = 0,"",HLOOKUP(E35,근태내용!$K$3:$AO$9,3,FALSE)),"")</f>
        <v>0.40972222222222227</v>
      </c>
      <c r="F36" s="10">
        <f>IFERROR(IF(HLOOKUP(F35,근태내용!$K$3:$AO$9,3,FALSE) = 0,"",HLOOKUP(F35,근태내용!$K$3:$AO$9,3,FALSE)),"")</f>
        <v>0.41666666666666669</v>
      </c>
      <c r="G36" s="10" t="str">
        <f>IFERROR(IF(HLOOKUP(G35,근태내용!$K$3:$AO$9,3,FALSE) = 0,"",HLOOKUP(G35,근태내용!$K$3:$AO$9,3,FALSE)),"")</f>
        <v/>
      </c>
      <c r="H36" s="10" t="str">
        <f>IFERROR(IF(HLOOKUP(H35,근태내용!$K$3:$AO$9,3,FALSE) = 0,"",HLOOKUP(H35,근태내용!$K$3:$AO$9,3,FALSE)),"")</f>
        <v/>
      </c>
      <c r="I36" s="10" t="str">
        <f>IFERROR(IF(HLOOKUP(I35,근태내용!$K$3:$AO$9,3,FALSE) = 0,"",HLOOKUP(I35,근태내용!$K$3:$AO$9,3,FALSE)),"")</f>
        <v/>
      </c>
    </row>
    <row r="37" spans="2:9" s="9" customFormat="1" ht="11.1" customHeight="1">
      <c r="B37" s="10" t="s">
        <v>37</v>
      </c>
      <c r="C37" s="10" t="str">
        <f>IFERROR(IF(HLOOKUP(C35,근태내용!$K$3:$AO$9,4,FALSE) = 0,"",HLOOKUP(C35,근태내용!$K$3:$AO$9,4,FALSE)),"")</f>
        <v/>
      </c>
      <c r="D37" s="10">
        <f>IFERROR(IF(HLOOKUP(D35,근태내용!$K$3:$AO$9,4,FALSE) = 0,"",HLOOKUP(D35,근태내용!$K$3:$AO$9,4,FALSE)),"")</f>
        <v>0.97222222222222221</v>
      </c>
      <c r="E37" s="10">
        <f>IFERROR(IF(HLOOKUP(E35,근태내용!$K$3:$AO$9,4,FALSE) = 0,"",HLOOKUP(E35,근태내용!$K$3:$AO$9,4,FALSE)),"")</f>
        <v>0.9375</v>
      </c>
      <c r="F37" s="10">
        <f>IFERROR(IF(HLOOKUP(F35,근태내용!$K$3:$AO$9,4,FALSE) = 0,"",HLOOKUP(F35,근태내용!$K$3:$AO$9,4,FALSE)),"")</f>
        <v>0.95138888888888884</v>
      </c>
      <c r="G37" s="10" t="str">
        <f>IFERROR(IF(HLOOKUP(G35,근태내용!$K$3:$AO$9,4,FALSE) = 0,"",HLOOKUP(G35,근태내용!$K$3:$AO$9,4,FALSE)),"")</f>
        <v/>
      </c>
      <c r="H37" s="10" t="str">
        <f>IFERROR(IF(HLOOKUP(H35,근태내용!$K$3:$AO$9,4,FALSE) = 0,"",HLOOKUP(H35,근태내용!$K$3:$AO$9,4,FALSE)),"")</f>
        <v/>
      </c>
      <c r="I37" s="10" t="str">
        <f>IFERROR(IF(HLOOKUP(I35,근태내용!$K$3:$AO$9,4,FALSE) = 0,"",HLOOKUP(I35,근태내용!$K$3:$AO$9,4,FALSE)),"")</f>
        <v/>
      </c>
    </row>
    <row r="38" spans="2:9" s="9" customFormat="1" ht="11.1" customHeight="1">
      <c r="B38" s="29" t="s">
        <v>15</v>
      </c>
      <c r="C38" s="30" t="str">
        <f>IFERROR(IF(HLOOKUP(C35,근태내용!$K$3:$AO$9,5,FALSE) = 0,"",HLOOKUP(C35,근태내용!$K$3:$AO$9,5,FALSE)),"")</f>
        <v/>
      </c>
      <c r="D38" s="30">
        <f>IFERROR(IF(HLOOKUP(D35,근태내용!$K$3:$AO$9,5,FALSE) = 0,"",HLOOKUP(D35,근태내용!$K$3:$AO$9,5,FALSE)),"")</f>
        <v>0.55625000000000002</v>
      </c>
      <c r="E38" s="30">
        <f>IFERROR(IF(HLOOKUP(E35,근태내용!$K$3:$AO$9,5,FALSE) = 0,"",HLOOKUP(E35,근태내용!$K$3:$AO$9,5,FALSE)),"")</f>
        <v>0.52777777777777768</v>
      </c>
      <c r="F38" s="30">
        <f>IFERROR(IF(HLOOKUP(F35,근태내용!$K$3:$AO$9,5,FALSE) = 0,"",HLOOKUP(F35,근태내용!$K$3:$AO$9,5,FALSE)),"")</f>
        <v>0.5347222222222221</v>
      </c>
      <c r="G38" s="30" t="str">
        <f>IFERROR(IF(HLOOKUP(G35,근태내용!$K$3:$AO$9,5,FALSE) = 0,"",HLOOKUP(G35,근태내용!$K$3:$AO$9,5,FALSE)),"")</f>
        <v/>
      </c>
      <c r="H38" s="30" t="str">
        <f>IFERROR(IF(HLOOKUP(H35,근태내용!$K$3:$AO$9,5,FALSE) = 0,"",HLOOKUP(H35,근태내용!$K$3:$AO$9,5,FALSE)),"")</f>
        <v/>
      </c>
      <c r="I38" s="30" t="str">
        <f>IFERROR(IF(HLOOKUP(I35,근태내용!$K$3:$AO$9,5,FALSE) = 0,"",HLOOKUP(I35,근태내용!$K$3:$AO$9,5,FALSE)),"")</f>
        <v/>
      </c>
    </row>
    <row r="39" spans="2:9" ht="99.95" customHeight="1">
      <c r="B39" s="4" t="s">
        <v>16</v>
      </c>
      <c r="C39" s="42"/>
      <c r="D39" s="43" t="s">
        <v>167</v>
      </c>
      <c r="E39" s="42" t="s">
        <v>173</v>
      </c>
      <c r="F39" s="42" t="s">
        <v>175</v>
      </c>
      <c r="G39" s="42"/>
      <c r="H39" s="42"/>
      <c r="I39" s="42"/>
    </row>
    <row r="42" spans="2:9" s="5" customFormat="1" ht="36.75" customHeight="1">
      <c r="B42" s="41" t="s">
        <v>26</v>
      </c>
    </row>
    <row r="44" spans="2:9" ht="20.100000000000001" customHeight="1">
      <c r="B44" s="35" t="s">
        <v>83</v>
      </c>
    </row>
    <row r="45" spans="2:9" ht="20.100000000000001" customHeight="1">
      <c r="C45" s="33" t="s">
        <v>101</v>
      </c>
    </row>
    <row r="46" spans="2:9" ht="20.100000000000001" customHeight="1">
      <c r="C46" s="34" t="s">
        <v>84</v>
      </c>
    </row>
    <row r="47" spans="2:9" ht="20.100000000000001" customHeight="1">
      <c r="C47" s="34" t="s">
        <v>85</v>
      </c>
    </row>
    <row r="48" spans="2:9" ht="20.100000000000001" customHeight="1">
      <c r="C48" s="34" t="s">
        <v>86</v>
      </c>
    </row>
    <row r="49" spans="3:3" ht="20.100000000000001" customHeight="1">
      <c r="C49" s="34" t="s">
        <v>87</v>
      </c>
    </row>
    <row r="50" spans="3:3" ht="20.100000000000001" customHeight="1">
      <c r="C50" s="34" t="s">
        <v>88</v>
      </c>
    </row>
    <row r="51" spans="3:3" ht="20.100000000000001" customHeight="1">
      <c r="C51" s="34" t="s">
        <v>89</v>
      </c>
    </row>
    <row r="52" spans="3:3" ht="20.100000000000001" customHeight="1">
      <c r="C52" s="34" t="s">
        <v>90</v>
      </c>
    </row>
    <row r="53" spans="3:3" ht="20.100000000000001" customHeight="1">
      <c r="C53" s="34" t="s">
        <v>91</v>
      </c>
    </row>
    <row r="54" spans="3:3" ht="20.100000000000001" customHeight="1">
      <c r="C54" s="34" t="s">
        <v>92</v>
      </c>
    </row>
    <row r="55" spans="3:3" ht="20.100000000000001" customHeight="1">
      <c r="C55" s="34" t="s">
        <v>93</v>
      </c>
    </row>
    <row r="56" spans="3:3" ht="20.100000000000001" customHeight="1">
      <c r="C56" s="34" t="s">
        <v>94</v>
      </c>
    </row>
    <row r="57" spans="3:3" ht="20.100000000000001" customHeight="1">
      <c r="C57" s="34" t="s">
        <v>95</v>
      </c>
    </row>
    <row r="58" spans="3:3" ht="20.100000000000001" customHeight="1">
      <c r="C58" s="34" t="s">
        <v>96</v>
      </c>
    </row>
    <row r="59" spans="3:3" ht="20.100000000000001" customHeight="1">
      <c r="C59" s="34" t="s">
        <v>95</v>
      </c>
    </row>
    <row r="60" spans="3:3" ht="20.100000000000001" customHeight="1">
      <c r="C60" s="34" t="s">
        <v>97</v>
      </c>
    </row>
    <row r="61" spans="3:3" ht="20.100000000000001" customHeight="1">
      <c r="C61" s="34" t="s">
        <v>98</v>
      </c>
    </row>
    <row r="62" spans="3:3" ht="20.100000000000001" customHeight="1">
      <c r="C62" s="34" t="s">
        <v>99</v>
      </c>
    </row>
    <row r="63" spans="3:3" ht="20.100000000000001" customHeight="1">
      <c r="C63"/>
    </row>
    <row r="64" spans="3:3" ht="20.100000000000001" customHeight="1">
      <c r="C64" s="33" t="s">
        <v>102</v>
      </c>
    </row>
    <row r="65" spans="2:3" ht="20.100000000000001" customHeight="1">
      <c r="C65" s="34" t="s">
        <v>100</v>
      </c>
    </row>
    <row r="67" spans="2:3" ht="20.100000000000001" customHeight="1">
      <c r="B67" s="35" t="s">
        <v>104</v>
      </c>
    </row>
    <row r="68" spans="2:3" ht="20.100000000000001" customHeight="1">
      <c r="C68" s="33" t="s">
        <v>105</v>
      </c>
    </row>
    <row r="69" spans="2:3" ht="20.100000000000001" customHeight="1">
      <c r="C69" s="34" t="s">
        <v>106</v>
      </c>
    </row>
    <row r="70" spans="2:3" ht="20.100000000000001" customHeight="1">
      <c r="C70" s="34" t="s">
        <v>107</v>
      </c>
    </row>
    <row r="71" spans="2:3" ht="20.100000000000001" customHeight="1">
      <c r="C71" s="34" t="s">
        <v>108</v>
      </c>
    </row>
    <row r="72" spans="2:3" ht="20.100000000000001" customHeight="1">
      <c r="C72" s="36"/>
    </row>
    <row r="73" spans="2:3" ht="20.100000000000001" customHeight="1">
      <c r="C73" s="33" t="s">
        <v>109</v>
      </c>
    </row>
    <row r="74" spans="2:3" ht="20.100000000000001" customHeight="1">
      <c r="C74" s="34" t="s">
        <v>110</v>
      </c>
    </row>
    <row r="75" spans="2:3" ht="20.100000000000001" customHeight="1">
      <c r="C75" s="34" t="s">
        <v>111</v>
      </c>
    </row>
    <row r="76" spans="2:3" ht="20.100000000000001" customHeight="1">
      <c r="C76" s="34" t="s">
        <v>112</v>
      </c>
    </row>
    <row r="77" spans="2:3" ht="20.100000000000001" customHeight="1">
      <c r="C77" s="34" t="s">
        <v>113</v>
      </c>
    </row>
    <row r="78" spans="2:3" ht="20.100000000000001" customHeight="1">
      <c r="C78" s="34" t="s">
        <v>114</v>
      </c>
    </row>
    <row r="79" spans="2:3" ht="20.100000000000001" customHeight="1">
      <c r="C79" s="34" t="s">
        <v>115</v>
      </c>
    </row>
    <row r="80" spans="2:3" ht="20.100000000000001" customHeight="1">
      <c r="C80" s="34" t="s">
        <v>116</v>
      </c>
    </row>
    <row r="81" spans="3:3" ht="20.100000000000001" customHeight="1">
      <c r="C81" s="34" t="s">
        <v>117</v>
      </c>
    </row>
    <row r="82" spans="3:3" ht="20.100000000000001" customHeight="1">
      <c r="C82" s="34" t="s">
        <v>118</v>
      </c>
    </row>
    <row r="83" spans="3:3" ht="20.100000000000001" customHeight="1">
      <c r="C83" s="34" t="s">
        <v>119</v>
      </c>
    </row>
    <row r="84" spans="3:3" ht="20.100000000000001" customHeight="1">
      <c r="C84" s="34" t="s">
        <v>120</v>
      </c>
    </row>
    <row r="85" spans="3:3" ht="20.100000000000001" customHeight="1">
      <c r="C85" s="36"/>
    </row>
    <row r="86" spans="3:3" ht="20.100000000000001" customHeight="1">
      <c r="C86" s="33" t="s">
        <v>121</v>
      </c>
    </row>
    <row r="87" spans="3:3" ht="20.100000000000001" customHeight="1">
      <c r="C87" s="34" t="s">
        <v>122</v>
      </c>
    </row>
    <row r="88" spans="3:3" ht="20.100000000000001" customHeight="1">
      <c r="C88" s="34" t="s">
        <v>123</v>
      </c>
    </row>
    <row r="89" spans="3:3" ht="20.100000000000001" customHeight="1">
      <c r="C89" s="34" t="s">
        <v>124</v>
      </c>
    </row>
    <row r="90" spans="3:3" ht="20.100000000000001" customHeight="1">
      <c r="C90" s="34" t="s">
        <v>125</v>
      </c>
    </row>
    <row r="91" spans="3:3" ht="20.100000000000001" customHeight="1">
      <c r="C91" s="34" t="s">
        <v>126</v>
      </c>
    </row>
    <row r="92" spans="3:3" ht="20.100000000000001" customHeight="1">
      <c r="C92" s="34" t="s">
        <v>127</v>
      </c>
    </row>
    <row r="93" spans="3:3" ht="20.100000000000001" customHeight="1">
      <c r="C93" s="36"/>
    </row>
    <row r="94" spans="3:3" ht="20.100000000000001" customHeight="1">
      <c r="C94" s="33" t="s">
        <v>128</v>
      </c>
    </row>
    <row r="95" spans="3:3" ht="20.100000000000001" customHeight="1">
      <c r="C95" s="34" t="s">
        <v>129</v>
      </c>
    </row>
    <row r="96" spans="3:3" ht="20.100000000000001" customHeight="1">
      <c r="C96" s="34" t="s">
        <v>130</v>
      </c>
    </row>
    <row r="97" spans="2:3" ht="20.100000000000001" customHeight="1">
      <c r="C97" s="34" t="s">
        <v>131</v>
      </c>
    </row>
    <row r="99" spans="2:3" ht="20.100000000000001" customHeight="1">
      <c r="B99" s="35" t="s">
        <v>133</v>
      </c>
    </row>
    <row r="100" spans="2:3" ht="20.100000000000001" customHeight="1">
      <c r="C100" s="33" t="s">
        <v>134</v>
      </c>
    </row>
    <row r="101" spans="2:3" ht="20.100000000000001" customHeight="1">
      <c r="C101" s="34" t="s">
        <v>119</v>
      </c>
    </row>
    <row r="102" spans="2:3" ht="20.100000000000001" customHeight="1">
      <c r="C102" s="34" t="s">
        <v>135</v>
      </c>
    </row>
    <row r="103" spans="2:3" ht="20.100000000000001" customHeight="1">
      <c r="C103" s="36"/>
    </row>
    <row r="104" spans="2:3" ht="20.100000000000001" customHeight="1">
      <c r="C104" s="33" t="s">
        <v>136</v>
      </c>
    </row>
    <row r="105" spans="2:3" ht="20.100000000000001" customHeight="1">
      <c r="C105" s="34" t="s">
        <v>137</v>
      </c>
    </row>
    <row r="106" spans="2:3" ht="20.100000000000001" customHeight="1">
      <c r="C106" s="36"/>
    </row>
    <row r="107" spans="2:3" ht="20.100000000000001" customHeight="1">
      <c r="C107" s="33" t="s">
        <v>138</v>
      </c>
    </row>
    <row r="108" spans="2:3" ht="20.100000000000001" customHeight="1">
      <c r="C108" s="34" t="s">
        <v>139</v>
      </c>
    </row>
    <row r="109" spans="2:3" ht="20.100000000000001" customHeight="1">
      <c r="C109" s="34" t="s">
        <v>140</v>
      </c>
    </row>
    <row r="110" spans="2:3" ht="20.100000000000001" customHeight="1">
      <c r="C110" s="34" t="s">
        <v>141</v>
      </c>
    </row>
    <row r="111" spans="2:3" ht="20.100000000000001" customHeight="1">
      <c r="C111" s="36"/>
    </row>
    <row r="112" spans="2:3" ht="20.100000000000001" customHeight="1">
      <c r="C112" s="33" t="s">
        <v>142</v>
      </c>
    </row>
    <row r="113" spans="2:3" ht="20.100000000000001" customHeight="1">
      <c r="C113" s="34" t="s">
        <v>143</v>
      </c>
    </row>
    <row r="115" spans="2:3" ht="20.100000000000001" customHeight="1">
      <c r="B115" s="35" t="s">
        <v>145</v>
      </c>
    </row>
    <row r="116" spans="2:3" ht="20.100000000000001" customHeight="1">
      <c r="C116" s="33" t="s">
        <v>146</v>
      </c>
    </row>
    <row r="117" spans="2:3" ht="20.100000000000001" customHeight="1">
      <c r="C117" s="34" t="s">
        <v>147</v>
      </c>
    </row>
    <row r="118" spans="2:3" ht="20.100000000000001" customHeight="1">
      <c r="C118" s="69" t="s">
        <v>1772</v>
      </c>
    </row>
    <row r="119" spans="2:3" ht="20.100000000000001" customHeight="1">
      <c r="C119" s="34" t="s">
        <v>148</v>
      </c>
    </row>
    <row r="120" spans="2:3" ht="20.100000000000001" customHeight="1">
      <c r="C120" s="69" t="s">
        <v>1772</v>
      </c>
    </row>
    <row r="121" spans="2:3" ht="20.100000000000001" customHeight="1">
      <c r="C121" s="34" t="s">
        <v>149</v>
      </c>
    </row>
    <row r="122" spans="2:3" ht="20.100000000000001" customHeight="1">
      <c r="C122" s="69" t="s">
        <v>1772</v>
      </c>
    </row>
    <row r="123" spans="2:3" ht="20.100000000000001" customHeight="1">
      <c r="C123" s="34" t="s">
        <v>150</v>
      </c>
    </row>
    <row r="124" spans="2:3" ht="20.100000000000001" customHeight="1">
      <c r="C124" s="69" t="s">
        <v>1772</v>
      </c>
    </row>
    <row r="125" spans="2:3" ht="20.100000000000001" customHeight="1">
      <c r="C125" s="36"/>
    </row>
    <row r="126" spans="2:3" ht="20.100000000000001" customHeight="1">
      <c r="C126" s="33" t="s">
        <v>151</v>
      </c>
    </row>
    <row r="127" spans="2:3" ht="20.100000000000001" customHeight="1">
      <c r="C127" s="34" t="s">
        <v>152</v>
      </c>
    </row>
    <row r="128" spans="2:3" ht="20.100000000000001" customHeight="1">
      <c r="C128" s="34" t="s">
        <v>153</v>
      </c>
    </row>
    <row r="129" spans="2:3" ht="20.100000000000001" customHeight="1">
      <c r="C129" s="34" t="s">
        <v>154</v>
      </c>
    </row>
    <row r="131" spans="2:3" ht="20.100000000000001" customHeight="1">
      <c r="B131" s="35" t="s">
        <v>156</v>
      </c>
    </row>
    <row r="132" spans="2:3" ht="20.100000000000001" customHeight="1">
      <c r="C132" s="33" t="s">
        <v>157</v>
      </c>
    </row>
    <row r="133" spans="2:3" ht="20.100000000000001" customHeight="1">
      <c r="C133" s="34" t="s">
        <v>158</v>
      </c>
    </row>
    <row r="134" spans="2:3" ht="20.100000000000001" customHeight="1">
      <c r="C134" s="34" t="s">
        <v>159</v>
      </c>
    </row>
    <row r="135" spans="2:3" ht="20.100000000000001" customHeight="1">
      <c r="C135" s="34" t="s">
        <v>160</v>
      </c>
    </row>
    <row r="136" spans="2:3" ht="20.100000000000001" customHeight="1">
      <c r="C136" s="34" t="s">
        <v>161</v>
      </c>
    </row>
    <row r="137" spans="2:3" ht="20.100000000000001" customHeight="1">
      <c r="C137" s="34" t="s">
        <v>162</v>
      </c>
    </row>
    <row r="138" spans="2:3" ht="20.100000000000001" customHeight="1">
      <c r="C138" s="34" t="s">
        <v>163</v>
      </c>
    </row>
    <row r="139" spans="2:3" ht="20.100000000000001" customHeight="1">
      <c r="C139" s="34" t="s">
        <v>164</v>
      </c>
    </row>
    <row r="140" spans="2:3" ht="20.100000000000001" customHeight="1">
      <c r="C140" s="34" t="s">
        <v>165</v>
      </c>
    </row>
    <row r="141" spans="2:3" ht="20.100000000000001" customHeight="1">
      <c r="C141" s="36"/>
    </row>
    <row r="142" spans="2:3" ht="20.100000000000001" customHeight="1">
      <c r="C142" s="33" t="s">
        <v>166</v>
      </c>
    </row>
    <row r="144" spans="2:3" ht="20.100000000000001" customHeight="1">
      <c r="B144" s="35" t="s">
        <v>168</v>
      </c>
    </row>
    <row r="145" spans="2:3" ht="20.100000000000001" customHeight="1">
      <c r="C145" s="33" t="s">
        <v>169</v>
      </c>
    </row>
    <row r="146" spans="2:3" ht="20.100000000000001" customHeight="1">
      <c r="C146" s="34" t="s">
        <v>170</v>
      </c>
    </row>
    <row r="147" spans="2:3" ht="20.100000000000001" customHeight="1">
      <c r="C147" s="34" t="s">
        <v>171</v>
      </c>
    </row>
    <row r="148" spans="2:3" ht="20.100000000000001" customHeight="1">
      <c r="C148" s="34" t="s">
        <v>172</v>
      </c>
    </row>
    <row r="150" spans="2:3" ht="20.100000000000001" customHeight="1">
      <c r="B150" s="35" t="s">
        <v>176</v>
      </c>
    </row>
    <row r="151" spans="2:3" ht="20.100000000000001" customHeight="1">
      <c r="C151" s="40" t="s">
        <v>174</v>
      </c>
    </row>
  </sheetData>
  <phoneticPr fontId="1" type="noConversion"/>
  <hyperlinks>
    <hyperlink ref="D1" location="_1월_근무일지" display="1월 근무일지"/>
    <hyperlink ref="E1" location="_1월_근무달력" display="1월 근무 달력"/>
    <hyperlink ref="F1" location="_1월_일자별_세부내용" display="1월 일자별 세부내용"/>
    <hyperlink ref="E30" location="_18.1.23" display="_18.1.23"/>
    <hyperlink ref="F30" location="_18.1.24" display="_18.1.24"/>
    <hyperlink ref="G30" location="_18.1.25" display="_18.1.25"/>
    <hyperlink ref="H30" location="_18.1.26" display="_18.1.26"/>
    <hyperlink ref="D35" location="_18.1.29" display="_18.1.29"/>
    <hyperlink ref="E35" location="_18.1.30" display="_18.1.30"/>
    <hyperlink ref="F35" location="_18.1.31" display="_18.1.31"/>
    <hyperlink ref="C1" location="개요!A1" display="개요"/>
  </hyperlink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437"/>
  <sheetViews>
    <sheetView showGridLines="0" zoomScaleNormal="100" workbookViewId="0">
      <pane ySplit="1" topLeftCell="A424" activePane="bottomLeft" state="frozen"/>
      <selection pane="bottomLeft" activeCell="C437" sqref="C437"/>
    </sheetView>
  </sheetViews>
  <sheetFormatPr defaultRowHeight="20.100000000000001" customHeight="1"/>
  <cols>
    <col min="1" max="1" width="2.125" style="3" customWidth="1"/>
    <col min="2" max="2" width="9" style="3"/>
    <col min="3" max="9" width="25.625" style="3" customWidth="1"/>
    <col min="10" max="16384" width="9" style="3"/>
  </cols>
  <sheetData>
    <row r="1" spans="2:6" s="2" customFormat="1" ht="16.5" customHeight="1">
      <c r="C1" s="37" t="s">
        <v>1755</v>
      </c>
      <c r="D1" s="37" t="s">
        <v>66</v>
      </c>
      <c r="E1" s="37" t="s">
        <v>67</v>
      </c>
      <c r="F1" s="37" t="s">
        <v>61</v>
      </c>
    </row>
    <row r="2" spans="2:6" s="6" customFormat="1" ht="9" customHeight="1"/>
    <row r="3" spans="2:6" s="5" customFormat="1" ht="36.75" customHeight="1">
      <c r="B3" s="41" t="s">
        <v>63</v>
      </c>
    </row>
    <row r="4" spans="2:6" ht="20.100000000000001" customHeight="1">
      <c r="B4" s="7"/>
    </row>
    <row r="5" spans="2:6" ht="20.100000000000001" customHeight="1">
      <c r="B5" s="7" t="s">
        <v>882</v>
      </c>
    </row>
    <row r="6" spans="2:6" ht="20.100000000000001" customHeight="1">
      <c r="B6" s="7"/>
      <c r="C6" s="51" t="s">
        <v>887</v>
      </c>
    </row>
    <row r="7" spans="2:6" ht="20.100000000000001" customHeight="1">
      <c r="B7" s="7"/>
      <c r="C7" s="51" t="s">
        <v>888</v>
      </c>
    </row>
    <row r="8" spans="2:6" ht="20.100000000000001" customHeight="1">
      <c r="B8" s="7"/>
      <c r="C8" s="51" t="s">
        <v>885</v>
      </c>
    </row>
    <row r="9" spans="2:6" ht="20.100000000000001" customHeight="1">
      <c r="B9" s="7"/>
      <c r="C9" s="51" t="s">
        <v>889</v>
      </c>
    </row>
    <row r="10" spans="2:6" ht="20.100000000000001" customHeight="1">
      <c r="B10" s="7"/>
      <c r="C10" s="51" t="s">
        <v>892</v>
      </c>
    </row>
    <row r="11" spans="2:6" ht="20.100000000000001" customHeight="1">
      <c r="B11" s="7"/>
      <c r="C11" s="51" t="s">
        <v>890</v>
      </c>
    </row>
    <row r="12" spans="2:6" ht="20.100000000000001" customHeight="1">
      <c r="B12" s="7"/>
      <c r="C12" s="51" t="s">
        <v>893</v>
      </c>
    </row>
    <row r="13" spans="2:6" ht="20.100000000000001" customHeight="1">
      <c r="B13" s="7"/>
      <c r="C13" s="51" t="s">
        <v>891</v>
      </c>
    </row>
    <row r="14" spans="2:6" ht="20.100000000000001" customHeight="1">
      <c r="B14" s="7"/>
      <c r="C14" s="51" t="s">
        <v>1661</v>
      </c>
    </row>
    <row r="15" spans="2:6" ht="20.100000000000001" customHeight="1">
      <c r="B15" s="7"/>
      <c r="C15" s="51"/>
    </row>
    <row r="16" spans="2:6" s="5" customFormat="1" ht="36.75" customHeight="1">
      <c r="B16" s="41" t="s">
        <v>64</v>
      </c>
    </row>
    <row r="18" spans="2:9" ht="20.100000000000001" customHeight="1">
      <c r="B18" s="11"/>
      <c r="C18" s="11" t="s">
        <v>1</v>
      </c>
      <c r="D18" s="11" t="s">
        <v>3</v>
      </c>
      <c r="E18" s="11" t="s">
        <v>5</v>
      </c>
      <c r="F18" s="11" t="s">
        <v>7</v>
      </c>
      <c r="G18" s="11" t="s">
        <v>9</v>
      </c>
      <c r="H18" s="11" t="s">
        <v>11</v>
      </c>
      <c r="I18" s="11" t="s">
        <v>13</v>
      </c>
    </row>
    <row r="19" spans="2:9" ht="16.5" customHeight="1">
      <c r="B19" s="8" t="s">
        <v>27</v>
      </c>
      <c r="C19" s="8"/>
      <c r="D19" s="8"/>
      <c r="E19" s="8"/>
      <c r="F19" s="8"/>
      <c r="G19" s="47">
        <v>1</v>
      </c>
      <c r="H19" s="47">
        <v>2</v>
      </c>
      <c r="I19" s="8">
        <v>3</v>
      </c>
    </row>
    <row r="20" spans="2:9" s="9" customFormat="1" ht="11.1" customHeight="1">
      <c r="B20" s="10" t="s">
        <v>18</v>
      </c>
      <c r="C20" s="10" t="str">
        <f>IFERROR(IF(HLOOKUP(C19,근태내용!$K$12:$AL$18,3,FALSE) = 0,"",HLOOKUP(C19,근태내용!$K$12:$AL$18,3,FALSE)),"")</f>
        <v/>
      </c>
      <c r="D20" s="10" t="str">
        <f>IFERROR(IF(HLOOKUP(D19,근태내용!$K$12:$AL$18,3,FALSE) = 0,"",HLOOKUP(D19,근태내용!$K$12:$AL$18,3,FALSE)),"")</f>
        <v/>
      </c>
      <c r="E20" s="10" t="str">
        <f>IFERROR(IF(HLOOKUP(E19,근태내용!$K$12:$AL$18,3,FALSE) = 0,"",HLOOKUP(E19,근태내용!$K$12:$AL$18,3,FALSE)),"")</f>
        <v/>
      </c>
      <c r="F20" s="10" t="str">
        <f>IFERROR(IF(HLOOKUP(F19,근태내용!$K$12:$AL$18,3,FALSE) = 0,"",HLOOKUP(F19,근태내용!$K$12:$AL$18,3,FALSE)),"")</f>
        <v/>
      </c>
      <c r="G20" s="10">
        <f>IFERROR(IF(HLOOKUP(G19,근태내용!$K$12:$AL$18,3,FALSE) = 0,"",HLOOKUP(G19,근태내용!$K$12:$AL$18,3,FALSE)),"")</f>
        <v>0.41666666666666669</v>
      </c>
      <c r="H20" s="10">
        <f>IFERROR(IF(HLOOKUP(H19,근태내용!$K$12:$AL$18,3,FALSE) = 0,"",HLOOKUP(H19,근태내용!$K$12:$AL$18,3,FALSE)),"")</f>
        <v>0.41250000000000003</v>
      </c>
      <c r="I20" s="10" t="str">
        <f>IFERROR(IF(HLOOKUP(I19,근태내용!$K$12:$AL$18,3,FALSE) = 0,"",HLOOKUP(I19,근태내용!$K$12:$AL$18,3,FALSE)),"")</f>
        <v/>
      </c>
    </row>
    <row r="21" spans="2:9" s="9" customFormat="1" ht="11.1" customHeight="1">
      <c r="B21" s="10" t="s">
        <v>28</v>
      </c>
      <c r="C21" s="10" t="str">
        <f>IFERROR(IF(HLOOKUP(C19,근태내용!$K$12:$AL$18,4,FALSE) = 0,"",HLOOKUP(C19,근태내용!$K$12:$AL$18,4,FALSE)),"")</f>
        <v/>
      </c>
      <c r="D21" s="10" t="str">
        <f>IFERROR(IF(HLOOKUP(D19,근태내용!$K$12:$AL$18,4,FALSE) = 0,"",HLOOKUP(D19,근태내용!$K$12:$AL$18,4,FALSE)),"")</f>
        <v/>
      </c>
      <c r="E21" s="10" t="str">
        <f>IFERROR(IF(HLOOKUP(E19,근태내용!$K$12:$AL$18,4,FALSE) = 0,"",HLOOKUP(E19,근태내용!$K$12:$AL$18,4,FALSE)),"")</f>
        <v/>
      </c>
      <c r="F21" s="10" t="str">
        <f>IFERROR(IF(HLOOKUP(F19,근태내용!$K$12:$AL$18,4,FALSE) = 0,"",HLOOKUP(F19,근태내용!$K$12:$AL$18,4,FALSE)),"")</f>
        <v/>
      </c>
      <c r="G21" s="10">
        <f>IFERROR(IF(HLOOKUP(G19,근태내용!$K$12:$AL$18,4,FALSE) = 0,"",HLOOKUP(G19,근태내용!$K$12:$AL$18,4,FALSE)),"")</f>
        <v>0.9375</v>
      </c>
      <c r="H21" s="10">
        <f>IFERROR(IF(HLOOKUP(H19,근태내용!$K$12:$AL$18,4,FALSE) = 0,"",HLOOKUP(H19,근태내용!$K$12:$AL$18,4,FALSE)),"")</f>
        <v>0.81944444444444453</v>
      </c>
      <c r="I21" s="10" t="str">
        <f>IFERROR(IF(HLOOKUP(I19,근태내용!$K$12:$AL$18,4,FALSE) = 0,"",HLOOKUP(I19,근태내용!$K$12:$AL$18,4,FALSE)),"")</f>
        <v/>
      </c>
    </row>
    <row r="22" spans="2:9" s="9" customFormat="1" ht="11.1" customHeight="1">
      <c r="B22" s="29" t="s">
        <v>15</v>
      </c>
      <c r="C22" s="30" t="str">
        <f>IFERROR(IF(HLOOKUP(C19,근태내용!$K$12:$AL$18,5,FALSE) = 0,"",HLOOKUP(C19,근태내용!$K$12:$AL$18,5,FALSE)),"")</f>
        <v/>
      </c>
      <c r="D22" s="30" t="str">
        <f>IFERROR(IF(HLOOKUP(D19,근태내용!$K$12:$AL$18,5,FALSE) = 0,"",HLOOKUP(D19,근태내용!$K$12:$AL$18,5,FALSE)),"")</f>
        <v/>
      </c>
      <c r="E22" s="30" t="str">
        <f>IFERROR(IF(HLOOKUP(E19,근태내용!$K$12:$AL$18,5,FALSE) = 0,"",HLOOKUP(E19,근태내용!$K$12:$AL$18,5,FALSE)),"")</f>
        <v/>
      </c>
      <c r="F22" s="30" t="str">
        <f>IFERROR(IF(HLOOKUP(F19,근태내용!$K$12:$AL$18,5,FALSE) = 0,"",HLOOKUP(F19,근태내용!$K$12:$AL$18,5,FALSE)),"")</f>
        <v/>
      </c>
      <c r="G22" s="30">
        <f>IFERROR(IF(HLOOKUP(G19,근태내용!$K$12:$AL$18,5,FALSE) = 0,"",HLOOKUP(G19,근태내용!$K$12:$AL$18,5,FALSE)),"")</f>
        <v>0.52083333333333326</v>
      </c>
      <c r="H22" s="30">
        <f>IFERROR(IF(HLOOKUP(H19,근태내용!$K$12:$AL$18,5,FALSE) = 0,"",HLOOKUP(H19,근태내용!$K$12:$AL$18,5,FALSE)),"")</f>
        <v>0.4069444444444445</v>
      </c>
      <c r="I22" s="30" t="str">
        <f>IFERROR(IF(HLOOKUP(I19,근태내용!$K$12:$AL$18,5,FALSE) = 0,"",HLOOKUP(I19,근태내용!$K$12:$AL$18,5,FALSE)),"")</f>
        <v/>
      </c>
    </row>
    <row r="23" spans="2:9" ht="99.95" customHeight="1">
      <c r="B23" s="4" t="s">
        <v>16</v>
      </c>
      <c r="C23" s="43"/>
      <c r="D23" s="43"/>
      <c r="E23" s="43"/>
      <c r="F23" s="43"/>
      <c r="G23" s="43" t="s">
        <v>178</v>
      </c>
      <c r="H23" s="43" t="s">
        <v>179</v>
      </c>
      <c r="I23" s="43"/>
    </row>
    <row r="24" spans="2:9" ht="16.5" customHeight="1">
      <c r="B24" s="8" t="s">
        <v>29</v>
      </c>
      <c r="C24" s="8">
        <v>4</v>
      </c>
      <c r="D24" s="47">
        <v>5</v>
      </c>
      <c r="E24" s="47">
        <v>6</v>
      </c>
      <c r="F24" s="47">
        <v>7</v>
      </c>
      <c r="G24" s="47">
        <v>8</v>
      </c>
      <c r="H24" s="47">
        <v>9</v>
      </c>
      <c r="I24" s="8">
        <v>10</v>
      </c>
    </row>
    <row r="25" spans="2:9" s="9" customFormat="1" ht="11.1" customHeight="1">
      <c r="B25" s="10" t="s">
        <v>30</v>
      </c>
      <c r="C25" s="10" t="str">
        <f>IFERROR(IF(HLOOKUP(C24,근태내용!$K$12:$AL$18,3,FALSE) = 0,"",HLOOKUP(C24,근태내용!$K$12:$AL$18,3,FALSE)),"")</f>
        <v/>
      </c>
      <c r="D25" s="10">
        <f>IFERROR(IF(HLOOKUP(D24,근태내용!$K$12:$AL$18,3,FALSE) = 0,"",HLOOKUP(D24,근태내용!$K$12:$AL$18,3,FALSE)),"")</f>
        <v>0.40972222222222227</v>
      </c>
      <c r="E25" s="10">
        <f>IFERROR(IF(HLOOKUP(E24,근태내용!$K$12:$AL$18,3,FALSE) = 0,"",HLOOKUP(E24,근태내용!$K$12:$AL$18,3,FALSE)),"")</f>
        <v>0.40972222222222227</v>
      </c>
      <c r="F25" s="10">
        <f>IFERROR(IF(HLOOKUP(F24,근태내용!$K$12:$AL$18,3,FALSE) = 0,"",HLOOKUP(F24,근태내용!$K$12:$AL$18,3,FALSE)),"")</f>
        <v>0.41319444444444442</v>
      </c>
      <c r="G25" s="10">
        <f>IFERROR(IF(HLOOKUP(G24,근태내용!$K$12:$AL$18,3,FALSE) = 0,"",HLOOKUP(G24,근태내용!$K$12:$AL$18,3,FALSE)),"")</f>
        <v>0.41319444444444442</v>
      </c>
      <c r="H25" s="10">
        <f>IFERROR(IF(HLOOKUP(H24,근태내용!$K$12:$AL$18,3,FALSE) = 0,"",HLOOKUP(H24,근태내용!$K$12:$AL$18,3,FALSE)),"")</f>
        <v>0.41319444444444442</v>
      </c>
      <c r="I25" s="10" t="str">
        <f>IFERROR(IF(HLOOKUP(I24,근태내용!$K$12:$AL$18,3,FALSE) = 0,"",HLOOKUP(I24,근태내용!$K$12:$AL$18,3,FALSE)),"")</f>
        <v/>
      </c>
    </row>
    <row r="26" spans="2:9" s="9" customFormat="1" ht="11.1" customHeight="1">
      <c r="B26" s="10" t="s">
        <v>31</v>
      </c>
      <c r="C26" s="10" t="str">
        <f>IFERROR(IF(HLOOKUP(C24,근태내용!$K$12:$AL$18,4,FALSE) = 0,"",HLOOKUP(C24,근태내용!$K$12:$AL$18,4,FALSE)),"")</f>
        <v/>
      </c>
      <c r="D26" s="10">
        <f>IFERROR(IF(HLOOKUP(D24,근태내용!$K$12:$AL$18,4,FALSE) = 0,"",HLOOKUP(D24,근태내용!$K$12:$AL$18,4,FALSE)),"")</f>
        <v>0.97916666666666663</v>
      </c>
      <c r="E26" s="10">
        <f>IFERROR(IF(HLOOKUP(E24,근태내용!$K$12:$AL$18,4,FALSE) = 0,"",HLOOKUP(E24,근태내용!$K$12:$AL$18,4,FALSE)),"")</f>
        <v>0.97916666666666663</v>
      </c>
      <c r="F26" s="10">
        <f>IFERROR(IF(HLOOKUP(F24,근태내용!$K$12:$AL$18,4,FALSE) = 0,"",HLOOKUP(F24,근태내용!$K$12:$AL$18,4,FALSE)),"")</f>
        <v>0.83819444444444446</v>
      </c>
      <c r="G26" s="10">
        <f>IFERROR(IF(HLOOKUP(G24,근태내용!$K$12:$AL$18,4,FALSE) = 0,"",HLOOKUP(G24,근태내용!$K$12:$AL$18,4,FALSE)),"")</f>
        <v>0.97916666666666663</v>
      </c>
      <c r="H26" s="10">
        <f>IFERROR(IF(HLOOKUP(H24,근태내용!$K$12:$AL$18,4,FALSE) = 0,"",HLOOKUP(H24,근태내용!$K$12:$AL$18,4,FALSE)),"")</f>
        <v>0.9375</v>
      </c>
      <c r="I26" s="10" t="str">
        <f>IFERROR(IF(HLOOKUP(I24,근태내용!$K$12:$AL$18,4,FALSE) = 0,"",HLOOKUP(I24,근태내용!$K$12:$AL$18,4,FALSE)),"")</f>
        <v/>
      </c>
    </row>
    <row r="27" spans="2:9" s="9" customFormat="1" ht="11.1" customHeight="1">
      <c r="B27" s="29" t="s">
        <v>15</v>
      </c>
      <c r="C27" s="30" t="str">
        <f>IFERROR(IF(HLOOKUP(C24,근태내용!$K$12:$AL$18,5,FALSE) = 0,"",HLOOKUP(C24,근태내용!$K$12:$AL$18,5,FALSE)),"")</f>
        <v/>
      </c>
      <c r="D27" s="30">
        <f>IFERROR(IF(HLOOKUP(D24,근태내용!$K$12:$AL$18,5,FALSE) = 0,"",HLOOKUP(D24,근태내용!$K$12:$AL$18,5,FALSE)),"")</f>
        <v>0.56944444444444442</v>
      </c>
      <c r="E27" s="30">
        <f>IFERROR(IF(HLOOKUP(E24,근태내용!$K$12:$AL$18,5,FALSE) = 0,"",HLOOKUP(E24,근태내용!$K$12:$AL$18,5,FALSE)),"")</f>
        <v>0.56944444444444442</v>
      </c>
      <c r="F27" s="30">
        <f>IFERROR(IF(HLOOKUP(F24,근태내용!$K$12:$AL$18,5,FALSE) = 0,"",HLOOKUP(F24,근태내용!$K$12:$AL$18,5,FALSE)),"")</f>
        <v>0.42500000000000004</v>
      </c>
      <c r="G27" s="30">
        <f>IFERROR(IF(HLOOKUP(G24,근태내용!$K$12:$AL$18,5,FALSE) = 0,"",HLOOKUP(G24,근태내용!$K$12:$AL$18,5,FALSE)),"")</f>
        <v>0.56597222222222221</v>
      </c>
      <c r="H27" s="30">
        <f>IFERROR(IF(HLOOKUP(H24,근태내용!$K$12:$AL$18,5,FALSE) = 0,"",HLOOKUP(H24,근태내용!$K$12:$AL$18,5,FALSE)),"")</f>
        <v>0.52430555555555558</v>
      </c>
      <c r="I27" s="30" t="str">
        <f>IFERROR(IF(HLOOKUP(I24,근태내용!$K$12:$AL$18,5,FALSE) = 0,"",HLOOKUP(I24,근태내용!$K$12:$AL$18,5,FALSE)),"")</f>
        <v/>
      </c>
    </row>
    <row r="28" spans="2:9" ht="99.95" customHeight="1">
      <c r="B28" s="4" t="s">
        <v>16</v>
      </c>
      <c r="C28" s="43"/>
      <c r="D28" s="43" t="s">
        <v>201</v>
      </c>
      <c r="E28" s="43" t="s">
        <v>222</v>
      </c>
      <c r="F28" s="43" t="s">
        <v>241</v>
      </c>
      <c r="G28" s="43" t="s">
        <v>240</v>
      </c>
      <c r="H28" s="43" t="s">
        <v>272</v>
      </c>
      <c r="I28" s="43"/>
    </row>
    <row r="29" spans="2:9" ht="16.5" customHeight="1">
      <c r="B29" s="8" t="s">
        <v>32</v>
      </c>
      <c r="C29" s="47">
        <v>11</v>
      </c>
      <c r="D29" s="47">
        <v>12</v>
      </c>
      <c r="E29" s="47">
        <v>13</v>
      </c>
      <c r="F29" s="47">
        <v>14</v>
      </c>
      <c r="G29" s="8">
        <v>15</v>
      </c>
      <c r="H29" s="8">
        <v>16</v>
      </c>
      <c r="I29" s="8">
        <v>17</v>
      </c>
    </row>
    <row r="30" spans="2:9" s="9" customFormat="1" ht="11.1" customHeight="1">
      <c r="B30" s="10" t="s">
        <v>33</v>
      </c>
      <c r="C30" s="10">
        <f>IFERROR(IF(HLOOKUP(C29,근태내용!$K$12:$AL$18,3,FALSE) = 0,"",HLOOKUP(C29,근태내용!$K$12:$AL$18,3,FALSE)),"")</f>
        <v>0.4465277777777778</v>
      </c>
      <c r="D30" s="10">
        <f>IFERROR(IF(HLOOKUP(D29,근태내용!$K$12:$AL$18,3,FALSE) = 0,"",HLOOKUP(D29,근태내용!$K$12:$AL$18,3,FALSE)),"")</f>
        <v>0.44444444444444442</v>
      </c>
      <c r="E30" s="10">
        <f>IFERROR(IF(HLOOKUP(E29,근태내용!$K$12:$AL$18,3,FALSE) = 0,"",HLOOKUP(E29,근태내용!$K$12:$AL$18,3,FALSE)),"")</f>
        <v>0.56944444444444442</v>
      </c>
      <c r="F30" s="10">
        <f>IFERROR(IF(HLOOKUP(F29,근태내용!$K$12:$AL$18,3,FALSE) = 0,"",HLOOKUP(F29,근태내용!$K$12:$AL$18,3,FALSE)),"")</f>
        <v>0.43055555555555558</v>
      </c>
      <c r="G30" s="10" t="str">
        <f>IFERROR(IF(HLOOKUP(G29,근태내용!$K$12:$AL$18,3,FALSE) = 0,"",HLOOKUP(G29,근태내용!$K$12:$AL$18,3,FALSE)),"")</f>
        <v/>
      </c>
      <c r="H30" s="10" t="str">
        <f>IFERROR(IF(HLOOKUP(H29,근태내용!$K$12:$AL$18,3,FALSE) = 0,"",HLOOKUP(H29,근태내용!$K$12:$AL$18,3,FALSE)),"")</f>
        <v/>
      </c>
      <c r="I30" s="10" t="str">
        <f>IFERROR(IF(HLOOKUP(I29,근태내용!$K$12:$AL$18,3,FALSE) = 0,"",HLOOKUP(I29,근태내용!$K$12:$AL$18,3,FALSE)),"")</f>
        <v/>
      </c>
    </row>
    <row r="31" spans="2:9" s="9" customFormat="1" ht="11.1" customHeight="1">
      <c r="B31" s="10" t="s">
        <v>34</v>
      </c>
      <c r="C31" s="10">
        <f>IFERROR(IF(HLOOKUP(C29,근태내용!$K$12:$AL$18,4,FALSE) = 0,"",HLOOKUP(C29,근태내용!$K$12:$AL$18,4,FALSE)),"")</f>
        <v>9.5138888888888884E-2</v>
      </c>
      <c r="D31" s="10">
        <f>IFERROR(IF(HLOOKUP(D29,근태내용!$K$12:$AL$18,4,FALSE) = 0,"",HLOOKUP(D29,근태내용!$K$12:$AL$18,4,FALSE)),"")</f>
        <v>0.16666666666666666</v>
      </c>
      <c r="E31" s="10">
        <f>IFERROR(IF(HLOOKUP(E29,근태내용!$K$12:$AL$18,4,FALSE) = 0,"",HLOOKUP(E29,근태내용!$K$12:$AL$18,4,FALSE)),"")</f>
        <v>9.0277777777777776E-2</v>
      </c>
      <c r="F31" s="10">
        <f>IFERROR(IF(HLOOKUP(F29,근태내용!$K$12:$AL$18,4,FALSE) = 0,"",HLOOKUP(F29,근태내용!$K$12:$AL$18,4,FALSE)),"")</f>
        <v>0.8125</v>
      </c>
      <c r="G31" s="10" t="str">
        <f>IFERROR(IF(HLOOKUP(G29,근태내용!$K$12:$AL$18,4,FALSE) = 0,"",HLOOKUP(G29,근태내용!$K$12:$AL$18,4,FALSE)),"")</f>
        <v/>
      </c>
      <c r="H31" s="10" t="str">
        <f>IFERROR(IF(HLOOKUP(H29,근태내용!$K$12:$AL$18,4,FALSE) = 0,"",HLOOKUP(H29,근태내용!$K$12:$AL$18,4,FALSE)),"")</f>
        <v/>
      </c>
      <c r="I31" s="10" t="str">
        <f>IFERROR(IF(HLOOKUP(I29,근태내용!$K$12:$AL$18,4,FALSE) = 0,"",HLOOKUP(I29,근태내용!$K$12:$AL$18,4,FALSE)),"")</f>
        <v/>
      </c>
    </row>
    <row r="32" spans="2:9" s="9" customFormat="1" ht="11.1" customHeight="1">
      <c r="B32" s="29" t="s">
        <v>15</v>
      </c>
      <c r="C32" s="30">
        <f>IFERROR(IF(HLOOKUP(C29,근태내용!$K$12:$AL$18,5,FALSE) = 0,"",HLOOKUP(C29,근태내용!$K$12:$AL$18,5,FALSE)),"")</f>
        <v>0.64861111111111103</v>
      </c>
      <c r="D32" s="30">
        <f>IFERROR(IF(HLOOKUP(D29,근태내용!$K$12:$AL$18,5,FALSE) = 0,"",HLOOKUP(D29,근태내용!$K$12:$AL$18,5,FALSE)),"")</f>
        <v>0.72222222222222221</v>
      </c>
      <c r="E32" s="30">
        <f>IFERROR(IF(HLOOKUP(E29,근태내용!$K$12:$AL$18,5,FALSE) = 0,"",HLOOKUP(E29,근태내용!$K$12:$AL$18,5,FALSE)),"")</f>
        <v>0.52083333333333337</v>
      </c>
      <c r="F32" s="30">
        <f>IFERROR(IF(HLOOKUP(F29,근태내용!$K$12:$AL$18,5,FALSE) = 0,"",HLOOKUP(F29,근태내용!$K$12:$AL$18,5,FALSE)),"")</f>
        <v>0.38194444444444442</v>
      </c>
      <c r="G32" s="30" t="str">
        <f>IFERROR(IF(HLOOKUP(G29,근태내용!$K$12:$AL$18,5,FALSE) = 0,"",HLOOKUP(G29,근태내용!$K$12:$AL$18,5,FALSE)),"")</f>
        <v/>
      </c>
      <c r="H32" s="30" t="str">
        <f>IFERROR(IF(HLOOKUP(H29,근태내용!$K$12:$AL$18,5,FALSE) = 0,"",HLOOKUP(H29,근태내용!$K$12:$AL$18,5,FALSE)),"")</f>
        <v/>
      </c>
      <c r="I32" s="30" t="str">
        <f>IFERROR(IF(HLOOKUP(I29,근태내용!$K$12:$AL$18,5,FALSE) = 0,"",HLOOKUP(I29,근태내용!$K$12:$AL$18,5,FALSE)),"")</f>
        <v/>
      </c>
    </row>
    <row r="33" spans="2:9" ht="99.95" customHeight="1">
      <c r="B33" s="4" t="s">
        <v>16</v>
      </c>
      <c r="C33" s="43" t="s">
        <v>316</v>
      </c>
      <c r="D33" s="43" t="s">
        <v>335</v>
      </c>
      <c r="E33" s="43" t="s">
        <v>373</v>
      </c>
      <c r="F33" s="43" t="s">
        <v>374</v>
      </c>
      <c r="G33" s="43"/>
      <c r="H33" s="43"/>
      <c r="I33" s="43"/>
    </row>
    <row r="34" spans="2:9" ht="16.5" customHeight="1">
      <c r="B34" s="8" t="s">
        <v>35</v>
      </c>
      <c r="C34" s="8">
        <v>18</v>
      </c>
      <c r="D34" s="47">
        <v>19</v>
      </c>
      <c r="E34" s="47">
        <v>20</v>
      </c>
      <c r="F34" s="47">
        <v>21</v>
      </c>
      <c r="G34" s="47">
        <v>22</v>
      </c>
      <c r="H34" s="47">
        <v>23</v>
      </c>
      <c r="I34" s="8">
        <v>24</v>
      </c>
    </row>
    <row r="35" spans="2:9" s="9" customFormat="1" ht="11.1" customHeight="1">
      <c r="B35" s="10" t="s">
        <v>36</v>
      </c>
      <c r="C35" s="10" t="str">
        <f>IFERROR(IF(HLOOKUP(C34,근태내용!$K$12:$AL$18,3,FALSE) = 0,"",HLOOKUP(C34,근태내용!$K$12:$AL$18,3,FALSE)),"")</f>
        <v/>
      </c>
      <c r="D35" s="10">
        <f>IFERROR(IF(HLOOKUP(D34,근태내용!$K$12:$AL$18,3,FALSE) = 0,"",HLOOKUP(D34,근태내용!$K$12:$AL$18,3,FALSE)),"")</f>
        <v>0.4069444444444445</v>
      </c>
      <c r="E35" s="10">
        <f>IFERROR(IF(HLOOKUP(E34,근태내용!$K$12:$AL$18,3,FALSE) = 0,"",HLOOKUP(E34,근태내용!$K$12:$AL$18,3,FALSE)),"")</f>
        <v>0.47222222222222227</v>
      </c>
      <c r="F35" s="10">
        <f>IFERROR(IF(HLOOKUP(F34,근태내용!$K$12:$AL$18,3,FALSE) = 0,"",HLOOKUP(F34,근태내용!$K$12:$AL$18,3,FALSE)),"")</f>
        <v>0.40763888888888888</v>
      </c>
      <c r="G35" s="10">
        <f>IFERROR(IF(HLOOKUP(G34,근태내용!$K$12:$AL$18,3,FALSE) = 0,"",HLOOKUP(G34,근태내용!$K$12:$AL$18,3,FALSE)),"")</f>
        <v>0.41597222222222219</v>
      </c>
      <c r="H35" s="10">
        <f>IFERROR(IF(HLOOKUP(H34,근태내용!$K$12:$AL$18,3,FALSE) = 0,"",HLOOKUP(H34,근태내용!$K$12:$AL$18,3,FALSE)),"")</f>
        <v>0.41597222222222219</v>
      </c>
      <c r="I35" s="10" t="str">
        <f>IFERROR(IF(HLOOKUP(I34,근태내용!$K$12:$AL$18,3,FALSE) = 0,"",HLOOKUP(I34,근태내용!$K$12:$AL$18,3,FALSE)),"")</f>
        <v/>
      </c>
    </row>
    <row r="36" spans="2:9" s="9" customFormat="1" ht="11.1" customHeight="1">
      <c r="B36" s="10" t="s">
        <v>37</v>
      </c>
      <c r="C36" s="10" t="str">
        <f>IFERROR(IF(HLOOKUP(C34,근태내용!$K$12:$AL$18,4,FALSE) = 0,"",HLOOKUP(C34,근태내용!$K$12:$AL$18,4,FALSE)),"")</f>
        <v/>
      </c>
      <c r="D36" s="10">
        <f>IFERROR(IF(HLOOKUP(D34,근태내용!$K$12:$AL$18,4,FALSE) = 0,"",HLOOKUP(D34,근태내용!$K$12:$AL$18,4,FALSE)),"")</f>
        <v>0.26458333333333334</v>
      </c>
      <c r="E36" s="10">
        <f>IFERROR(IF(HLOOKUP(E34,근태내용!$K$12:$AL$18,4,FALSE) = 0,"",HLOOKUP(E34,근태내용!$K$12:$AL$18,4,FALSE)),"")</f>
        <v>0.8125</v>
      </c>
      <c r="F36" s="10">
        <f>IFERROR(IF(HLOOKUP(F34,근태내용!$K$12:$AL$18,4,FALSE) = 0,"",HLOOKUP(F34,근태내용!$K$12:$AL$18,4,FALSE)),"")</f>
        <v>8.3333333333333329E-2</v>
      </c>
      <c r="G36" s="10">
        <f>IFERROR(IF(HLOOKUP(G34,근태내용!$K$12:$AL$18,4,FALSE) = 0,"",HLOOKUP(G34,근태내용!$K$12:$AL$18,4,FALSE)),"")</f>
        <v>0.94444444444444453</v>
      </c>
      <c r="H36" s="10">
        <f>IFERROR(IF(HLOOKUP(H34,근태내용!$K$12:$AL$18,4,FALSE) = 0,"",HLOOKUP(H34,근태내용!$K$12:$AL$18,4,FALSE)),"")</f>
        <v>1.0416666666666666E-2</v>
      </c>
      <c r="I36" s="10" t="str">
        <f>IFERROR(IF(HLOOKUP(I34,근태내용!$K$12:$AL$18,4,FALSE) = 0,"",HLOOKUP(I34,근태내용!$K$12:$AL$18,4,FALSE)),"")</f>
        <v/>
      </c>
    </row>
    <row r="37" spans="2:9" s="9" customFormat="1" ht="11.1" customHeight="1">
      <c r="B37" s="29" t="s">
        <v>15</v>
      </c>
      <c r="C37" s="30" t="str">
        <f>IFERROR(IF(HLOOKUP(C34,근태내용!$K$12:$AL$18,5,FALSE) = 0,"",HLOOKUP(C34,근태내용!$K$12:$AL$18,5,FALSE)),"")</f>
        <v/>
      </c>
      <c r="D37" s="30">
        <f>IFERROR(IF(HLOOKUP(D34,근태내용!$K$12:$AL$18,5,FALSE) = 0,"",HLOOKUP(D34,근태내용!$K$12:$AL$18,5,FALSE)),"")</f>
        <v>0.85763888888888884</v>
      </c>
      <c r="E37" s="30">
        <f>IFERROR(IF(HLOOKUP(E34,근태내용!$K$12:$AL$18,5,FALSE) = 0,"",HLOOKUP(E34,근태내용!$K$12:$AL$18,5,FALSE)),"")</f>
        <v>0.34027777777777773</v>
      </c>
      <c r="F37" s="30">
        <f>IFERROR(IF(HLOOKUP(F34,근태내용!$K$12:$AL$18,5,FALSE) = 0,"",HLOOKUP(F34,근태내용!$K$12:$AL$18,5,FALSE)),"")</f>
        <v>0.67569444444444438</v>
      </c>
      <c r="G37" s="30">
        <f>IFERROR(IF(HLOOKUP(G34,근태내용!$K$12:$AL$18,5,FALSE) = 0,"",HLOOKUP(G34,근태내용!$K$12:$AL$18,5,FALSE)),"")</f>
        <v>0.52847222222222234</v>
      </c>
      <c r="H37" s="30">
        <f>IFERROR(IF(HLOOKUP(H34,근태내용!$K$12:$AL$18,5,FALSE) = 0,"",HLOOKUP(H34,근태내용!$K$12:$AL$18,5,FALSE)),"")</f>
        <v>0.59444444444444455</v>
      </c>
      <c r="I37" s="30" t="str">
        <f>IFERROR(IF(HLOOKUP(I34,근태내용!$K$12:$AL$18,5,FALSE) = 0,"",HLOOKUP(I34,근태내용!$K$12:$AL$18,5,FALSE)),"")</f>
        <v/>
      </c>
    </row>
    <row r="38" spans="2:9" ht="99.95" customHeight="1">
      <c r="B38" s="4" t="s">
        <v>16</v>
      </c>
      <c r="C38" s="43"/>
      <c r="D38" s="43" t="s">
        <v>393</v>
      </c>
      <c r="E38" s="43" t="s">
        <v>404</v>
      </c>
      <c r="F38" s="43" t="s">
        <v>418</v>
      </c>
      <c r="G38" s="43" t="s">
        <v>419</v>
      </c>
      <c r="H38" s="43" t="s">
        <v>435</v>
      </c>
      <c r="I38" s="43"/>
    </row>
    <row r="39" spans="2:9" ht="16.5" customHeight="1">
      <c r="B39" s="8" t="s">
        <v>35</v>
      </c>
      <c r="C39" s="8">
        <v>25</v>
      </c>
      <c r="D39" s="47">
        <v>26</v>
      </c>
      <c r="E39" s="47">
        <v>27</v>
      </c>
      <c r="F39" s="47">
        <v>28</v>
      </c>
      <c r="G39" s="8"/>
      <c r="H39" s="8"/>
      <c r="I39" s="8"/>
    </row>
    <row r="40" spans="2:9" s="9" customFormat="1" ht="11.1" customHeight="1">
      <c r="B40" s="10" t="s">
        <v>36</v>
      </c>
      <c r="C40" s="10" t="str">
        <f>IFERROR(IF(HLOOKUP(C39,근태내용!$K$12:$AL$18,3,FALSE) = 0,"",HLOOKUP(C39,근태내용!$K$12:$AL$18,3,FALSE)),"")</f>
        <v/>
      </c>
      <c r="D40" s="10">
        <f>IFERROR(IF(HLOOKUP(D39,근태내용!$K$12:$AL$18,3,FALSE) = 0,"",HLOOKUP(D39,근태내용!$K$12:$AL$18,3,FALSE)),"")</f>
        <v>0.41666666666666669</v>
      </c>
      <c r="E40" s="10">
        <f>IFERROR(IF(HLOOKUP(E39,근태내용!$K$12:$AL$18,3,FALSE) = 0,"",HLOOKUP(E39,근태내용!$K$12:$AL$18,3,FALSE)),"")</f>
        <v>0.41666666666666669</v>
      </c>
      <c r="F40" s="10">
        <f>IFERROR(IF(HLOOKUP(F39,근태내용!$K$12:$AL$18,3,FALSE) = 0,"",HLOOKUP(F39,근태내용!$K$12:$AL$18,3,FALSE)),"")</f>
        <v>0.4152777777777778</v>
      </c>
      <c r="G40" s="10" t="str">
        <f>IFERROR(IF(HLOOKUP(G39,근태내용!$K$12:$AL$18,3,FALSE) = 0,"",HLOOKUP(G39,근태내용!$K$12:$AL$18,3,FALSE)),"")</f>
        <v/>
      </c>
      <c r="H40" s="10" t="str">
        <f>IFERROR(IF(HLOOKUP(H39,근태내용!$K$12:$AL$18,3,FALSE) = 0,"",HLOOKUP(H39,근태내용!$K$12:$AL$18,3,FALSE)),"")</f>
        <v/>
      </c>
      <c r="I40" s="10" t="str">
        <f>IFERROR(IF(HLOOKUP(I39,근태내용!$K$12:$AL$18,3,FALSE) = 0,"",HLOOKUP(I39,근태내용!$K$12:$AL$18,3,FALSE)),"")</f>
        <v/>
      </c>
    </row>
    <row r="41" spans="2:9" s="9" customFormat="1" ht="11.1" customHeight="1">
      <c r="B41" s="10" t="s">
        <v>37</v>
      </c>
      <c r="C41" s="10" t="str">
        <f>IFERROR(IF(HLOOKUP(C39,근태내용!$K$12:$AL$18,4,FALSE) = 0,"",HLOOKUP(C39,근태내용!$K$12:$AL$18,4,FALSE)),"")</f>
        <v/>
      </c>
      <c r="D41" s="10">
        <f>IFERROR(IF(HLOOKUP(D39,근태내용!$K$12:$AL$18,4,FALSE) = 0,"",HLOOKUP(D39,근태내용!$K$12:$AL$18,4,FALSE)),"")</f>
        <v>3.472222222222222E-3</v>
      </c>
      <c r="E41" s="10">
        <f>IFERROR(IF(HLOOKUP(E39,근태내용!$K$12:$AL$18,4,FALSE) = 0,"",HLOOKUP(E39,근태내용!$K$12:$AL$18,4,FALSE)),"")</f>
        <v>0.8125</v>
      </c>
      <c r="F41" s="10">
        <f>IFERROR(IF(HLOOKUP(F39,근태내용!$K$12:$AL$18,4,FALSE) = 0,"",HLOOKUP(F39,근태내용!$K$12:$AL$18,4,FALSE)),"")</f>
        <v>0.18055555555555555</v>
      </c>
      <c r="G41" s="10" t="str">
        <f>IFERROR(IF(HLOOKUP(G39,근태내용!$K$12:$AL$18,4,FALSE) = 0,"",HLOOKUP(G39,근태내용!$K$12:$AL$18,4,FALSE)),"")</f>
        <v/>
      </c>
      <c r="H41" s="10" t="str">
        <f>IFERROR(IF(HLOOKUP(H39,근태내용!$K$12:$AL$18,4,FALSE) = 0,"",HLOOKUP(H39,근태내용!$K$12:$AL$18,4,FALSE)),"")</f>
        <v/>
      </c>
      <c r="I41" s="10" t="str">
        <f>IFERROR(IF(HLOOKUP(I39,근태내용!$K$12:$AL$18,4,FALSE) = 0,"",HLOOKUP(I39,근태내용!$K$12:$AL$18,4,FALSE)),"")</f>
        <v/>
      </c>
    </row>
    <row r="42" spans="2:9" s="9" customFormat="1" ht="11.1" customHeight="1">
      <c r="B42" s="29" t="s">
        <v>15</v>
      </c>
      <c r="C42" s="30" t="str">
        <f>IFERROR(IF(HLOOKUP(C39,근태내용!$K$12:$AL$18,5,FALSE) = 0,"",HLOOKUP(C39,근태내용!$K$12:$AL$18,5,FALSE)),"")</f>
        <v/>
      </c>
      <c r="D42" s="30">
        <f>IFERROR(IF(HLOOKUP(D39,근태내용!$K$12:$AL$18,5,FALSE) = 0,"",HLOOKUP(D39,근태내용!$K$12:$AL$18,5,FALSE)),"")</f>
        <v>0.58680555555555558</v>
      </c>
      <c r="E42" s="30">
        <f>IFERROR(IF(HLOOKUP(E39,근태내용!$K$12:$AL$18,5,FALSE) = 0,"",HLOOKUP(E39,근태내용!$K$12:$AL$18,5,FALSE)),"")</f>
        <v>0.39583333333333331</v>
      </c>
      <c r="F42" s="30">
        <f>IFERROR(IF(HLOOKUP(F39,근태내용!$K$12:$AL$18,5,FALSE) = 0,"",HLOOKUP(F39,근태내용!$K$12:$AL$18,5,FALSE)),"")</f>
        <v>0.76527777777777772</v>
      </c>
      <c r="G42" s="30" t="str">
        <f>IFERROR(IF(HLOOKUP(G39,근태내용!$K$12:$AL$18,5,FALSE) = 0,"",HLOOKUP(G39,근태내용!$K$12:$AL$18,5,FALSE)),"")</f>
        <v/>
      </c>
      <c r="H42" s="30" t="str">
        <f>IFERROR(IF(HLOOKUP(H39,근태내용!$K$12:$AL$18,5,FALSE) = 0,"",HLOOKUP(H39,근태내용!$K$12:$AL$18,5,FALSE)),"")</f>
        <v/>
      </c>
      <c r="I42" s="30" t="str">
        <f>IFERROR(IF(HLOOKUP(I39,근태내용!$K$12:$AL$18,5,FALSE) = 0,"",HLOOKUP(I39,근태내용!$K$12:$AL$18,5,FALSE)),"")</f>
        <v/>
      </c>
    </row>
    <row r="43" spans="2:9" ht="99.95" customHeight="1">
      <c r="B43" s="4" t="s">
        <v>16</v>
      </c>
      <c r="C43" s="43"/>
      <c r="D43" s="43" t="s">
        <v>441</v>
      </c>
      <c r="E43" s="43" t="s">
        <v>454</v>
      </c>
      <c r="F43" s="43" t="s">
        <v>478</v>
      </c>
      <c r="G43" s="43"/>
      <c r="H43" s="43"/>
      <c r="I43" s="43"/>
    </row>
    <row r="46" spans="2:9" s="5" customFormat="1" ht="36.75" customHeight="1">
      <c r="B46" s="41" t="s">
        <v>65</v>
      </c>
    </row>
    <row r="48" spans="2:9" ht="20.100000000000001" customHeight="1">
      <c r="B48" s="35" t="s">
        <v>180</v>
      </c>
    </row>
    <row r="49" spans="2:3" ht="20.100000000000001" customHeight="1">
      <c r="C49" s="40" t="s">
        <v>177</v>
      </c>
    </row>
    <row r="51" spans="2:3" ht="20.100000000000001" customHeight="1">
      <c r="B51" s="35" t="s">
        <v>181</v>
      </c>
    </row>
    <row r="52" spans="2:3" ht="20.100000000000001" customHeight="1">
      <c r="C52" s="33" t="s">
        <v>182</v>
      </c>
    </row>
    <row r="53" spans="2:3" ht="20.100000000000001" customHeight="1">
      <c r="C53" s="34" t="s">
        <v>183</v>
      </c>
    </row>
    <row r="54" spans="2:3" ht="20.100000000000001" customHeight="1">
      <c r="C54" s="34" t="s">
        <v>184</v>
      </c>
    </row>
    <row r="55" spans="2:3" ht="20.100000000000001" customHeight="1">
      <c r="C55" s="36"/>
    </row>
    <row r="56" spans="2:3" ht="20.100000000000001" customHeight="1">
      <c r="C56" s="33" t="s">
        <v>185</v>
      </c>
    </row>
    <row r="57" spans="2:3" ht="20.100000000000001" customHeight="1">
      <c r="C57" s="34" t="s">
        <v>186</v>
      </c>
    </row>
    <row r="59" spans="2:3" ht="20.100000000000001" customHeight="1">
      <c r="B59" s="35" t="s">
        <v>202</v>
      </c>
    </row>
    <row r="60" spans="2:3" ht="20.100000000000001" customHeight="1">
      <c r="C60" s="33" t="s">
        <v>187</v>
      </c>
    </row>
    <row r="61" spans="2:3" ht="20.100000000000001" customHeight="1">
      <c r="C61" s="34" t="s">
        <v>188</v>
      </c>
    </row>
    <row r="62" spans="2:3" ht="20.100000000000001" customHeight="1">
      <c r="C62" s="34" t="s">
        <v>189</v>
      </c>
    </row>
    <row r="63" spans="2:3" ht="20.100000000000001" customHeight="1">
      <c r="C63" s="34" t="s">
        <v>190</v>
      </c>
    </row>
    <row r="64" spans="2:3" ht="20.100000000000001" customHeight="1">
      <c r="C64" s="34" t="s">
        <v>191</v>
      </c>
    </row>
    <row r="65" spans="2:3" ht="20.100000000000001" customHeight="1">
      <c r="C65" s="34" t="s">
        <v>192</v>
      </c>
    </row>
    <row r="66" spans="2:3" ht="20.100000000000001" customHeight="1">
      <c r="C66" s="36"/>
    </row>
    <row r="67" spans="2:3" ht="20.100000000000001" customHeight="1">
      <c r="C67" s="33" t="s">
        <v>193</v>
      </c>
    </row>
    <row r="68" spans="2:3" ht="20.100000000000001" customHeight="1">
      <c r="C68" s="34" t="s">
        <v>194</v>
      </c>
    </row>
    <row r="69" spans="2:3" ht="20.100000000000001" customHeight="1">
      <c r="C69" s="34" t="s">
        <v>195</v>
      </c>
    </row>
    <row r="70" spans="2:3" ht="20.100000000000001" customHeight="1">
      <c r="C70" s="34" t="s">
        <v>196</v>
      </c>
    </row>
    <row r="71" spans="2:3" ht="20.100000000000001" customHeight="1">
      <c r="C71" s="34" t="s">
        <v>197</v>
      </c>
    </row>
    <row r="72" spans="2:3" ht="20.100000000000001" customHeight="1">
      <c r="C72" s="34" t="s">
        <v>198</v>
      </c>
    </row>
    <row r="73" spans="2:3" ht="20.100000000000001" customHeight="1">
      <c r="C73" s="36"/>
    </row>
    <row r="74" spans="2:3" ht="20.100000000000001" customHeight="1">
      <c r="C74" s="33" t="s">
        <v>199</v>
      </c>
    </row>
    <row r="75" spans="2:3" ht="20.100000000000001" customHeight="1">
      <c r="C75" s="36"/>
    </row>
    <row r="76" spans="2:3" ht="20.100000000000001" customHeight="1">
      <c r="C76" s="33" t="s">
        <v>200</v>
      </c>
    </row>
    <row r="78" spans="2:3" ht="20.100000000000001" customHeight="1">
      <c r="B78" s="35" t="s">
        <v>203</v>
      </c>
    </row>
    <row r="79" spans="2:3" ht="20.100000000000001" customHeight="1">
      <c r="C79" s="33" t="s">
        <v>204</v>
      </c>
    </row>
    <row r="80" spans="2:3" ht="20.100000000000001" customHeight="1">
      <c r="C80" s="34" t="s">
        <v>205</v>
      </c>
    </row>
    <row r="81" spans="3:3" ht="20.100000000000001" customHeight="1">
      <c r="C81" s="34" t="s">
        <v>206</v>
      </c>
    </row>
    <row r="82" spans="3:3" ht="20.100000000000001" customHeight="1">
      <c r="C82" s="34"/>
    </row>
    <row r="83" spans="3:3" ht="20.100000000000001" customHeight="1">
      <c r="C83" s="33" t="s">
        <v>207</v>
      </c>
    </row>
    <row r="84" spans="3:3" ht="20.100000000000001" customHeight="1">
      <c r="C84" s="34" t="s">
        <v>208</v>
      </c>
    </row>
    <row r="85" spans="3:3" ht="20.100000000000001" customHeight="1">
      <c r="C85" s="34" t="s">
        <v>209</v>
      </c>
    </row>
    <row r="86" spans="3:3" ht="20.100000000000001" customHeight="1">
      <c r="C86" s="34" t="s">
        <v>210</v>
      </c>
    </row>
    <row r="87" spans="3:3" ht="20.100000000000001" customHeight="1">
      <c r="C87" s="34"/>
    </row>
    <row r="88" spans="3:3" ht="20.100000000000001" customHeight="1">
      <c r="C88" s="33" t="s">
        <v>211</v>
      </c>
    </row>
    <row r="89" spans="3:3" ht="20.100000000000001" customHeight="1">
      <c r="C89" s="34" t="s">
        <v>212</v>
      </c>
    </row>
    <row r="90" spans="3:3" ht="20.100000000000001" customHeight="1">
      <c r="C90" s="34" t="s">
        <v>213</v>
      </c>
    </row>
    <row r="91" spans="3:3" ht="20.100000000000001" customHeight="1">
      <c r="C91" s="34"/>
    </row>
    <row r="92" spans="3:3" ht="20.100000000000001" customHeight="1">
      <c r="C92" s="33" t="s">
        <v>214</v>
      </c>
    </row>
    <row r="93" spans="3:3" ht="20.100000000000001" customHeight="1">
      <c r="C93" s="34" t="s">
        <v>215</v>
      </c>
    </row>
    <row r="94" spans="3:3" ht="20.100000000000001" customHeight="1">
      <c r="C94" s="34" t="s">
        <v>216</v>
      </c>
    </row>
    <row r="95" spans="3:3" ht="20.100000000000001" customHeight="1">
      <c r="C95" s="34" t="s">
        <v>217</v>
      </c>
    </row>
    <row r="96" spans="3:3" ht="20.100000000000001" customHeight="1">
      <c r="C96" s="34"/>
    </row>
    <row r="97" spans="2:3" ht="20.100000000000001" customHeight="1">
      <c r="C97" s="33" t="s">
        <v>218</v>
      </c>
    </row>
    <row r="98" spans="2:3" ht="20.100000000000001" customHeight="1">
      <c r="C98" s="34" t="s">
        <v>219</v>
      </c>
    </row>
    <row r="99" spans="2:3" ht="20.100000000000001" customHeight="1">
      <c r="C99" s="34" t="s">
        <v>220</v>
      </c>
    </row>
    <row r="100" spans="2:3" ht="20.100000000000001" customHeight="1">
      <c r="C100" s="34" t="s">
        <v>221</v>
      </c>
    </row>
    <row r="102" spans="2:3" ht="20.100000000000001" customHeight="1">
      <c r="B102" s="44" t="s">
        <v>223</v>
      </c>
    </row>
    <row r="103" spans="2:3" ht="20.100000000000001" customHeight="1">
      <c r="C103" s="33" t="s">
        <v>224</v>
      </c>
    </row>
    <row r="104" spans="2:3" ht="20.100000000000001" customHeight="1">
      <c r="C104" s="34" t="s">
        <v>149</v>
      </c>
    </row>
    <row r="105" spans="2:3" ht="20.100000000000001" customHeight="1">
      <c r="C105" s="36"/>
    </row>
    <row r="106" spans="2:3" ht="20.100000000000001" customHeight="1">
      <c r="C106" s="33" t="s">
        <v>225</v>
      </c>
    </row>
    <row r="107" spans="2:3" ht="20.100000000000001" customHeight="1">
      <c r="C107" s="36"/>
    </row>
    <row r="108" spans="2:3" ht="20.100000000000001" customHeight="1">
      <c r="C108" s="33" t="s">
        <v>226</v>
      </c>
    </row>
    <row r="109" spans="2:3" ht="20.100000000000001" customHeight="1">
      <c r="C109" s="34" t="s">
        <v>227</v>
      </c>
    </row>
    <row r="110" spans="2:3" ht="20.100000000000001" customHeight="1">
      <c r="C110" s="34" t="s">
        <v>228</v>
      </c>
    </row>
    <row r="111" spans="2:3" ht="20.100000000000001" customHeight="1">
      <c r="C111" s="34" t="s">
        <v>229</v>
      </c>
    </row>
    <row r="112" spans="2:3" ht="20.100000000000001" customHeight="1">
      <c r="C112" s="36"/>
    </row>
    <row r="113" spans="2:3" ht="20.100000000000001" customHeight="1">
      <c r="C113" s="34" t="s">
        <v>230</v>
      </c>
    </row>
    <row r="114" spans="2:3" ht="20.100000000000001" customHeight="1">
      <c r="C114" s="34" t="s">
        <v>231</v>
      </c>
    </row>
    <row r="115" spans="2:3" ht="20.100000000000001" customHeight="1">
      <c r="C115" s="34" t="s">
        <v>232</v>
      </c>
    </row>
    <row r="116" spans="2:3" ht="20.100000000000001" customHeight="1">
      <c r="C116" s="34" t="s">
        <v>233</v>
      </c>
    </row>
    <row r="117" spans="2:3" ht="20.100000000000001" customHeight="1">
      <c r="C117" s="34" t="s">
        <v>234</v>
      </c>
    </row>
    <row r="118" spans="2:3" ht="20.100000000000001" customHeight="1">
      <c r="C118" s="34" t="s">
        <v>235</v>
      </c>
    </row>
    <row r="119" spans="2:3" ht="20.100000000000001" customHeight="1">
      <c r="C119" s="34" t="s">
        <v>236</v>
      </c>
    </row>
    <row r="120" spans="2:3" ht="20.100000000000001" customHeight="1">
      <c r="C120" s="34" t="s">
        <v>237</v>
      </c>
    </row>
    <row r="121" spans="2:3" ht="20.100000000000001" customHeight="1">
      <c r="C121" s="36"/>
    </row>
    <row r="122" spans="2:3" ht="20.100000000000001" customHeight="1">
      <c r="C122" s="33" t="s">
        <v>238</v>
      </c>
    </row>
    <row r="123" spans="2:3" ht="20.100000000000001" customHeight="1">
      <c r="C123" s="34" t="s">
        <v>239</v>
      </c>
    </row>
    <row r="125" spans="2:3" ht="20.100000000000001" customHeight="1">
      <c r="B125" s="44" t="s">
        <v>242</v>
      </c>
    </row>
    <row r="126" spans="2:3" ht="20.100000000000001" customHeight="1">
      <c r="C126" s="33" t="s">
        <v>243</v>
      </c>
    </row>
    <row r="127" spans="2:3" ht="20.100000000000001" customHeight="1">
      <c r="C127" s="34" t="s">
        <v>244</v>
      </c>
    </row>
    <row r="128" spans="2:3" ht="20.100000000000001" customHeight="1">
      <c r="C128" s="34" t="s">
        <v>245</v>
      </c>
    </row>
    <row r="129" spans="3:3" ht="20.100000000000001" customHeight="1">
      <c r="C129" s="34" t="s">
        <v>246</v>
      </c>
    </row>
    <row r="130" spans="3:3" ht="20.100000000000001" customHeight="1">
      <c r="C130" s="36"/>
    </row>
    <row r="131" spans="3:3" ht="20.100000000000001" customHeight="1">
      <c r="C131" s="33" t="s">
        <v>247</v>
      </c>
    </row>
    <row r="132" spans="3:3" ht="20.100000000000001" customHeight="1">
      <c r="C132" s="34" t="s">
        <v>248</v>
      </c>
    </row>
    <row r="133" spans="3:3" ht="20.100000000000001" customHeight="1">
      <c r="C133" s="34" t="s">
        <v>249</v>
      </c>
    </row>
    <row r="134" spans="3:3" ht="20.100000000000001" customHeight="1">
      <c r="C134" s="36"/>
    </row>
    <row r="135" spans="3:3" ht="20.100000000000001" customHeight="1">
      <c r="C135" s="33" t="s">
        <v>250</v>
      </c>
    </row>
    <row r="136" spans="3:3" ht="20.100000000000001" customHeight="1">
      <c r="C136" s="34" t="s">
        <v>251</v>
      </c>
    </row>
    <row r="137" spans="3:3" ht="20.100000000000001" customHeight="1">
      <c r="C137" s="34" t="s">
        <v>252</v>
      </c>
    </row>
    <row r="138" spans="3:3" ht="20.100000000000001" customHeight="1">
      <c r="C138" s="36"/>
    </row>
    <row r="139" spans="3:3" ht="20.100000000000001" customHeight="1">
      <c r="C139" s="33" t="s">
        <v>253</v>
      </c>
    </row>
    <row r="140" spans="3:3" ht="20.100000000000001" customHeight="1">
      <c r="C140" s="36"/>
    </row>
    <row r="141" spans="3:3" ht="20.100000000000001" customHeight="1">
      <c r="C141" s="34" t="s">
        <v>254</v>
      </c>
    </row>
    <row r="142" spans="3:3" ht="20.100000000000001" customHeight="1">
      <c r="C142" s="34" t="s">
        <v>255</v>
      </c>
    </row>
    <row r="143" spans="3:3" ht="20.100000000000001" customHeight="1">
      <c r="C143" s="34" t="s">
        <v>256</v>
      </c>
    </row>
    <row r="144" spans="3:3" ht="20.100000000000001" customHeight="1">
      <c r="C144" s="34" t="s">
        <v>257</v>
      </c>
    </row>
    <row r="145" spans="3:3" ht="20.100000000000001" customHeight="1">
      <c r="C145" s="34" t="s">
        <v>258</v>
      </c>
    </row>
    <row r="146" spans="3:3" ht="20.100000000000001" customHeight="1">
      <c r="C146" s="36"/>
    </row>
    <row r="147" spans="3:3" ht="20.100000000000001" customHeight="1">
      <c r="C147" s="34" t="s">
        <v>259</v>
      </c>
    </row>
    <row r="148" spans="3:3" ht="20.100000000000001" customHeight="1">
      <c r="C148" s="34" t="s">
        <v>260</v>
      </c>
    </row>
    <row r="149" spans="3:3" ht="20.100000000000001" customHeight="1">
      <c r="C149" s="34" t="s">
        <v>261</v>
      </c>
    </row>
    <row r="150" spans="3:3" ht="20.100000000000001" customHeight="1">
      <c r="C150" s="34" t="s">
        <v>262</v>
      </c>
    </row>
    <row r="151" spans="3:3" ht="20.100000000000001" customHeight="1">
      <c r="C151" s="34" t="s">
        <v>263</v>
      </c>
    </row>
    <row r="152" spans="3:3" ht="20.100000000000001" customHeight="1">
      <c r="C152" s="36"/>
    </row>
    <row r="153" spans="3:3" ht="20.100000000000001" customHeight="1">
      <c r="C153" s="33" t="s">
        <v>264</v>
      </c>
    </row>
    <row r="154" spans="3:3" ht="20.100000000000001" customHeight="1">
      <c r="C154" s="36"/>
    </row>
    <row r="155" spans="3:3" ht="20.100000000000001" customHeight="1">
      <c r="C155" s="33" t="s">
        <v>265</v>
      </c>
    </row>
    <row r="156" spans="3:3" ht="20.100000000000001" customHeight="1">
      <c r="C156" s="34" t="s">
        <v>266</v>
      </c>
    </row>
    <row r="157" spans="3:3" ht="20.100000000000001" customHeight="1">
      <c r="C157" s="34" t="s">
        <v>267</v>
      </c>
    </row>
    <row r="158" spans="3:3" ht="20.100000000000001" customHeight="1">
      <c r="C158" s="34" t="s">
        <v>268</v>
      </c>
    </row>
    <row r="159" spans="3:3" ht="20.100000000000001" customHeight="1">
      <c r="C159" s="34" t="s">
        <v>269</v>
      </c>
    </row>
    <row r="160" spans="3:3" ht="20.100000000000001" customHeight="1">
      <c r="C160" s="34" t="s">
        <v>270</v>
      </c>
    </row>
    <row r="161" spans="2:3" ht="20.100000000000001" customHeight="1">
      <c r="C161" s="34" t="s">
        <v>271</v>
      </c>
    </row>
    <row r="162" spans="2:3" ht="20.100000000000001" customHeight="1">
      <c r="C162" s="34"/>
    </row>
    <row r="163" spans="2:3" ht="20.100000000000001" customHeight="1">
      <c r="B163" s="44" t="s">
        <v>273</v>
      </c>
      <c r="C163" s="36"/>
    </row>
    <row r="164" spans="2:3" ht="20.100000000000001" customHeight="1">
      <c r="B164" s="44"/>
      <c r="C164" s="33" t="s">
        <v>285</v>
      </c>
    </row>
    <row r="165" spans="2:3" ht="20.100000000000001" customHeight="1">
      <c r="B165" s="44"/>
      <c r="C165" s="34" t="s">
        <v>286</v>
      </c>
    </row>
    <row r="166" spans="2:3" ht="20.100000000000001" customHeight="1">
      <c r="B166" s="44"/>
      <c r="C166" s="34" t="s">
        <v>287</v>
      </c>
    </row>
    <row r="167" spans="2:3" ht="20.100000000000001" customHeight="1">
      <c r="B167" s="44"/>
      <c r="C167" s="34" t="s">
        <v>288</v>
      </c>
    </row>
    <row r="168" spans="2:3" ht="20.100000000000001" customHeight="1">
      <c r="B168" s="44"/>
      <c r="C168" s="34" t="s">
        <v>289</v>
      </c>
    </row>
    <row r="169" spans="2:3" ht="20.100000000000001" customHeight="1">
      <c r="B169" s="44"/>
      <c r="C169" s="34" t="s">
        <v>290</v>
      </c>
    </row>
    <row r="170" spans="2:3" ht="20.100000000000001" customHeight="1">
      <c r="B170" s="44"/>
      <c r="C170" s="36"/>
    </row>
    <row r="171" spans="2:3" ht="20.100000000000001" customHeight="1">
      <c r="B171" s="44"/>
      <c r="C171" s="33" t="s">
        <v>291</v>
      </c>
    </row>
    <row r="172" spans="2:3" ht="20.100000000000001" customHeight="1">
      <c r="B172" s="44"/>
      <c r="C172" s="34" t="s">
        <v>292</v>
      </c>
    </row>
    <row r="173" spans="2:3" ht="20.100000000000001" customHeight="1">
      <c r="C173" s="34" t="s">
        <v>293</v>
      </c>
    </row>
    <row r="174" spans="2:3" ht="20.100000000000001" customHeight="1">
      <c r="C174" s="34" t="s">
        <v>294</v>
      </c>
    </row>
    <row r="175" spans="2:3" ht="20.100000000000001" customHeight="1">
      <c r="C175" s="34" t="s">
        <v>295</v>
      </c>
    </row>
    <row r="176" spans="2:3" ht="20.100000000000001" customHeight="1">
      <c r="C176" s="36"/>
    </row>
    <row r="177" spans="3:3" ht="20.100000000000001" customHeight="1">
      <c r="C177" s="34" t="s">
        <v>296</v>
      </c>
    </row>
    <row r="178" spans="3:3" ht="20.100000000000001" customHeight="1">
      <c r="C178" s="34" t="s">
        <v>297</v>
      </c>
    </row>
    <row r="179" spans="3:3" ht="20.100000000000001" customHeight="1">
      <c r="C179" s="34" t="s">
        <v>298</v>
      </c>
    </row>
    <row r="180" spans="3:3" ht="20.100000000000001" customHeight="1">
      <c r="C180" s="34" t="s">
        <v>299</v>
      </c>
    </row>
    <row r="181" spans="3:3" ht="20.100000000000001" customHeight="1">
      <c r="C181" s="34" t="s">
        <v>300</v>
      </c>
    </row>
    <row r="182" spans="3:3" ht="20.100000000000001" customHeight="1">
      <c r="C182" s="34" t="s">
        <v>301</v>
      </c>
    </row>
    <row r="183" spans="3:3" ht="20.100000000000001" customHeight="1">
      <c r="C183" s="34"/>
    </row>
    <row r="184" spans="3:3" ht="20.100000000000001" customHeight="1">
      <c r="C184" s="33" t="s">
        <v>302</v>
      </c>
    </row>
    <row r="185" spans="3:3" ht="20.100000000000001" customHeight="1">
      <c r="C185" s="34" t="s">
        <v>303</v>
      </c>
    </row>
    <row r="186" spans="3:3" ht="20.100000000000001" customHeight="1">
      <c r="C186" s="36"/>
    </row>
    <row r="187" spans="3:3" ht="20.100000000000001" customHeight="1">
      <c r="C187" s="33" t="s">
        <v>304</v>
      </c>
    </row>
    <row r="188" spans="3:3" ht="20.100000000000001" customHeight="1">
      <c r="C188" s="34" t="s">
        <v>305</v>
      </c>
    </row>
    <row r="189" spans="3:3" ht="20.100000000000001" customHeight="1">
      <c r="C189" s="34" t="s">
        <v>306</v>
      </c>
    </row>
    <row r="190" spans="3:3" ht="20.100000000000001" customHeight="1">
      <c r="C190" s="36"/>
    </row>
    <row r="191" spans="3:3" ht="20.100000000000001" customHeight="1">
      <c r="C191" s="33" t="s">
        <v>307</v>
      </c>
    </row>
    <row r="192" spans="3:3" ht="20.100000000000001" customHeight="1">
      <c r="C192" s="34" t="s">
        <v>221</v>
      </c>
    </row>
    <row r="193" spans="3:3" ht="20.100000000000001" customHeight="1">
      <c r="C193" s="34" t="s">
        <v>308</v>
      </c>
    </row>
    <row r="194" spans="3:3" ht="20.100000000000001" customHeight="1">
      <c r="C194" s="34" t="s">
        <v>248</v>
      </c>
    </row>
    <row r="195" spans="3:3" ht="20.100000000000001" customHeight="1">
      <c r="C195" s="34" t="s">
        <v>309</v>
      </c>
    </row>
    <row r="196" spans="3:3" ht="20.100000000000001" customHeight="1">
      <c r="C196" s="34" t="s">
        <v>130</v>
      </c>
    </row>
    <row r="197" spans="3:3" ht="20.100000000000001" customHeight="1">
      <c r="C197" s="36"/>
    </row>
    <row r="198" spans="3:3" ht="20.100000000000001" customHeight="1">
      <c r="C198" s="33" t="s">
        <v>310</v>
      </c>
    </row>
    <row r="199" spans="3:3" ht="20.100000000000001" customHeight="1">
      <c r="C199" s="34" t="s">
        <v>261</v>
      </c>
    </row>
    <row r="200" spans="3:3" ht="20.100000000000001" customHeight="1">
      <c r="C200" s="36"/>
    </row>
    <row r="201" spans="3:3" ht="20.100000000000001" customHeight="1">
      <c r="C201" s="33" t="s">
        <v>311</v>
      </c>
    </row>
    <row r="202" spans="3:3" ht="20.100000000000001" customHeight="1">
      <c r="C202" s="34" t="s">
        <v>312</v>
      </c>
    </row>
    <row r="203" spans="3:3" ht="20.100000000000001" customHeight="1">
      <c r="C203" s="36"/>
    </row>
    <row r="204" spans="3:3" ht="20.100000000000001" customHeight="1">
      <c r="C204" s="33" t="s">
        <v>313</v>
      </c>
    </row>
    <row r="205" spans="3:3" ht="20.100000000000001" customHeight="1">
      <c r="C205" s="34" t="s">
        <v>314</v>
      </c>
    </row>
    <row r="206" spans="3:3" ht="20.100000000000001" customHeight="1">
      <c r="C206" s="34" t="s">
        <v>315</v>
      </c>
    </row>
    <row r="207" spans="3:3" ht="20.100000000000001" customHeight="1">
      <c r="C207" s="34"/>
    </row>
    <row r="209" spans="2:3" ht="20.100000000000001" customHeight="1">
      <c r="B209" s="44" t="s">
        <v>274</v>
      </c>
    </row>
    <row r="210" spans="2:3" ht="20.100000000000001" customHeight="1">
      <c r="B210" s="44"/>
      <c r="C210" s="33" t="s">
        <v>317</v>
      </c>
    </row>
    <row r="211" spans="2:3" ht="20.100000000000001" customHeight="1">
      <c r="B211" s="44"/>
      <c r="C211" s="34"/>
    </row>
    <row r="212" spans="2:3" ht="20.100000000000001" customHeight="1">
      <c r="B212" s="44"/>
      <c r="C212" s="33" t="s">
        <v>318</v>
      </c>
    </row>
    <row r="213" spans="2:3" ht="20.100000000000001" customHeight="1">
      <c r="B213" s="44"/>
      <c r="C213" s="34" t="s">
        <v>319</v>
      </c>
    </row>
    <row r="214" spans="2:3" ht="20.100000000000001" customHeight="1">
      <c r="B214" s="44"/>
      <c r="C214" s="36"/>
    </row>
    <row r="215" spans="2:3" ht="20.100000000000001" customHeight="1">
      <c r="B215" s="44"/>
      <c r="C215" s="33" t="s">
        <v>320</v>
      </c>
    </row>
    <row r="216" spans="2:3" ht="20.100000000000001" customHeight="1">
      <c r="B216" s="44"/>
      <c r="C216" s="34" t="s">
        <v>321</v>
      </c>
    </row>
    <row r="217" spans="2:3" ht="20.100000000000001" customHeight="1">
      <c r="B217" s="44"/>
      <c r="C217" s="34" t="s">
        <v>261</v>
      </c>
    </row>
    <row r="218" spans="2:3" ht="20.100000000000001" customHeight="1">
      <c r="B218" s="44"/>
      <c r="C218" s="34" t="s">
        <v>322</v>
      </c>
    </row>
    <row r="219" spans="2:3" ht="20.100000000000001" customHeight="1">
      <c r="B219" s="44"/>
      <c r="C219" s="36"/>
    </row>
    <row r="220" spans="2:3" ht="20.100000000000001" customHeight="1">
      <c r="B220" s="44"/>
      <c r="C220" s="33" t="s">
        <v>323</v>
      </c>
    </row>
    <row r="221" spans="2:3" ht="20.100000000000001" customHeight="1">
      <c r="C221" s="34" t="s">
        <v>260</v>
      </c>
    </row>
    <row r="222" spans="2:3" ht="20.100000000000001" customHeight="1">
      <c r="C222" s="36"/>
    </row>
    <row r="223" spans="2:3" ht="20.100000000000001" customHeight="1">
      <c r="C223" s="33" t="s">
        <v>324</v>
      </c>
    </row>
    <row r="224" spans="2:3" ht="20.100000000000001" customHeight="1">
      <c r="C224" s="34" t="s">
        <v>325</v>
      </c>
    </row>
    <row r="225" spans="2:3" ht="20.100000000000001" customHeight="1">
      <c r="C225" s="34" t="s">
        <v>326</v>
      </c>
    </row>
    <row r="226" spans="2:3" ht="20.100000000000001" customHeight="1">
      <c r="C226" s="34" t="s">
        <v>327</v>
      </c>
    </row>
    <row r="227" spans="2:3" ht="20.100000000000001" customHeight="1">
      <c r="C227" s="34" t="s">
        <v>328</v>
      </c>
    </row>
    <row r="228" spans="2:3" ht="20.100000000000001" customHeight="1">
      <c r="C228" s="34" t="s">
        <v>329</v>
      </c>
    </row>
    <row r="229" spans="2:3" ht="20.100000000000001" customHeight="1">
      <c r="C229" s="34" t="s">
        <v>330</v>
      </c>
    </row>
    <row r="230" spans="2:3" ht="20.100000000000001" customHeight="1">
      <c r="C230" s="36"/>
    </row>
    <row r="231" spans="2:3" ht="20.100000000000001" customHeight="1">
      <c r="C231" s="33" t="s">
        <v>331</v>
      </c>
    </row>
    <row r="232" spans="2:3" ht="20.100000000000001" customHeight="1">
      <c r="C232" s="34" t="s">
        <v>332</v>
      </c>
    </row>
    <row r="233" spans="2:3" ht="20.100000000000001" customHeight="1">
      <c r="C233" s="34" t="s">
        <v>333</v>
      </c>
    </row>
    <row r="234" spans="2:3" ht="20.100000000000001" customHeight="1">
      <c r="C234" s="34" t="s">
        <v>334</v>
      </c>
    </row>
    <row r="236" spans="2:3" ht="20.100000000000001" customHeight="1">
      <c r="B236" s="44" t="s">
        <v>275</v>
      </c>
    </row>
    <row r="237" spans="2:3" ht="20.100000000000001" customHeight="1">
      <c r="B237" s="44"/>
      <c r="C237" s="33" t="s">
        <v>356</v>
      </c>
    </row>
    <row r="238" spans="2:3" ht="20.100000000000001" customHeight="1">
      <c r="B238" s="44"/>
      <c r="C238" s="34" t="s">
        <v>357</v>
      </c>
    </row>
    <row r="239" spans="2:3" ht="20.100000000000001" customHeight="1">
      <c r="B239" s="44"/>
      <c r="C239" s="34" t="s">
        <v>358</v>
      </c>
    </row>
    <row r="240" spans="2:3" ht="20.100000000000001" customHeight="1">
      <c r="B240" s="44"/>
      <c r="C240" s="34" t="s">
        <v>359</v>
      </c>
    </row>
    <row r="241" spans="2:3" ht="20.100000000000001" customHeight="1">
      <c r="B241" s="44"/>
      <c r="C241" s="36"/>
    </row>
    <row r="242" spans="2:3" ht="20.100000000000001" customHeight="1">
      <c r="B242" s="44"/>
      <c r="C242" s="45" t="s">
        <v>360</v>
      </c>
    </row>
    <row r="243" spans="2:3" ht="20.100000000000001" customHeight="1">
      <c r="B243" s="44"/>
      <c r="C243" s="34" t="s">
        <v>361</v>
      </c>
    </row>
    <row r="244" spans="2:3" ht="20.100000000000001" customHeight="1">
      <c r="B244" s="44"/>
      <c r="C244" s="34" t="s">
        <v>362</v>
      </c>
    </row>
    <row r="245" spans="2:3" ht="20.100000000000001" customHeight="1">
      <c r="B245" s="44"/>
      <c r="C245" s="34" t="s">
        <v>363</v>
      </c>
    </row>
    <row r="246" spans="2:3" ht="20.100000000000001" customHeight="1">
      <c r="B246" s="44"/>
      <c r="C246" s="34" t="s">
        <v>364</v>
      </c>
    </row>
    <row r="247" spans="2:3" ht="20.100000000000001" customHeight="1">
      <c r="B247" s="44"/>
      <c r="C247" s="36"/>
    </row>
    <row r="248" spans="2:3" ht="20.100000000000001" customHeight="1">
      <c r="B248" s="44"/>
      <c r="C248" s="45" t="s">
        <v>365</v>
      </c>
    </row>
    <row r="249" spans="2:3" ht="20.100000000000001" customHeight="1">
      <c r="B249" s="44"/>
      <c r="C249" s="34" t="s">
        <v>345</v>
      </c>
    </row>
    <row r="250" spans="2:3" ht="20.100000000000001" customHeight="1">
      <c r="B250" s="44"/>
      <c r="C250" s="34" t="s">
        <v>343</v>
      </c>
    </row>
    <row r="251" spans="2:3" ht="20.100000000000001" customHeight="1">
      <c r="B251" s="44"/>
      <c r="C251" s="34" t="s">
        <v>348</v>
      </c>
    </row>
    <row r="252" spans="2:3" ht="20.100000000000001" customHeight="1">
      <c r="B252" s="44"/>
      <c r="C252" s="34" t="s">
        <v>347</v>
      </c>
    </row>
    <row r="253" spans="2:3" ht="20.100000000000001" customHeight="1">
      <c r="B253" s="44"/>
      <c r="C253" s="34" t="s">
        <v>366</v>
      </c>
    </row>
    <row r="254" spans="2:3" ht="20.100000000000001" customHeight="1">
      <c r="B254" s="44"/>
      <c r="C254" s="34" t="s">
        <v>367</v>
      </c>
    </row>
    <row r="255" spans="2:3" ht="20.100000000000001" customHeight="1">
      <c r="B255" s="44"/>
      <c r="C255" s="34" t="s">
        <v>368</v>
      </c>
    </row>
    <row r="256" spans="2:3" ht="20.100000000000001" customHeight="1">
      <c r="B256" s="44"/>
      <c r="C256" s="34" t="s">
        <v>369</v>
      </c>
    </row>
    <row r="257" spans="2:3" ht="20.100000000000001" customHeight="1">
      <c r="B257" s="44"/>
      <c r="C257" s="34" t="s">
        <v>342</v>
      </c>
    </row>
    <row r="258" spans="2:3" ht="20.100000000000001" customHeight="1">
      <c r="B258" s="44"/>
      <c r="C258" s="34" t="s">
        <v>370</v>
      </c>
    </row>
    <row r="259" spans="2:3" ht="20.100000000000001" customHeight="1">
      <c r="B259" s="44"/>
      <c r="C259" s="34" t="s">
        <v>344</v>
      </c>
    </row>
    <row r="260" spans="2:3" ht="20.100000000000001" customHeight="1">
      <c r="B260" s="44"/>
      <c r="C260" s="36"/>
    </row>
    <row r="261" spans="2:3" ht="20.100000000000001" customHeight="1">
      <c r="B261" s="44"/>
      <c r="C261" s="45" t="s">
        <v>371</v>
      </c>
    </row>
    <row r="262" spans="2:3" ht="20.100000000000001" customHeight="1">
      <c r="B262" s="44"/>
      <c r="C262" s="34" t="s">
        <v>372</v>
      </c>
    </row>
    <row r="263" spans="2:3" ht="20.100000000000001" customHeight="1">
      <c r="B263" s="44"/>
      <c r="C263" s="34" t="s">
        <v>343</v>
      </c>
    </row>
    <row r="264" spans="2:3" ht="20.100000000000001" customHeight="1">
      <c r="B264" s="44"/>
    </row>
    <row r="265" spans="2:3" ht="20.100000000000001" customHeight="1">
      <c r="B265" s="44" t="s">
        <v>276</v>
      </c>
    </row>
    <row r="266" spans="2:3" ht="20.100000000000001" customHeight="1">
      <c r="B266" s="44"/>
      <c r="C266" s="33" t="s">
        <v>336</v>
      </c>
    </row>
    <row r="267" spans="2:3" ht="20.100000000000001" customHeight="1">
      <c r="B267" s="44"/>
      <c r="C267" s="36"/>
    </row>
    <row r="268" spans="2:3" ht="20.100000000000001" customHeight="1">
      <c r="B268" s="44"/>
      <c r="C268" s="33" t="s">
        <v>337</v>
      </c>
    </row>
    <row r="269" spans="2:3" ht="20.100000000000001" customHeight="1">
      <c r="B269" s="44"/>
      <c r="C269" s="34" t="s">
        <v>338</v>
      </c>
    </row>
    <row r="270" spans="2:3" ht="20.100000000000001" customHeight="1">
      <c r="B270" s="44"/>
      <c r="C270" s="34"/>
    </row>
    <row r="271" spans="2:3" ht="20.100000000000001" customHeight="1">
      <c r="B271" s="44"/>
      <c r="C271" s="33" t="s">
        <v>339</v>
      </c>
    </row>
    <row r="272" spans="2:3" ht="20.100000000000001" customHeight="1">
      <c r="B272" s="44"/>
      <c r="C272" s="34" t="s">
        <v>340</v>
      </c>
    </row>
    <row r="273" spans="2:3" ht="20.100000000000001" customHeight="1">
      <c r="B273" s="44"/>
      <c r="C273" s="36"/>
    </row>
    <row r="274" spans="2:3" ht="20.100000000000001" customHeight="1">
      <c r="B274" s="44"/>
      <c r="C274" s="33" t="s">
        <v>341</v>
      </c>
    </row>
    <row r="275" spans="2:3" ht="20.100000000000001" customHeight="1">
      <c r="B275" s="44"/>
      <c r="C275" s="34" t="s">
        <v>342</v>
      </c>
    </row>
    <row r="276" spans="2:3" ht="20.100000000000001" customHeight="1">
      <c r="B276" s="44"/>
      <c r="C276" s="34" t="s">
        <v>343</v>
      </c>
    </row>
    <row r="277" spans="2:3" ht="20.100000000000001" customHeight="1">
      <c r="B277" s="44"/>
      <c r="C277" s="34" t="s">
        <v>344</v>
      </c>
    </row>
    <row r="278" spans="2:3" ht="20.100000000000001" customHeight="1">
      <c r="C278" s="34" t="s">
        <v>345</v>
      </c>
    </row>
    <row r="279" spans="2:3" ht="20.100000000000001" customHeight="1">
      <c r="C279" s="36"/>
    </row>
    <row r="280" spans="2:3" ht="20.100000000000001" customHeight="1">
      <c r="C280" s="33" t="s">
        <v>346</v>
      </c>
    </row>
    <row r="281" spans="2:3" ht="20.100000000000001" customHeight="1">
      <c r="C281" s="34" t="s">
        <v>347</v>
      </c>
    </row>
    <row r="282" spans="2:3" ht="20.100000000000001" customHeight="1">
      <c r="C282" s="34" t="s">
        <v>348</v>
      </c>
    </row>
    <row r="283" spans="2:3" ht="20.100000000000001" customHeight="1">
      <c r="C283" s="34" t="s">
        <v>333</v>
      </c>
    </row>
    <row r="284" spans="2:3" ht="20.100000000000001" customHeight="1">
      <c r="C284" s="34"/>
    </row>
    <row r="285" spans="2:3" ht="20.100000000000001" customHeight="1">
      <c r="C285" s="33" t="s">
        <v>349</v>
      </c>
    </row>
    <row r="286" spans="2:3" ht="20.100000000000001" customHeight="1">
      <c r="C286" s="34" t="s">
        <v>350</v>
      </c>
    </row>
    <row r="287" spans="2:3" ht="20.100000000000001" customHeight="1">
      <c r="C287" s="34" t="s">
        <v>351</v>
      </c>
    </row>
    <row r="288" spans="2:3" ht="20.100000000000001" customHeight="1">
      <c r="C288" s="34" t="s">
        <v>352</v>
      </c>
    </row>
    <row r="289" spans="2:3" ht="20.100000000000001" customHeight="1">
      <c r="C289" s="34" t="s">
        <v>353</v>
      </c>
    </row>
    <row r="290" spans="2:3" ht="20.100000000000001" customHeight="1">
      <c r="C290" s="34" t="s">
        <v>354</v>
      </c>
    </row>
    <row r="291" spans="2:3" ht="20.100000000000001" customHeight="1">
      <c r="C291" s="36"/>
    </row>
    <row r="292" spans="2:3" ht="20.100000000000001" customHeight="1">
      <c r="C292" s="33" t="s">
        <v>355</v>
      </c>
    </row>
    <row r="294" spans="2:3" ht="20.100000000000001" customHeight="1">
      <c r="B294" s="44" t="s">
        <v>277</v>
      </c>
    </row>
    <row r="295" spans="2:3" ht="20.100000000000001" customHeight="1">
      <c r="B295" s="44"/>
      <c r="C295" s="33" t="s">
        <v>375</v>
      </c>
    </row>
    <row r="296" spans="2:3" ht="20.100000000000001" customHeight="1">
      <c r="B296" s="44"/>
      <c r="C296" s="34" t="s">
        <v>376</v>
      </c>
    </row>
    <row r="297" spans="2:3" ht="20.100000000000001" customHeight="1">
      <c r="B297" s="44"/>
      <c r="C297" s="34" t="s">
        <v>377</v>
      </c>
    </row>
    <row r="298" spans="2:3" ht="20.100000000000001" customHeight="1">
      <c r="B298" s="44"/>
      <c r="C298" s="34" t="s">
        <v>378</v>
      </c>
    </row>
    <row r="299" spans="2:3" ht="20.100000000000001" customHeight="1">
      <c r="B299" s="44"/>
      <c r="C299" s="34" t="s">
        <v>379</v>
      </c>
    </row>
    <row r="300" spans="2:3" ht="20.100000000000001" customHeight="1">
      <c r="B300" s="44"/>
      <c r="C300" s="34"/>
    </row>
    <row r="301" spans="2:3" ht="20.100000000000001" customHeight="1">
      <c r="B301" s="44"/>
      <c r="C301" s="33" t="s">
        <v>380</v>
      </c>
    </row>
    <row r="302" spans="2:3" ht="20.100000000000001" customHeight="1">
      <c r="B302" s="44"/>
      <c r="C302" s="34" t="s">
        <v>381</v>
      </c>
    </row>
    <row r="303" spans="2:3" ht="20.100000000000001" customHeight="1">
      <c r="B303" s="44"/>
      <c r="C303" s="34" t="s">
        <v>382</v>
      </c>
    </row>
    <row r="304" spans="2:3" ht="20.100000000000001" customHeight="1">
      <c r="B304" s="44"/>
      <c r="C304" s="34" t="s">
        <v>383</v>
      </c>
    </row>
    <row r="305" spans="2:3" ht="20.100000000000001" customHeight="1">
      <c r="B305" s="44"/>
      <c r="C305" s="34" t="s">
        <v>384</v>
      </c>
    </row>
    <row r="306" spans="2:3" ht="20.100000000000001" customHeight="1">
      <c r="B306" s="44"/>
      <c r="C306" s="34" t="s">
        <v>385</v>
      </c>
    </row>
    <row r="307" spans="2:3" ht="20.100000000000001" customHeight="1">
      <c r="B307" s="44"/>
      <c r="C307" s="36"/>
    </row>
    <row r="308" spans="2:3" ht="20.100000000000001" customHeight="1">
      <c r="B308" s="44"/>
      <c r="C308" s="33" t="s">
        <v>386</v>
      </c>
    </row>
    <row r="309" spans="2:3" ht="20.100000000000001" customHeight="1">
      <c r="B309" s="44"/>
      <c r="C309" s="34" t="s">
        <v>387</v>
      </c>
    </row>
    <row r="310" spans="2:3" ht="20.100000000000001" customHeight="1">
      <c r="B310" s="44"/>
      <c r="C310" s="34" t="s">
        <v>385</v>
      </c>
    </row>
    <row r="311" spans="2:3" ht="20.100000000000001" customHeight="1">
      <c r="B311" s="44"/>
      <c r="C311" s="34"/>
    </row>
    <row r="312" spans="2:3" ht="20.100000000000001" customHeight="1">
      <c r="B312" s="44"/>
      <c r="C312" s="33" t="s">
        <v>388</v>
      </c>
    </row>
    <row r="313" spans="2:3" ht="20.100000000000001" customHeight="1">
      <c r="C313" s="34" t="s">
        <v>389</v>
      </c>
    </row>
    <row r="314" spans="2:3" ht="20.100000000000001" customHeight="1">
      <c r="C314" s="34" t="s">
        <v>390</v>
      </c>
    </row>
    <row r="315" spans="2:3" ht="20.100000000000001" customHeight="1">
      <c r="C315" s="36"/>
    </row>
    <row r="316" spans="2:3" ht="20.100000000000001" customHeight="1">
      <c r="C316" s="33" t="s">
        <v>391</v>
      </c>
    </row>
    <row r="317" spans="2:3" ht="20.100000000000001" customHeight="1">
      <c r="C317" s="34" t="s">
        <v>392</v>
      </c>
    </row>
    <row r="318" spans="2:3" ht="20.100000000000001" customHeight="1">
      <c r="C318" s="34"/>
    </row>
    <row r="319" spans="2:3" ht="20.100000000000001" customHeight="1">
      <c r="B319" s="44" t="s">
        <v>278</v>
      </c>
      <c r="C319" s="36"/>
    </row>
    <row r="320" spans="2:3" ht="20.100000000000001" customHeight="1">
      <c r="B320" s="44"/>
      <c r="C320" s="33" t="s">
        <v>394</v>
      </c>
    </row>
    <row r="321" spans="2:3" ht="20.100000000000001" customHeight="1">
      <c r="B321" s="44"/>
      <c r="C321" s="34" t="s">
        <v>395</v>
      </c>
    </row>
    <row r="322" spans="2:3" ht="20.100000000000001" customHeight="1">
      <c r="B322" s="44"/>
      <c r="C322" s="34" t="s">
        <v>396</v>
      </c>
    </row>
    <row r="323" spans="2:3" ht="20.100000000000001" customHeight="1">
      <c r="B323" s="44"/>
      <c r="C323" s="34" t="s">
        <v>397</v>
      </c>
    </row>
    <row r="324" spans="2:3" ht="20.100000000000001" customHeight="1">
      <c r="B324" s="44"/>
      <c r="C324" s="34"/>
    </row>
    <row r="325" spans="2:3" ht="20.100000000000001" customHeight="1">
      <c r="B325" s="44"/>
      <c r="C325" s="33" t="s">
        <v>398</v>
      </c>
    </row>
    <row r="326" spans="2:3" ht="20.100000000000001" customHeight="1">
      <c r="B326" s="44"/>
      <c r="C326" s="34" t="s">
        <v>399</v>
      </c>
    </row>
    <row r="327" spans="2:3" ht="20.100000000000001" customHeight="1">
      <c r="B327" s="44"/>
      <c r="C327" s="34"/>
    </row>
    <row r="328" spans="2:3" ht="20.100000000000001" customHeight="1">
      <c r="B328" s="44"/>
      <c r="C328" s="33" t="s">
        <v>400</v>
      </c>
    </row>
    <row r="329" spans="2:3" ht="20.100000000000001" customHeight="1">
      <c r="B329" s="44"/>
      <c r="C329" s="34" t="s">
        <v>401</v>
      </c>
    </row>
    <row r="330" spans="2:3" ht="20.100000000000001" customHeight="1">
      <c r="B330" s="44"/>
      <c r="C330" s="34" t="s">
        <v>402</v>
      </c>
    </row>
    <row r="331" spans="2:3" ht="20.100000000000001" customHeight="1">
      <c r="B331" s="44"/>
      <c r="C331" s="34" t="s">
        <v>403</v>
      </c>
    </row>
    <row r="332" spans="2:3" ht="20.100000000000001" customHeight="1">
      <c r="B332" s="44"/>
      <c r="C332" s="36"/>
    </row>
    <row r="333" spans="2:3" ht="20.100000000000001" customHeight="1">
      <c r="B333" s="44" t="s">
        <v>279</v>
      </c>
      <c r="C333" s="33"/>
    </row>
    <row r="334" spans="2:3" ht="20.100000000000001" customHeight="1">
      <c r="B334" s="44"/>
      <c r="C334" s="33" t="s">
        <v>405</v>
      </c>
    </row>
    <row r="335" spans="2:3" ht="20.100000000000001" customHeight="1">
      <c r="B335" s="44"/>
      <c r="C335" s="34" t="s">
        <v>406</v>
      </c>
    </row>
    <row r="336" spans="2:3" ht="20.100000000000001" customHeight="1">
      <c r="B336" s="44"/>
      <c r="C336" s="34" t="s">
        <v>407</v>
      </c>
    </row>
    <row r="337" spans="2:3" ht="20.100000000000001" customHeight="1">
      <c r="B337" s="44"/>
      <c r="C337" s="36"/>
    </row>
    <row r="338" spans="2:3" ht="20.100000000000001" customHeight="1">
      <c r="B338" s="44"/>
      <c r="C338" s="33" t="s">
        <v>408</v>
      </c>
    </row>
    <row r="339" spans="2:3" ht="20.100000000000001" customHeight="1">
      <c r="B339" s="44"/>
      <c r="C339" s="34" t="s">
        <v>409</v>
      </c>
    </row>
    <row r="340" spans="2:3" ht="20.100000000000001" customHeight="1">
      <c r="B340" s="44"/>
      <c r="C340" s="34" t="s">
        <v>410</v>
      </c>
    </row>
    <row r="341" spans="2:3" ht="20.100000000000001" customHeight="1">
      <c r="B341" s="44"/>
      <c r="C341" s="36"/>
    </row>
    <row r="342" spans="2:3" ht="20.100000000000001" customHeight="1">
      <c r="B342" s="44"/>
      <c r="C342" s="33" t="s">
        <v>411</v>
      </c>
    </row>
    <row r="343" spans="2:3" ht="20.100000000000001" customHeight="1">
      <c r="B343" s="44"/>
      <c r="C343" s="34" t="s">
        <v>412</v>
      </c>
    </row>
    <row r="344" spans="2:3" ht="20.100000000000001" customHeight="1">
      <c r="B344" s="44"/>
      <c r="C344" s="36"/>
    </row>
    <row r="345" spans="2:3" ht="20.100000000000001" customHeight="1">
      <c r="B345" s="44"/>
      <c r="C345" s="33" t="s">
        <v>413</v>
      </c>
    </row>
    <row r="346" spans="2:3" ht="20.100000000000001" customHeight="1">
      <c r="B346" s="44"/>
      <c r="C346" s="34" t="s">
        <v>414</v>
      </c>
    </row>
    <row r="347" spans="2:3" ht="20.100000000000001" customHeight="1">
      <c r="B347" s="44"/>
      <c r="C347" s="36"/>
    </row>
    <row r="348" spans="2:3" ht="20.100000000000001" customHeight="1">
      <c r="B348" s="44"/>
      <c r="C348" s="33" t="s">
        <v>415</v>
      </c>
    </row>
    <row r="349" spans="2:3" ht="20.100000000000001" customHeight="1">
      <c r="B349" s="44"/>
      <c r="C349" s="34" t="s">
        <v>416</v>
      </c>
    </row>
    <row r="350" spans="2:3" ht="20.100000000000001" customHeight="1">
      <c r="B350" s="44"/>
      <c r="C350" s="34" t="s">
        <v>417</v>
      </c>
    </row>
    <row r="351" spans="2:3" ht="20.100000000000001" customHeight="1">
      <c r="B351" s="44"/>
      <c r="C351" s="33"/>
    </row>
    <row r="352" spans="2:3" ht="20.100000000000001" customHeight="1">
      <c r="B352" s="44" t="s">
        <v>280</v>
      </c>
      <c r="C352" s="36"/>
    </row>
    <row r="353" spans="2:3" ht="20.100000000000001" customHeight="1">
      <c r="B353" s="44"/>
      <c r="C353" s="45" t="s">
        <v>405</v>
      </c>
    </row>
    <row r="354" spans="2:3" ht="20.100000000000001" customHeight="1">
      <c r="B354" s="44"/>
      <c r="C354" s="34" t="s">
        <v>420</v>
      </c>
    </row>
    <row r="355" spans="2:3" ht="20.100000000000001" customHeight="1">
      <c r="B355" s="44"/>
      <c r="C355" s="34" t="s">
        <v>421</v>
      </c>
    </row>
    <row r="356" spans="2:3" ht="20.100000000000001" customHeight="1">
      <c r="B356" s="44"/>
      <c r="C356" s="34"/>
    </row>
    <row r="357" spans="2:3" ht="20.100000000000001" customHeight="1">
      <c r="B357" s="44"/>
      <c r="C357" s="45" t="s">
        <v>408</v>
      </c>
    </row>
    <row r="358" spans="2:3" ht="20.100000000000001" customHeight="1">
      <c r="B358" s="44"/>
      <c r="C358" s="34" t="s">
        <v>422</v>
      </c>
    </row>
    <row r="359" spans="2:3" ht="20.100000000000001" customHeight="1">
      <c r="B359" s="44"/>
      <c r="C359" s="34"/>
    </row>
    <row r="360" spans="2:3" ht="20.100000000000001" customHeight="1">
      <c r="B360" s="44"/>
      <c r="C360" s="45" t="s">
        <v>411</v>
      </c>
    </row>
    <row r="361" spans="2:3" ht="20.100000000000001" customHeight="1">
      <c r="B361" s="44"/>
      <c r="C361" s="34" t="s">
        <v>423</v>
      </c>
    </row>
    <row r="362" spans="2:3" ht="20.100000000000001" customHeight="1">
      <c r="B362" s="44"/>
      <c r="C362" s="34" t="s">
        <v>424</v>
      </c>
    </row>
    <row r="363" spans="2:3" ht="20.100000000000001" customHeight="1">
      <c r="B363" s="44"/>
      <c r="C363" s="34"/>
    </row>
    <row r="364" spans="2:3" ht="20.100000000000001" customHeight="1">
      <c r="B364" s="44"/>
      <c r="C364" s="45" t="s">
        <v>425</v>
      </c>
    </row>
    <row r="365" spans="2:3" ht="20.100000000000001" customHeight="1">
      <c r="B365" s="44"/>
      <c r="C365" s="34" t="s">
        <v>426</v>
      </c>
    </row>
    <row r="366" spans="2:3" ht="20.100000000000001" customHeight="1">
      <c r="B366" s="44"/>
      <c r="C366" s="34" t="s">
        <v>427</v>
      </c>
    </row>
    <row r="367" spans="2:3" ht="20.100000000000001" customHeight="1">
      <c r="B367" s="44"/>
      <c r="C367" s="36"/>
    </row>
    <row r="368" spans="2:3" ht="20.100000000000001" customHeight="1">
      <c r="B368" s="44"/>
      <c r="C368" s="45" t="s">
        <v>428</v>
      </c>
    </row>
    <row r="369" spans="2:3" ht="20.100000000000001" customHeight="1">
      <c r="B369" s="44"/>
      <c r="C369" s="36"/>
    </row>
    <row r="370" spans="2:3" ht="20.100000000000001" customHeight="1">
      <c r="B370" s="44" t="s">
        <v>281</v>
      </c>
      <c r="C370" s="34"/>
    </row>
    <row r="371" spans="2:3" ht="20.100000000000001" customHeight="1">
      <c r="B371" s="44"/>
      <c r="C371" s="33" t="s">
        <v>429</v>
      </c>
    </row>
    <row r="372" spans="2:3" ht="20.100000000000001" customHeight="1">
      <c r="B372" s="44"/>
      <c r="C372" s="34" t="s">
        <v>430</v>
      </c>
    </row>
    <row r="373" spans="2:3" ht="20.100000000000001" customHeight="1">
      <c r="B373" s="44"/>
      <c r="C373" s="34"/>
    </row>
    <row r="374" spans="2:3" ht="20.100000000000001" customHeight="1">
      <c r="B374" s="44"/>
      <c r="C374" s="33" t="s">
        <v>431</v>
      </c>
    </row>
    <row r="375" spans="2:3" ht="20.100000000000001" customHeight="1">
      <c r="B375" s="44"/>
      <c r="C375" s="34" t="s">
        <v>432</v>
      </c>
    </row>
    <row r="376" spans="2:3" ht="20.100000000000001" customHeight="1">
      <c r="B376" s="44"/>
      <c r="C376" s="34" t="s">
        <v>433</v>
      </c>
    </row>
    <row r="377" spans="2:3" ht="20.100000000000001" customHeight="1">
      <c r="B377" s="44"/>
      <c r="C377" s="34" t="s">
        <v>434</v>
      </c>
    </row>
    <row r="378" spans="2:3" ht="20.100000000000001" customHeight="1">
      <c r="B378" s="44"/>
      <c r="C378" s="34"/>
    </row>
    <row r="379" spans="2:3" ht="20.100000000000001" customHeight="1">
      <c r="B379" s="44" t="s">
        <v>282</v>
      </c>
    </row>
    <row r="380" spans="2:3" ht="20.100000000000001" customHeight="1">
      <c r="B380" s="44"/>
      <c r="C380" s="33" t="s">
        <v>436</v>
      </c>
    </row>
    <row r="381" spans="2:3" ht="20.100000000000001" customHeight="1">
      <c r="B381" s="44"/>
      <c r="C381" s="36"/>
    </row>
    <row r="382" spans="2:3" ht="20.100000000000001" customHeight="1">
      <c r="B382" s="44"/>
      <c r="C382" s="33" t="s">
        <v>437</v>
      </c>
    </row>
    <row r="383" spans="2:3" ht="20.100000000000001" customHeight="1">
      <c r="B383" s="44"/>
      <c r="C383" s="34" t="s">
        <v>438</v>
      </c>
    </row>
    <row r="384" spans="2:3" ht="20.100000000000001" customHeight="1">
      <c r="B384" s="44"/>
      <c r="C384" s="34" t="s">
        <v>439</v>
      </c>
    </row>
    <row r="385" spans="2:3" ht="20.100000000000001" customHeight="1">
      <c r="B385" s="44"/>
      <c r="C385" s="34" t="s">
        <v>440</v>
      </c>
    </row>
    <row r="386" spans="2:3" ht="20.100000000000001" customHeight="1">
      <c r="B386" s="44"/>
    </row>
    <row r="387" spans="2:3" ht="20.100000000000001" customHeight="1">
      <c r="B387" s="44" t="s">
        <v>283</v>
      </c>
    </row>
    <row r="388" spans="2:3" ht="20.100000000000001" customHeight="1">
      <c r="B388" s="44"/>
      <c r="C388" s="33" t="s">
        <v>442</v>
      </c>
    </row>
    <row r="389" spans="2:3" ht="20.100000000000001" customHeight="1">
      <c r="B389" s="44"/>
      <c r="C389" s="34" t="s">
        <v>443</v>
      </c>
    </row>
    <row r="390" spans="2:3" ht="20.100000000000001" customHeight="1">
      <c r="B390" s="44"/>
      <c r="C390" s="69" t="s">
        <v>1773</v>
      </c>
    </row>
    <row r="391" spans="2:3" ht="20.100000000000001" customHeight="1">
      <c r="B391" s="44"/>
      <c r="C391" s="34" t="s">
        <v>444</v>
      </c>
    </row>
    <row r="392" spans="2:3" ht="20.100000000000001" customHeight="1">
      <c r="B392" s="44"/>
      <c r="C392" s="69" t="s">
        <v>1773</v>
      </c>
    </row>
    <row r="393" spans="2:3" ht="20.100000000000001" customHeight="1">
      <c r="B393" s="44"/>
      <c r="C393" s="36"/>
    </row>
    <row r="394" spans="2:3" ht="20.100000000000001" customHeight="1">
      <c r="B394" s="44"/>
      <c r="C394" s="33" t="s">
        <v>445</v>
      </c>
    </row>
    <row r="395" spans="2:3" ht="20.100000000000001" customHeight="1">
      <c r="B395" s="44"/>
      <c r="C395" s="36"/>
    </row>
    <row r="396" spans="2:3" ht="20.100000000000001" customHeight="1">
      <c r="B396" s="44"/>
      <c r="C396" s="33" t="s">
        <v>446</v>
      </c>
    </row>
    <row r="397" spans="2:3" ht="20.100000000000001" customHeight="1">
      <c r="C397" s="36"/>
    </row>
    <row r="398" spans="2:3" ht="20.100000000000001" customHeight="1">
      <c r="C398" s="33" t="s">
        <v>447</v>
      </c>
    </row>
    <row r="399" spans="2:3" ht="20.100000000000001" customHeight="1">
      <c r="C399" s="34" t="s">
        <v>448</v>
      </c>
    </row>
    <row r="400" spans="2:3" ht="20.100000000000001" customHeight="1">
      <c r="C400" s="34" t="s">
        <v>449</v>
      </c>
    </row>
    <row r="401" spans="2:3" ht="20.100000000000001" customHeight="1">
      <c r="C401" s="34" t="s">
        <v>450</v>
      </c>
    </row>
    <row r="402" spans="2:3" ht="20.100000000000001" customHeight="1">
      <c r="C402" s="34" t="s">
        <v>451</v>
      </c>
    </row>
    <row r="403" spans="2:3" ht="20.100000000000001" customHeight="1">
      <c r="C403" s="34" t="s">
        <v>452</v>
      </c>
    </row>
    <row r="404" spans="2:3" ht="20.100000000000001" customHeight="1">
      <c r="C404" s="34" t="s">
        <v>453</v>
      </c>
    </row>
    <row r="406" spans="2:3" ht="20.100000000000001" customHeight="1">
      <c r="B406" s="44" t="s">
        <v>284</v>
      </c>
    </row>
    <row r="407" spans="2:3" ht="20.100000000000001" customHeight="1">
      <c r="C407" s="33" t="s">
        <v>455</v>
      </c>
    </row>
    <row r="408" spans="2:3" ht="20.100000000000001" customHeight="1">
      <c r="C408" s="34" t="s">
        <v>456</v>
      </c>
    </row>
    <row r="409" spans="2:3" ht="20.100000000000001" customHeight="1">
      <c r="C409" s="34" t="s">
        <v>457</v>
      </c>
    </row>
    <row r="410" spans="2:3" ht="20.100000000000001" customHeight="1">
      <c r="C410" s="34" t="s">
        <v>458</v>
      </c>
    </row>
    <row r="411" spans="2:3" ht="20.100000000000001" customHeight="1">
      <c r="C411" s="34" t="s">
        <v>459</v>
      </c>
    </row>
    <row r="412" spans="2:3" ht="20.100000000000001" customHeight="1">
      <c r="C412" s="34" t="s">
        <v>460</v>
      </c>
    </row>
    <row r="413" spans="2:3" ht="20.100000000000001" customHeight="1">
      <c r="C413" s="34" t="s">
        <v>461</v>
      </c>
    </row>
    <row r="414" spans="2:3" ht="20.100000000000001" customHeight="1">
      <c r="C414" s="34" t="s">
        <v>462</v>
      </c>
    </row>
    <row r="415" spans="2:3" ht="20.100000000000001" customHeight="1">
      <c r="C415" s="36"/>
    </row>
    <row r="416" spans="2:3" ht="20.100000000000001" customHeight="1">
      <c r="C416" s="33" t="s">
        <v>463</v>
      </c>
    </row>
    <row r="417" spans="3:3" ht="20.100000000000001" customHeight="1">
      <c r="C417" s="34" t="s">
        <v>464</v>
      </c>
    </row>
    <row r="418" spans="3:3" ht="20.100000000000001" customHeight="1">
      <c r="C418" s="34" t="s">
        <v>465</v>
      </c>
    </row>
    <row r="419" spans="3:3" ht="20.100000000000001" customHeight="1">
      <c r="C419" s="34" t="s">
        <v>466</v>
      </c>
    </row>
    <row r="420" spans="3:3" ht="20.100000000000001" customHeight="1">
      <c r="C420" s="34" t="s">
        <v>467</v>
      </c>
    </row>
    <row r="421" spans="3:3" ht="20.100000000000001" customHeight="1">
      <c r="C421" s="34" t="s">
        <v>468</v>
      </c>
    </row>
    <row r="422" spans="3:3" ht="20.100000000000001" customHeight="1">
      <c r="C422" s="34" t="s">
        <v>469</v>
      </c>
    </row>
    <row r="423" spans="3:3" ht="20.100000000000001" customHeight="1">
      <c r="C423" s="34" t="s">
        <v>470</v>
      </c>
    </row>
    <row r="424" spans="3:3" ht="20.100000000000001" customHeight="1">
      <c r="C424" s="36"/>
    </row>
    <row r="425" spans="3:3" ht="20.100000000000001" customHeight="1">
      <c r="C425" s="33" t="s">
        <v>471</v>
      </c>
    </row>
    <row r="426" spans="3:3" ht="20.100000000000001" customHeight="1">
      <c r="C426" s="34" t="s">
        <v>472</v>
      </c>
    </row>
    <row r="427" spans="3:3" ht="20.100000000000001" customHeight="1">
      <c r="C427" s="36"/>
    </row>
    <row r="428" spans="3:3" ht="20.100000000000001" customHeight="1">
      <c r="C428" s="33" t="s">
        <v>473</v>
      </c>
    </row>
    <row r="429" spans="3:3" ht="20.100000000000001" customHeight="1">
      <c r="C429" s="34" t="s">
        <v>474</v>
      </c>
    </row>
    <row r="430" spans="3:3" ht="20.100000000000001" customHeight="1">
      <c r="C430" s="36"/>
    </row>
    <row r="431" spans="3:3" ht="20.100000000000001" customHeight="1">
      <c r="C431" s="33" t="s">
        <v>475</v>
      </c>
    </row>
    <row r="432" spans="3:3" ht="20.100000000000001" customHeight="1">
      <c r="C432" s="36"/>
    </row>
    <row r="433" spans="3:3" ht="20.100000000000001" customHeight="1">
      <c r="C433" s="33" t="s">
        <v>476</v>
      </c>
    </row>
    <row r="434" spans="3:3" ht="20.100000000000001" customHeight="1">
      <c r="C434" s="69" t="s">
        <v>1773</v>
      </c>
    </row>
    <row r="435" spans="3:3" ht="20.100000000000001" customHeight="1">
      <c r="C435" s="36"/>
    </row>
    <row r="436" spans="3:3" ht="20.100000000000001" customHeight="1">
      <c r="C436" s="33" t="s">
        <v>477</v>
      </c>
    </row>
    <row r="437" spans="3:3" ht="20.100000000000001" customHeight="1">
      <c r="C437" s="69" t="s">
        <v>1773</v>
      </c>
    </row>
  </sheetData>
  <phoneticPr fontId="1" type="noConversion"/>
  <hyperlinks>
    <hyperlink ref="G19" location="_18.2.1" display="_18.2.1"/>
    <hyperlink ref="H19" location="_18.2.2" display="_18.2.2"/>
    <hyperlink ref="D24" location="_18.2.5" display="_18.2.5"/>
    <hyperlink ref="E24" location="_18.2.6" display="_18.2.6"/>
    <hyperlink ref="F24" location="_18.2.7___18.2.8" display="_18.2.7___18.2.8"/>
    <hyperlink ref="G24" location="_18.2.7___18.2.8" display="_18.2.7___18.2.8"/>
    <hyperlink ref="H24" location="_18.2.9" display="_18.2.9"/>
    <hyperlink ref="C29" location="_18.2.11" display="_18.2.11"/>
    <hyperlink ref="D29" location="_18.2.12" display="_18.2.12"/>
    <hyperlink ref="E29" location="_18.2.13" display="_18.2.13"/>
    <hyperlink ref="F29" location="_18.2.14" display="_18.2.14"/>
    <hyperlink ref="D34" location="_18.2.19" display="_18.2.19"/>
    <hyperlink ref="E34" location="_18.2.20" display="_18.2.20"/>
    <hyperlink ref="F34" location="_18.2.21" display="_18.2.21"/>
    <hyperlink ref="G34" location="_18.2.22" display="_18.2.22"/>
    <hyperlink ref="H34" location="_18.2.23" display="_18.2.23"/>
    <hyperlink ref="D39" location="_18.2.26" display="_18.2.26"/>
    <hyperlink ref="E39" location="_18.2.27" display="_18.2.27"/>
    <hyperlink ref="F39" location="_18.2.28" display="_18.2.28"/>
    <hyperlink ref="D1" location="_2월_근무일지" display="2월 근무일지"/>
    <hyperlink ref="E1" location="_2월_근무달력" display="2월 근무 달력"/>
    <hyperlink ref="F1" location="_2월_일자별_세부내용" display="2월 일자별 세부내용"/>
    <hyperlink ref="C1" location="개요!A1" display="개요"/>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557"/>
  <sheetViews>
    <sheetView showGridLines="0" zoomScaleNormal="100" workbookViewId="0">
      <pane ySplit="1" topLeftCell="A537" activePane="bottomLeft" state="frozen"/>
      <selection pane="bottomLeft" activeCell="C556" sqref="C556"/>
    </sheetView>
  </sheetViews>
  <sheetFormatPr defaultRowHeight="20.100000000000001" customHeight="1"/>
  <cols>
    <col min="1" max="1" width="2.125" style="3" customWidth="1"/>
    <col min="2" max="2" width="9" style="3"/>
    <col min="3" max="9" width="25.625" style="3" customWidth="1"/>
    <col min="10" max="16384" width="9" style="3"/>
  </cols>
  <sheetData>
    <row r="1" spans="2:6" s="2" customFormat="1" ht="16.5" customHeight="1">
      <c r="C1" s="37" t="s">
        <v>1755</v>
      </c>
      <c r="D1" s="37" t="s">
        <v>62</v>
      </c>
      <c r="E1" s="37" t="s">
        <v>70</v>
      </c>
      <c r="F1" s="37" t="s">
        <v>71</v>
      </c>
    </row>
    <row r="2" spans="2:6" s="6" customFormat="1" ht="9" customHeight="1"/>
    <row r="3" spans="2:6" s="5" customFormat="1" ht="36.75" customHeight="1">
      <c r="B3" s="41" t="s">
        <v>62</v>
      </c>
    </row>
    <row r="4" spans="2:6" ht="20.100000000000001" customHeight="1">
      <c r="B4" s="7"/>
    </row>
    <row r="5" spans="2:6" ht="20.100000000000001" customHeight="1">
      <c r="B5" s="7" t="s">
        <v>882</v>
      </c>
    </row>
    <row r="6" spans="2:6" ht="20.100000000000001" customHeight="1">
      <c r="B6" s="7"/>
      <c r="C6" s="51" t="s">
        <v>894</v>
      </c>
    </row>
    <row r="7" spans="2:6" ht="20.100000000000001" customHeight="1">
      <c r="B7" s="7"/>
      <c r="C7" s="51" t="s">
        <v>895</v>
      </c>
    </row>
    <row r="8" spans="2:6" ht="20.100000000000001" customHeight="1">
      <c r="B8" s="7"/>
      <c r="C8" s="51" t="s">
        <v>896</v>
      </c>
    </row>
    <row r="9" spans="2:6" ht="20.100000000000001" customHeight="1">
      <c r="B9" s="7"/>
      <c r="C9" s="51" t="s">
        <v>1657</v>
      </c>
    </row>
    <row r="10" spans="2:6" ht="20.100000000000001" customHeight="1">
      <c r="B10" s="7"/>
      <c r="C10" s="51" t="s">
        <v>897</v>
      </c>
    </row>
    <row r="11" spans="2:6" ht="20.100000000000001" customHeight="1">
      <c r="B11" s="7"/>
      <c r="C11" s="51" t="s">
        <v>898</v>
      </c>
    </row>
    <row r="12" spans="2:6" ht="20.100000000000001" customHeight="1">
      <c r="B12" s="7"/>
      <c r="C12" s="51" t="s">
        <v>1666</v>
      </c>
    </row>
    <row r="13" spans="2:6" ht="20.100000000000001" customHeight="1">
      <c r="B13" s="7"/>
      <c r="C13" s="51" t="s">
        <v>899</v>
      </c>
    </row>
    <row r="14" spans="2:6" ht="20.100000000000001" customHeight="1">
      <c r="B14" s="7"/>
      <c r="C14" s="51" t="s">
        <v>1658</v>
      </c>
    </row>
    <row r="15" spans="2:6" ht="20.100000000000001" customHeight="1">
      <c r="B15" s="7"/>
      <c r="C15" s="51" t="s">
        <v>1663</v>
      </c>
    </row>
    <row r="16" spans="2:6" ht="20.100000000000001" customHeight="1">
      <c r="B16" s="7"/>
      <c r="C16" s="51" t="s">
        <v>1660</v>
      </c>
    </row>
    <row r="17" spans="2:9" ht="20.100000000000001" customHeight="1">
      <c r="B17" s="7"/>
      <c r="C17" s="51"/>
    </row>
    <row r="18" spans="2:9" s="5" customFormat="1" ht="36.75" customHeight="1">
      <c r="B18" s="41" t="s">
        <v>68</v>
      </c>
    </row>
    <row r="20" spans="2:9" ht="20.100000000000001" customHeight="1">
      <c r="B20" s="11"/>
      <c r="C20" s="11" t="s">
        <v>1</v>
      </c>
      <c r="D20" s="11" t="s">
        <v>3</v>
      </c>
      <c r="E20" s="11" t="s">
        <v>5</v>
      </c>
      <c r="F20" s="11" t="s">
        <v>7</v>
      </c>
      <c r="G20" s="11" t="s">
        <v>9</v>
      </c>
      <c r="H20" s="11" t="s">
        <v>11</v>
      </c>
      <c r="I20" s="11" t="s">
        <v>13</v>
      </c>
    </row>
    <row r="21" spans="2:9" ht="16.5" customHeight="1">
      <c r="B21" s="8" t="s">
        <v>27</v>
      </c>
      <c r="C21" s="8"/>
      <c r="D21" s="8"/>
      <c r="E21" s="8"/>
      <c r="F21" s="8"/>
      <c r="G21" s="8">
        <v>1</v>
      </c>
      <c r="H21" s="47">
        <v>2</v>
      </c>
      <c r="I21" s="8">
        <v>3</v>
      </c>
    </row>
    <row r="22" spans="2:9" s="9" customFormat="1" ht="11.1" customHeight="1">
      <c r="B22" s="10" t="s">
        <v>18</v>
      </c>
      <c r="C22" s="10" t="str">
        <f>IFERROR(IF(HLOOKUP(C21,근태내용!$K$21:$AO$27,3,FALSE) = 0,"",HLOOKUP(C21,근태내용!$K$21:$AO$27,3,FALSE)),"")</f>
        <v/>
      </c>
      <c r="D22" s="10" t="str">
        <f>IFERROR(IF(HLOOKUP(D21,근태내용!$K$21:$AO$27,3,FALSE) = 0,"",HLOOKUP(D21,근태내용!$K$21:$AO$27,3,FALSE)),"")</f>
        <v/>
      </c>
      <c r="E22" s="10" t="str">
        <f>IFERROR(IF(HLOOKUP(E21,근태내용!$K$21:$AO$27,3,FALSE) = 0,"",HLOOKUP(E21,근태내용!$K$21:$AO$27,3,FALSE)),"")</f>
        <v/>
      </c>
      <c r="F22" s="10" t="str">
        <f>IFERROR(IF(HLOOKUP(F21,근태내용!$K$21:$AO$27,3,FALSE) = 0,"",HLOOKUP(F21,근태내용!$K$21:$AO$27,3,FALSE)),"")</f>
        <v/>
      </c>
      <c r="G22" s="10" t="str">
        <f>IFERROR(IF(HLOOKUP(G21,근태내용!$K$21:$AO$27,3,FALSE) = 0,"",HLOOKUP(G21,근태내용!$K$21:$AO$27,3,FALSE)),"")</f>
        <v/>
      </c>
      <c r="H22" s="10">
        <f>IFERROR(IF(HLOOKUP(H21,근태내용!$K$21:$AO$27,3,FALSE) = 0,"",HLOOKUP(H21,근태내용!$K$21:$AO$27,3,FALSE)),"")</f>
        <v>0.44097222222222227</v>
      </c>
      <c r="I22" s="10" t="str">
        <f>IFERROR(IF(HLOOKUP(I21,근태내용!$K$21:$AO$27,3,FALSE) = 0,"",HLOOKUP(I21,근태내용!$K$21:$AO$27,3,FALSE)),"")</f>
        <v/>
      </c>
    </row>
    <row r="23" spans="2:9" s="9" customFormat="1" ht="11.1" customHeight="1">
      <c r="B23" s="10" t="s">
        <v>28</v>
      </c>
      <c r="C23" s="10" t="str">
        <f>IFERROR(IF(HLOOKUP(C21,근태내용!$K$21:$AO$27,4,FALSE) = 0,"",HLOOKUP(C21,근태내용!$K$21:$AO$27,4,FALSE)),"")</f>
        <v/>
      </c>
      <c r="D23" s="10" t="str">
        <f>IFERROR(IF(HLOOKUP(D21,근태내용!$K$21:$AO$27,4,FALSE) = 0,"",HLOOKUP(D21,근태내용!$K$21:$AO$27,4,FALSE)),"")</f>
        <v/>
      </c>
      <c r="E23" s="10" t="str">
        <f>IFERROR(IF(HLOOKUP(E21,근태내용!$K$21:$AO$27,4,FALSE) = 0,"",HLOOKUP(E21,근태내용!$K$21:$AO$27,4,FALSE)),"")</f>
        <v/>
      </c>
      <c r="F23" s="10" t="str">
        <f>IFERROR(IF(HLOOKUP(F21,근태내용!$K$21:$AO$27,4,FALSE) = 0,"",HLOOKUP(F21,근태내용!$K$21:$AO$27,4,FALSE)),"")</f>
        <v/>
      </c>
      <c r="G23" s="10" t="str">
        <f>IFERROR(IF(HLOOKUP(G21,근태내용!$K$21:$AO$27,4,FALSE) = 0,"",HLOOKUP(G21,근태내용!$K$21:$AO$27,4,FALSE)),"")</f>
        <v/>
      </c>
      <c r="H23" s="10">
        <f>IFERROR(IF(HLOOKUP(H21,근태내용!$K$21:$AO$27,4,FALSE) = 0,"",HLOOKUP(H21,근태내용!$K$21:$AO$27,4,FALSE)),"")</f>
        <v>0.875</v>
      </c>
      <c r="I23" s="10" t="str">
        <f>IFERROR(IF(HLOOKUP(I21,근태내용!$K$21:$AO$27,4,FALSE) = 0,"",HLOOKUP(I21,근태내용!$K$21:$AO$27,4,FALSE)),"")</f>
        <v/>
      </c>
    </row>
    <row r="24" spans="2:9" s="9" customFormat="1" ht="11.1" customHeight="1">
      <c r="B24" s="29" t="s">
        <v>15</v>
      </c>
      <c r="C24" s="30" t="str">
        <f>IFERROR(IF(HLOOKUP(C21,근태내용!$K$21:$AO$27,5,FALSE) = 0,"",HLOOKUP(C21,근태내용!$K$21:$AO$27,5,FALSE)),"")</f>
        <v/>
      </c>
      <c r="D24" s="30" t="str">
        <f>IFERROR(IF(HLOOKUP(D21,근태내용!$K$21:$AO$27,5,FALSE) = 0,"",HLOOKUP(D21,근태내용!$K$21:$AO$27,5,FALSE)),"")</f>
        <v/>
      </c>
      <c r="E24" s="30" t="str">
        <f>IFERROR(IF(HLOOKUP(E21,근태내용!$K$21:$AO$27,5,FALSE) = 0,"",HLOOKUP(E21,근태내용!$K$21:$AO$27,5,FALSE)),"")</f>
        <v/>
      </c>
      <c r="F24" s="30" t="str">
        <f>IFERROR(IF(HLOOKUP(F21,근태내용!$K$21:$AO$27,5,FALSE) = 0,"",HLOOKUP(F21,근태내용!$K$21:$AO$27,5,FALSE)),"")</f>
        <v/>
      </c>
      <c r="G24" s="30" t="str">
        <f>IFERROR(IF(HLOOKUP(G21,근태내용!$K$21:$AO$27,5,FALSE) = 0,"",HLOOKUP(G21,근태내용!$K$21:$AO$27,5,FALSE)),"")</f>
        <v/>
      </c>
      <c r="H24" s="30">
        <f>IFERROR(IF(HLOOKUP(H21,근태내용!$K$21:$AO$27,5,FALSE) = 0,"",HLOOKUP(H21,근태내용!$K$21:$AO$27,5,FALSE)),"")</f>
        <v>0.43402777777777773</v>
      </c>
      <c r="I24" s="30" t="str">
        <f>IFERROR(IF(HLOOKUP(I21,근태내용!$K$21:$AO$27,5,FALSE) = 0,"",HLOOKUP(I21,근태내용!$K$21:$AO$27,5,FALSE)),"")</f>
        <v/>
      </c>
    </row>
    <row r="25" spans="2:9" ht="99.95" customHeight="1">
      <c r="B25" s="4" t="s">
        <v>16</v>
      </c>
      <c r="C25" s="43"/>
      <c r="D25" s="43"/>
      <c r="E25" s="43"/>
      <c r="F25" s="43"/>
      <c r="G25" s="43"/>
      <c r="H25" s="43" t="s">
        <v>529</v>
      </c>
      <c r="I25" s="43"/>
    </row>
    <row r="26" spans="2:9" ht="16.5" customHeight="1">
      <c r="B26" s="8" t="s">
        <v>29</v>
      </c>
      <c r="C26" s="8">
        <v>4</v>
      </c>
      <c r="D26" s="47">
        <v>5</v>
      </c>
      <c r="E26" s="47">
        <v>6</v>
      </c>
      <c r="F26" s="47">
        <v>7</v>
      </c>
      <c r="G26" s="47">
        <v>8</v>
      </c>
      <c r="H26" s="47">
        <v>9</v>
      </c>
      <c r="I26" s="8">
        <v>10</v>
      </c>
    </row>
    <row r="27" spans="2:9" s="9" customFormat="1" ht="11.1" customHeight="1">
      <c r="B27" s="10" t="s">
        <v>30</v>
      </c>
      <c r="C27" s="10" t="str">
        <f>IFERROR(IF(HLOOKUP(C26,근태내용!$K$21:$AO$27,3,FALSE) = 0,"",HLOOKUP(C26,근태내용!$K$21:$AO$27,3,FALSE)),"")</f>
        <v/>
      </c>
      <c r="D27" s="10">
        <f>IFERROR(IF(HLOOKUP(D26,근태내용!$K$21:$AO$27,3,FALSE) = 0,"",HLOOKUP(D26,근태내용!$K$21:$AO$27,3,FALSE)),"")</f>
        <v>0.41666666666666669</v>
      </c>
      <c r="E27" s="10">
        <f>IFERROR(IF(HLOOKUP(E26,근태내용!$K$21:$AO$27,3,FALSE) = 0,"",HLOOKUP(E26,근태내용!$K$21:$AO$27,3,FALSE)),"")</f>
        <v>0.40277777777777773</v>
      </c>
      <c r="F27" s="10">
        <f>IFERROR(IF(HLOOKUP(F26,근태내용!$K$21:$AO$27,3,FALSE) = 0,"",HLOOKUP(F26,근태내용!$K$21:$AO$27,3,FALSE)),"")</f>
        <v>0.41319444444444442</v>
      </c>
      <c r="G27" s="10">
        <f>IFERROR(IF(HLOOKUP(G26,근태내용!$K$21:$AO$27,3,FALSE) = 0,"",HLOOKUP(G26,근태내용!$K$21:$AO$27,3,FALSE)),"")</f>
        <v>0.49305555555555558</v>
      </c>
      <c r="H27" s="10">
        <f>IFERROR(IF(HLOOKUP(H26,근태내용!$K$21:$AO$27,3,FALSE) = 0,"",HLOOKUP(H26,근태내용!$K$21:$AO$27,3,FALSE)),"")</f>
        <v>0.41666666666666669</v>
      </c>
      <c r="I27" s="10" t="str">
        <f>IFERROR(IF(HLOOKUP(I26,근태내용!$K$21:$AO$27,3,FALSE) = 0,"",HLOOKUP(I26,근태내용!$K$21:$AO$27,3,FALSE)),"")</f>
        <v/>
      </c>
    </row>
    <row r="28" spans="2:9" s="9" customFormat="1" ht="11.1" customHeight="1">
      <c r="B28" s="10" t="s">
        <v>31</v>
      </c>
      <c r="C28" s="10" t="str">
        <f>IFERROR(IF(HLOOKUP(C26,근태내용!$K$21:$AO$27,4,FALSE) = 0,"",HLOOKUP(C26,근태내용!$K$21:$AO$27,4,FALSE)),"")</f>
        <v/>
      </c>
      <c r="D28" s="10">
        <f>IFERROR(IF(HLOOKUP(D26,근태내용!$K$21:$AO$27,4,FALSE) = 0,"",HLOOKUP(D26,근태내용!$K$21:$AO$27,4,FALSE)),"")</f>
        <v>0.93055555555555547</v>
      </c>
      <c r="E28" s="10">
        <f>IFERROR(IF(HLOOKUP(E26,근태내용!$K$21:$AO$27,4,FALSE) = 0,"",HLOOKUP(E26,근태내용!$K$21:$AO$27,4,FALSE)),"")</f>
        <v>0.94097222222222221</v>
      </c>
      <c r="F28" s="10">
        <f>IFERROR(IF(HLOOKUP(F26,근태내용!$K$21:$AO$27,4,FALSE) = 0,"",HLOOKUP(F26,근태내용!$K$21:$AO$27,4,FALSE)),"")</f>
        <v>0.18055555555555555</v>
      </c>
      <c r="G28" s="10">
        <f>IFERROR(IF(HLOOKUP(G26,근태내용!$K$21:$AO$27,4,FALSE) = 0,"",HLOOKUP(G26,근태내용!$K$21:$AO$27,4,FALSE)),"")</f>
        <v>0.84513888888888899</v>
      </c>
      <c r="H28" s="10">
        <f>IFERROR(IF(HLOOKUP(H26,근태내용!$K$21:$AO$27,4,FALSE) = 0,"",HLOOKUP(H26,근태내용!$K$21:$AO$27,4,FALSE)),"")</f>
        <v>0.875</v>
      </c>
      <c r="I28" s="10" t="str">
        <f>IFERROR(IF(HLOOKUP(I26,근태내용!$K$21:$AO$27,4,FALSE) = 0,"",HLOOKUP(I26,근태내용!$K$21:$AO$27,4,FALSE)),"")</f>
        <v/>
      </c>
    </row>
    <row r="29" spans="2:9" s="9" customFormat="1" ht="11.1" customHeight="1">
      <c r="B29" s="29" t="s">
        <v>15</v>
      </c>
      <c r="C29" s="30" t="str">
        <f>IFERROR(IF(HLOOKUP(C26,근태내용!$K$21:$AO$27,5,FALSE) = 0,"",HLOOKUP(C26,근태내용!$K$21:$AO$27,5,FALSE)),"")</f>
        <v/>
      </c>
      <c r="D29" s="30">
        <f>IFERROR(IF(HLOOKUP(D26,근태내용!$K$21:$AO$27,5,FALSE) = 0,"",HLOOKUP(D26,근태내용!$K$21:$AO$27,5,FALSE)),"")</f>
        <v>0.51388888888888884</v>
      </c>
      <c r="E29" s="30">
        <f>IFERROR(IF(HLOOKUP(E26,근태내용!$K$21:$AO$27,5,FALSE) = 0,"",HLOOKUP(E26,근태내용!$K$21:$AO$27,5,FALSE)),"")</f>
        <v>0.53819444444444442</v>
      </c>
      <c r="F29" s="30">
        <f>IFERROR(IF(HLOOKUP(F26,근태내용!$K$21:$AO$27,5,FALSE) = 0,"",HLOOKUP(F26,근태내용!$K$21:$AO$27,5,FALSE)),"")</f>
        <v>0.76736111111111116</v>
      </c>
      <c r="G29" s="30">
        <f>IFERROR(IF(HLOOKUP(G26,근태내용!$K$21:$AO$27,5,FALSE) = 0,"",HLOOKUP(G26,근태내용!$K$21:$AO$27,5,FALSE)),"")</f>
        <v>0.35208333333333341</v>
      </c>
      <c r="H29" s="30">
        <f>IFERROR(IF(HLOOKUP(H26,근태내용!$K$21:$AO$27,5,FALSE) = 0,"",HLOOKUP(H26,근태내용!$K$21:$AO$27,5,FALSE)),"")</f>
        <v>0.45833333333333331</v>
      </c>
      <c r="I29" s="30" t="str">
        <f>IFERROR(IF(HLOOKUP(I26,근태내용!$K$21:$AO$27,5,FALSE) = 0,"",HLOOKUP(I26,근태내용!$K$21:$AO$27,5,FALSE)),"")</f>
        <v/>
      </c>
    </row>
    <row r="30" spans="2:9" ht="99.95" customHeight="1">
      <c r="B30" s="4" t="s">
        <v>16</v>
      </c>
      <c r="C30" s="43"/>
      <c r="D30" s="43" t="s">
        <v>550</v>
      </c>
      <c r="E30" s="43" t="s">
        <v>576</v>
      </c>
      <c r="F30" s="43" t="s">
        <v>593</v>
      </c>
      <c r="G30" s="43" t="s">
        <v>604</v>
      </c>
      <c r="H30" s="43" t="s">
        <v>622</v>
      </c>
      <c r="I30" s="43"/>
    </row>
    <row r="31" spans="2:9" ht="16.5" customHeight="1">
      <c r="B31" s="8" t="s">
        <v>32</v>
      </c>
      <c r="C31" s="8">
        <v>11</v>
      </c>
      <c r="D31" s="47">
        <v>12</v>
      </c>
      <c r="E31" s="47">
        <v>13</v>
      </c>
      <c r="F31" s="47">
        <v>14</v>
      </c>
      <c r="G31" s="47">
        <v>15</v>
      </c>
      <c r="H31" s="47">
        <v>16</v>
      </c>
      <c r="I31" s="8">
        <v>17</v>
      </c>
    </row>
    <row r="32" spans="2:9" s="9" customFormat="1" ht="11.1" customHeight="1">
      <c r="B32" s="10" t="s">
        <v>33</v>
      </c>
      <c r="C32" s="10" t="str">
        <f>IFERROR(IF(HLOOKUP(C31,근태내용!$K$21:$AO$27,3,FALSE) = 0,"",HLOOKUP(C31,근태내용!$K$21:$AO$27,3,FALSE)),"")</f>
        <v/>
      </c>
      <c r="D32" s="10">
        <f>IFERROR(IF(HLOOKUP(D31,근태내용!$K$21:$AO$27,3,FALSE) = 0,"",HLOOKUP(D31,근태내용!$K$21:$AO$27,3,FALSE)),"")</f>
        <v>0.3888888888888889</v>
      </c>
      <c r="E32" s="10">
        <f>IFERROR(IF(HLOOKUP(E31,근태내용!$K$21:$AO$27,3,FALSE) = 0,"",HLOOKUP(E31,근태내용!$K$21:$AO$27,3,FALSE)),"")</f>
        <v>0.41666666666666669</v>
      </c>
      <c r="F32" s="10">
        <f>IFERROR(IF(HLOOKUP(F31,근태내용!$K$21:$AO$27,3,FALSE) = 0,"",HLOOKUP(F31,근태내용!$K$21:$AO$27,3,FALSE)),"")</f>
        <v>0.45833333333333331</v>
      </c>
      <c r="G32" s="10">
        <f>IFERROR(IF(HLOOKUP(G31,근태내용!$K$21:$AO$27,3,FALSE) = 0,"",HLOOKUP(G31,근태내용!$K$21:$AO$27,3,FALSE)),"")</f>
        <v>0.41666666666666669</v>
      </c>
      <c r="H32" s="10">
        <f>IFERROR(IF(HLOOKUP(H31,근태내용!$K$21:$AO$27,3,FALSE) = 0,"",HLOOKUP(H31,근태내용!$K$21:$AO$27,3,FALSE)),"")</f>
        <v>0.61458333333333337</v>
      </c>
      <c r="I32" s="10" t="str">
        <f>IFERROR(IF(HLOOKUP(I31,근태내용!$K$21:$AO$27,3,FALSE) = 0,"",HLOOKUP(I31,근태내용!$K$21:$AO$27,3,FALSE)),"")</f>
        <v/>
      </c>
    </row>
    <row r="33" spans="2:9" s="9" customFormat="1" ht="11.1" customHeight="1">
      <c r="B33" s="10" t="s">
        <v>34</v>
      </c>
      <c r="C33" s="10" t="str">
        <f>IFERROR(IF(HLOOKUP(C31,근태내용!$K$21:$AO$27,4,FALSE) = 0,"",HLOOKUP(C31,근태내용!$K$21:$AO$27,4,FALSE)),"")</f>
        <v/>
      </c>
      <c r="D33" s="10">
        <f>IFERROR(IF(HLOOKUP(D31,근태내용!$K$21:$AO$27,4,FALSE) = 0,"",HLOOKUP(D31,근태내용!$K$21:$AO$27,4,FALSE)),"")</f>
        <v>0.80555555555555547</v>
      </c>
      <c r="E33" s="10">
        <f>IFERROR(IF(HLOOKUP(E31,근태내용!$K$21:$AO$27,4,FALSE) = 0,"",HLOOKUP(E31,근태내용!$K$21:$AO$27,4,FALSE)),"")</f>
        <v>6.9444444444444434E-2</v>
      </c>
      <c r="F33" s="10">
        <f>IFERROR(IF(HLOOKUP(F31,근태내용!$K$21:$AO$27,4,FALSE) = 0,"",HLOOKUP(F31,근태내용!$K$21:$AO$27,4,FALSE)),"")</f>
        <v>1.3888888888888889E-3</v>
      </c>
      <c r="G33" s="10">
        <f>IFERROR(IF(HLOOKUP(G31,근태내용!$K$21:$AO$27,4,FALSE) = 0,"",HLOOKUP(G31,근태내용!$K$21:$AO$27,4,FALSE)),"")</f>
        <v>0.18402777777777779</v>
      </c>
      <c r="H33" s="10">
        <f>IFERROR(IF(HLOOKUP(H31,근태내용!$K$21:$AO$27,4,FALSE) = 0,"",HLOOKUP(H31,근태내용!$K$21:$AO$27,4,FALSE)),"")</f>
        <v>0.77083333333333337</v>
      </c>
      <c r="I33" s="10" t="str">
        <f>IFERROR(IF(HLOOKUP(I31,근태내용!$K$21:$AO$27,4,FALSE) = 0,"",HLOOKUP(I31,근태내용!$K$21:$AO$27,4,FALSE)),"")</f>
        <v/>
      </c>
    </row>
    <row r="34" spans="2:9" s="9" customFormat="1" ht="11.1" customHeight="1">
      <c r="B34" s="29" t="s">
        <v>15</v>
      </c>
      <c r="C34" s="30" t="str">
        <f>IFERROR(IF(HLOOKUP(C31,근태내용!$K$21:$AO$27,5,FALSE) = 0,"",HLOOKUP(C31,근태내용!$K$21:$AO$27,5,FALSE)),"")</f>
        <v/>
      </c>
      <c r="D34" s="30">
        <f>IFERROR(IF(HLOOKUP(D31,근태내용!$K$21:$AO$27,5,FALSE) = 0,"",HLOOKUP(D31,근태내용!$K$21:$AO$27,5,FALSE)),"")</f>
        <v>0.41666666666666657</v>
      </c>
      <c r="E34" s="30">
        <f>IFERROR(IF(HLOOKUP(E31,근태내용!$K$21:$AO$27,5,FALSE) = 0,"",HLOOKUP(E31,근태내용!$K$21:$AO$27,5,FALSE)),"")</f>
        <v>0.65277777777777768</v>
      </c>
      <c r="F34" s="30">
        <f>IFERROR(IF(HLOOKUP(F31,근태내용!$K$21:$AO$27,5,FALSE) = 0,"",HLOOKUP(F31,근태내용!$K$21:$AO$27,5,FALSE)),"")</f>
        <v>0.54305555555555562</v>
      </c>
      <c r="G34" s="30">
        <f>IFERROR(IF(HLOOKUP(G31,근태내용!$K$21:$AO$27,5,FALSE) = 0,"",HLOOKUP(G31,근태내용!$K$21:$AO$27,5,FALSE)),"")</f>
        <v>0.76736111111111116</v>
      </c>
      <c r="H34" s="30">
        <f>IFERROR(IF(HLOOKUP(H31,근태내용!$K$21:$AO$27,5,FALSE) = 0,"",HLOOKUP(H31,근태내용!$K$21:$AO$27,5,FALSE)),"")</f>
        <v>0.15625</v>
      </c>
      <c r="I34" s="30" t="str">
        <f>IFERROR(IF(HLOOKUP(I31,근태내용!$K$21:$AO$27,5,FALSE) = 0,"",HLOOKUP(I31,근태내용!$K$21:$AO$27,5,FALSE)),"")</f>
        <v/>
      </c>
    </row>
    <row r="35" spans="2:9" ht="99.95" customHeight="1">
      <c r="B35" s="4" t="s">
        <v>16</v>
      </c>
      <c r="C35" s="43"/>
      <c r="D35" s="43" t="s">
        <v>633</v>
      </c>
      <c r="E35" s="43" t="s">
        <v>654</v>
      </c>
      <c r="F35" s="43" t="s">
        <v>665</v>
      </c>
      <c r="G35" s="43" t="s">
        <v>696</v>
      </c>
      <c r="H35" s="43" t="s">
        <v>739</v>
      </c>
      <c r="I35" s="43"/>
    </row>
    <row r="36" spans="2:9" ht="16.5" customHeight="1">
      <c r="B36" s="8" t="s">
        <v>35</v>
      </c>
      <c r="C36" s="8">
        <v>18</v>
      </c>
      <c r="D36" s="47">
        <v>19</v>
      </c>
      <c r="E36" s="47">
        <v>20</v>
      </c>
      <c r="F36" s="47">
        <v>21</v>
      </c>
      <c r="G36" s="47">
        <v>22</v>
      </c>
      <c r="H36" s="47">
        <v>23</v>
      </c>
      <c r="I36" s="8">
        <v>24</v>
      </c>
    </row>
    <row r="37" spans="2:9" s="9" customFormat="1" ht="11.1" customHeight="1">
      <c r="B37" s="10" t="s">
        <v>36</v>
      </c>
      <c r="C37" s="10" t="str">
        <f>IFERROR(IF(HLOOKUP(C36,근태내용!$K$21:$AO$27,3,FALSE) = 0,"",HLOOKUP(C36,근태내용!$K$21:$AO$27,3,FALSE)),"")</f>
        <v/>
      </c>
      <c r="D37" s="10">
        <f>IFERROR(IF(HLOOKUP(D36,근태내용!$K$21:$AO$27,3,FALSE) = 0,"",HLOOKUP(D36,근태내용!$K$21:$AO$27,3,FALSE)),"")</f>
        <v>0.40625</v>
      </c>
      <c r="E37" s="10">
        <f>IFERROR(IF(HLOOKUP(E36,근태내용!$K$21:$AO$27,3,FALSE) = 0,"",HLOOKUP(E36,근태내용!$K$21:$AO$27,3,FALSE)),"")</f>
        <v>0.43958333333333338</v>
      </c>
      <c r="F37" s="10">
        <f>IFERROR(IF(HLOOKUP(F36,근태내용!$K$21:$AO$27,3,FALSE) = 0,"",HLOOKUP(F36,근태내용!$K$21:$AO$27,3,FALSE)),"")</f>
        <v>0.40277777777777773</v>
      </c>
      <c r="G37" s="10">
        <f>IFERROR(IF(HLOOKUP(G36,근태내용!$K$21:$AO$27,3,FALSE) = 0,"",HLOOKUP(G36,근태내용!$K$21:$AO$27,3,FALSE)),"")</f>
        <v>0.41666666666666669</v>
      </c>
      <c r="H37" s="10">
        <f>IFERROR(IF(HLOOKUP(H36,근태내용!$K$21:$AO$27,3,FALSE) = 0,"",HLOOKUP(H36,근태내용!$K$21:$AO$27,3,FALSE)),"")</f>
        <v>0.4236111111111111</v>
      </c>
      <c r="I37" s="10">
        <f>IFERROR(IF(HLOOKUP(I36,근태내용!$K$21:$AO$27,3,FALSE) = 0,"",HLOOKUP(I36,근태내용!$K$21:$AO$27,3,FALSE)),"")</f>
        <v>0.5</v>
      </c>
    </row>
    <row r="38" spans="2:9" s="9" customFormat="1" ht="11.1" customHeight="1">
      <c r="B38" s="10" t="s">
        <v>37</v>
      </c>
      <c r="C38" s="10" t="str">
        <f>IFERROR(IF(HLOOKUP(C36,근태내용!$K$21:$AO$27,4,FALSE) = 0,"",HLOOKUP(C36,근태내용!$K$21:$AO$27,4,FALSE)),"")</f>
        <v/>
      </c>
      <c r="D38" s="10">
        <f>IFERROR(IF(HLOOKUP(D36,근태내용!$K$21:$AO$27,4,FALSE) = 0,"",HLOOKUP(D36,근태내용!$K$21:$AO$27,4,FALSE)),"")</f>
        <v>0.96527777777777779</v>
      </c>
      <c r="E38" s="10">
        <f>IFERROR(IF(HLOOKUP(E36,근태내용!$K$21:$AO$27,4,FALSE) = 0,"",HLOOKUP(E36,근태내용!$K$21:$AO$27,4,FALSE)),"")</f>
        <v>0.92847222222222225</v>
      </c>
      <c r="F38" s="10">
        <f>IFERROR(IF(HLOOKUP(F36,근태내용!$K$21:$AO$27,4,FALSE) = 0,"",HLOOKUP(F36,근태내용!$K$21:$AO$27,4,FALSE)),"")</f>
        <v>3.8194444444444441E-2</v>
      </c>
      <c r="G38" s="10">
        <f>IFERROR(IF(HLOOKUP(G36,근태내용!$K$21:$AO$27,4,FALSE) = 0,"",HLOOKUP(G36,근태내용!$K$21:$AO$27,4,FALSE)),"")</f>
        <v>0.97222222222222221</v>
      </c>
      <c r="H38" s="10">
        <f>IFERROR(IF(HLOOKUP(H36,근태내용!$K$21:$AO$27,4,FALSE) = 0,"",HLOOKUP(H36,근태내용!$K$21:$AO$27,4,FALSE)),"")</f>
        <v>0.95833333333333337</v>
      </c>
      <c r="I38" s="10">
        <f>IFERROR(IF(HLOOKUP(I36,근태내용!$K$21:$AO$27,4,FALSE) = 0,"",HLOOKUP(I36,근태내용!$K$21:$AO$27,4,FALSE)),"")</f>
        <v>0.96180555555555547</v>
      </c>
    </row>
    <row r="39" spans="2:9" s="9" customFormat="1" ht="11.1" customHeight="1">
      <c r="B39" s="29" t="s">
        <v>15</v>
      </c>
      <c r="C39" s="30" t="str">
        <f>IFERROR(IF(HLOOKUP(C36,근태내용!$K$21:$AO$27,5,FALSE) = 0,"",HLOOKUP(C36,근태내용!$K$21:$AO$27,5,FALSE)),"")</f>
        <v/>
      </c>
      <c r="D39" s="30">
        <f>IFERROR(IF(HLOOKUP(D36,근태내용!$K$21:$AO$27,5,FALSE) = 0,"",HLOOKUP(D36,근태내용!$K$21:$AO$27,5,FALSE)),"")</f>
        <v>0.55902777777777779</v>
      </c>
      <c r="E39" s="30">
        <f>IFERROR(IF(HLOOKUP(E36,근태내용!$K$21:$AO$27,5,FALSE) = 0,"",HLOOKUP(E36,근태내용!$K$21:$AO$27,5,FALSE)),"")</f>
        <v>0.48888888888888887</v>
      </c>
      <c r="F39" s="30">
        <f>IFERROR(IF(HLOOKUP(F36,근태내용!$K$21:$AO$27,5,FALSE) = 0,"",HLOOKUP(F36,근태내용!$K$21:$AO$27,5,FALSE)),"")</f>
        <v>0.63541666666666674</v>
      </c>
      <c r="G39" s="30">
        <f>IFERROR(IF(HLOOKUP(G36,근태내용!$K$21:$AO$27,5,FALSE) = 0,"",HLOOKUP(G36,근태내용!$K$21:$AO$27,5,FALSE)),"")</f>
        <v>0.55555555555555558</v>
      </c>
      <c r="H39" s="30">
        <f>IFERROR(IF(HLOOKUP(H36,근태내용!$K$21:$AO$27,5,FALSE) = 0,"",HLOOKUP(H36,근태내용!$K$21:$AO$27,5,FALSE)),"")</f>
        <v>0.53472222222222232</v>
      </c>
      <c r="I39" s="30">
        <f>IFERROR(IF(HLOOKUP(I36,근태내용!$K$21:$AO$27,5,FALSE) = 0,"",HLOOKUP(I36,근태내용!$K$21:$AO$27,5,FALSE)),"")</f>
        <v>0.46180555555555547</v>
      </c>
    </row>
    <row r="40" spans="2:9" ht="99.95" customHeight="1">
      <c r="B40" s="4" t="s">
        <v>16</v>
      </c>
      <c r="C40" s="43"/>
      <c r="D40" s="43" t="s">
        <v>757</v>
      </c>
      <c r="E40" s="43" t="s">
        <v>758</v>
      </c>
      <c r="F40" s="43" t="s">
        <v>769</v>
      </c>
      <c r="G40" s="43" t="s">
        <v>784</v>
      </c>
      <c r="H40" s="43" t="s">
        <v>789</v>
      </c>
      <c r="I40" s="43"/>
    </row>
    <row r="41" spans="2:9" ht="16.5" customHeight="1">
      <c r="B41" s="8" t="s">
        <v>35</v>
      </c>
      <c r="C41" s="8">
        <v>25</v>
      </c>
      <c r="D41" s="47">
        <v>26</v>
      </c>
      <c r="E41" s="47">
        <v>27</v>
      </c>
      <c r="F41" s="47">
        <v>28</v>
      </c>
      <c r="G41" s="47">
        <v>29</v>
      </c>
      <c r="H41" s="47">
        <v>30</v>
      </c>
      <c r="I41" s="8">
        <v>31</v>
      </c>
    </row>
    <row r="42" spans="2:9" s="9" customFormat="1" ht="11.1" customHeight="1">
      <c r="B42" s="10" t="s">
        <v>36</v>
      </c>
      <c r="C42" s="10">
        <f>IFERROR(IF(HLOOKUP(C41,근태내용!$K$21:$AO$27,3,FALSE) = 0,"",HLOOKUP(C41,근태내용!$K$21:$AO$27,3,FALSE)),"")</f>
        <v>0.56597222222222221</v>
      </c>
      <c r="D42" s="10">
        <f>IFERROR(IF(HLOOKUP(D41,근태내용!$K$21:$AO$27,3,FALSE) = 0,"",HLOOKUP(D41,근태내용!$K$21:$AO$27,3,FALSE)),"")</f>
        <v>0.44236111111111115</v>
      </c>
      <c r="E42" s="10">
        <f>IFERROR(IF(HLOOKUP(E41,근태내용!$K$21:$AO$27,3,FALSE) = 0,"",HLOOKUP(E41,근태내용!$K$21:$AO$27,3,FALSE)),"")</f>
        <v>0.45833333333333331</v>
      </c>
      <c r="F42" s="10">
        <f>IFERROR(IF(HLOOKUP(F41,근태내용!$K$21:$AO$27,3,FALSE) = 0,"",HLOOKUP(F41,근태내용!$K$21:$AO$27,3,FALSE)),"")</f>
        <v>0.45833333333333331</v>
      </c>
      <c r="G42" s="10">
        <f>IFERROR(IF(HLOOKUP(G41,근태내용!$K$21:$AO$27,3,FALSE) = 0,"",HLOOKUP(G41,근태내용!$K$21:$AO$27,3,FALSE)),"")</f>
        <v>0.4236111111111111</v>
      </c>
      <c r="H42" s="10">
        <f>IFERROR(IF(HLOOKUP(H41,근태내용!$K$21:$AO$27,3,FALSE) = 0,"",HLOOKUP(H41,근태내용!$K$21:$AO$27,3,FALSE)),"")</f>
        <v>0.50624999999999998</v>
      </c>
      <c r="I42" s="10" t="str">
        <f>IFERROR(IF(HLOOKUP(I41,근태내용!$K$21:$AO$27,3,FALSE) = 0,"",HLOOKUP(I41,근태내용!$K$21:$AO$27,3,FALSE)),"")</f>
        <v/>
      </c>
    </row>
    <row r="43" spans="2:9" s="9" customFormat="1" ht="11.1" customHeight="1">
      <c r="B43" s="10" t="s">
        <v>37</v>
      </c>
      <c r="C43" s="10">
        <f>IFERROR(IF(HLOOKUP(C41,근태내용!$K$21:$AO$27,4,FALSE) = 0,"",HLOOKUP(C41,근태내용!$K$21:$AO$27,4,FALSE)),"")</f>
        <v>0.92013888888888884</v>
      </c>
      <c r="D43" s="10">
        <f>IFERROR(IF(HLOOKUP(D41,근태내용!$K$21:$AO$27,4,FALSE) = 0,"",HLOOKUP(D41,근태내용!$K$21:$AO$27,4,FALSE)),"")</f>
        <v>5.5555555555555558E-3</v>
      </c>
      <c r="E43" s="10">
        <f>IFERROR(IF(HLOOKUP(E41,근태내용!$K$21:$AO$27,4,FALSE) = 0,"",HLOOKUP(E41,근태내용!$K$21:$AO$27,4,FALSE)),"")</f>
        <v>5.347222222222222E-2</v>
      </c>
      <c r="F43" s="10">
        <f>IFERROR(IF(HLOOKUP(F41,근태내용!$K$21:$AO$27,4,FALSE) = 0,"",HLOOKUP(F41,근태내용!$K$21:$AO$27,4,FALSE)),"")</f>
        <v>1.0416666666666666E-2</v>
      </c>
      <c r="G43" s="10">
        <f>IFERROR(IF(HLOOKUP(G41,근태내용!$K$21:$AO$27,4,FALSE) = 0,"",HLOOKUP(G41,근태내용!$K$21:$AO$27,4,FALSE)),"")</f>
        <v>9.1666666666666674E-2</v>
      </c>
      <c r="H43" s="10">
        <f>IFERROR(IF(HLOOKUP(H41,근태내용!$K$21:$AO$27,4,FALSE) = 0,"",HLOOKUP(H41,근태내용!$K$21:$AO$27,4,FALSE)),"")</f>
        <v>9.8611111111111108E-2</v>
      </c>
      <c r="I43" s="10" t="str">
        <f>IFERROR(IF(HLOOKUP(I41,근태내용!$K$21:$AO$27,4,FALSE) = 0,"",HLOOKUP(I41,근태내용!$K$21:$AO$27,4,FALSE)),"")</f>
        <v/>
      </c>
    </row>
    <row r="44" spans="2:9" s="9" customFormat="1" ht="11.1" customHeight="1">
      <c r="B44" s="29" t="s">
        <v>15</v>
      </c>
      <c r="C44" s="30">
        <f>IFERROR(IF(HLOOKUP(C41,근태내용!$K$21:$AO$27,5,FALSE) = 0,"",HLOOKUP(C41,근태내용!$K$21:$AO$27,5,FALSE)),"")</f>
        <v>0.35416666666666663</v>
      </c>
      <c r="D44" s="30">
        <f>IFERROR(IF(HLOOKUP(D41,근태내용!$K$21:$AO$27,5,FALSE) = 0,"",HLOOKUP(D41,근태내용!$K$21:$AO$27,5,FALSE)),"")</f>
        <v>0.56319444444444433</v>
      </c>
      <c r="E44" s="30">
        <f>IFERROR(IF(HLOOKUP(E41,근태내용!$K$21:$AO$27,5,FALSE) = 0,"",HLOOKUP(E41,근태내용!$K$21:$AO$27,5,FALSE)),"")</f>
        <v>0.59513888888888888</v>
      </c>
      <c r="F44" s="30">
        <f>IFERROR(IF(HLOOKUP(F41,근태내용!$K$21:$AO$27,5,FALSE) = 0,"",HLOOKUP(F41,근태내용!$K$21:$AO$27,5,FALSE)),"")</f>
        <v>0.55208333333333337</v>
      </c>
      <c r="G44" s="30">
        <f>IFERROR(IF(HLOOKUP(G41,근태내용!$K$21:$AO$27,5,FALSE) = 0,"",HLOOKUP(G41,근태내용!$K$21:$AO$27,5,FALSE)),"")</f>
        <v>0.66805555555555562</v>
      </c>
      <c r="H44" s="30">
        <f>IFERROR(IF(HLOOKUP(H41,근태내용!$K$21:$AO$27,5,FALSE) = 0,"",HLOOKUP(H41,근태내용!$K$21:$AO$27,5,FALSE)),"")</f>
        <v>0.59236111111111112</v>
      </c>
      <c r="I44" s="30" t="str">
        <f>IFERROR(IF(HLOOKUP(I41,근태내용!$K$21:$AO$27,5,FALSE) = 0,"",HLOOKUP(I41,근태내용!$K$21:$AO$27,5,FALSE)),"")</f>
        <v/>
      </c>
    </row>
    <row r="45" spans="2:9" ht="99.95" customHeight="1">
      <c r="B45" s="4" t="s">
        <v>16</v>
      </c>
      <c r="C45" s="43"/>
      <c r="D45" s="43" t="s">
        <v>818</v>
      </c>
      <c r="E45" s="43" t="s">
        <v>831</v>
      </c>
      <c r="F45" s="43" t="s">
        <v>850</v>
      </c>
      <c r="G45" s="43" t="s">
        <v>859</v>
      </c>
      <c r="H45" s="43" t="s">
        <v>879</v>
      </c>
      <c r="I45" s="43"/>
    </row>
    <row r="48" spans="2:9" s="5" customFormat="1" ht="36.75" customHeight="1">
      <c r="B48" s="41" t="s">
        <v>69</v>
      </c>
    </row>
    <row r="50" spans="2:3" ht="20.100000000000001" customHeight="1">
      <c r="B50" s="35" t="s">
        <v>479</v>
      </c>
    </row>
    <row r="51" spans="2:3" ht="20.100000000000001" customHeight="1">
      <c r="B51" s="35"/>
      <c r="C51" s="33" t="s">
        <v>500</v>
      </c>
    </row>
    <row r="52" spans="2:3" ht="20.100000000000001" customHeight="1">
      <c r="B52" s="35"/>
      <c r="C52" s="69" t="s">
        <v>1773</v>
      </c>
    </row>
    <row r="53" spans="2:3" ht="20.100000000000001" customHeight="1">
      <c r="B53" s="35"/>
      <c r="C53" s="34" t="s">
        <v>501</v>
      </c>
    </row>
    <row r="54" spans="2:3" ht="20.100000000000001" customHeight="1">
      <c r="B54" s="35"/>
      <c r="C54" s="34" t="s">
        <v>502</v>
      </c>
    </row>
    <row r="55" spans="2:3" ht="20.100000000000001" customHeight="1">
      <c r="B55" s="35"/>
      <c r="C55" s="36"/>
    </row>
    <row r="56" spans="2:3" ht="20.100000000000001" customHeight="1">
      <c r="B56" s="35"/>
      <c r="C56" s="33" t="s">
        <v>503</v>
      </c>
    </row>
    <row r="57" spans="2:3" ht="20.100000000000001" customHeight="1">
      <c r="B57" s="35"/>
      <c r="C57" s="34" t="s">
        <v>504</v>
      </c>
    </row>
    <row r="58" spans="2:3" ht="20.100000000000001" customHeight="1">
      <c r="C58" s="36"/>
    </row>
    <row r="59" spans="2:3" ht="20.100000000000001" customHeight="1">
      <c r="C59" s="33" t="s">
        <v>505</v>
      </c>
    </row>
    <row r="60" spans="2:3" ht="20.100000000000001" customHeight="1">
      <c r="C60" s="34" t="s">
        <v>506</v>
      </c>
    </row>
    <row r="61" spans="2:3" ht="20.100000000000001" customHeight="1">
      <c r="C61" s="36"/>
    </row>
    <row r="62" spans="2:3" ht="20.100000000000001" customHeight="1">
      <c r="C62" s="33" t="s">
        <v>507</v>
      </c>
    </row>
    <row r="63" spans="2:3" ht="20.100000000000001" customHeight="1">
      <c r="C63" s="34" t="s">
        <v>508</v>
      </c>
    </row>
    <row r="64" spans="2:3" ht="20.100000000000001" customHeight="1">
      <c r="C64" s="34" t="s">
        <v>509</v>
      </c>
    </row>
    <row r="65" spans="3:3" ht="20.100000000000001" customHeight="1">
      <c r="C65" s="34" t="s">
        <v>510</v>
      </c>
    </row>
    <row r="66" spans="3:3" ht="20.100000000000001" customHeight="1">
      <c r="C66" s="34" t="s">
        <v>511</v>
      </c>
    </row>
    <row r="67" spans="3:3" ht="20.100000000000001" customHeight="1">
      <c r="C67" s="34" t="s">
        <v>512</v>
      </c>
    </row>
    <row r="68" spans="3:3" ht="20.100000000000001" customHeight="1">
      <c r="C68" s="34" t="s">
        <v>513</v>
      </c>
    </row>
    <row r="69" spans="3:3" ht="20.100000000000001" customHeight="1">
      <c r="C69" s="34" t="s">
        <v>511</v>
      </c>
    </row>
    <row r="70" spans="3:3" ht="20.100000000000001" customHeight="1">
      <c r="C70" s="34" t="s">
        <v>512</v>
      </c>
    </row>
    <row r="71" spans="3:3" ht="20.100000000000001" customHeight="1">
      <c r="C71" s="34" t="s">
        <v>514</v>
      </c>
    </row>
    <row r="72" spans="3:3" ht="20.100000000000001" customHeight="1">
      <c r="C72" s="34" t="s">
        <v>515</v>
      </c>
    </row>
    <row r="73" spans="3:3" ht="20.100000000000001" customHeight="1">
      <c r="C73" s="34" t="s">
        <v>516</v>
      </c>
    </row>
    <row r="74" spans="3:3" ht="20.100000000000001" customHeight="1">
      <c r="C74" s="34" t="s">
        <v>517</v>
      </c>
    </row>
    <row r="75" spans="3:3" ht="20.100000000000001" customHeight="1">
      <c r="C75" s="34" t="s">
        <v>518</v>
      </c>
    </row>
    <row r="76" spans="3:3" ht="20.100000000000001" customHeight="1">
      <c r="C76" s="34" t="s">
        <v>519</v>
      </c>
    </row>
    <row r="77" spans="3:3" ht="20.100000000000001" customHeight="1">
      <c r="C77" s="34" t="s">
        <v>520</v>
      </c>
    </row>
    <row r="78" spans="3:3" ht="20.100000000000001" customHeight="1">
      <c r="C78" s="34" t="s">
        <v>519</v>
      </c>
    </row>
    <row r="79" spans="3:3" ht="20.100000000000001" customHeight="1">
      <c r="C79" s="34" t="s">
        <v>521</v>
      </c>
    </row>
    <row r="80" spans="3:3" ht="20.100000000000001" customHeight="1">
      <c r="C80" s="34" t="s">
        <v>522</v>
      </c>
    </row>
    <row r="81" spans="2:3" ht="20.100000000000001" customHeight="1">
      <c r="C81" s="34" t="s">
        <v>523</v>
      </c>
    </row>
    <row r="82" spans="2:3" ht="20.100000000000001" customHeight="1">
      <c r="C82" s="34" t="s">
        <v>524</v>
      </c>
    </row>
    <row r="83" spans="2:3" ht="20.100000000000001" customHeight="1">
      <c r="C83" s="34" t="s">
        <v>525</v>
      </c>
    </row>
    <row r="84" spans="2:3" ht="20.100000000000001" customHeight="1">
      <c r="C84" s="34" t="s">
        <v>526</v>
      </c>
    </row>
    <row r="85" spans="2:3" ht="20.100000000000001" customHeight="1">
      <c r="C85" s="34" t="s">
        <v>527</v>
      </c>
    </row>
    <row r="86" spans="2:3" ht="20.100000000000001" customHeight="1">
      <c r="C86" s="36"/>
    </row>
    <row r="87" spans="2:3" ht="20.100000000000001" customHeight="1">
      <c r="C87" s="33" t="s">
        <v>528</v>
      </c>
    </row>
    <row r="88" spans="2:3" ht="20.100000000000001" customHeight="1">
      <c r="C88" s="36"/>
    </row>
    <row r="89" spans="2:3" ht="20.100000000000001" customHeight="1">
      <c r="C89" s="32"/>
    </row>
    <row r="90" spans="2:3" ht="20.100000000000001" customHeight="1">
      <c r="B90" s="35" t="s">
        <v>480</v>
      </c>
    </row>
    <row r="91" spans="2:3" ht="20.100000000000001" customHeight="1">
      <c r="B91" s="35"/>
      <c r="C91" s="33" t="s">
        <v>530</v>
      </c>
    </row>
    <row r="92" spans="2:3" ht="20.100000000000001" customHeight="1">
      <c r="B92" s="35"/>
      <c r="C92" s="36"/>
    </row>
    <row r="93" spans="2:3" ht="20.100000000000001" customHeight="1">
      <c r="B93" s="35"/>
      <c r="C93" s="33" t="s">
        <v>531</v>
      </c>
    </row>
    <row r="94" spans="2:3" ht="20.100000000000001" customHeight="1">
      <c r="B94" s="35"/>
      <c r="C94" s="33"/>
    </row>
    <row r="95" spans="2:3" ht="20.100000000000001" customHeight="1">
      <c r="B95" s="35"/>
      <c r="C95" s="33" t="s">
        <v>532</v>
      </c>
    </row>
    <row r="96" spans="2:3" ht="20.100000000000001" customHeight="1">
      <c r="B96" s="35"/>
      <c r="C96" s="34" t="s">
        <v>533</v>
      </c>
    </row>
    <row r="97" spans="2:3" ht="20.100000000000001" customHeight="1">
      <c r="B97" s="35"/>
      <c r="C97" s="34" t="s">
        <v>534</v>
      </c>
    </row>
    <row r="98" spans="2:3" ht="20.100000000000001" customHeight="1">
      <c r="B98" s="35"/>
      <c r="C98" s="34" t="s">
        <v>535</v>
      </c>
    </row>
    <row r="99" spans="2:3" ht="20.100000000000001" customHeight="1">
      <c r="B99" s="35"/>
      <c r="C99" s="36"/>
    </row>
    <row r="100" spans="2:3" ht="20.100000000000001" customHeight="1">
      <c r="B100" s="35"/>
      <c r="C100" s="33" t="s">
        <v>536</v>
      </c>
    </row>
    <row r="101" spans="2:3" ht="20.100000000000001" customHeight="1">
      <c r="B101" s="35"/>
      <c r="C101" s="33"/>
    </row>
    <row r="102" spans="2:3" ht="20.100000000000001" customHeight="1">
      <c r="B102" s="35"/>
      <c r="C102" s="34" t="s">
        <v>537</v>
      </c>
    </row>
    <row r="103" spans="2:3" ht="20.100000000000001" customHeight="1">
      <c r="B103" s="35"/>
      <c r="C103" s="34" t="s">
        <v>538</v>
      </c>
    </row>
    <row r="104" spans="2:3" ht="20.100000000000001" customHeight="1">
      <c r="B104" s="35"/>
      <c r="C104" s="34" t="s">
        <v>539</v>
      </c>
    </row>
    <row r="105" spans="2:3" ht="20.100000000000001" customHeight="1">
      <c r="C105" s="34" t="s">
        <v>540</v>
      </c>
    </row>
    <row r="106" spans="2:3" ht="20.100000000000001" customHeight="1">
      <c r="C106" s="36"/>
    </row>
    <row r="107" spans="2:3" ht="20.100000000000001" customHeight="1">
      <c r="C107" s="34" t="s">
        <v>541</v>
      </c>
    </row>
    <row r="108" spans="2:3" ht="20.100000000000001" customHeight="1">
      <c r="C108" s="34" t="s">
        <v>542</v>
      </c>
    </row>
    <row r="109" spans="2:3" ht="20.100000000000001" customHeight="1">
      <c r="C109" s="34" t="s">
        <v>543</v>
      </c>
    </row>
    <row r="110" spans="2:3" ht="20.100000000000001" customHeight="1">
      <c r="C110" s="34" t="s">
        <v>544</v>
      </c>
    </row>
    <row r="111" spans="2:3" ht="20.100000000000001" customHeight="1">
      <c r="C111" s="34" t="s">
        <v>545</v>
      </c>
    </row>
    <row r="112" spans="2:3" ht="20.100000000000001" customHeight="1">
      <c r="C112" s="36"/>
    </row>
    <row r="113" spans="2:3" ht="20.100000000000001" customHeight="1">
      <c r="C113" s="34" t="s">
        <v>546</v>
      </c>
    </row>
    <row r="114" spans="2:3" ht="20.100000000000001" customHeight="1">
      <c r="C114" s="34" t="s">
        <v>547</v>
      </c>
    </row>
    <row r="115" spans="2:3" ht="20.100000000000001" customHeight="1">
      <c r="C115" s="34" t="s">
        <v>548</v>
      </c>
    </row>
    <row r="116" spans="2:3" ht="20.100000000000001" customHeight="1">
      <c r="C116" s="34" t="s">
        <v>549</v>
      </c>
    </row>
    <row r="118" spans="2:3" ht="20.100000000000001" customHeight="1">
      <c r="B118" s="35" t="s">
        <v>481</v>
      </c>
    </row>
    <row r="119" spans="2:3" ht="20.100000000000001" customHeight="1">
      <c r="B119" s="35"/>
      <c r="C119" s="33" t="s">
        <v>551</v>
      </c>
    </row>
    <row r="120" spans="2:3" ht="20.100000000000001" customHeight="1">
      <c r="B120" s="35"/>
      <c r="C120" s="34" t="s">
        <v>552</v>
      </c>
    </row>
    <row r="121" spans="2:3" ht="20.100000000000001" customHeight="1">
      <c r="B121" s="35"/>
      <c r="C121" s="34" t="s">
        <v>553</v>
      </c>
    </row>
    <row r="122" spans="2:3" ht="20.100000000000001" customHeight="1">
      <c r="B122" s="35"/>
      <c r="C122" s="34" t="s">
        <v>554</v>
      </c>
    </row>
    <row r="123" spans="2:3" ht="20.100000000000001" customHeight="1">
      <c r="B123" s="35"/>
      <c r="C123" s="36"/>
    </row>
    <row r="124" spans="2:3" ht="20.100000000000001" customHeight="1">
      <c r="B124" s="35"/>
      <c r="C124" s="33" t="s">
        <v>555</v>
      </c>
    </row>
    <row r="125" spans="2:3" ht="20.100000000000001" customHeight="1">
      <c r="B125" s="35"/>
      <c r="C125" s="34" t="s">
        <v>556</v>
      </c>
    </row>
    <row r="126" spans="2:3" ht="20.100000000000001" customHeight="1">
      <c r="B126" s="35"/>
      <c r="C126" s="34" t="s">
        <v>557</v>
      </c>
    </row>
    <row r="127" spans="2:3" ht="20.100000000000001" customHeight="1">
      <c r="B127" s="35"/>
      <c r="C127" s="34" t="s">
        <v>558</v>
      </c>
    </row>
    <row r="128" spans="2:3" ht="20.100000000000001" customHeight="1">
      <c r="B128" s="35"/>
      <c r="C128" s="34" t="s">
        <v>559</v>
      </c>
    </row>
    <row r="129" spans="2:3" ht="20.100000000000001" customHeight="1">
      <c r="B129" s="35"/>
      <c r="C129" s="34" t="s">
        <v>560</v>
      </c>
    </row>
    <row r="130" spans="2:3" ht="20.100000000000001" customHeight="1">
      <c r="B130" s="35"/>
      <c r="C130" s="34" t="s">
        <v>561</v>
      </c>
    </row>
    <row r="131" spans="2:3" ht="20.100000000000001" customHeight="1">
      <c r="B131" s="35"/>
      <c r="C131" s="34" t="s">
        <v>562</v>
      </c>
    </row>
    <row r="132" spans="2:3" ht="20.100000000000001" customHeight="1">
      <c r="B132" s="35"/>
      <c r="C132" s="34" t="s">
        <v>563</v>
      </c>
    </row>
    <row r="133" spans="2:3" ht="20.100000000000001" customHeight="1">
      <c r="B133" s="35"/>
      <c r="C133" s="34" t="s">
        <v>564</v>
      </c>
    </row>
    <row r="134" spans="2:3" ht="20.100000000000001" customHeight="1">
      <c r="B134" s="35"/>
      <c r="C134" s="34" t="s">
        <v>565</v>
      </c>
    </row>
    <row r="135" spans="2:3" ht="20.100000000000001" customHeight="1">
      <c r="B135" s="35"/>
      <c r="C135" s="34" t="s">
        <v>566</v>
      </c>
    </row>
    <row r="136" spans="2:3" ht="20.100000000000001" customHeight="1">
      <c r="B136" s="35"/>
      <c r="C136" s="34" t="s">
        <v>567</v>
      </c>
    </row>
    <row r="137" spans="2:3" ht="20.100000000000001" customHeight="1">
      <c r="B137" s="35"/>
      <c r="C137" s="36"/>
    </row>
    <row r="138" spans="2:3" ht="20.100000000000001" customHeight="1">
      <c r="B138" s="35"/>
      <c r="C138" s="33" t="s">
        <v>568</v>
      </c>
    </row>
    <row r="139" spans="2:3" ht="20.100000000000001" customHeight="1">
      <c r="B139" s="35"/>
      <c r="C139" s="36"/>
    </row>
    <row r="140" spans="2:3" ht="20.100000000000001" customHeight="1">
      <c r="B140" s="35"/>
      <c r="C140" s="33" t="s">
        <v>569</v>
      </c>
    </row>
    <row r="141" spans="2:3" ht="20.100000000000001" customHeight="1">
      <c r="B141" s="35"/>
      <c r="C141" s="34" t="s">
        <v>570</v>
      </c>
    </row>
    <row r="142" spans="2:3" ht="20.100000000000001" customHeight="1">
      <c r="B142" s="35"/>
      <c r="C142" s="34" t="s">
        <v>571</v>
      </c>
    </row>
    <row r="143" spans="2:3" ht="20.100000000000001" customHeight="1">
      <c r="B143" s="35"/>
      <c r="C143" s="34" t="s">
        <v>572</v>
      </c>
    </row>
    <row r="144" spans="2:3" ht="20.100000000000001" customHeight="1">
      <c r="B144" s="35"/>
      <c r="C144" s="36"/>
    </row>
    <row r="145" spans="2:3" ht="20.100000000000001" customHeight="1">
      <c r="B145" s="35"/>
      <c r="C145" s="33" t="s">
        <v>573</v>
      </c>
    </row>
    <row r="146" spans="2:3" ht="20.100000000000001" customHeight="1">
      <c r="B146" s="35"/>
      <c r="C146" s="34" t="s">
        <v>574</v>
      </c>
    </row>
    <row r="147" spans="2:3" ht="20.100000000000001" customHeight="1">
      <c r="B147" s="35"/>
      <c r="C147" s="34" t="s">
        <v>575</v>
      </c>
    </row>
    <row r="148" spans="2:3" ht="20.100000000000001" customHeight="1">
      <c r="B148" s="35"/>
    </row>
    <row r="149" spans="2:3" ht="20.100000000000001" customHeight="1">
      <c r="B149" s="35" t="s">
        <v>482</v>
      </c>
    </row>
    <row r="150" spans="2:3" ht="20.100000000000001" customHeight="1">
      <c r="B150" s="35"/>
      <c r="C150" s="33" t="s">
        <v>577</v>
      </c>
    </row>
    <row r="151" spans="2:3" ht="20.100000000000001" customHeight="1">
      <c r="B151" s="35"/>
      <c r="C151" s="36"/>
    </row>
    <row r="152" spans="2:3" ht="20.100000000000001" customHeight="1">
      <c r="B152" s="35"/>
      <c r="C152" s="33" t="s">
        <v>578</v>
      </c>
    </row>
    <row r="153" spans="2:3" ht="20.100000000000001" customHeight="1">
      <c r="B153" s="35"/>
      <c r="C153" s="34" t="s">
        <v>579</v>
      </c>
    </row>
    <row r="154" spans="2:3" ht="20.100000000000001" customHeight="1">
      <c r="B154" s="35"/>
      <c r="C154" s="34" t="s">
        <v>580</v>
      </c>
    </row>
    <row r="155" spans="2:3" ht="20.100000000000001" customHeight="1">
      <c r="B155" s="35"/>
      <c r="C155" s="34" t="s">
        <v>581</v>
      </c>
    </row>
    <row r="156" spans="2:3" ht="20.100000000000001" customHeight="1">
      <c r="B156" s="35"/>
      <c r="C156" s="34" t="s">
        <v>582</v>
      </c>
    </row>
    <row r="157" spans="2:3" ht="20.100000000000001" customHeight="1">
      <c r="B157" s="35"/>
      <c r="C157" s="36"/>
    </row>
    <row r="158" spans="2:3" ht="20.100000000000001" customHeight="1">
      <c r="B158" s="35"/>
      <c r="C158" s="33" t="s">
        <v>583</v>
      </c>
    </row>
    <row r="159" spans="2:3" ht="20.100000000000001" customHeight="1">
      <c r="B159" s="35"/>
      <c r="C159" s="34" t="s">
        <v>584</v>
      </c>
    </row>
    <row r="160" spans="2:3" ht="20.100000000000001" customHeight="1">
      <c r="B160" s="35"/>
      <c r="C160" s="36"/>
    </row>
    <row r="161" spans="2:3" ht="20.100000000000001" customHeight="1">
      <c r="B161" s="35"/>
      <c r="C161" s="33" t="s">
        <v>585</v>
      </c>
    </row>
    <row r="162" spans="2:3" ht="20.100000000000001" customHeight="1">
      <c r="B162" s="35"/>
      <c r="C162" s="34" t="s">
        <v>586</v>
      </c>
    </row>
    <row r="163" spans="2:3" ht="20.100000000000001" customHeight="1">
      <c r="B163" s="35"/>
      <c r="C163" s="34" t="s">
        <v>587</v>
      </c>
    </row>
    <row r="164" spans="2:3" ht="20.100000000000001" customHeight="1">
      <c r="B164" s="35"/>
      <c r="C164" s="34" t="s">
        <v>588</v>
      </c>
    </row>
    <row r="165" spans="2:3" ht="20.100000000000001" customHeight="1">
      <c r="B165" s="35"/>
      <c r="C165" s="34" t="s">
        <v>589</v>
      </c>
    </row>
    <row r="166" spans="2:3" ht="20.100000000000001" customHeight="1">
      <c r="B166" s="35"/>
      <c r="C166" s="36"/>
    </row>
    <row r="167" spans="2:3" ht="20.100000000000001" customHeight="1">
      <c r="B167" s="35"/>
      <c r="C167" s="33" t="s">
        <v>590</v>
      </c>
    </row>
    <row r="168" spans="2:3" ht="20.100000000000001" customHeight="1">
      <c r="B168" s="35"/>
      <c r="C168" s="34" t="s">
        <v>591</v>
      </c>
    </row>
    <row r="169" spans="2:3" ht="20.100000000000001" customHeight="1">
      <c r="C169" s="34" t="s">
        <v>592</v>
      </c>
    </row>
    <row r="171" spans="2:3" ht="20.100000000000001" customHeight="1">
      <c r="B171" s="35" t="s">
        <v>483</v>
      </c>
    </row>
    <row r="172" spans="2:3" ht="20.100000000000001" customHeight="1">
      <c r="B172" s="35"/>
      <c r="C172" s="33" t="s">
        <v>594</v>
      </c>
    </row>
    <row r="173" spans="2:3" ht="20.100000000000001" customHeight="1">
      <c r="B173" s="35"/>
      <c r="C173" s="34" t="s">
        <v>595</v>
      </c>
    </row>
    <row r="174" spans="2:3" ht="20.100000000000001" customHeight="1">
      <c r="B174" s="35"/>
      <c r="C174" s="34" t="s">
        <v>596</v>
      </c>
    </row>
    <row r="175" spans="2:3" ht="20.100000000000001" customHeight="1">
      <c r="B175" s="35"/>
      <c r="C175" s="34" t="s">
        <v>597</v>
      </c>
    </row>
    <row r="176" spans="2:3" ht="20.100000000000001" customHeight="1">
      <c r="B176" s="35"/>
      <c r="C176" s="36"/>
    </row>
    <row r="177" spans="2:3" ht="20.100000000000001" customHeight="1">
      <c r="B177" s="35"/>
      <c r="C177" s="33" t="s">
        <v>598</v>
      </c>
    </row>
    <row r="178" spans="2:3" ht="20.100000000000001" customHeight="1">
      <c r="B178" s="35"/>
      <c r="C178" s="34" t="s">
        <v>599</v>
      </c>
    </row>
    <row r="179" spans="2:3" ht="20.100000000000001" customHeight="1">
      <c r="B179" s="35"/>
      <c r="C179" s="36"/>
    </row>
    <row r="180" spans="2:3" ht="20.100000000000001" customHeight="1">
      <c r="B180" s="35"/>
      <c r="C180" s="33" t="s">
        <v>600</v>
      </c>
    </row>
    <row r="181" spans="2:3" ht="20.100000000000001" customHeight="1">
      <c r="B181" s="35"/>
      <c r="C181" s="34" t="s">
        <v>601</v>
      </c>
    </row>
    <row r="182" spans="2:3" ht="20.100000000000001" customHeight="1">
      <c r="B182" s="35"/>
      <c r="C182" s="34" t="s">
        <v>602</v>
      </c>
    </row>
    <row r="183" spans="2:3" ht="20.100000000000001" customHeight="1">
      <c r="B183" s="35"/>
      <c r="C183" s="34" t="s">
        <v>603</v>
      </c>
    </row>
    <row r="184" spans="2:3" ht="20.100000000000001" customHeight="1">
      <c r="B184" s="35"/>
    </row>
    <row r="185" spans="2:3" ht="20.100000000000001" customHeight="1">
      <c r="B185" s="35" t="s">
        <v>484</v>
      </c>
    </row>
    <row r="186" spans="2:3" ht="20.100000000000001" customHeight="1">
      <c r="B186" s="35"/>
      <c r="C186" s="33" t="s">
        <v>605</v>
      </c>
    </row>
    <row r="187" spans="2:3" ht="20.100000000000001" customHeight="1">
      <c r="B187" s="35"/>
      <c r="C187" s="34" t="s">
        <v>606</v>
      </c>
    </row>
    <row r="188" spans="2:3" ht="20.100000000000001" customHeight="1">
      <c r="B188" s="35"/>
      <c r="C188" s="34" t="s">
        <v>607</v>
      </c>
    </row>
    <row r="189" spans="2:3" ht="20.100000000000001" customHeight="1">
      <c r="B189" s="35"/>
      <c r="C189" s="36"/>
    </row>
    <row r="190" spans="2:3" ht="20.100000000000001" customHeight="1">
      <c r="B190" s="35"/>
      <c r="C190" s="33" t="s">
        <v>608</v>
      </c>
    </row>
    <row r="191" spans="2:3" ht="20.100000000000001" customHeight="1">
      <c r="B191" s="35"/>
      <c r="C191" s="34" t="s">
        <v>609</v>
      </c>
    </row>
    <row r="192" spans="2:3" ht="20.100000000000001" customHeight="1">
      <c r="B192" s="35"/>
      <c r="C192" s="34" t="s">
        <v>610</v>
      </c>
    </row>
    <row r="193" spans="2:3" ht="20.100000000000001" customHeight="1">
      <c r="B193" s="35"/>
      <c r="C193" s="34" t="s">
        <v>611</v>
      </c>
    </row>
    <row r="194" spans="2:3" ht="20.100000000000001" customHeight="1">
      <c r="B194" s="35"/>
      <c r="C194" s="36"/>
    </row>
    <row r="195" spans="2:3" ht="20.100000000000001" customHeight="1">
      <c r="B195" s="35"/>
      <c r="C195" s="33" t="s">
        <v>612</v>
      </c>
    </row>
    <row r="196" spans="2:3" ht="20.100000000000001" customHeight="1">
      <c r="B196" s="35"/>
      <c r="C196" s="34" t="s">
        <v>613</v>
      </c>
    </row>
    <row r="197" spans="2:3" ht="20.100000000000001" customHeight="1">
      <c r="B197" s="35"/>
      <c r="C197" s="34" t="s">
        <v>614</v>
      </c>
    </row>
    <row r="198" spans="2:3" ht="20.100000000000001" customHeight="1">
      <c r="B198" s="35"/>
      <c r="C198" s="36"/>
    </row>
    <row r="199" spans="2:3" ht="20.100000000000001" customHeight="1">
      <c r="B199" s="35"/>
      <c r="C199" s="33" t="s">
        <v>615</v>
      </c>
    </row>
    <row r="200" spans="2:3" ht="20.100000000000001" customHeight="1">
      <c r="B200" s="35"/>
      <c r="C200" s="34" t="s">
        <v>616</v>
      </c>
    </row>
    <row r="201" spans="2:3" ht="20.100000000000001" customHeight="1">
      <c r="B201" s="35"/>
      <c r="C201" s="34" t="s">
        <v>617</v>
      </c>
    </row>
    <row r="202" spans="2:3" ht="20.100000000000001" customHeight="1">
      <c r="B202" s="35"/>
      <c r="C202" s="34" t="s">
        <v>618</v>
      </c>
    </row>
    <row r="203" spans="2:3" ht="20.100000000000001" customHeight="1">
      <c r="B203" s="35"/>
      <c r="C203" s="34" t="s">
        <v>619</v>
      </c>
    </row>
    <row r="204" spans="2:3" ht="20.100000000000001" customHeight="1">
      <c r="C204" s="34" t="s">
        <v>620</v>
      </c>
    </row>
    <row r="205" spans="2:3" ht="20.100000000000001" customHeight="1">
      <c r="C205" s="34" t="s">
        <v>621</v>
      </c>
    </row>
    <row r="207" spans="2:3" ht="20.100000000000001" customHeight="1">
      <c r="B207" s="35" t="s">
        <v>485</v>
      </c>
    </row>
    <row r="208" spans="2:3" ht="20.100000000000001" customHeight="1">
      <c r="B208" s="35"/>
      <c r="C208" s="33" t="s">
        <v>623</v>
      </c>
    </row>
    <row r="209" spans="2:3" ht="20.100000000000001" customHeight="1">
      <c r="B209" s="35"/>
      <c r="C209" s="34" t="s">
        <v>614</v>
      </c>
    </row>
    <row r="210" spans="2:3" ht="20.100000000000001" customHeight="1">
      <c r="B210" s="35"/>
      <c r="C210" s="34" t="s">
        <v>624</v>
      </c>
    </row>
    <row r="211" spans="2:3" ht="20.100000000000001" customHeight="1">
      <c r="B211" s="35"/>
      <c r="C211" s="36"/>
    </row>
    <row r="212" spans="2:3" ht="20.100000000000001" customHeight="1">
      <c r="B212" s="35"/>
      <c r="C212" s="33" t="s">
        <v>625</v>
      </c>
    </row>
    <row r="213" spans="2:3" ht="20.100000000000001" customHeight="1">
      <c r="B213" s="35"/>
      <c r="C213" s="34" t="s">
        <v>626</v>
      </c>
    </row>
    <row r="214" spans="2:3" ht="20.100000000000001" customHeight="1">
      <c r="B214" s="35"/>
      <c r="C214" s="34" t="s">
        <v>627</v>
      </c>
    </row>
    <row r="215" spans="2:3" ht="20.100000000000001" customHeight="1">
      <c r="B215" s="35"/>
      <c r="C215" s="36"/>
    </row>
    <row r="216" spans="2:3" ht="20.100000000000001" customHeight="1">
      <c r="B216" s="35"/>
      <c r="C216" s="33" t="s">
        <v>628</v>
      </c>
    </row>
    <row r="217" spans="2:3" ht="20.100000000000001" customHeight="1">
      <c r="B217" s="35"/>
      <c r="C217" s="34" t="s">
        <v>616</v>
      </c>
    </row>
    <row r="218" spans="2:3" ht="20.100000000000001" customHeight="1">
      <c r="B218" s="35"/>
      <c r="C218" s="34" t="s">
        <v>617</v>
      </c>
    </row>
    <row r="219" spans="2:3" ht="20.100000000000001" customHeight="1">
      <c r="B219" s="35"/>
      <c r="C219" s="34" t="s">
        <v>618</v>
      </c>
    </row>
    <row r="220" spans="2:3" ht="20.100000000000001" customHeight="1">
      <c r="B220" s="35"/>
      <c r="C220" s="34" t="s">
        <v>619</v>
      </c>
    </row>
    <row r="221" spans="2:3" ht="20.100000000000001" customHeight="1">
      <c r="B221" s="35"/>
      <c r="C221" s="34" t="s">
        <v>620</v>
      </c>
    </row>
    <row r="222" spans="2:3" ht="20.100000000000001" customHeight="1">
      <c r="B222" s="35"/>
      <c r="C222" s="36"/>
    </row>
    <row r="223" spans="2:3" ht="20.100000000000001" customHeight="1">
      <c r="B223" s="35"/>
      <c r="C223" s="33" t="s">
        <v>629</v>
      </c>
    </row>
    <row r="224" spans="2:3" ht="20.100000000000001" customHeight="1">
      <c r="C224" s="34" t="s">
        <v>630</v>
      </c>
    </row>
    <row r="225" spans="2:3" ht="20.100000000000001" customHeight="1">
      <c r="C225" s="34" t="s">
        <v>631</v>
      </c>
    </row>
    <row r="226" spans="2:3" ht="20.100000000000001" customHeight="1">
      <c r="C226" s="34" t="s">
        <v>632</v>
      </c>
    </row>
    <row r="227" spans="2:3" ht="20.100000000000001" customHeight="1">
      <c r="C227" s="34"/>
    </row>
    <row r="228" spans="2:3" ht="20.100000000000001" customHeight="1">
      <c r="B228" s="35" t="s">
        <v>486</v>
      </c>
    </row>
    <row r="229" spans="2:3" ht="20.100000000000001" customHeight="1">
      <c r="B229" s="35"/>
      <c r="C229" s="33" t="s">
        <v>634</v>
      </c>
    </row>
    <row r="230" spans="2:3" ht="20.100000000000001" customHeight="1">
      <c r="B230" s="35"/>
      <c r="C230" s="34" t="s">
        <v>635</v>
      </c>
    </row>
    <row r="231" spans="2:3" ht="20.100000000000001" customHeight="1">
      <c r="B231" s="35"/>
      <c r="C231" s="34" t="s">
        <v>636</v>
      </c>
    </row>
    <row r="232" spans="2:3" ht="20.100000000000001" customHeight="1">
      <c r="B232" s="35"/>
      <c r="C232" s="34" t="s">
        <v>637</v>
      </c>
    </row>
    <row r="233" spans="2:3" ht="20.100000000000001" customHeight="1">
      <c r="B233" s="35"/>
      <c r="C233" s="34" t="s">
        <v>638</v>
      </c>
    </row>
    <row r="234" spans="2:3" ht="20.100000000000001" customHeight="1">
      <c r="B234" s="35"/>
      <c r="C234" s="34" t="s">
        <v>639</v>
      </c>
    </row>
    <row r="235" spans="2:3" ht="20.100000000000001" customHeight="1">
      <c r="B235" s="35"/>
      <c r="C235" s="34" t="s">
        <v>640</v>
      </c>
    </row>
    <row r="236" spans="2:3" ht="20.100000000000001" customHeight="1">
      <c r="B236" s="35"/>
      <c r="C236" s="34" t="s">
        <v>641</v>
      </c>
    </row>
    <row r="237" spans="2:3" ht="20.100000000000001" customHeight="1">
      <c r="B237" s="35"/>
      <c r="C237" s="34" t="s">
        <v>642</v>
      </c>
    </row>
    <row r="238" spans="2:3" ht="20.100000000000001" customHeight="1">
      <c r="B238" s="35"/>
      <c r="C238" s="34" t="s">
        <v>643</v>
      </c>
    </row>
    <row r="239" spans="2:3" ht="20.100000000000001" customHeight="1">
      <c r="B239" s="35"/>
      <c r="C239" s="34" t="s">
        <v>644</v>
      </c>
    </row>
    <row r="240" spans="2:3" ht="20.100000000000001" customHeight="1">
      <c r="B240" s="35"/>
      <c r="C240" s="34" t="s">
        <v>645</v>
      </c>
    </row>
    <row r="241" spans="2:3" ht="20.100000000000001" customHeight="1">
      <c r="B241" s="35"/>
      <c r="C241" s="36"/>
    </row>
    <row r="242" spans="2:3" ht="20.100000000000001" customHeight="1">
      <c r="B242" s="35"/>
      <c r="C242" s="33" t="s">
        <v>646</v>
      </c>
    </row>
    <row r="243" spans="2:3" ht="20.100000000000001" customHeight="1">
      <c r="B243" s="35"/>
      <c r="C243" s="34" t="s">
        <v>647</v>
      </c>
    </row>
    <row r="244" spans="2:3" ht="20.100000000000001" customHeight="1">
      <c r="B244" s="35"/>
      <c r="C244" s="34" t="s">
        <v>648</v>
      </c>
    </row>
    <row r="245" spans="2:3" ht="20.100000000000001" customHeight="1">
      <c r="B245" s="35"/>
      <c r="C245" s="36"/>
    </row>
    <row r="246" spans="2:3" ht="20.100000000000001" customHeight="1">
      <c r="B246" s="35"/>
      <c r="C246" s="33" t="s">
        <v>649</v>
      </c>
    </row>
    <row r="247" spans="2:3" ht="20.100000000000001" customHeight="1">
      <c r="B247" s="35"/>
      <c r="C247" s="34" t="s">
        <v>650</v>
      </c>
    </row>
    <row r="248" spans="2:3" ht="20.100000000000001" customHeight="1">
      <c r="B248" s="35"/>
      <c r="C248" s="34" t="s">
        <v>651</v>
      </c>
    </row>
    <row r="249" spans="2:3" ht="20.100000000000001" customHeight="1">
      <c r="B249" s="35"/>
      <c r="C249" s="34" t="s">
        <v>652</v>
      </c>
    </row>
    <row r="250" spans="2:3" ht="20.100000000000001" customHeight="1">
      <c r="B250" s="35"/>
      <c r="C250" s="36"/>
    </row>
    <row r="251" spans="2:3" ht="20.100000000000001" customHeight="1">
      <c r="B251" s="35"/>
      <c r="C251" s="33" t="s">
        <v>653</v>
      </c>
    </row>
    <row r="252" spans="2:3" ht="20.100000000000001" customHeight="1">
      <c r="B252" s="35"/>
      <c r="C252" s="34" t="s">
        <v>462</v>
      </c>
    </row>
    <row r="253" spans="2:3" ht="20.100000000000001" customHeight="1">
      <c r="B253" s="35"/>
      <c r="C253" s="36"/>
    </row>
    <row r="254" spans="2:3" ht="20.100000000000001" customHeight="1">
      <c r="B254" s="35" t="s">
        <v>487</v>
      </c>
    </row>
    <row r="255" spans="2:3" ht="20.100000000000001" customHeight="1">
      <c r="B255" s="35"/>
      <c r="C255" s="33" t="s">
        <v>655</v>
      </c>
    </row>
    <row r="256" spans="2:3" ht="20.100000000000001" customHeight="1">
      <c r="B256" s="35"/>
      <c r="C256" s="34" t="s">
        <v>656</v>
      </c>
    </row>
    <row r="257" spans="2:3" ht="20.100000000000001" customHeight="1">
      <c r="B257" s="35"/>
      <c r="C257" s="34" t="s">
        <v>462</v>
      </c>
    </row>
    <row r="258" spans="2:3" ht="20.100000000000001" customHeight="1">
      <c r="B258" s="35"/>
      <c r="C258" s="36"/>
    </row>
    <row r="259" spans="2:3" ht="20.100000000000001" customHeight="1">
      <c r="B259" s="35"/>
      <c r="C259" s="33" t="s">
        <v>657</v>
      </c>
    </row>
    <row r="260" spans="2:3" ht="20.100000000000001" customHeight="1">
      <c r="B260" s="35"/>
      <c r="C260" s="34" t="s">
        <v>658</v>
      </c>
    </row>
    <row r="261" spans="2:3" ht="20.100000000000001" customHeight="1">
      <c r="B261" s="35"/>
      <c r="C261" s="34" t="s">
        <v>659</v>
      </c>
    </row>
    <row r="262" spans="2:3" ht="20.100000000000001" customHeight="1">
      <c r="B262" s="35"/>
      <c r="C262" s="36"/>
    </row>
    <row r="263" spans="2:3" ht="20.100000000000001" customHeight="1">
      <c r="B263" s="35"/>
      <c r="C263" s="33" t="s">
        <v>660</v>
      </c>
    </row>
    <row r="264" spans="2:3" ht="20.100000000000001" customHeight="1">
      <c r="B264" s="35"/>
      <c r="C264" s="34" t="s">
        <v>661</v>
      </c>
    </row>
    <row r="265" spans="2:3" ht="20.100000000000001" customHeight="1">
      <c r="B265" s="35"/>
      <c r="C265" s="34" t="s">
        <v>462</v>
      </c>
    </row>
    <row r="266" spans="2:3" ht="20.100000000000001" customHeight="1">
      <c r="B266" s="35"/>
      <c r="C266" s="36"/>
    </row>
    <row r="267" spans="2:3" ht="20.100000000000001" customHeight="1">
      <c r="B267" s="35"/>
      <c r="C267" s="33" t="s">
        <v>447</v>
      </c>
    </row>
    <row r="268" spans="2:3" ht="20.100000000000001" customHeight="1">
      <c r="B268" s="35"/>
      <c r="C268" s="34" t="s">
        <v>662</v>
      </c>
    </row>
    <row r="269" spans="2:3" ht="20.100000000000001" customHeight="1">
      <c r="B269" s="35"/>
      <c r="C269" s="36"/>
    </row>
    <row r="270" spans="2:3" ht="20.100000000000001" customHeight="1">
      <c r="B270" s="35"/>
      <c r="C270" s="33" t="s">
        <v>663</v>
      </c>
    </row>
    <row r="271" spans="2:3" ht="20.100000000000001" customHeight="1">
      <c r="B271" s="35"/>
      <c r="C271" s="34" t="s">
        <v>664</v>
      </c>
    </row>
    <row r="272" spans="2:3" ht="20.100000000000001" customHeight="1">
      <c r="B272" s="35"/>
    </row>
    <row r="273" spans="2:3" ht="20.100000000000001" customHeight="1">
      <c r="B273" s="35" t="s">
        <v>488</v>
      </c>
    </row>
    <row r="274" spans="2:3" ht="20.100000000000001" customHeight="1">
      <c r="B274" s="35"/>
      <c r="C274" s="33" t="s">
        <v>666</v>
      </c>
    </row>
    <row r="275" spans="2:3" ht="20.100000000000001" customHeight="1">
      <c r="B275" s="35"/>
      <c r="C275" s="34" t="s">
        <v>667</v>
      </c>
    </row>
    <row r="276" spans="2:3" ht="20.100000000000001" customHeight="1">
      <c r="B276" s="35"/>
      <c r="C276" s="34" t="s">
        <v>668</v>
      </c>
    </row>
    <row r="277" spans="2:3" ht="20.100000000000001" customHeight="1">
      <c r="B277" s="35"/>
      <c r="C277" s="34" t="s">
        <v>669</v>
      </c>
    </row>
    <row r="278" spans="2:3" ht="20.100000000000001" customHeight="1">
      <c r="B278" s="35"/>
      <c r="C278" s="34" t="s">
        <v>670</v>
      </c>
    </row>
    <row r="279" spans="2:3" ht="20.100000000000001" customHeight="1">
      <c r="B279" s="35"/>
      <c r="C279" s="36"/>
    </row>
    <row r="280" spans="2:3" ht="20.100000000000001" customHeight="1">
      <c r="B280" s="35"/>
      <c r="C280" s="33" t="s">
        <v>671</v>
      </c>
    </row>
    <row r="281" spans="2:3" ht="20.100000000000001" customHeight="1">
      <c r="B281" s="35"/>
      <c r="C281" s="36"/>
    </row>
    <row r="282" spans="2:3" ht="20.100000000000001" customHeight="1">
      <c r="B282" s="35"/>
      <c r="C282" s="34" t="s">
        <v>672</v>
      </c>
    </row>
    <row r="283" spans="2:3" ht="20.100000000000001" customHeight="1">
      <c r="B283" s="35"/>
      <c r="C283" s="49" t="s">
        <v>673</v>
      </c>
    </row>
    <row r="284" spans="2:3" ht="20.100000000000001" customHeight="1">
      <c r="B284" s="35"/>
      <c r="C284" s="49" t="s">
        <v>674</v>
      </c>
    </row>
    <row r="285" spans="2:3" ht="20.100000000000001" customHeight="1">
      <c r="B285" s="35"/>
      <c r="C285" s="49" t="s">
        <v>675</v>
      </c>
    </row>
    <row r="286" spans="2:3" ht="20.100000000000001" customHeight="1">
      <c r="B286" s="35"/>
      <c r="C286" s="49" t="s">
        <v>676</v>
      </c>
    </row>
    <row r="287" spans="2:3" ht="20.100000000000001" customHeight="1">
      <c r="B287" s="35"/>
      <c r="C287" s="49" t="s">
        <v>677</v>
      </c>
    </row>
    <row r="288" spans="2:3" ht="20.100000000000001" customHeight="1">
      <c r="C288" s="49" t="s">
        <v>678</v>
      </c>
    </row>
    <row r="289" spans="3:3" ht="20.100000000000001" customHeight="1">
      <c r="C289" s="49" t="s">
        <v>679</v>
      </c>
    </row>
    <row r="290" spans="3:3" ht="20.100000000000001" customHeight="1">
      <c r="C290" s="49" t="s">
        <v>680</v>
      </c>
    </row>
    <row r="291" spans="3:3" ht="20.100000000000001" customHeight="1">
      <c r="C291" s="49" t="s">
        <v>681</v>
      </c>
    </row>
    <row r="292" spans="3:3" ht="20.100000000000001" customHeight="1">
      <c r="C292" s="49" t="s">
        <v>682</v>
      </c>
    </row>
    <row r="293" spans="3:3" ht="20.100000000000001" customHeight="1">
      <c r="C293" s="49" t="s">
        <v>683</v>
      </c>
    </row>
    <row r="294" spans="3:3" ht="20.100000000000001" customHeight="1">
      <c r="C294" s="49" t="s">
        <v>684</v>
      </c>
    </row>
    <row r="295" spans="3:3" ht="20.100000000000001" customHeight="1">
      <c r="C295" s="49" t="s">
        <v>685</v>
      </c>
    </row>
    <row r="296" spans="3:3" ht="20.100000000000001" customHeight="1">
      <c r="C296" s="49" t="s">
        <v>686</v>
      </c>
    </row>
    <row r="297" spans="3:3" ht="20.100000000000001" customHeight="1">
      <c r="C297" s="49" t="s">
        <v>687</v>
      </c>
    </row>
    <row r="298" spans="3:3" ht="20.100000000000001" customHeight="1">
      <c r="C298" s="49" t="s">
        <v>688</v>
      </c>
    </row>
    <row r="299" spans="3:3" ht="20.100000000000001" customHeight="1">
      <c r="C299" s="36"/>
    </row>
    <row r="300" spans="3:3" ht="20.100000000000001" customHeight="1">
      <c r="C300" s="33" t="s">
        <v>689</v>
      </c>
    </row>
    <row r="301" spans="3:3" ht="20.100000000000001" customHeight="1">
      <c r="C301" s="34" t="s">
        <v>690</v>
      </c>
    </row>
    <row r="302" spans="3:3" ht="20.100000000000001" customHeight="1">
      <c r="C302" s="69" t="s">
        <v>1773</v>
      </c>
    </row>
    <row r="303" spans="3:3" ht="20.100000000000001" customHeight="1">
      <c r="C303" s="34" t="s">
        <v>691</v>
      </c>
    </row>
    <row r="304" spans="3:3" ht="20.100000000000001" customHeight="1">
      <c r="C304" s="69" t="s">
        <v>1773</v>
      </c>
    </row>
    <row r="305" spans="2:3" ht="20.100000000000001" customHeight="1">
      <c r="C305" s="36"/>
    </row>
    <row r="306" spans="2:3" ht="20.100000000000001" customHeight="1">
      <c r="C306" s="33" t="s">
        <v>692</v>
      </c>
    </row>
    <row r="307" spans="2:3" ht="20.100000000000001" customHeight="1">
      <c r="C307" s="34" t="s">
        <v>693</v>
      </c>
    </row>
    <row r="308" spans="2:3" ht="20.100000000000001" customHeight="1">
      <c r="C308" s="34" t="s">
        <v>694</v>
      </c>
    </row>
    <row r="309" spans="2:3" ht="20.100000000000001" customHeight="1">
      <c r="C309" s="34" t="s">
        <v>695</v>
      </c>
    </row>
    <row r="311" spans="2:3" ht="20.100000000000001" customHeight="1">
      <c r="B311" s="35" t="s">
        <v>489</v>
      </c>
    </row>
    <row r="312" spans="2:3" ht="20.100000000000001" customHeight="1">
      <c r="B312" s="35"/>
      <c r="C312" s="31" t="s">
        <v>697</v>
      </c>
    </row>
    <row r="313" spans="2:3" ht="20.100000000000001" customHeight="1">
      <c r="B313" s="35"/>
      <c r="C313" s="48" t="s">
        <v>698</v>
      </c>
    </row>
    <row r="314" spans="2:3" ht="20.100000000000001" customHeight="1">
      <c r="B314" s="35"/>
      <c r="C314" s="50" t="s">
        <v>699</v>
      </c>
    </row>
    <row r="315" spans="2:3" ht="20.100000000000001" customHeight="1">
      <c r="B315" s="35"/>
      <c r="C315" s="50" t="s">
        <v>700</v>
      </c>
    </row>
    <row r="316" spans="2:3" ht="20.100000000000001" customHeight="1">
      <c r="B316" s="35"/>
      <c r="C316" s="50" t="s">
        <v>701</v>
      </c>
    </row>
    <row r="317" spans="2:3" ht="20.100000000000001" customHeight="1">
      <c r="B317" s="35"/>
      <c r="C317" s="50" t="s">
        <v>702</v>
      </c>
    </row>
    <row r="318" spans="2:3" ht="20.100000000000001" customHeight="1">
      <c r="B318" s="35"/>
      <c r="C318" s="50" t="s">
        <v>703</v>
      </c>
    </row>
    <row r="319" spans="2:3" ht="20.100000000000001" customHeight="1">
      <c r="B319" s="35"/>
      <c r="C319" s="50" t="s">
        <v>704</v>
      </c>
    </row>
    <row r="320" spans="2:3" ht="20.100000000000001" customHeight="1">
      <c r="B320" s="35"/>
      <c r="C320" s="50" t="s">
        <v>705</v>
      </c>
    </row>
    <row r="321" spans="2:3" ht="20.100000000000001" customHeight="1">
      <c r="B321" s="35"/>
      <c r="C321" s="50" t="s">
        <v>706</v>
      </c>
    </row>
    <row r="322" spans="2:3" ht="20.100000000000001" customHeight="1">
      <c r="B322" s="35"/>
      <c r="C322" s="50" t="s">
        <v>707</v>
      </c>
    </row>
    <row r="323" spans="2:3" ht="20.100000000000001" customHeight="1">
      <c r="B323" s="35"/>
      <c r="C323" s="50" t="s">
        <v>708</v>
      </c>
    </row>
    <row r="324" spans="2:3" ht="20.100000000000001" customHeight="1">
      <c r="B324" s="35"/>
      <c r="C324" s="50" t="s">
        <v>709</v>
      </c>
    </row>
    <row r="325" spans="2:3" ht="20.100000000000001" customHeight="1">
      <c r="B325" s="35"/>
      <c r="C325" s="50" t="s">
        <v>710</v>
      </c>
    </row>
    <row r="326" spans="2:3" ht="20.100000000000001" customHeight="1">
      <c r="B326" s="35"/>
      <c r="C326" s="50" t="s">
        <v>711</v>
      </c>
    </row>
    <row r="327" spans="2:3" ht="20.100000000000001" customHeight="1">
      <c r="B327" s="35"/>
      <c r="C327" s="50" t="s">
        <v>712</v>
      </c>
    </row>
    <row r="328" spans="2:3" ht="20.100000000000001" customHeight="1">
      <c r="B328" s="35"/>
      <c r="C328" s="50" t="s">
        <v>713</v>
      </c>
    </row>
    <row r="329" spans="2:3" ht="20.100000000000001" customHeight="1">
      <c r="B329" s="35"/>
      <c r="C329" s="50" t="s">
        <v>714</v>
      </c>
    </row>
    <row r="330" spans="2:3" ht="20.100000000000001" customHeight="1">
      <c r="B330" s="35"/>
      <c r="C330" s="50" t="s">
        <v>715</v>
      </c>
    </row>
    <row r="331" spans="2:3" ht="20.100000000000001" customHeight="1">
      <c r="B331" s="35"/>
      <c r="C331" s="50" t="s">
        <v>716</v>
      </c>
    </row>
    <row r="332" spans="2:3" ht="20.100000000000001" customHeight="1">
      <c r="B332" s="35"/>
      <c r="C332" s="50" t="s">
        <v>717</v>
      </c>
    </row>
    <row r="333" spans="2:3" ht="20.100000000000001" customHeight="1">
      <c r="B333" s="35"/>
      <c r="C333" s="50" t="s">
        <v>718</v>
      </c>
    </row>
    <row r="334" spans="2:3" ht="20.100000000000001" customHeight="1">
      <c r="B334" s="35"/>
      <c r="C334" s="50" t="s">
        <v>719</v>
      </c>
    </row>
    <row r="335" spans="2:3" ht="20.100000000000001" customHeight="1">
      <c r="B335" s="35"/>
      <c r="C335" s="50" t="s">
        <v>720</v>
      </c>
    </row>
    <row r="336" spans="2:3" ht="20.100000000000001" customHeight="1">
      <c r="B336" s="35"/>
      <c r="C336" s="50" t="s">
        <v>721</v>
      </c>
    </row>
    <row r="337" spans="2:3" ht="20.100000000000001" customHeight="1">
      <c r="B337" s="35"/>
      <c r="C337" s="50" t="s">
        <v>722</v>
      </c>
    </row>
    <row r="338" spans="2:3" ht="20.100000000000001" customHeight="1">
      <c r="B338" s="35"/>
      <c r="C338" s="50" t="s">
        <v>723</v>
      </c>
    </row>
    <row r="339" spans="2:3" ht="20.100000000000001" customHeight="1">
      <c r="B339" s="35"/>
      <c r="C339" s="50" t="s">
        <v>724</v>
      </c>
    </row>
    <row r="340" spans="2:3" ht="20.100000000000001" customHeight="1">
      <c r="B340" s="35"/>
      <c r="C340" s="50" t="s">
        <v>725</v>
      </c>
    </row>
    <row r="341" spans="2:3" ht="19.5" customHeight="1">
      <c r="B341" s="35"/>
      <c r="C341" s="50" t="s">
        <v>726</v>
      </c>
    </row>
    <row r="342" spans="2:3" ht="20.100000000000001" customHeight="1">
      <c r="B342" s="35"/>
      <c r="C342" s="50" t="s">
        <v>727</v>
      </c>
    </row>
    <row r="343" spans="2:3" ht="20.100000000000001" customHeight="1">
      <c r="B343" s="35"/>
      <c r="C343" s="50" t="s">
        <v>728</v>
      </c>
    </row>
    <row r="344" spans="2:3" ht="20.100000000000001" customHeight="1">
      <c r="B344" s="35"/>
      <c r="C344" s="50" t="s">
        <v>729</v>
      </c>
    </row>
    <row r="345" spans="2:3" ht="20.100000000000001" customHeight="1">
      <c r="B345" s="35"/>
      <c r="C345" s="50" t="s">
        <v>730</v>
      </c>
    </row>
    <row r="346" spans="2:3" ht="20.100000000000001" customHeight="1">
      <c r="B346" s="35"/>
      <c r="C346" s="50" t="s">
        <v>731</v>
      </c>
    </row>
    <row r="347" spans="2:3" ht="20.100000000000001" customHeight="1">
      <c r="B347" s="35"/>
      <c r="C347" s="50" t="s">
        <v>732</v>
      </c>
    </row>
    <row r="348" spans="2:3" ht="20.100000000000001" customHeight="1">
      <c r="B348" s="35"/>
      <c r="C348" s="50" t="s">
        <v>733</v>
      </c>
    </row>
    <row r="349" spans="2:3" ht="20.100000000000001" customHeight="1">
      <c r="B349" s="35"/>
      <c r="C349" s="50" t="s">
        <v>734</v>
      </c>
    </row>
    <row r="350" spans="2:3" ht="20.100000000000001" customHeight="1">
      <c r="B350" s="35"/>
      <c r="C350" s="50" t="s">
        <v>735</v>
      </c>
    </row>
    <row r="351" spans="2:3" ht="20.100000000000001" customHeight="1">
      <c r="B351" s="35"/>
      <c r="C351" s="50" t="s">
        <v>736</v>
      </c>
    </row>
    <row r="352" spans="2:3" ht="20.100000000000001" customHeight="1">
      <c r="B352" s="35"/>
      <c r="C352" s="50" t="s">
        <v>737</v>
      </c>
    </row>
    <row r="353" spans="2:3" ht="20.100000000000001" customHeight="1">
      <c r="B353" s="35"/>
      <c r="C353" s="50" t="s">
        <v>738</v>
      </c>
    </row>
    <row r="354" spans="2:3" ht="20.100000000000001" customHeight="1">
      <c r="B354" s="35"/>
    </row>
    <row r="355" spans="2:3" ht="20.100000000000001" customHeight="1">
      <c r="B355" s="35" t="s">
        <v>490</v>
      </c>
    </row>
    <row r="356" spans="2:3" ht="20.100000000000001" customHeight="1">
      <c r="B356" s="35"/>
      <c r="C356" s="33" t="s">
        <v>740</v>
      </c>
    </row>
    <row r="357" spans="2:3" ht="20.100000000000001" customHeight="1">
      <c r="B357" s="35"/>
      <c r="C357" s="34" t="s">
        <v>741</v>
      </c>
    </row>
    <row r="358" spans="2:3" ht="20.100000000000001" customHeight="1">
      <c r="B358" s="35"/>
      <c r="C358" s="34" t="s">
        <v>742</v>
      </c>
    </row>
    <row r="359" spans="2:3" ht="20.100000000000001" customHeight="1">
      <c r="B359" s="35"/>
      <c r="C359" s="34" t="s">
        <v>743</v>
      </c>
    </row>
    <row r="360" spans="2:3" ht="20.100000000000001" customHeight="1">
      <c r="B360" s="35"/>
      <c r="C360" s="36"/>
    </row>
    <row r="361" spans="2:3" ht="20.100000000000001" customHeight="1">
      <c r="B361" s="35"/>
      <c r="C361" s="33" t="s">
        <v>744</v>
      </c>
    </row>
    <row r="362" spans="2:3" ht="20.100000000000001" customHeight="1">
      <c r="B362" s="35"/>
      <c r="C362" s="34" t="s">
        <v>745</v>
      </c>
    </row>
    <row r="363" spans="2:3" ht="20.100000000000001" customHeight="1">
      <c r="B363" s="35"/>
      <c r="C363" s="34" t="s">
        <v>746</v>
      </c>
    </row>
    <row r="364" spans="2:3" ht="20.100000000000001" customHeight="1">
      <c r="B364" s="35"/>
      <c r="C364" s="34" t="s">
        <v>747</v>
      </c>
    </row>
    <row r="365" spans="2:3" ht="20.100000000000001" customHeight="1">
      <c r="B365" s="35"/>
      <c r="C365" s="36"/>
    </row>
    <row r="366" spans="2:3" ht="20.100000000000001" customHeight="1">
      <c r="B366" s="35"/>
      <c r="C366" s="33" t="s">
        <v>748</v>
      </c>
    </row>
    <row r="367" spans="2:3" ht="20.100000000000001" customHeight="1">
      <c r="B367" s="35"/>
      <c r="C367" s="34" t="s">
        <v>749</v>
      </c>
    </row>
    <row r="368" spans="2:3" ht="20.100000000000001" customHeight="1">
      <c r="B368" s="35"/>
      <c r="C368" s="34" t="s">
        <v>750</v>
      </c>
    </row>
    <row r="369" spans="2:3" ht="20.100000000000001" customHeight="1">
      <c r="B369" s="35"/>
      <c r="C369" s="34" t="s">
        <v>747</v>
      </c>
    </row>
    <row r="370" spans="2:3" ht="20.100000000000001" customHeight="1">
      <c r="C370" s="36"/>
    </row>
    <row r="371" spans="2:3" ht="20.100000000000001" customHeight="1">
      <c r="C371" s="33" t="s">
        <v>751</v>
      </c>
    </row>
    <row r="372" spans="2:3" ht="20.100000000000001" customHeight="1">
      <c r="C372" s="34" t="s">
        <v>752</v>
      </c>
    </row>
    <row r="373" spans="2:3" ht="20.100000000000001" customHeight="1">
      <c r="C373" s="34" t="s">
        <v>753</v>
      </c>
    </row>
    <row r="374" spans="2:3" ht="20.100000000000001" customHeight="1">
      <c r="C374" s="36"/>
    </row>
    <row r="375" spans="2:3" ht="20.100000000000001" customHeight="1">
      <c r="C375" s="33" t="s">
        <v>754</v>
      </c>
    </row>
    <row r="376" spans="2:3" ht="20.100000000000001" customHeight="1">
      <c r="C376" s="34" t="s">
        <v>755</v>
      </c>
    </row>
    <row r="377" spans="2:3" ht="20.100000000000001" customHeight="1">
      <c r="C377" s="34" t="s">
        <v>756</v>
      </c>
    </row>
    <row r="378" spans="2:3" ht="20.100000000000001" customHeight="1">
      <c r="C378" s="69" t="s">
        <v>1773</v>
      </c>
    </row>
    <row r="380" spans="2:3" ht="20.100000000000001" customHeight="1">
      <c r="B380" s="35" t="s">
        <v>491</v>
      </c>
    </row>
    <row r="381" spans="2:3" ht="20.100000000000001" customHeight="1">
      <c r="B381" s="35"/>
      <c r="C381" s="33" t="s">
        <v>759</v>
      </c>
    </row>
    <row r="382" spans="2:3" ht="20.100000000000001" customHeight="1">
      <c r="B382" s="35"/>
      <c r="C382" s="34" t="s">
        <v>760</v>
      </c>
    </row>
    <row r="383" spans="2:3" ht="20.100000000000001" customHeight="1">
      <c r="B383" s="35"/>
      <c r="C383" s="36"/>
    </row>
    <row r="384" spans="2:3" ht="20.100000000000001" customHeight="1">
      <c r="B384" s="35"/>
      <c r="C384" s="33" t="s">
        <v>761</v>
      </c>
    </row>
    <row r="385" spans="2:3" ht="20.100000000000001" customHeight="1">
      <c r="B385" s="35"/>
      <c r="C385" s="34" t="s">
        <v>762</v>
      </c>
    </row>
    <row r="386" spans="2:3" ht="20.100000000000001" customHeight="1">
      <c r="B386" s="35"/>
      <c r="C386" s="36"/>
    </row>
    <row r="387" spans="2:3" ht="20.100000000000001" customHeight="1">
      <c r="B387" s="35"/>
      <c r="C387" s="33" t="s">
        <v>763</v>
      </c>
    </row>
    <row r="388" spans="2:3" ht="20.100000000000001" customHeight="1">
      <c r="B388" s="35"/>
      <c r="C388" s="34" t="s">
        <v>764</v>
      </c>
    </row>
    <row r="389" spans="2:3" ht="20.100000000000001" customHeight="1">
      <c r="B389" s="35"/>
      <c r="C389" s="34" t="s">
        <v>765</v>
      </c>
    </row>
    <row r="390" spans="2:3" ht="20.100000000000001" customHeight="1">
      <c r="B390" s="35"/>
      <c r="C390" s="34" t="s">
        <v>766</v>
      </c>
    </row>
    <row r="391" spans="2:3" ht="20.100000000000001" customHeight="1">
      <c r="B391" s="35"/>
      <c r="C391" s="69" t="s">
        <v>1773</v>
      </c>
    </row>
    <row r="392" spans="2:3" ht="20.100000000000001" customHeight="1">
      <c r="B392" s="35"/>
      <c r="C392" s="36"/>
    </row>
    <row r="393" spans="2:3" ht="20.100000000000001" customHeight="1">
      <c r="C393" s="33" t="s">
        <v>767</v>
      </c>
    </row>
    <row r="394" spans="2:3" ht="20.100000000000001" customHeight="1">
      <c r="C394" s="34" t="s">
        <v>768</v>
      </c>
    </row>
    <row r="396" spans="2:3" ht="20.100000000000001" customHeight="1">
      <c r="B396" s="35" t="s">
        <v>492</v>
      </c>
    </row>
    <row r="397" spans="2:3" ht="20.100000000000001" customHeight="1">
      <c r="B397" s="35"/>
      <c r="C397" s="33" t="s">
        <v>770</v>
      </c>
    </row>
    <row r="398" spans="2:3" ht="20.100000000000001" customHeight="1">
      <c r="B398" s="35"/>
      <c r="C398" s="34" t="s">
        <v>771</v>
      </c>
    </row>
    <row r="399" spans="2:3" ht="20.100000000000001" customHeight="1">
      <c r="B399" s="35"/>
      <c r="C399" s="36"/>
    </row>
    <row r="400" spans="2:3" ht="20.100000000000001" customHeight="1">
      <c r="B400" s="35"/>
      <c r="C400" s="33" t="s">
        <v>772</v>
      </c>
    </row>
    <row r="401" spans="2:3" ht="20.100000000000001" customHeight="1">
      <c r="B401" s="35"/>
      <c r="C401" s="34" t="s">
        <v>773</v>
      </c>
    </row>
    <row r="402" spans="2:3" ht="20.100000000000001" customHeight="1">
      <c r="B402" s="35"/>
      <c r="C402" s="34" t="s">
        <v>774</v>
      </c>
    </row>
    <row r="403" spans="2:3" ht="20.100000000000001" customHeight="1">
      <c r="B403" s="35"/>
      <c r="C403" s="34" t="s">
        <v>775</v>
      </c>
    </row>
    <row r="404" spans="2:3" ht="20.100000000000001" customHeight="1">
      <c r="B404" s="35"/>
      <c r="C404" s="69" t="s">
        <v>1773</v>
      </c>
    </row>
    <row r="405" spans="2:3" ht="20.100000000000001" customHeight="1">
      <c r="B405" s="35"/>
      <c r="C405" s="36"/>
    </row>
    <row r="406" spans="2:3" ht="20.100000000000001" customHeight="1">
      <c r="B406" s="35"/>
      <c r="C406" s="33" t="s">
        <v>776</v>
      </c>
    </row>
    <row r="407" spans="2:3" ht="20.100000000000001" customHeight="1">
      <c r="B407" s="35"/>
      <c r="C407" s="34" t="s">
        <v>777</v>
      </c>
    </row>
    <row r="408" spans="2:3" ht="20.100000000000001" customHeight="1">
      <c r="C408" s="34" t="s">
        <v>778</v>
      </c>
    </row>
    <row r="409" spans="2:3" ht="20.100000000000001" customHeight="1">
      <c r="C409" s="34" t="s">
        <v>779</v>
      </c>
    </row>
    <row r="410" spans="2:3" ht="20.100000000000001" customHeight="1">
      <c r="C410" s="69" t="s">
        <v>1773</v>
      </c>
    </row>
    <row r="411" spans="2:3" ht="20.100000000000001" customHeight="1">
      <c r="C411" s="36"/>
    </row>
    <row r="412" spans="2:3" ht="20.100000000000001" customHeight="1">
      <c r="C412" s="33" t="s">
        <v>780</v>
      </c>
    </row>
    <row r="413" spans="2:3" ht="20.100000000000001" customHeight="1">
      <c r="C413" s="34" t="s">
        <v>781</v>
      </c>
    </row>
    <row r="414" spans="2:3" ht="20.100000000000001" customHeight="1">
      <c r="C414" s="36"/>
    </row>
    <row r="415" spans="2:3" ht="20.100000000000001" customHeight="1">
      <c r="C415" s="33" t="s">
        <v>782</v>
      </c>
    </row>
    <row r="416" spans="2:3" ht="20.100000000000001" customHeight="1">
      <c r="C416" s="34" t="s">
        <v>783</v>
      </c>
    </row>
    <row r="418" spans="2:3" ht="20.100000000000001" customHeight="1">
      <c r="B418" s="35" t="s">
        <v>493</v>
      </c>
    </row>
    <row r="419" spans="2:3" ht="20.100000000000001" customHeight="1">
      <c r="B419" s="35"/>
      <c r="C419" s="33" t="s">
        <v>785</v>
      </c>
    </row>
    <row r="420" spans="2:3" ht="20.100000000000001" customHeight="1">
      <c r="B420" s="35"/>
      <c r="C420" s="34" t="s">
        <v>786</v>
      </c>
    </row>
    <row r="421" spans="2:3" ht="20.100000000000001" customHeight="1">
      <c r="B421" s="35"/>
      <c r="C421" s="36"/>
    </row>
    <row r="422" spans="2:3" ht="20.100000000000001" customHeight="1">
      <c r="B422" s="35"/>
      <c r="C422" s="33" t="s">
        <v>787</v>
      </c>
    </row>
    <row r="423" spans="2:3" ht="20.100000000000001" customHeight="1">
      <c r="B423" s="35"/>
      <c r="C423" s="69" t="s">
        <v>1773</v>
      </c>
    </row>
    <row r="424" spans="2:3" ht="20.100000000000001" customHeight="1">
      <c r="B424" s="35"/>
      <c r="C424" s="36"/>
    </row>
    <row r="425" spans="2:3" ht="20.100000000000001" customHeight="1">
      <c r="B425" s="35"/>
      <c r="C425" s="33" t="s">
        <v>788</v>
      </c>
    </row>
    <row r="426" spans="2:3" ht="20.100000000000001" customHeight="1">
      <c r="B426" s="35"/>
    </row>
    <row r="427" spans="2:3" ht="20.100000000000001" customHeight="1">
      <c r="B427" s="35" t="s">
        <v>494</v>
      </c>
    </row>
    <row r="428" spans="2:3" ht="20.100000000000001" customHeight="1">
      <c r="B428" s="35"/>
      <c r="C428" s="33" t="s">
        <v>790</v>
      </c>
    </row>
    <row r="429" spans="2:3" ht="20.100000000000001" customHeight="1">
      <c r="B429" s="35"/>
      <c r="C429" s="34" t="s">
        <v>791</v>
      </c>
    </row>
    <row r="430" spans="2:3" ht="20.100000000000001" customHeight="1">
      <c r="B430" s="35"/>
      <c r="C430" s="34" t="s">
        <v>792</v>
      </c>
    </row>
    <row r="431" spans="2:3" ht="20.100000000000001" customHeight="1">
      <c r="B431" s="35"/>
      <c r="C431" s="69" t="s">
        <v>1773</v>
      </c>
    </row>
    <row r="432" spans="2:3" ht="20.100000000000001" customHeight="1">
      <c r="B432" s="35"/>
      <c r="C432" s="34" t="s">
        <v>793</v>
      </c>
    </row>
    <row r="433" spans="2:3" ht="20.100000000000001" customHeight="1">
      <c r="B433" s="35"/>
      <c r="C433" s="36"/>
    </row>
    <row r="434" spans="2:3" ht="20.100000000000001" customHeight="1">
      <c r="B434" s="35"/>
      <c r="C434" s="33" t="s">
        <v>794</v>
      </c>
    </row>
    <row r="435" spans="2:3" ht="20.100000000000001" customHeight="1">
      <c r="B435" s="35"/>
      <c r="C435" s="34" t="s">
        <v>795</v>
      </c>
    </row>
    <row r="436" spans="2:3" ht="20.100000000000001" customHeight="1">
      <c r="B436" s="35"/>
      <c r="C436" s="34" t="s">
        <v>796</v>
      </c>
    </row>
    <row r="437" spans="2:3" ht="20.100000000000001" customHeight="1">
      <c r="B437" s="35"/>
      <c r="C437" s="69" t="s">
        <v>1773</v>
      </c>
    </row>
    <row r="438" spans="2:3" ht="20.100000000000001" customHeight="1">
      <c r="B438" s="35"/>
      <c r="C438" s="34" t="s">
        <v>797</v>
      </c>
    </row>
    <row r="439" spans="2:3" ht="20.100000000000001" customHeight="1">
      <c r="B439" s="35"/>
      <c r="C439" s="36"/>
    </row>
    <row r="440" spans="2:3" ht="20.100000000000001" customHeight="1">
      <c r="B440" s="35"/>
      <c r="C440" s="33" t="s">
        <v>798</v>
      </c>
    </row>
    <row r="441" spans="2:3" ht="20.100000000000001" customHeight="1">
      <c r="B441" s="35"/>
      <c r="C441" s="34" t="s">
        <v>799</v>
      </c>
    </row>
    <row r="442" spans="2:3" ht="20.100000000000001" customHeight="1">
      <c r="B442" s="35"/>
      <c r="C442" s="34" t="s">
        <v>800</v>
      </c>
    </row>
    <row r="443" spans="2:3" ht="20.100000000000001" customHeight="1">
      <c r="B443" s="35"/>
      <c r="C443" s="69" t="s">
        <v>1773</v>
      </c>
    </row>
    <row r="444" spans="2:3" ht="20.100000000000001" customHeight="1">
      <c r="B444" s="35"/>
      <c r="C444" s="36"/>
    </row>
    <row r="445" spans="2:3" ht="20.100000000000001" customHeight="1">
      <c r="B445" s="35"/>
      <c r="C445" s="33" t="s">
        <v>801</v>
      </c>
    </row>
    <row r="446" spans="2:3" ht="20.100000000000001" customHeight="1">
      <c r="B446" s="35"/>
      <c r="C446" s="34" t="s">
        <v>802</v>
      </c>
    </row>
    <row r="447" spans="2:3" ht="20.100000000000001" customHeight="1">
      <c r="B447" s="35"/>
      <c r="C447" s="34" t="s">
        <v>803</v>
      </c>
    </row>
    <row r="448" spans="2:3" ht="20.100000000000001" customHeight="1">
      <c r="B448" s="35"/>
      <c r="C448" s="69" t="s">
        <v>1773</v>
      </c>
    </row>
    <row r="449" spans="2:3" ht="20.100000000000001" customHeight="1">
      <c r="B449" s="35"/>
      <c r="C449" s="36"/>
    </row>
    <row r="450" spans="2:3" ht="20.100000000000001" customHeight="1">
      <c r="B450" s="35"/>
      <c r="C450" s="33" t="s">
        <v>804</v>
      </c>
    </row>
    <row r="451" spans="2:3" ht="20.100000000000001" customHeight="1">
      <c r="B451" s="35"/>
      <c r="C451" s="34" t="s">
        <v>805</v>
      </c>
    </row>
    <row r="452" spans="2:3" ht="20.100000000000001" customHeight="1">
      <c r="B452" s="35"/>
      <c r="C452" s="34" t="s">
        <v>806</v>
      </c>
    </row>
    <row r="453" spans="2:3" ht="20.100000000000001" customHeight="1">
      <c r="B453" s="35"/>
      <c r="C453" s="34" t="s">
        <v>807</v>
      </c>
    </row>
    <row r="454" spans="2:3" ht="20.100000000000001" customHeight="1">
      <c r="B454" s="35"/>
      <c r="C454" s="36"/>
    </row>
    <row r="455" spans="2:3" ht="20.100000000000001" customHeight="1">
      <c r="B455" s="35"/>
      <c r="C455" s="33" t="s">
        <v>808</v>
      </c>
    </row>
    <row r="456" spans="2:3" ht="20.100000000000001" customHeight="1">
      <c r="B456" s="35"/>
      <c r="C456" s="69" t="s">
        <v>1773</v>
      </c>
    </row>
    <row r="457" spans="2:3" ht="20.100000000000001" customHeight="1">
      <c r="B457" s="35"/>
      <c r="C457" s="34"/>
    </row>
    <row r="458" spans="2:3" ht="20.100000000000001" customHeight="1">
      <c r="C458" s="34" t="s">
        <v>817</v>
      </c>
    </row>
    <row r="459" spans="2:3" ht="20.100000000000001" customHeight="1">
      <c r="C459" s="34"/>
    </row>
    <row r="460" spans="2:3" ht="20.100000000000001" customHeight="1">
      <c r="C460" s="34" t="s">
        <v>809</v>
      </c>
    </row>
    <row r="461" spans="2:3" ht="20.100000000000001" customHeight="1">
      <c r="C461" s="34" t="s">
        <v>810</v>
      </c>
    </row>
    <row r="462" spans="2:3" ht="20.100000000000001" customHeight="1">
      <c r="C462" s="34" t="s">
        <v>811</v>
      </c>
    </row>
    <row r="463" spans="2:3" ht="20.100000000000001" customHeight="1">
      <c r="C463" s="34" t="s">
        <v>812</v>
      </c>
    </row>
    <row r="464" spans="2:3" ht="20.100000000000001" customHeight="1">
      <c r="C464" s="34" t="s">
        <v>813</v>
      </c>
    </row>
    <row r="465" spans="2:3" ht="20.100000000000001" customHeight="1">
      <c r="C465" s="36"/>
    </row>
    <row r="466" spans="2:3" ht="20.100000000000001" customHeight="1">
      <c r="C466" s="34" t="s">
        <v>814</v>
      </c>
    </row>
    <row r="467" spans="2:3" ht="20.100000000000001" customHeight="1">
      <c r="C467" s="34" t="s">
        <v>815</v>
      </c>
    </row>
    <row r="468" spans="2:3" ht="20.100000000000001" customHeight="1">
      <c r="C468" s="34" t="s">
        <v>816</v>
      </c>
    </row>
    <row r="470" spans="2:3" ht="20.100000000000001" customHeight="1">
      <c r="B470" s="35" t="s">
        <v>495</v>
      </c>
    </row>
    <row r="471" spans="2:3" ht="20.100000000000001" customHeight="1">
      <c r="B471" s="35"/>
      <c r="C471" s="33" t="s">
        <v>819</v>
      </c>
    </row>
    <row r="472" spans="2:3" ht="20.100000000000001" customHeight="1">
      <c r="B472" s="35"/>
      <c r="C472" s="34" t="s">
        <v>820</v>
      </c>
    </row>
    <row r="473" spans="2:3" ht="20.100000000000001" customHeight="1">
      <c r="B473" s="35"/>
      <c r="C473" s="36"/>
    </row>
    <row r="474" spans="2:3" ht="20.100000000000001" customHeight="1">
      <c r="B474" s="35"/>
      <c r="C474" s="33" t="s">
        <v>821</v>
      </c>
    </row>
    <row r="475" spans="2:3" ht="20.100000000000001" customHeight="1">
      <c r="B475" s="35"/>
      <c r="C475" s="34" t="s">
        <v>822</v>
      </c>
    </row>
    <row r="476" spans="2:3" ht="20.100000000000001" customHeight="1">
      <c r="B476" s="35"/>
      <c r="C476" s="36"/>
    </row>
    <row r="477" spans="2:3" ht="20.100000000000001" customHeight="1">
      <c r="B477" s="35"/>
      <c r="C477" s="33" t="s">
        <v>823</v>
      </c>
    </row>
    <row r="478" spans="2:3" ht="20.100000000000001" customHeight="1">
      <c r="B478" s="35"/>
      <c r="C478" s="34" t="s">
        <v>824</v>
      </c>
    </row>
    <row r="479" spans="2:3" ht="20.100000000000001" customHeight="1">
      <c r="B479" s="35"/>
      <c r="C479" s="34" t="s">
        <v>825</v>
      </c>
    </row>
    <row r="480" spans="2:3" ht="20.100000000000001" customHeight="1">
      <c r="B480" s="35"/>
      <c r="C480" s="36"/>
    </row>
    <row r="481" spans="2:3" ht="20.100000000000001" customHeight="1">
      <c r="B481" s="35"/>
      <c r="C481" s="33" t="s">
        <v>826</v>
      </c>
    </row>
    <row r="482" spans="2:3" ht="20.100000000000001" customHeight="1">
      <c r="B482" s="35"/>
      <c r="C482" s="34" t="s">
        <v>827</v>
      </c>
    </row>
    <row r="483" spans="2:3" ht="20.100000000000001" customHeight="1">
      <c r="B483" s="35"/>
      <c r="C483" s="34" t="s">
        <v>828</v>
      </c>
    </row>
    <row r="484" spans="2:3" ht="20.100000000000001" customHeight="1">
      <c r="B484" s="35"/>
      <c r="C484" s="34" t="s">
        <v>829</v>
      </c>
    </row>
    <row r="485" spans="2:3" ht="20.100000000000001" customHeight="1">
      <c r="B485" s="35"/>
      <c r="C485" s="36"/>
    </row>
    <row r="486" spans="2:3" ht="20.100000000000001" customHeight="1">
      <c r="B486" s="35"/>
      <c r="C486" s="33" t="s">
        <v>830</v>
      </c>
    </row>
    <row r="487" spans="2:3" ht="20.100000000000001" customHeight="1">
      <c r="B487" s="35"/>
    </row>
    <row r="488" spans="2:3" ht="20.100000000000001" customHeight="1">
      <c r="B488" s="35" t="s">
        <v>496</v>
      </c>
    </row>
    <row r="489" spans="2:3" ht="20.100000000000001" customHeight="1">
      <c r="B489" s="35"/>
      <c r="C489" s="33" t="s">
        <v>832</v>
      </c>
    </row>
    <row r="490" spans="2:3" ht="20.100000000000001" customHeight="1">
      <c r="B490" s="35"/>
      <c r="C490" s="34" t="s">
        <v>833</v>
      </c>
    </row>
    <row r="491" spans="2:3" ht="20.100000000000001" customHeight="1">
      <c r="B491" s="35"/>
      <c r="C491" s="36"/>
    </row>
    <row r="492" spans="2:3" ht="20.100000000000001" customHeight="1">
      <c r="B492" s="35"/>
      <c r="C492" s="33" t="s">
        <v>834</v>
      </c>
    </row>
    <row r="493" spans="2:3" ht="20.100000000000001" customHeight="1">
      <c r="B493" s="35"/>
      <c r="C493" s="34" t="s">
        <v>835</v>
      </c>
    </row>
    <row r="494" spans="2:3" ht="20.100000000000001" customHeight="1">
      <c r="B494" s="35"/>
      <c r="C494" s="34" t="s">
        <v>836</v>
      </c>
    </row>
    <row r="495" spans="2:3" ht="20.100000000000001" customHeight="1">
      <c r="B495" s="35"/>
      <c r="C495" s="34" t="s">
        <v>837</v>
      </c>
    </row>
    <row r="496" spans="2:3" ht="20.100000000000001" customHeight="1">
      <c r="B496" s="35"/>
      <c r="C496" s="34" t="s">
        <v>838</v>
      </c>
    </row>
    <row r="497" spans="2:3" ht="20.100000000000001" customHeight="1">
      <c r="B497" s="35"/>
      <c r="C497" s="34" t="s">
        <v>839</v>
      </c>
    </row>
    <row r="498" spans="2:3" ht="20.100000000000001" customHeight="1">
      <c r="B498" s="35"/>
      <c r="C498" s="34" t="s">
        <v>840</v>
      </c>
    </row>
    <row r="499" spans="2:3" ht="20.100000000000001" customHeight="1">
      <c r="B499" s="35"/>
      <c r="C499" s="34" t="s">
        <v>841</v>
      </c>
    </row>
    <row r="500" spans="2:3" ht="20.100000000000001" customHeight="1">
      <c r="B500" s="35"/>
      <c r="C500" s="36"/>
    </row>
    <row r="501" spans="2:3" ht="20.100000000000001" customHeight="1">
      <c r="B501" s="35"/>
      <c r="C501" s="33" t="s">
        <v>842</v>
      </c>
    </row>
    <row r="502" spans="2:3" ht="20.100000000000001" customHeight="1">
      <c r="B502" s="35"/>
      <c r="C502" s="34" t="s">
        <v>843</v>
      </c>
    </row>
    <row r="503" spans="2:3" ht="20.100000000000001" customHeight="1">
      <c r="B503" s="35"/>
      <c r="C503" s="36"/>
    </row>
    <row r="504" spans="2:3" ht="20.100000000000001" customHeight="1">
      <c r="C504" s="33" t="s">
        <v>844</v>
      </c>
    </row>
    <row r="505" spans="2:3" ht="20.100000000000001" customHeight="1">
      <c r="C505" s="34" t="s">
        <v>845</v>
      </c>
    </row>
    <row r="506" spans="2:3" ht="20.100000000000001" customHeight="1">
      <c r="C506" s="34" t="s">
        <v>846</v>
      </c>
    </row>
    <row r="507" spans="2:3" ht="20.100000000000001" customHeight="1">
      <c r="C507" s="34" t="s">
        <v>847</v>
      </c>
    </row>
    <row r="508" spans="2:3" ht="20.100000000000001" customHeight="1">
      <c r="C508" s="36"/>
    </row>
    <row r="509" spans="2:3" ht="20.100000000000001" customHeight="1">
      <c r="C509" s="33" t="s">
        <v>848</v>
      </c>
    </row>
    <row r="510" spans="2:3" ht="20.100000000000001" customHeight="1">
      <c r="C510" s="36"/>
    </row>
    <row r="511" spans="2:3" ht="20.100000000000001" customHeight="1">
      <c r="C511" s="33" t="s">
        <v>849</v>
      </c>
    </row>
    <row r="512" spans="2:3" ht="20.100000000000001" customHeight="1">
      <c r="C512" s="69" t="s">
        <v>1773</v>
      </c>
    </row>
    <row r="514" spans="2:3" ht="20.100000000000001" customHeight="1">
      <c r="B514" s="35" t="s">
        <v>497</v>
      </c>
    </row>
    <row r="515" spans="2:3" ht="20.100000000000001" customHeight="1">
      <c r="B515" s="35"/>
      <c r="C515" s="33" t="s">
        <v>851</v>
      </c>
    </row>
    <row r="516" spans="2:3" ht="20.100000000000001" customHeight="1">
      <c r="B516" s="35"/>
      <c r="C516" s="34" t="s">
        <v>852</v>
      </c>
    </row>
    <row r="517" spans="2:3" ht="20.100000000000001" customHeight="1">
      <c r="B517" s="35"/>
      <c r="C517" s="34" t="s">
        <v>853</v>
      </c>
    </row>
    <row r="518" spans="2:3" ht="20.100000000000001" customHeight="1">
      <c r="B518" s="35"/>
      <c r="C518" s="36"/>
    </row>
    <row r="519" spans="2:3" ht="20.100000000000001" customHeight="1">
      <c r="B519" s="35"/>
      <c r="C519" s="33" t="s">
        <v>854</v>
      </c>
    </row>
    <row r="520" spans="2:3" ht="20.100000000000001" customHeight="1">
      <c r="B520" s="35"/>
      <c r="C520" s="34" t="s">
        <v>855</v>
      </c>
    </row>
    <row r="521" spans="2:3" ht="20.100000000000001" customHeight="1">
      <c r="B521" s="35"/>
      <c r="C521" s="34" t="s">
        <v>856</v>
      </c>
    </row>
    <row r="522" spans="2:3" ht="20.100000000000001" customHeight="1">
      <c r="B522" s="35"/>
      <c r="C522" s="36"/>
    </row>
    <row r="523" spans="2:3" ht="20.100000000000001" customHeight="1">
      <c r="C523" s="33" t="s">
        <v>857</v>
      </c>
    </row>
    <row r="524" spans="2:3" ht="20.100000000000001" customHeight="1">
      <c r="C524" s="34" t="s">
        <v>858</v>
      </c>
    </row>
    <row r="526" spans="2:3" ht="20.100000000000001" customHeight="1">
      <c r="B526" s="35" t="s">
        <v>498</v>
      </c>
    </row>
    <row r="527" spans="2:3" ht="20.100000000000001" customHeight="1">
      <c r="B527" s="35"/>
      <c r="C527" s="33" t="s">
        <v>860</v>
      </c>
    </row>
    <row r="528" spans="2:3" ht="20.100000000000001" customHeight="1">
      <c r="B528" s="35"/>
      <c r="C528" s="34" t="s">
        <v>861</v>
      </c>
    </row>
    <row r="529" spans="2:3" ht="20.100000000000001" customHeight="1">
      <c r="B529" s="35"/>
      <c r="C529" s="34" t="s">
        <v>862</v>
      </c>
    </row>
    <row r="530" spans="2:3" ht="20.100000000000001" customHeight="1">
      <c r="B530" s="35"/>
      <c r="C530" s="34" t="s">
        <v>863</v>
      </c>
    </row>
    <row r="531" spans="2:3" ht="20.100000000000001" customHeight="1">
      <c r="B531" s="35"/>
      <c r="C531" s="34" t="s">
        <v>864</v>
      </c>
    </row>
    <row r="532" spans="2:3" ht="20.100000000000001" customHeight="1">
      <c r="B532" s="35"/>
      <c r="C532" s="34" t="s">
        <v>865</v>
      </c>
    </row>
    <row r="533" spans="2:3" ht="20.100000000000001" customHeight="1">
      <c r="B533" s="35"/>
      <c r="C533" s="34" t="s">
        <v>866</v>
      </c>
    </row>
    <row r="534" spans="2:3" ht="20.100000000000001" customHeight="1">
      <c r="B534" s="35"/>
      <c r="C534" s="36"/>
    </row>
    <row r="535" spans="2:3" ht="20.100000000000001" customHeight="1">
      <c r="B535" s="35"/>
      <c r="C535" s="33" t="s">
        <v>867</v>
      </c>
    </row>
    <row r="536" spans="2:3" ht="20.100000000000001" customHeight="1">
      <c r="B536" s="35"/>
      <c r="C536" s="34" t="s">
        <v>868</v>
      </c>
    </row>
    <row r="537" spans="2:3" ht="20.100000000000001" customHeight="1">
      <c r="B537" s="35"/>
      <c r="C537" s="34" t="s">
        <v>534</v>
      </c>
    </row>
    <row r="538" spans="2:3" ht="20.100000000000001" customHeight="1">
      <c r="B538" s="35"/>
      <c r="C538" s="34" t="s">
        <v>869</v>
      </c>
    </row>
    <row r="539" spans="2:3" ht="20.100000000000001" customHeight="1">
      <c r="B539" s="35"/>
      <c r="C539" s="36"/>
    </row>
    <row r="540" spans="2:3" ht="20.100000000000001" customHeight="1">
      <c r="B540" s="35"/>
      <c r="C540" s="33" t="s">
        <v>870</v>
      </c>
    </row>
    <row r="541" spans="2:3" ht="20.100000000000001" customHeight="1">
      <c r="B541" s="35"/>
      <c r="C541" s="34" t="s">
        <v>871</v>
      </c>
    </row>
    <row r="542" spans="2:3" ht="20.100000000000001" customHeight="1">
      <c r="B542" s="35"/>
      <c r="C542" s="34" t="s">
        <v>872</v>
      </c>
    </row>
    <row r="543" spans="2:3" ht="20.100000000000001" customHeight="1">
      <c r="B543" s="35"/>
      <c r="C543" s="34" t="s">
        <v>873</v>
      </c>
    </row>
    <row r="544" spans="2:3" ht="20.100000000000001" customHeight="1">
      <c r="B544" s="35"/>
      <c r="C544" s="36"/>
    </row>
    <row r="545" spans="2:3" ht="20.100000000000001" customHeight="1">
      <c r="C545" s="33" t="s">
        <v>874</v>
      </c>
    </row>
    <row r="546" spans="2:3" ht="20.100000000000001" customHeight="1">
      <c r="C546" s="34" t="s">
        <v>875</v>
      </c>
    </row>
    <row r="547" spans="2:3" ht="20.100000000000001" customHeight="1">
      <c r="C547" s="34" t="s">
        <v>876</v>
      </c>
    </row>
    <row r="548" spans="2:3" ht="20.100000000000001" customHeight="1">
      <c r="C548" s="34" t="s">
        <v>877</v>
      </c>
    </row>
    <row r="549" spans="2:3" ht="20.100000000000001" customHeight="1">
      <c r="C549" s="34" t="s">
        <v>878</v>
      </c>
    </row>
    <row r="551" spans="2:3" ht="20.100000000000001" customHeight="1">
      <c r="B551" s="35" t="s">
        <v>499</v>
      </c>
    </row>
    <row r="552" spans="2:3" ht="20.100000000000001" customHeight="1">
      <c r="C552" s="45" t="s">
        <v>880</v>
      </c>
    </row>
    <row r="553" spans="2:3" ht="20.100000000000001" customHeight="1">
      <c r="C553" s="69" t="s">
        <v>1773</v>
      </c>
    </row>
    <row r="554" spans="2:3" ht="20.100000000000001" customHeight="1">
      <c r="C554" s="34"/>
    </row>
    <row r="555" spans="2:3" ht="20.100000000000001" customHeight="1">
      <c r="C555" s="45" t="s">
        <v>881</v>
      </c>
    </row>
    <row r="556" spans="2:3" ht="20.100000000000001" customHeight="1">
      <c r="C556" s="69" t="s">
        <v>1773</v>
      </c>
    </row>
    <row r="557" spans="2:3" ht="20.100000000000001" customHeight="1">
      <c r="C557" s="34"/>
    </row>
  </sheetData>
  <phoneticPr fontId="1" type="noConversion"/>
  <hyperlinks>
    <hyperlink ref="D1" location="_3월_근무일지" display="3월 근무일지"/>
    <hyperlink ref="E1" location="_3월_근무달력" display="3월 근무 달력"/>
    <hyperlink ref="F1" location="_3월_일자별_세부내용" display="3월 일자별 세부내용"/>
    <hyperlink ref="H21" location="_18.3.2" display="_18.3.2"/>
    <hyperlink ref="D26" location="_18.3.5" display="_18.3.5"/>
    <hyperlink ref="E26" location="_18.3.6" display="_18.3.6"/>
    <hyperlink ref="F26" location="_18.3.7" display="_18.3.7"/>
    <hyperlink ref="G26" location="_18.3.8" display="_18.3.8"/>
    <hyperlink ref="H26" location="_18.3.9" display="_18.3.9"/>
    <hyperlink ref="D31" location="_18.3.12" display="_18.3.12"/>
    <hyperlink ref="E31" location="_18.3.13" display="_18.3.13"/>
    <hyperlink ref="F31" location="_18.3.14" display="_18.3.14"/>
    <hyperlink ref="G31" location="_18.3.15" display="_18.3.15"/>
    <hyperlink ref="H31" location="_18.3.16" display="_18.3.16"/>
    <hyperlink ref="D36" location="_18.3.19" display="_18.3.19"/>
    <hyperlink ref="E36" location="_18.3.20" display="_18.3.20"/>
    <hyperlink ref="F36" location="_18.3.21" display="_18.3.21"/>
    <hyperlink ref="G36" location="_18.3.22" display="_18.3.22"/>
    <hyperlink ref="H36" location="_18.3.23" display="_18.3.23"/>
    <hyperlink ref="D41" location="_18.3.26" display="_18.3.26"/>
    <hyperlink ref="E41" location="_18.3.27" display="_18.3.27"/>
    <hyperlink ref="F41" location="_18.3.28" display="_18.3.28"/>
    <hyperlink ref="G41" location="_18.3.29" display="_18.3.29"/>
    <hyperlink ref="H41" location="_18.3.30" display="_18.3.30"/>
    <hyperlink ref="C1" location="개요!A1" display="개요"/>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523"/>
  <sheetViews>
    <sheetView showGridLines="0" zoomScaleNormal="100" workbookViewId="0">
      <pane ySplit="1" topLeftCell="A470" activePane="bottomLeft" state="frozen"/>
      <selection pane="bottomLeft" activeCell="C433" sqref="C433"/>
    </sheetView>
  </sheetViews>
  <sheetFormatPr defaultRowHeight="20.100000000000001" customHeight="1"/>
  <cols>
    <col min="1" max="1" width="2.125" style="3" customWidth="1"/>
    <col min="2" max="2" width="9" style="3"/>
    <col min="3" max="9" width="25.625" style="3" customWidth="1"/>
    <col min="10" max="16384" width="9" style="3"/>
  </cols>
  <sheetData>
    <row r="1" spans="2:6" s="2" customFormat="1" ht="16.5" customHeight="1">
      <c r="C1" s="37" t="s">
        <v>1755</v>
      </c>
      <c r="D1" s="37" t="s">
        <v>75</v>
      </c>
      <c r="E1" s="37" t="s">
        <v>76</v>
      </c>
      <c r="F1" s="37" t="s">
        <v>74</v>
      </c>
    </row>
    <row r="2" spans="2:6" s="6" customFormat="1" ht="9" customHeight="1"/>
    <row r="3" spans="2:6" s="5" customFormat="1" ht="36.75" customHeight="1">
      <c r="B3" s="41" t="s">
        <v>72</v>
      </c>
    </row>
    <row r="4" spans="2:6" ht="20.100000000000001" customHeight="1">
      <c r="B4" s="7"/>
    </row>
    <row r="5" spans="2:6" ht="20.100000000000001" customHeight="1">
      <c r="B5" s="7" t="s">
        <v>882</v>
      </c>
    </row>
    <row r="6" spans="2:6" ht="20.100000000000001" customHeight="1">
      <c r="B6" s="7"/>
      <c r="C6" s="51" t="s">
        <v>1659</v>
      </c>
    </row>
    <row r="7" spans="2:6" ht="20.100000000000001" customHeight="1">
      <c r="B7" s="7"/>
      <c r="C7" s="51" t="s">
        <v>1664</v>
      </c>
    </row>
    <row r="8" spans="2:6" ht="20.100000000000001" customHeight="1">
      <c r="B8" s="7"/>
      <c r="C8" s="51" t="s">
        <v>1667</v>
      </c>
    </row>
    <row r="9" spans="2:6" ht="20.100000000000001" customHeight="1">
      <c r="B9" s="7"/>
      <c r="C9" s="51" t="s">
        <v>1669</v>
      </c>
    </row>
    <row r="10" spans="2:6" ht="20.100000000000001" customHeight="1">
      <c r="B10" s="7"/>
      <c r="C10" s="51" t="s">
        <v>1670</v>
      </c>
    </row>
    <row r="11" spans="2:6" ht="20.100000000000001" customHeight="1">
      <c r="B11" s="7"/>
      <c r="C11" s="51" t="s">
        <v>1671</v>
      </c>
    </row>
    <row r="12" spans="2:6" ht="20.100000000000001" customHeight="1">
      <c r="B12" s="7"/>
      <c r="C12" s="51" t="s">
        <v>1672</v>
      </c>
    </row>
    <row r="13" spans="2:6" ht="20.100000000000001" customHeight="1">
      <c r="B13" s="7"/>
      <c r="C13" s="51" t="s">
        <v>1673</v>
      </c>
    </row>
    <row r="14" spans="2:6" ht="20.100000000000001" customHeight="1">
      <c r="C14" s="51" t="s">
        <v>1677</v>
      </c>
    </row>
    <row r="15" spans="2:6" ht="20.100000000000001" customHeight="1">
      <c r="C15" s="51"/>
    </row>
    <row r="16" spans="2:6" s="5" customFormat="1" ht="36.75" customHeight="1">
      <c r="B16" s="41" t="s">
        <v>73</v>
      </c>
    </row>
    <row r="18" spans="2:9" ht="20.100000000000001" customHeight="1">
      <c r="B18" s="11"/>
      <c r="C18" s="11" t="s">
        <v>1</v>
      </c>
      <c r="D18" s="11" t="s">
        <v>3</v>
      </c>
      <c r="E18" s="11" t="s">
        <v>5</v>
      </c>
      <c r="F18" s="11" t="s">
        <v>7</v>
      </c>
      <c r="G18" s="11" t="s">
        <v>9</v>
      </c>
      <c r="H18" s="11" t="s">
        <v>11</v>
      </c>
      <c r="I18" s="11" t="s">
        <v>13</v>
      </c>
    </row>
    <row r="19" spans="2:9" ht="16.5" customHeight="1">
      <c r="B19" s="8" t="s">
        <v>27</v>
      </c>
      <c r="C19" s="8">
        <v>1</v>
      </c>
      <c r="D19" s="47">
        <v>2</v>
      </c>
      <c r="E19" s="47">
        <v>3</v>
      </c>
      <c r="F19" s="47">
        <v>4</v>
      </c>
      <c r="G19" s="47">
        <v>5</v>
      </c>
      <c r="H19" s="47">
        <v>6</v>
      </c>
      <c r="I19" s="8">
        <v>7</v>
      </c>
    </row>
    <row r="20" spans="2:9" s="9" customFormat="1" ht="11.1" customHeight="1">
      <c r="B20" s="10" t="s">
        <v>18</v>
      </c>
      <c r="C20" s="10">
        <f>IFERROR(IF(HLOOKUP(C19,근태내용!$K$30:$AN$36,3,FALSE) = 0,"",HLOOKUP(C19,근태내용!$K$30:$AN$36,3,FALSE)),"")</f>
        <v>0.52777777777777779</v>
      </c>
      <c r="D20" s="10">
        <f>IFERROR(IF(HLOOKUP(D19,근태내용!$K$30:$AN$36,3,FALSE) = 0,"",HLOOKUP(D19,근태내용!$K$30:$AN$36,3,FALSE)),"")</f>
        <v>0.41666666666666669</v>
      </c>
      <c r="E20" s="10">
        <f>IFERROR(IF(HLOOKUP(E19,근태내용!$K$30:$AN$36,3,FALSE) = 0,"",HLOOKUP(E19,근태내용!$K$30:$AN$36,3,FALSE)),"")</f>
        <v>0.4236111111111111</v>
      </c>
      <c r="F20" s="10">
        <f>IFERROR(IF(HLOOKUP(F19,근태내용!$K$30:$AN$36,3,FALSE) = 0,"",HLOOKUP(F19,근태내용!$K$30:$AN$36,3,FALSE)),"")</f>
        <v>0.55069444444444449</v>
      </c>
      <c r="G20" s="10">
        <f>IFERROR(IF(HLOOKUP(G19,근태내용!$K$30:$AN$36,3,FALSE) = 0,"",HLOOKUP(G19,근태내용!$K$30:$AN$36,3,FALSE)),"")</f>
        <v>0.41666666666666669</v>
      </c>
      <c r="H20" s="10">
        <f>IFERROR(IF(HLOOKUP(H19,근태내용!$K$30:$AN$36,3,FALSE) = 0,"",HLOOKUP(H19,근태내용!$K$30:$AN$36,3,FALSE)),"")</f>
        <v>0.41666666666666669</v>
      </c>
      <c r="I20" s="10" t="str">
        <f>IFERROR(IF(HLOOKUP(I19,근태내용!$K$30:$AN$36,3,FALSE) = 0,"",HLOOKUP(I19,근태내용!$K$30:$AN$36,3,FALSE)),"")</f>
        <v/>
      </c>
    </row>
    <row r="21" spans="2:9" s="9" customFormat="1" ht="11.1" customHeight="1">
      <c r="B21" s="10" t="s">
        <v>28</v>
      </c>
      <c r="C21" s="10">
        <f>IFERROR(IF(HLOOKUP(C19,근태내용!$K$30:$AN$36,4,FALSE) = 0,"",HLOOKUP(C19,근태내용!$K$30:$AN$36,4,FALSE)),"")</f>
        <v>0.70138888888888884</v>
      </c>
      <c r="D21" s="10">
        <f>IFERROR(IF(HLOOKUP(D19,근태내용!$K$30:$AN$36,4,FALSE) = 0,"",HLOOKUP(D19,근태내용!$K$30:$AN$36,4,FALSE)),"")</f>
        <v>4.1666666666666664E-2</v>
      </c>
      <c r="E21" s="10">
        <f>IFERROR(IF(HLOOKUP(E19,근태내용!$K$30:$AN$36,4,FALSE) = 0,"",HLOOKUP(E19,근태내용!$K$30:$AN$36,4,FALSE)),"")</f>
        <v>0.23611111111111113</v>
      </c>
      <c r="F21" s="10">
        <f>IFERROR(IF(HLOOKUP(F19,근태내용!$K$30:$AN$36,4,FALSE) = 0,"",HLOOKUP(F19,근태내용!$K$30:$AN$36,4,FALSE)),"")</f>
        <v>0.39583333333333331</v>
      </c>
      <c r="G21" s="10">
        <f>IFERROR(IF(HLOOKUP(G19,근태내용!$K$30:$AN$36,4,FALSE) = 0,"",HLOOKUP(G19,근태내용!$K$30:$AN$36,4,FALSE)),"")</f>
        <v>0.625</v>
      </c>
      <c r="H21" s="10">
        <f>IFERROR(IF(HLOOKUP(H19,근태내용!$K$30:$AN$36,4,FALSE) = 0,"",HLOOKUP(H19,근태내용!$K$30:$AN$36,4,FALSE)),"")</f>
        <v>0.79166666666666663</v>
      </c>
      <c r="I21" s="10" t="str">
        <f>IFERROR(IF(HLOOKUP(I19,근태내용!$K$30:$AN$36,4,FALSE) = 0,"",HLOOKUP(I19,근태내용!$K$30:$AN$36,4,FALSE)),"")</f>
        <v/>
      </c>
    </row>
    <row r="22" spans="2:9" s="9" customFormat="1" ht="11.1" customHeight="1">
      <c r="B22" s="29" t="s">
        <v>15</v>
      </c>
      <c r="C22" s="30">
        <f>IFERROR(IF(HLOOKUP(C19,근태내용!$K$30:$AN$36,5,FALSE) = 0,"",HLOOKUP(C19,근태내용!$K$30:$AN$36,5,FALSE)),"")</f>
        <v>0.17361111111111105</v>
      </c>
      <c r="D22" s="30">
        <f>IFERROR(IF(HLOOKUP(D19,근태내용!$K$30:$AN$36,5,FALSE) = 0,"",HLOOKUP(D19,근태내용!$K$30:$AN$36,5,FALSE)),"")</f>
        <v>0.625</v>
      </c>
      <c r="E22" s="30">
        <f>IFERROR(IF(HLOOKUP(E19,근태내용!$K$30:$AN$36,5,FALSE) = 0,"",HLOOKUP(E19,근태내용!$K$30:$AN$36,5,FALSE)),"")</f>
        <v>0.8125</v>
      </c>
      <c r="F22" s="30">
        <f>IFERROR(IF(HLOOKUP(F19,근태내용!$K$30:$AN$36,5,FALSE) = 0,"",HLOOKUP(F19,근태내용!$K$30:$AN$36,5,FALSE)),"")</f>
        <v>0.84513888888888888</v>
      </c>
      <c r="G22" s="30">
        <f>IFERROR(IF(HLOOKUP(G19,근태내용!$K$30:$AN$36,5,FALSE) = 0,"",HLOOKUP(G19,근태내용!$K$30:$AN$36,5,FALSE)),"")</f>
        <v>0.20833333333333331</v>
      </c>
      <c r="H22" s="30">
        <f>IFERROR(IF(HLOOKUP(H19,근태내용!$K$30:$AN$36,5,FALSE) = 0,"",HLOOKUP(H19,근태내용!$K$30:$AN$36,5,FALSE)),"")</f>
        <v>0.37499999999999994</v>
      </c>
      <c r="I22" s="30" t="str">
        <f>IFERROR(IF(HLOOKUP(I19,근태내용!$K$30:$AN$36,5,FALSE) = 0,"",HLOOKUP(I19,근태내용!$K$30:$AN$36,5,FALSE)),"")</f>
        <v/>
      </c>
    </row>
    <row r="23" spans="2:9" ht="99.95" customHeight="1">
      <c r="B23" s="4" t="s">
        <v>16</v>
      </c>
      <c r="C23" s="43"/>
      <c r="D23" s="43" t="s">
        <v>940</v>
      </c>
      <c r="E23" s="43" t="s">
        <v>975</v>
      </c>
      <c r="F23" s="43" t="s">
        <v>1138</v>
      </c>
      <c r="G23" s="43" t="s">
        <v>1002</v>
      </c>
      <c r="H23" s="43" t="s">
        <v>1004</v>
      </c>
      <c r="I23" s="43"/>
    </row>
    <row r="24" spans="2:9" ht="16.5" customHeight="1">
      <c r="B24" s="8" t="s">
        <v>29</v>
      </c>
      <c r="C24" s="8">
        <v>8</v>
      </c>
      <c r="D24" s="47">
        <v>9</v>
      </c>
      <c r="E24" s="8">
        <v>10</v>
      </c>
      <c r="F24" s="47">
        <v>11</v>
      </c>
      <c r="G24" s="47">
        <v>12</v>
      </c>
      <c r="H24" s="47">
        <v>13</v>
      </c>
      <c r="I24" s="8">
        <v>14</v>
      </c>
    </row>
    <row r="25" spans="2:9" s="9" customFormat="1" ht="11.1" customHeight="1">
      <c r="B25" s="10" t="s">
        <v>30</v>
      </c>
      <c r="C25" s="10" t="str">
        <f>IFERROR(IF(HLOOKUP(C24,근태내용!$K$30:$AN$36,3,FALSE) = 0,"",HLOOKUP(C24,근태내용!$K$30:$AN$36,3,FALSE)),"")</f>
        <v/>
      </c>
      <c r="D25" s="10">
        <f>IFERROR(IF(HLOOKUP(D24,근태내용!$K$30:$AN$36,3,FALSE) = 0,"",HLOOKUP(D24,근태내용!$K$30:$AN$36,3,FALSE)),"")</f>
        <v>0.41666666666666669</v>
      </c>
      <c r="E25" s="10" t="str">
        <f>IFERROR(IF(HLOOKUP(E24,근태내용!$K$30:$AN$36,3,FALSE) = 0,"",HLOOKUP(E24,근태내용!$K$30:$AN$36,3,FALSE)),"")</f>
        <v/>
      </c>
      <c r="F25" s="10">
        <f>IFERROR(IF(HLOOKUP(F24,근태내용!$K$30:$AN$36,3,FALSE) = 0,"",HLOOKUP(F24,근태내용!$K$30:$AN$36,3,FALSE)),"")</f>
        <v>0.4291666666666667</v>
      </c>
      <c r="G25" s="10">
        <f>IFERROR(IF(HLOOKUP(G24,근태내용!$K$30:$AN$36,3,FALSE) = 0,"",HLOOKUP(G24,근태내용!$K$30:$AN$36,3,FALSE)),"")</f>
        <v>0.40486111111111112</v>
      </c>
      <c r="H25" s="10">
        <f>IFERROR(IF(HLOOKUP(H24,근태내용!$K$30:$AN$36,3,FALSE) = 0,"",HLOOKUP(H24,근태내용!$K$30:$AN$36,3,FALSE)),"")</f>
        <v>0.41180555555555554</v>
      </c>
      <c r="I25" s="10" t="str">
        <f>IFERROR(IF(HLOOKUP(I24,근태내용!$K$30:$AN$36,3,FALSE) = 0,"",HLOOKUP(I24,근태내용!$K$30:$AN$36,3,FALSE)),"")</f>
        <v/>
      </c>
    </row>
    <row r="26" spans="2:9" s="9" customFormat="1" ht="11.1" customHeight="1">
      <c r="B26" s="10" t="s">
        <v>31</v>
      </c>
      <c r="C26" s="10" t="str">
        <f>IFERROR(IF(HLOOKUP(C24,근태내용!$K$30:$AN$36,4,FALSE) = 0,"",HLOOKUP(C24,근태내용!$K$30:$AN$36,4,FALSE)),"")</f>
        <v/>
      </c>
      <c r="D26" s="10">
        <f>IFERROR(IF(HLOOKUP(D24,근태내용!$K$30:$AN$36,4,FALSE) = 0,"",HLOOKUP(D24,근태내용!$K$30:$AN$36,4,FALSE)),"")</f>
        <v>6.9444444444444441E-3</v>
      </c>
      <c r="E26" s="10" t="str">
        <f>IFERROR(IF(HLOOKUP(E24,근태내용!$K$30:$AN$36,4,FALSE) = 0,"",HLOOKUP(E24,근태내용!$K$30:$AN$36,4,FALSE)),"")</f>
        <v/>
      </c>
      <c r="F26" s="10">
        <f>IFERROR(IF(HLOOKUP(F24,근태내용!$K$30:$AN$36,4,FALSE) = 0,"",HLOOKUP(F24,근태내용!$K$30:$AN$36,4,FALSE)),"")</f>
        <v>2.7777777777777776E-2</v>
      </c>
      <c r="G26" s="10">
        <f>IFERROR(IF(HLOOKUP(G24,근태내용!$K$30:$AN$36,4,FALSE) = 0,"",HLOOKUP(G24,근태내용!$K$30:$AN$36,4,FALSE)),"")</f>
        <v>0.84375</v>
      </c>
      <c r="H26" s="10">
        <f>IFERROR(IF(HLOOKUP(H24,근태내용!$K$30:$AN$36,4,FALSE) = 0,"",HLOOKUP(H24,근태내용!$K$30:$AN$36,4,FALSE)),"")</f>
        <v>0.79166666666666663</v>
      </c>
      <c r="I26" s="10" t="str">
        <f>IFERROR(IF(HLOOKUP(I24,근태내용!$K$30:$AN$36,4,FALSE) = 0,"",HLOOKUP(I24,근태내용!$K$30:$AN$36,4,FALSE)),"")</f>
        <v/>
      </c>
    </row>
    <row r="27" spans="2:9" s="9" customFormat="1" ht="11.1" customHeight="1">
      <c r="B27" s="29" t="s">
        <v>15</v>
      </c>
      <c r="C27" s="30" t="str">
        <f>IFERROR(IF(HLOOKUP(C24,근태내용!$K$30:$AN$36,5,FALSE) = 0,"",HLOOKUP(C24,근태내용!$K$30:$AN$36,5,FALSE)),"")</f>
        <v/>
      </c>
      <c r="D27" s="30">
        <f>IFERROR(IF(HLOOKUP(D24,근태내용!$K$30:$AN$36,5,FALSE) = 0,"",HLOOKUP(D24,근태내용!$K$30:$AN$36,5,FALSE)),"")</f>
        <v>0.59027777777777768</v>
      </c>
      <c r="E27" s="30" t="str">
        <f>IFERROR(IF(HLOOKUP(E24,근태내용!$K$30:$AN$36,5,FALSE) = 0,"",HLOOKUP(E24,근태내용!$K$30:$AN$36,5,FALSE)),"")</f>
        <v/>
      </c>
      <c r="F27" s="30">
        <f>IFERROR(IF(HLOOKUP(F24,근태내용!$K$30:$AN$36,5,FALSE) = 0,"",HLOOKUP(F24,근태내용!$K$30:$AN$36,5,FALSE)),"")</f>
        <v>0.59861111111111109</v>
      </c>
      <c r="G27" s="30">
        <f>IFERROR(IF(HLOOKUP(G24,근태내용!$K$30:$AN$36,5,FALSE) = 0,"",HLOOKUP(G24,근태내용!$K$30:$AN$36,5,FALSE)),"")</f>
        <v>0.43888888888888888</v>
      </c>
      <c r="H27" s="30">
        <f>IFERROR(IF(HLOOKUP(H24,근태내용!$K$30:$AN$36,5,FALSE) = 0,"",HLOOKUP(H24,근태내용!$K$30:$AN$36,5,FALSE)),"")</f>
        <v>0.37986111111111109</v>
      </c>
      <c r="I27" s="30" t="str">
        <f>IFERROR(IF(HLOOKUP(I24,근태내용!$K$30:$AN$36,5,FALSE) = 0,"",HLOOKUP(I24,근태내용!$K$30:$AN$36,5,FALSE)),"")</f>
        <v/>
      </c>
    </row>
    <row r="28" spans="2:9" ht="99.95" customHeight="1">
      <c r="B28" s="4" t="s">
        <v>16</v>
      </c>
      <c r="C28" s="43"/>
      <c r="D28" s="43" t="s">
        <v>1023</v>
      </c>
      <c r="E28" s="43"/>
      <c r="F28" s="43" t="s">
        <v>1665</v>
      </c>
      <c r="G28" s="43" t="s">
        <v>1047</v>
      </c>
      <c r="H28" s="43" t="s">
        <v>1069</v>
      </c>
      <c r="I28" s="43"/>
    </row>
    <row r="29" spans="2:9" ht="16.5" customHeight="1">
      <c r="B29" s="8" t="s">
        <v>32</v>
      </c>
      <c r="C29" s="8">
        <v>15</v>
      </c>
      <c r="D29" s="47">
        <v>16</v>
      </c>
      <c r="E29" s="47">
        <v>17</v>
      </c>
      <c r="F29" s="8">
        <v>18</v>
      </c>
      <c r="G29" s="8">
        <v>19</v>
      </c>
      <c r="H29" s="8">
        <v>20</v>
      </c>
      <c r="I29" s="8">
        <v>21</v>
      </c>
    </row>
    <row r="30" spans="2:9" s="9" customFormat="1" ht="11.1" customHeight="1">
      <c r="B30" s="10" t="s">
        <v>33</v>
      </c>
      <c r="C30" s="10" t="str">
        <f>IFERROR(IF(HLOOKUP(C29,근태내용!$K$30:$AN$36,3,FALSE) = 0,"",HLOOKUP(C29,근태내용!$K$30:$AN$36,3,FALSE)),"")</f>
        <v/>
      </c>
      <c r="D30" s="10">
        <f>IFERROR(IF(HLOOKUP(D29,근태내용!$K$30:$AN$36,3,FALSE) = 0,"",HLOOKUP(D29,근태내용!$K$30:$AN$36,3,FALSE)),"")</f>
        <v>0.38263888888888892</v>
      </c>
      <c r="E30" s="10">
        <f>IFERROR(IF(HLOOKUP(E29,근태내용!$K$30:$AN$36,3,FALSE) = 0,"",HLOOKUP(E29,근태내용!$K$30:$AN$36,3,FALSE)),"")</f>
        <v>0.45833333333333331</v>
      </c>
      <c r="F30" s="10" t="str">
        <f>IFERROR(IF(HLOOKUP(F29,근태내용!$K$30:$AN$36,3,FALSE) = 0,"",HLOOKUP(F29,근태내용!$K$30:$AN$36,3,FALSE)),"")</f>
        <v/>
      </c>
      <c r="G30" s="10" t="str">
        <f>IFERROR(IF(HLOOKUP(G29,근태내용!$K$30:$AN$36,3,FALSE) = 0,"",HLOOKUP(G29,근태내용!$K$30:$AN$36,3,FALSE)),"")</f>
        <v/>
      </c>
      <c r="H30" s="10" t="str">
        <f>IFERROR(IF(HLOOKUP(H29,근태내용!$K$30:$AN$36,3,FALSE) = 0,"",HLOOKUP(H29,근태내용!$K$30:$AN$36,3,FALSE)),"")</f>
        <v/>
      </c>
      <c r="I30" s="10" t="str">
        <f>IFERROR(IF(HLOOKUP(I29,근태내용!$K$30:$AN$36,3,FALSE) = 0,"",HLOOKUP(I29,근태내용!$K$30:$AN$36,3,FALSE)),"")</f>
        <v/>
      </c>
    </row>
    <row r="31" spans="2:9" s="9" customFormat="1" ht="11.1" customHeight="1">
      <c r="B31" s="10" t="s">
        <v>34</v>
      </c>
      <c r="C31" s="10" t="str">
        <f>IFERROR(IF(HLOOKUP(C29,근태내용!$K$30:$AN$36,4,FALSE) = 0,"",HLOOKUP(C29,근태내용!$K$30:$AN$36,4,FALSE)),"")</f>
        <v/>
      </c>
      <c r="D31" s="10">
        <f>IFERROR(IF(HLOOKUP(D29,근태내용!$K$30:$AN$36,4,FALSE) = 0,"",HLOOKUP(D29,근태내용!$K$30:$AN$36,4,FALSE)),"")</f>
        <v>0.10555555555555556</v>
      </c>
      <c r="E31" s="10">
        <f>IFERROR(IF(HLOOKUP(E29,근태내용!$K$30:$AN$36,4,FALSE) = 0,"",HLOOKUP(E29,근태내용!$K$30:$AN$36,4,FALSE)),"")</f>
        <v>0.87916666666666676</v>
      </c>
      <c r="F31" s="10" t="str">
        <f>IFERROR(IF(HLOOKUP(F29,근태내용!$K$30:$AN$36,4,FALSE) = 0,"",HLOOKUP(F29,근태내용!$K$30:$AN$36,4,FALSE)),"")</f>
        <v/>
      </c>
      <c r="G31" s="10" t="str">
        <f>IFERROR(IF(HLOOKUP(G29,근태내용!$K$30:$AN$36,4,FALSE) = 0,"",HLOOKUP(G29,근태내용!$K$30:$AN$36,4,FALSE)),"")</f>
        <v/>
      </c>
      <c r="H31" s="10" t="str">
        <f>IFERROR(IF(HLOOKUP(H29,근태내용!$K$30:$AN$36,4,FALSE) = 0,"",HLOOKUP(H29,근태내용!$K$30:$AN$36,4,FALSE)),"")</f>
        <v/>
      </c>
      <c r="I31" s="10" t="str">
        <f>IFERROR(IF(HLOOKUP(I29,근태내용!$K$30:$AN$36,4,FALSE) = 0,"",HLOOKUP(I29,근태내용!$K$30:$AN$36,4,FALSE)),"")</f>
        <v/>
      </c>
    </row>
    <row r="32" spans="2:9" s="9" customFormat="1" ht="11.1" customHeight="1">
      <c r="B32" s="29" t="s">
        <v>15</v>
      </c>
      <c r="C32" s="30" t="str">
        <f>IFERROR(IF(HLOOKUP(C29,근태내용!$K$30:$AN$36,5,FALSE) = 0,"",HLOOKUP(C29,근태내용!$K$30:$AN$36,5,FALSE)),"")</f>
        <v/>
      </c>
      <c r="D32" s="30">
        <f>IFERROR(IF(HLOOKUP(D29,근태내용!$K$30:$AN$36,5,FALSE) = 0,"",HLOOKUP(D29,근태내용!$K$30:$AN$36,5,FALSE)),"")</f>
        <v>0.72291666666666665</v>
      </c>
      <c r="E32" s="30">
        <f>IFERROR(IF(HLOOKUP(E29,근태내용!$K$30:$AN$36,5,FALSE) = 0,"",HLOOKUP(E29,근태내용!$K$30:$AN$36,5,FALSE)),"")</f>
        <v>0.42083333333333345</v>
      </c>
      <c r="F32" s="30" t="str">
        <f>IFERROR(IF(HLOOKUP(F29,근태내용!$K$30:$AN$36,5,FALSE) = 0,"",HLOOKUP(F29,근태내용!$K$30:$AN$36,5,FALSE)),"")</f>
        <v/>
      </c>
      <c r="G32" s="30" t="str">
        <f>IFERROR(IF(HLOOKUP(G29,근태내용!$K$30:$AN$36,5,FALSE) = 0,"",HLOOKUP(G29,근태내용!$K$30:$AN$36,5,FALSE)),"")</f>
        <v/>
      </c>
      <c r="H32" s="30" t="str">
        <f>IFERROR(IF(HLOOKUP(H29,근태내용!$K$30:$AN$36,5,FALSE) = 0,"",HLOOKUP(H29,근태내용!$K$30:$AN$36,5,FALSE)),"")</f>
        <v/>
      </c>
      <c r="I32" s="30" t="str">
        <f>IFERROR(IF(HLOOKUP(I29,근태내용!$K$30:$AN$36,5,FALSE) = 0,"",HLOOKUP(I29,근태내용!$K$30:$AN$36,5,FALSE)),"")</f>
        <v/>
      </c>
    </row>
    <row r="33" spans="2:9" ht="99.95" customHeight="1">
      <c r="B33" s="4" t="s">
        <v>16</v>
      </c>
      <c r="C33" s="43"/>
      <c r="D33" s="43" t="s">
        <v>1115</v>
      </c>
      <c r="E33" s="43" t="s">
        <v>1137</v>
      </c>
      <c r="F33" s="43"/>
      <c r="G33" s="43"/>
      <c r="H33" s="43"/>
      <c r="I33" s="43"/>
    </row>
    <row r="34" spans="2:9" ht="16.5" customHeight="1">
      <c r="B34" s="8" t="s">
        <v>35</v>
      </c>
      <c r="C34" s="8">
        <v>22</v>
      </c>
      <c r="D34" s="47">
        <v>23</v>
      </c>
      <c r="E34" s="47">
        <v>24</v>
      </c>
      <c r="F34" s="47">
        <v>25</v>
      </c>
      <c r="G34" s="47">
        <v>26</v>
      </c>
      <c r="H34" s="47">
        <v>27</v>
      </c>
      <c r="I34" s="8">
        <v>28</v>
      </c>
    </row>
    <row r="35" spans="2:9" s="9" customFormat="1" ht="11.1" customHeight="1">
      <c r="B35" s="10" t="s">
        <v>36</v>
      </c>
      <c r="C35" s="10" t="str">
        <f>IFERROR(IF(HLOOKUP(C34,근태내용!$K$30:$AN$36,3,FALSE) = 0,"",HLOOKUP(C34,근태내용!$K$30:$AN$36,3,FALSE)),"")</f>
        <v/>
      </c>
      <c r="D35" s="10">
        <f>IFERROR(IF(HLOOKUP(D34,근태내용!$K$30:$AN$36,3,FALSE) = 0,"",HLOOKUP(D34,근태내용!$K$30:$AN$36,3,FALSE)),"")</f>
        <v>0.4201388888888889</v>
      </c>
      <c r="E35" s="10">
        <f>IFERROR(IF(HLOOKUP(E34,근태내용!$K$30:$AN$36,3,FALSE) = 0,"",HLOOKUP(E34,근태내용!$K$30:$AN$36,3,FALSE)),"")</f>
        <v>0.3923611111111111</v>
      </c>
      <c r="F35" s="10">
        <f>IFERROR(IF(HLOOKUP(F34,근태내용!$K$30:$AN$36,3,FALSE) = 0,"",HLOOKUP(F34,근태내용!$K$30:$AN$36,3,FALSE)),"")</f>
        <v>0.5756944444444444</v>
      </c>
      <c r="G35" s="10">
        <f>IFERROR(IF(HLOOKUP(G34,근태내용!$K$30:$AN$36,3,FALSE) = 0,"",HLOOKUP(G34,근태내용!$K$30:$AN$36,3,FALSE)),"")</f>
        <v>0.41666666666666669</v>
      </c>
      <c r="H35" s="10">
        <f>IFERROR(IF(HLOOKUP(H34,근태내용!$K$30:$AN$36,3,FALSE) = 0,"",HLOOKUP(H34,근태내용!$K$30:$AN$36,3,FALSE)),"")</f>
        <v>0.40277777777777773</v>
      </c>
      <c r="I35" s="10" t="str">
        <f>IFERROR(IF(HLOOKUP(I34,근태내용!$K$30:$AN$36,3,FALSE) = 0,"",HLOOKUP(I34,근태내용!$K$30:$AN$36,3,FALSE)),"")</f>
        <v/>
      </c>
    </row>
    <row r="36" spans="2:9" s="9" customFormat="1" ht="11.1" customHeight="1">
      <c r="B36" s="10" t="s">
        <v>37</v>
      </c>
      <c r="C36" s="10" t="str">
        <f>IFERROR(IF(HLOOKUP(C34,근태내용!$K$30:$AN$36,4,FALSE) = 0,"",HLOOKUP(C34,근태내용!$K$30:$AN$36,4,FALSE)),"")</f>
        <v/>
      </c>
      <c r="D36" s="10">
        <f>IFERROR(IF(HLOOKUP(D34,근태내용!$K$30:$AN$36,4,FALSE) = 0,"",HLOOKUP(D34,근태내용!$K$30:$AN$36,4,FALSE)),"")</f>
        <v>0.98263888888888884</v>
      </c>
      <c r="E36" s="10">
        <f>IFERROR(IF(HLOOKUP(E34,근태내용!$K$30:$AN$36,4,FALSE) = 0,"",HLOOKUP(E34,근태내용!$K$30:$AN$36,4,FALSE)),"")</f>
        <v>6.5972222222222224E-2</v>
      </c>
      <c r="F36" s="10">
        <f>IFERROR(IF(HLOOKUP(F34,근태내용!$K$30:$AN$36,4,FALSE) = 0,"",HLOOKUP(F34,근태내용!$K$30:$AN$36,4,FALSE)),"")</f>
        <v>0.90972222222222221</v>
      </c>
      <c r="G36" s="10">
        <f>IFERROR(IF(HLOOKUP(G34,근태내용!$K$30:$AN$36,4,FALSE) = 0,"",HLOOKUP(G34,근태내용!$K$30:$AN$36,4,FALSE)),"")</f>
        <v>0.81944444444444453</v>
      </c>
      <c r="H36" s="10">
        <f>IFERROR(IF(HLOOKUP(H34,근태내용!$K$30:$AN$36,4,FALSE) = 0,"",HLOOKUP(H34,근태내용!$K$30:$AN$36,4,FALSE)),"")</f>
        <v>0.92708333333333337</v>
      </c>
      <c r="I36" s="10" t="str">
        <f>IFERROR(IF(HLOOKUP(I34,근태내용!$K$30:$AN$36,4,FALSE) = 0,"",HLOOKUP(I34,근태내용!$K$30:$AN$36,4,FALSE)),"")</f>
        <v/>
      </c>
    </row>
    <row r="37" spans="2:9" s="9" customFormat="1" ht="11.1" customHeight="1">
      <c r="B37" s="29" t="s">
        <v>15</v>
      </c>
      <c r="C37" s="30" t="str">
        <f>IFERROR(IF(HLOOKUP(C34,근태내용!$K$30:$AN$36,5,FALSE) = 0,"",HLOOKUP(C34,근태내용!$K$30:$AN$36,5,FALSE)),"")</f>
        <v/>
      </c>
      <c r="D37" s="30">
        <f>IFERROR(IF(HLOOKUP(D34,근태내용!$K$30:$AN$36,5,FALSE) = 0,"",HLOOKUP(D34,근태내용!$K$30:$AN$36,5,FALSE)),"")</f>
        <v>0.5625</v>
      </c>
      <c r="E37" s="30">
        <f>IFERROR(IF(HLOOKUP(E34,근태내용!$K$30:$AN$36,5,FALSE) = 0,"",HLOOKUP(E34,근태내용!$K$30:$AN$36,5,FALSE)),"")</f>
        <v>0.67361111111111116</v>
      </c>
      <c r="F37" s="30">
        <f>IFERROR(IF(HLOOKUP(F34,근태내용!$K$30:$AN$36,5,FALSE) = 0,"",HLOOKUP(F34,근태내용!$K$30:$AN$36,5,FALSE)),"")</f>
        <v>0.33402777777777781</v>
      </c>
      <c r="G37" s="30">
        <f>IFERROR(IF(HLOOKUP(G34,근태내용!$K$30:$AN$36,5,FALSE) = 0,"",HLOOKUP(G34,근태내용!$K$30:$AN$36,5,FALSE)),"")</f>
        <v>0.40277777777777785</v>
      </c>
      <c r="H37" s="30">
        <f>IFERROR(IF(HLOOKUP(H34,근태내용!$K$30:$AN$36,5,FALSE) = 0,"",HLOOKUP(H34,근태내용!$K$30:$AN$36,5,FALSE)),"")</f>
        <v>0.52430555555555558</v>
      </c>
      <c r="I37" s="30" t="str">
        <f>IFERROR(IF(HLOOKUP(I34,근태내용!$K$30:$AN$36,5,FALSE) = 0,"",HLOOKUP(I34,근태내용!$K$30:$AN$36,5,FALSE)),"")</f>
        <v/>
      </c>
    </row>
    <row r="38" spans="2:9" ht="99.95" customHeight="1">
      <c r="B38" s="4" t="s">
        <v>16</v>
      </c>
      <c r="C38" s="43"/>
      <c r="D38" s="43" t="s">
        <v>1167</v>
      </c>
      <c r="E38" s="43" t="s">
        <v>1169</v>
      </c>
      <c r="F38" s="43" t="s">
        <v>1192</v>
      </c>
      <c r="G38" s="43" t="s">
        <v>1209</v>
      </c>
      <c r="H38" s="43" t="s">
        <v>1214</v>
      </c>
      <c r="I38" s="43" t="s">
        <v>1668</v>
      </c>
    </row>
    <row r="39" spans="2:9" ht="16.5" customHeight="1">
      <c r="B39" s="8" t="s">
        <v>35</v>
      </c>
      <c r="C39" s="8">
        <v>29</v>
      </c>
      <c r="D39" s="47">
        <v>30</v>
      </c>
      <c r="E39" s="8"/>
      <c r="F39" s="8"/>
      <c r="G39" s="8"/>
      <c r="H39" s="8"/>
      <c r="I39" s="8"/>
    </row>
    <row r="40" spans="2:9" s="9" customFormat="1" ht="11.1" customHeight="1">
      <c r="B40" s="10" t="s">
        <v>36</v>
      </c>
      <c r="C40" s="10" t="str">
        <f>IFERROR(IF(HLOOKUP(C39,근태내용!$K$30:$AN$36,3,FALSE) = 0,"",HLOOKUP(C39,근태내용!$K$30:$AN$36,3,FALSE)),"")</f>
        <v/>
      </c>
      <c r="D40" s="10">
        <f>IFERROR(IF(HLOOKUP(D39,근태내용!$K$30:$AN$36,3,FALSE) = 0,"",HLOOKUP(D39,근태내용!$K$30:$AN$36,3,FALSE)),"")</f>
        <v>0.4152777777777778</v>
      </c>
      <c r="E40" s="10" t="str">
        <f>IFERROR(IF(HLOOKUP(E39,근태내용!$K$30:$AN$36,3,FALSE) = 0,"",HLOOKUP(E39,근태내용!$K$30:$AN$36,3,FALSE)),"")</f>
        <v/>
      </c>
      <c r="F40" s="10" t="str">
        <f>IFERROR(IF(HLOOKUP(F39,근태내용!$K$30:$AN$36,3,FALSE) = 0,"",HLOOKUP(F39,근태내용!$K$30:$AN$36,3,FALSE)),"")</f>
        <v/>
      </c>
      <c r="G40" s="10" t="str">
        <f>IFERROR(IF(HLOOKUP(G39,근태내용!$K$30:$AN$36,3,FALSE) = 0,"",HLOOKUP(G39,근태내용!$K$30:$AN$36,3,FALSE)),"")</f>
        <v/>
      </c>
      <c r="H40" s="10" t="str">
        <f>IFERROR(IF(HLOOKUP(H39,근태내용!$K$30:$AN$36,3,FALSE) = 0,"",HLOOKUP(H39,근태내용!$K$30:$AN$36,3,FALSE)),"")</f>
        <v/>
      </c>
      <c r="I40" s="10" t="str">
        <f>IFERROR(IF(HLOOKUP(I39,근태내용!$K$30:$AN$36,3,FALSE) = 0,"",HLOOKUP(I39,근태내용!$K$30:$AN$36,3,FALSE)),"")</f>
        <v/>
      </c>
    </row>
    <row r="41" spans="2:9" s="9" customFormat="1" ht="11.1" customHeight="1">
      <c r="B41" s="10" t="s">
        <v>37</v>
      </c>
      <c r="C41" s="10" t="str">
        <f>IFERROR(IF(HLOOKUP(C39,근태내용!$K$30:$AN$36,4,FALSE) = 0,"",HLOOKUP(C39,근태내용!$K$30:$AN$36,4,FALSE)),"")</f>
        <v/>
      </c>
      <c r="D41" s="10">
        <f>IFERROR(IF(HLOOKUP(D39,근태내용!$K$30:$AN$36,4,FALSE) = 0,"",HLOOKUP(D39,근태내용!$K$30:$AN$36,4,FALSE)),"")</f>
        <v>6.9444444444444447E-4</v>
      </c>
      <c r="E41" s="10" t="str">
        <f>IFERROR(IF(HLOOKUP(E39,근태내용!$K$30:$AN$36,4,FALSE) = 0,"",HLOOKUP(E39,근태내용!$K$30:$AN$36,4,FALSE)),"")</f>
        <v/>
      </c>
      <c r="F41" s="10" t="str">
        <f>IFERROR(IF(HLOOKUP(F39,근태내용!$K$30:$AN$36,4,FALSE) = 0,"",HLOOKUP(F39,근태내용!$K$30:$AN$36,4,FALSE)),"")</f>
        <v/>
      </c>
      <c r="G41" s="10" t="str">
        <f>IFERROR(IF(HLOOKUP(G39,근태내용!$K$30:$AN$36,4,FALSE) = 0,"",HLOOKUP(G39,근태내용!$K$30:$AN$36,4,FALSE)),"")</f>
        <v/>
      </c>
      <c r="H41" s="10" t="str">
        <f>IFERROR(IF(HLOOKUP(H39,근태내용!$K$30:$AN$36,4,FALSE) = 0,"",HLOOKUP(H39,근태내용!$K$30:$AN$36,4,FALSE)),"")</f>
        <v/>
      </c>
      <c r="I41" s="10" t="str">
        <f>IFERROR(IF(HLOOKUP(I39,근태내용!$K$30:$AN$36,4,FALSE) = 0,"",HLOOKUP(I39,근태내용!$K$30:$AN$36,4,FALSE)),"")</f>
        <v/>
      </c>
    </row>
    <row r="42" spans="2:9" s="9" customFormat="1" ht="11.1" customHeight="1">
      <c r="B42" s="29" t="s">
        <v>15</v>
      </c>
      <c r="C42" s="30" t="str">
        <f>IFERROR(IF(HLOOKUP(C39,근태내용!$K$30:$AN$36,5,FALSE) = 0,"",HLOOKUP(C39,근태내용!$K$30:$AN$36,5,FALSE)),"")</f>
        <v/>
      </c>
      <c r="D42" s="30">
        <f>IFERROR(IF(HLOOKUP(D39,근태내용!$K$30:$AN$36,5,FALSE) = 0,"",HLOOKUP(D39,근태내용!$K$30:$AN$36,5,FALSE)),"")</f>
        <v>0.5854166666666667</v>
      </c>
      <c r="E42" s="30" t="str">
        <f>IFERROR(IF(HLOOKUP(E39,근태내용!$K$30:$AN$36,5,FALSE) = 0,"",HLOOKUP(E39,근태내용!$K$30:$AN$36,5,FALSE)),"")</f>
        <v/>
      </c>
      <c r="F42" s="30" t="str">
        <f>IFERROR(IF(HLOOKUP(F39,근태내용!$K$30:$AN$36,5,FALSE) = 0,"",HLOOKUP(F39,근태내용!$K$30:$AN$36,5,FALSE)),"")</f>
        <v/>
      </c>
      <c r="G42" s="30" t="str">
        <f>IFERROR(IF(HLOOKUP(G39,근태내용!$K$30:$AN$36,5,FALSE) = 0,"",HLOOKUP(G39,근태내용!$K$30:$AN$36,5,FALSE)),"")</f>
        <v/>
      </c>
      <c r="H42" s="30" t="str">
        <f>IFERROR(IF(HLOOKUP(H39,근태내용!$K$30:$AN$36,5,FALSE) = 0,"",HLOOKUP(H39,근태내용!$K$30:$AN$36,5,FALSE)),"")</f>
        <v/>
      </c>
      <c r="I42" s="30" t="str">
        <f>IFERROR(IF(HLOOKUP(I39,근태내용!$K$30:$AN$36,5,FALSE) = 0,"",HLOOKUP(I39,근태내용!$K$30:$AN$36,5,FALSE)),"")</f>
        <v/>
      </c>
    </row>
    <row r="43" spans="2:9" ht="99.95" customHeight="1">
      <c r="B43" s="4" t="s">
        <v>16</v>
      </c>
      <c r="C43" s="43"/>
      <c r="D43" s="43" t="s">
        <v>1286</v>
      </c>
      <c r="E43" s="43"/>
      <c r="F43" s="43"/>
      <c r="G43" s="43"/>
      <c r="H43" s="43"/>
      <c r="I43" s="43"/>
    </row>
    <row r="46" spans="2:9" s="5" customFormat="1" ht="36.75" customHeight="1">
      <c r="B46" s="41" t="s">
        <v>74</v>
      </c>
    </row>
    <row r="48" spans="2:9" ht="20.100000000000001" customHeight="1">
      <c r="B48" s="35" t="s">
        <v>900</v>
      </c>
    </row>
    <row r="49" spans="2:3" ht="20.100000000000001" customHeight="1">
      <c r="C49" s="33" t="s">
        <v>915</v>
      </c>
    </row>
    <row r="50" spans="2:3" ht="20.100000000000001" customHeight="1">
      <c r="C50" s="36"/>
    </row>
    <row r="51" spans="2:3" ht="20.100000000000001" customHeight="1">
      <c r="C51" s="33" t="s">
        <v>916</v>
      </c>
    </row>
    <row r="52" spans="2:3" ht="20.100000000000001" customHeight="1">
      <c r="C52" s="34" t="s">
        <v>917</v>
      </c>
    </row>
    <row r="53" spans="2:3" ht="20.100000000000001" customHeight="1">
      <c r="C53" s="34" t="s">
        <v>918</v>
      </c>
    </row>
    <row r="54" spans="2:3" ht="20.100000000000001" customHeight="1">
      <c r="C54" s="34" t="s">
        <v>919</v>
      </c>
    </row>
    <row r="55" spans="2:3" ht="20.100000000000001" customHeight="1">
      <c r="C55" s="34" t="s">
        <v>920</v>
      </c>
    </row>
    <row r="56" spans="2:3" ht="20.100000000000001" customHeight="1">
      <c r="C56" s="34" t="s">
        <v>921</v>
      </c>
    </row>
    <row r="57" spans="2:3" ht="20.100000000000001" customHeight="1">
      <c r="B57" s="35"/>
      <c r="C57" s="36"/>
    </row>
    <row r="58" spans="2:3" ht="20.100000000000001" customHeight="1">
      <c r="B58" s="35"/>
      <c r="C58" s="33" t="s">
        <v>922</v>
      </c>
    </row>
    <row r="59" spans="2:3" ht="20.100000000000001" customHeight="1">
      <c r="C59" s="34" t="s">
        <v>923</v>
      </c>
    </row>
    <row r="60" spans="2:3" ht="20.100000000000001" customHeight="1">
      <c r="C60" s="34" t="s">
        <v>924</v>
      </c>
    </row>
    <row r="61" spans="2:3" ht="20.100000000000001" customHeight="1">
      <c r="C61" s="34" t="s">
        <v>925</v>
      </c>
    </row>
    <row r="62" spans="2:3" ht="20.100000000000001" customHeight="1">
      <c r="C62" s="34" t="s">
        <v>926</v>
      </c>
    </row>
    <row r="63" spans="2:3" ht="20.100000000000001" customHeight="1">
      <c r="C63" s="36"/>
    </row>
    <row r="64" spans="2:3" ht="20.100000000000001" customHeight="1">
      <c r="C64" s="33" t="s">
        <v>927</v>
      </c>
    </row>
    <row r="65" spans="2:3" ht="20.100000000000001" customHeight="1">
      <c r="C65" s="34" t="s">
        <v>928</v>
      </c>
    </row>
    <row r="66" spans="2:3" ht="20.100000000000001" customHeight="1">
      <c r="C66" s="34" t="s">
        <v>929</v>
      </c>
    </row>
    <row r="67" spans="2:3" ht="20.100000000000001" customHeight="1">
      <c r="C67" s="34" t="s">
        <v>930</v>
      </c>
    </row>
    <row r="68" spans="2:3" ht="20.100000000000001" customHeight="1">
      <c r="C68" s="34" t="s">
        <v>931</v>
      </c>
    </row>
    <row r="69" spans="2:3" ht="20.100000000000001" customHeight="1">
      <c r="C69" s="34" t="s">
        <v>932</v>
      </c>
    </row>
    <row r="70" spans="2:3" ht="20.100000000000001" customHeight="1">
      <c r="C70" s="34" t="s">
        <v>933</v>
      </c>
    </row>
    <row r="71" spans="2:3" ht="20.100000000000001" customHeight="1">
      <c r="C71" s="34" t="s">
        <v>934</v>
      </c>
    </row>
    <row r="72" spans="2:3" ht="20.100000000000001" customHeight="1">
      <c r="C72" s="34" t="s">
        <v>935</v>
      </c>
    </row>
    <row r="73" spans="2:3" ht="20.100000000000001" customHeight="1">
      <c r="C73" s="34" t="s">
        <v>936</v>
      </c>
    </row>
    <row r="74" spans="2:3" ht="20.100000000000001" customHeight="1">
      <c r="C74" s="34" t="s">
        <v>937</v>
      </c>
    </row>
    <row r="75" spans="2:3" ht="20.100000000000001" customHeight="1">
      <c r="C75" s="34" t="s">
        <v>938</v>
      </c>
    </row>
    <row r="76" spans="2:3" ht="20.100000000000001" customHeight="1">
      <c r="C76" s="36"/>
    </row>
    <row r="77" spans="2:3" ht="20.100000000000001" customHeight="1">
      <c r="C77" s="33" t="s">
        <v>939</v>
      </c>
    </row>
    <row r="78" spans="2:3" ht="20.100000000000001" customHeight="1">
      <c r="C78" s="36"/>
    </row>
    <row r="79" spans="2:3" ht="20.100000000000001" customHeight="1">
      <c r="B79" s="35" t="s">
        <v>901</v>
      </c>
      <c r="C79" s="34"/>
    </row>
    <row r="80" spans="2:3" ht="20.100000000000001" customHeight="1">
      <c r="C80" s="33" t="s">
        <v>941</v>
      </c>
    </row>
    <row r="81" spans="3:3" ht="20.100000000000001" customHeight="1">
      <c r="C81" s="34" t="s">
        <v>942</v>
      </c>
    </row>
    <row r="82" spans="3:3" ht="20.100000000000001" customHeight="1">
      <c r="C82" s="34" t="s">
        <v>943</v>
      </c>
    </row>
    <row r="83" spans="3:3" ht="20.100000000000001" customHeight="1">
      <c r="C83" s="34" t="s">
        <v>944</v>
      </c>
    </row>
    <row r="84" spans="3:3" ht="20.100000000000001" customHeight="1">
      <c r="C84" s="34" t="s">
        <v>945</v>
      </c>
    </row>
    <row r="85" spans="3:3" ht="20.100000000000001" customHeight="1">
      <c r="C85" s="34" t="s">
        <v>946</v>
      </c>
    </row>
    <row r="86" spans="3:3" ht="20.100000000000001" customHeight="1">
      <c r="C86" s="34" t="s">
        <v>947</v>
      </c>
    </row>
    <row r="87" spans="3:3" ht="20.100000000000001" customHeight="1">
      <c r="C87" s="34" t="s">
        <v>948</v>
      </c>
    </row>
    <row r="88" spans="3:3" ht="20.100000000000001" customHeight="1">
      <c r="C88" s="36"/>
    </row>
    <row r="89" spans="3:3" ht="20.100000000000001" customHeight="1">
      <c r="C89" s="33" t="s">
        <v>555</v>
      </c>
    </row>
    <row r="90" spans="3:3" ht="20.100000000000001" customHeight="1">
      <c r="C90" s="34" t="s">
        <v>949</v>
      </c>
    </row>
    <row r="91" spans="3:3" ht="20.100000000000001" customHeight="1">
      <c r="C91" s="34" t="s">
        <v>950</v>
      </c>
    </row>
    <row r="92" spans="3:3" ht="20.100000000000001" customHeight="1">
      <c r="C92" s="34" t="s">
        <v>951</v>
      </c>
    </row>
    <row r="93" spans="3:3" ht="20.100000000000001" customHeight="1">
      <c r="C93" s="36"/>
    </row>
    <row r="94" spans="3:3" ht="20.100000000000001" customHeight="1">
      <c r="C94" s="33" t="s">
        <v>952</v>
      </c>
    </row>
    <row r="95" spans="3:3" ht="20.100000000000001" customHeight="1">
      <c r="C95" s="34" t="s">
        <v>953</v>
      </c>
    </row>
    <row r="96" spans="3:3" ht="20.100000000000001" customHeight="1">
      <c r="C96" s="36"/>
    </row>
    <row r="97" spans="3:3" ht="20.100000000000001" customHeight="1">
      <c r="C97" s="33" t="s">
        <v>954</v>
      </c>
    </row>
    <row r="98" spans="3:3" ht="20.100000000000001" customHeight="1">
      <c r="C98" s="34" t="s">
        <v>955</v>
      </c>
    </row>
    <row r="99" spans="3:3" ht="20.100000000000001" customHeight="1">
      <c r="C99" s="36"/>
    </row>
    <row r="100" spans="3:3" ht="20.100000000000001" customHeight="1">
      <c r="C100" s="33" t="s">
        <v>956</v>
      </c>
    </row>
    <row r="101" spans="3:3" ht="20.100000000000001" customHeight="1">
      <c r="C101" s="34" t="s">
        <v>957</v>
      </c>
    </row>
    <row r="102" spans="3:3" ht="20.100000000000001" customHeight="1">
      <c r="C102" s="34" t="s">
        <v>958</v>
      </c>
    </row>
    <row r="103" spans="3:3" ht="20.100000000000001" customHeight="1">
      <c r="C103" s="34" t="s">
        <v>959</v>
      </c>
    </row>
    <row r="104" spans="3:3" ht="20.100000000000001" customHeight="1">
      <c r="C104" s="36"/>
    </row>
    <row r="105" spans="3:3" ht="20.100000000000001" customHeight="1">
      <c r="C105" s="33" t="s">
        <v>960</v>
      </c>
    </row>
    <row r="106" spans="3:3" ht="20.100000000000001" customHeight="1">
      <c r="C106" s="34" t="s">
        <v>961</v>
      </c>
    </row>
    <row r="107" spans="3:3" ht="20.100000000000001" customHeight="1">
      <c r="C107" s="36"/>
    </row>
    <row r="108" spans="3:3" ht="20.100000000000001" customHeight="1">
      <c r="C108" s="33" t="s">
        <v>962</v>
      </c>
    </row>
    <row r="109" spans="3:3" ht="20.100000000000001" customHeight="1">
      <c r="C109" s="34" t="s">
        <v>963</v>
      </c>
    </row>
    <row r="110" spans="3:3" ht="20.100000000000001" customHeight="1">
      <c r="C110" s="36"/>
    </row>
    <row r="111" spans="3:3" ht="20.100000000000001" customHeight="1">
      <c r="C111" s="33" t="s">
        <v>964</v>
      </c>
    </row>
    <row r="112" spans="3:3" ht="20.100000000000001" customHeight="1">
      <c r="C112" s="34" t="s">
        <v>965</v>
      </c>
    </row>
    <row r="113" spans="2:3" ht="20.100000000000001" customHeight="1">
      <c r="C113" s="34" t="s">
        <v>966</v>
      </c>
    </row>
    <row r="114" spans="2:3" ht="20.100000000000001" customHeight="1">
      <c r="C114" s="34" t="s">
        <v>967</v>
      </c>
    </row>
    <row r="115" spans="2:3" ht="20.100000000000001" customHeight="1">
      <c r="C115" s="34" t="s">
        <v>968</v>
      </c>
    </row>
    <row r="116" spans="2:3" ht="20.100000000000001" customHeight="1">
      <c r="C116" s="34" t="s">
        <v>969</v>
      </c>
    </row>
    <row r="117" spans="2:3" ht="20.100000000000001" customHeight="1">
      <c r="C117" s="34" t="s">
        <v>970</v>
      </c>
    </row>
    <row r="118" spans="2:3" ht="20.100000000000001" customHeight="1">
      <c r="C118" s="34" t="s">
        <v>971</v>
      </c>
    </row>
    <row r="119" spans="2:3" ht="20.100000000000001" customHeight="1">
      <c r="C119" s="34" t="s">
        <v>972</v>
      </c>
    </row>
    <row r="120" spans="2:3" ht="20.100000000000001" customHeight="1">
      <c r="C120" s="36"/>
    </row>
    <row r="121" spans="2:3" ht="20.100000000000001" customHeight="1">
      <c r="C121" s="33" t="s">
        <v>973</v>
      </c>
    </row>
    <row r="122" spans="2:3" ht="20.100000000000001" customHeight="1">
      <c r="C122" s="34" t="s">
        <v>974</v>
      </c>
    </row>
    <row r="124" spans="2:3" ht="20.100000000000001" customHeight="1">
      <c r="B124" s="44" t="s">
        <v>1003</v>
      </c>
    </row>
    <row r="125" spans="2:3" ht="20.100000000000001" customHeight="1">
      <c r="C125" s="33" t="s">
        <v>976</v>
      </c>
    </row>
    <row r="126" spans="2:3" ht="20.100000000000001" customHeight="1">
      <c r="C126" s="34" t="s">
        <v>977</v>
      </c>
    </row>
    <row r="127" spans="2:3" ht="20.100000000000001" customHeight="1">
      <c r="C127" s="34" t="s">
        <v>978</v>
      </c>
    </row>
    <row r="128" spans="2:3" ht="20.100000000000001" customHeight="1">
      <c r="C128" s="34" t="s">
        <v>979</v>
      </c>
    </row>
    <row r="129" spans="3:3" ht="20.100000000000001" customHeight="1">
      <c r="C129" s="36"/>
    </row>
    <row r="130" spans="3:3" ht="20.100000000000001" customHeight="1">
      <c r="C130" s="33" t="s">
        <v>980</v>
      </c>
    </row>
    <row r="131" spans="3:3" ht="20.100000000000001" customHeight="1">
      <c r="C131" s="36"/>
    </row>
    <row r="132" spans="3:3" ht="20.100000000000001" customHeight="1">
      <c r="C132" s="33" t="s">
        <v>981</v>
      </c>
    </row>
    <row r="133" spans="3:3" ht="20.100000000000001" customHeight="1">
      <c r="C133" s="34" t="s">
        <v>982</v>
      </c>
    </row>
    <row r="134" spans="3:3" ht="20.100000000000001" customHeight="1">
      <c r="C134" s="34" t="s">
        <v>983</v>
      </c>
    </row>
    <row r="135" spans="3:3" ht="20.100000000000001" customHeight="1">
      <c r="C135" s="36"/>
    </row>
    <row r="136" spans="3:3" ht="20.100000000000001" customHeight="1">
      <c r="C136" s="33" t="s">
        <v>984</v>
      </c>
    </row>
    <row r="137" spans="3:3" ht="20.100000000000001" customHeight="1">
      <c r="C137" s="34" t="s">
        <v>985</v>
      </c>
    </row>
    <row r="138" spans="3:3" ht="20.100000000000001" customHeight="1">
      <c r="C138" s="34" t="s">
        <v>986</v>
      </c>
    </row>
    <row r="139" spans="3:3" ht="20.100000000000001" customHeight="1">
      <c r="C139" s="34" t="s">
        <v>987</v>
      </c>
    </row>
    <row r="140" spans="3:3" ht="20.100000000000001" customHeight="1">
      <c r="C140" s="34" t="s">
        <v>988</v>
      </c>
    </row>
    <row r="141" spans="3:3" ht="20.100000000000001" customHeight="1">
      <c r="C141" s="36"/>
    </row>
    <row r="142" spans="3:3" ht="20.100000000000001" customHeight="1">
      <c r="C142" s="33" t="s">
        <v>989</v>
      </c>
    </row>
    <row r="143" spans="3:3" ht="20.100000000000001" customHeight="1">
      <c r="C143" s="34" t="s">
        <v>990</v>
      </c>
    </row>
    <row r="144" spans="3:3" ht="20.100000000000001" customHeight="1">
      <c r="C144" s="34" t="s">
        <v>991</v>
      </c>
    </row>
    <row r="145" spans="2:3" ht="20.100000000000001" customHeight="1">
      <c r="C145" s="34" t="s">
        <v>992</v>
      </c>
    </row>
    <row r="146" spans="2:3" ht="20.100000000000001" customHeight="1">
      <c r="C146" s="34" t="s">
        <v>993</v>
      </c>
    </row>
    <row r="147" spans="2:3" ht="20.100000000000001" customHeight="1">
      <c r="C147" s="36"/>
    </row>
    <row r="148" spans="2:3" ht="20.100000000000001" customHeight="1">
      <c r="C148" s="33" t="s">
        <v>994</v>
      </c>
    </row>
    <row r="149" spans="2:3" ht="20.100000000000001" customHeight="1">
      <c r="C149" s="34" t="s">
        <v>995</v>
      </c>
    </row>
    <row r="150" spans="2:3" ht="20.100000000000001" customHeight="1">
      <c r="C150" s="34" t="s">
        <v>996</v>
      </c>
    </row>
    <row r="151" spans="2:3" ht="20.100000000000001" customHeight="1">
      <c r="C151" s="34" t="s">
        <v>997</v>
      </c>
    </row>
    <row r="152" spans="2:3" ht="20.100000000000001" customHeight="1">
      <c r="C152" s="34" t="s">
        <v>998</v>
      </c>
    </row>
    <row r="153" spans="2:3" ht="20.100000000000001" customHeight="1">
      <c r="C153" s="34" t="s">
        <v>999</v>
      </c>
    </row>
    <row r="154" spans="2:3" ht="20.100000000000001" customHeight="1">
      <c r="C154" s="36"/>
    </row>
    <row r="155" spans="2:3" ht="20.100000000000001" customHeight="1">
      <c r="C155" s="33" t="s">
        <v>1000</v>
      </c>
    </row>
    <row r="156" spans="2:3" ht="20.100000000000001" customHeight="1">
      <c r="C156" s="36"/>
    </row>
    <row r="157" spans="2:3" ht="20.100000000000001" customHeight="1">
      <c r="C157" s="33" t="s">
        <v>1001</v>
      </c>
    </row>
    <row r="159" spans="2:3" ht="20.100000000000001" customHeight="1">
      <c r="B159" s="35" t="s">
        <v>902</v>
      </c>
    </row>
    <row r="160" spans="2:3" ht="20.100000000000001" customHeight="1">
      <c r="C160" s="33" t="s">
        <v>1005</v>
      </c>
    </row>
    <row r="161" spans="2:3" ht="20.100000000000001" customHeight="1">
      <c r="C161" s="34" t="s">
        <v>1006</v>
      </c>
    </row>
    <row r="162" spans="2:3" ht="20.100000000000001" customHeight="1">
      <c r="C162" s="34" t="s">
        <v>1007</v>
      </c>
    </row>
    <row r="163" spans="2:3" ht="20.100000000000001" customHeight="1">
      <c r="C163" s="36"/>
    </row>
    <row r="164" spans="2:3" ht="20.100000000000001" customHeight="1">
      <c r="C164" s="33" t="s">
        <v>1008</v>
      </c>
    </row>
    <row r="165" spans="2:3" ht="20.100000000000001" customHeight="1">
      <c r="C165" s="34" t="s">
        <v>1009</v>
      </c>
    </row>
    <row r="166" spans="2:3" ht="20.100000000000001" customHeight="1">
      <c r="C166" s="36"/>
    </row>
    <row r="167" spans="2:3" ht="20.100000000000001" customHeight="1">
      <c r="C167" s="33" t="s">
        <v>1010</v>
      </c>
    </row>
    <row r="168" spans="2:3" ht="20.100000000000001" customHeight="1">
      <c r="C168" s="36"/>
    </row>
    <row r="169" spans="2:3" ht="20.100000000000001" customHeight="1">
      <c r="C169" s="33" t="s">
        <v>1011</v>
      </c>
    </row>
    <row r="170" spans="2:3" ht="20.100000000000001" customHeight="1">
      <c r="C170" s="69" t="s">
        <v>1773</v>
      </c>
    </row>
    <row r="172" spans="2:3" ht="20.100000000000001" customHeight="1">
      <c r="B172" s="35" t="s">
        <v>903</v>
      </c>
    </row>
    <row r="173" spans="2:3" ht="20.100000000000001" customHeight="1">
      <c r="C173" s="33" t="s">
        <v>1012</v>
      </c>
    </row>
    <row r="174" spans="2:3" ht="20.100000000000001" customHeight="1">
      <c r="C174" s="34" t="s">
        <v>1013</v>
      </c>
    </row>
    <row r="175" spans="2:3" ht="20.100000000000001" customHeight="1">
      <c r="C175" s="34" t="s">
        <v>1014</v>
      </c>
    </row>
    <row r="176" spans="2:3" ht="20.100000000000001" customHeight="1">
      <c r="C176" s="36"/>
    </row>
    <row r="177" spans="2:3" ht="20.100000000000001" customHeight="1">
      <c r="C177" s="33" t="s">
        <v>1015</v>
      </c>
    </row>
    <row r="178" spans="2:3" ht="20.100000000000001" customHeight="1">
      <c r="C178" s="34" t="s">
        <v>1016</v>
      </c>
    </row>
    <row r="179" spans="2:3" ht="20.100000000000001" customHeight="1">
      <c r="C179" s="34" t="s">
        <v>1017</v>
      </c>
    </row>
    <row r="180" spans="2:3" ht="20.100000000000001" customHeight="1">
      <c r="C180" s="34" t="s">
        <v>1018</v>
      </c>
    </row>
    <row r="181" spans="2:3" ht="20.100000000000001" customHeight="1">
      <c r="C181" s="36"/>
    </row>
    <row r="182" spans="2:3" ht="20.100000000000001" customHeight="1">
      <c r="C182" s="33" t="s">
        <v>1019</v>
      </c>
    </row>
    <row r="183" spans="2:3" ht="20.100000000000001" customHeight="1">
      <c r="C183" s="34" t="s">
        <v>1020</v>
      </c>
    </row>
    <row r="184" spans="2:3" ht="20.100000000000001" customHeight="1">
      <c r="C184" s="69" t="s">
        <v>1773</v>
      </c>
    </row>
    <row r="185" spans="2:3" ht="20.100000000000001" customHeight="1">
      <c r="C185" s="34" t="s">
        <v>1021</v>
      </c>
    </row>
    <row r="186" spans="2:3" ht="20.100000000000001" customHeight="1">
      <c r="C186" s="69" t="s">
        <v>1773</v>
      </c>
    </row>
    <row r="187" spans="2:3" ht="20.100000000000001" customHeight="1">
      <c r="C187" s="34" t="s">
        <v>1022</v>
      </c>
    </row>
    <row r="189" spans="2:3" ht="20.100000000000001" customHeight="1">
      <c r="B189" s="35" t="s">
        <v>904</v>
      </c>
    </row>
    <row r="190" spans="2:3" ht="20.100000000000001" customHeight="1">
      <c r="B190" s="35"/>
      <c r="C190" s="33" t="s">
        <v>1024</v>
      </c>
    </row>
    <row r="191" spans="2:3" ht="20.100000000000001" customHeight="1">
      <c r="B191" s="35"/>
      <c r="C191" s="34" t="s">
        <v>1025</v>
      </c>
    </row>
    <row r="192" spans="2:3" ht="20.100000000000001" customHeight="1">
      <c r="B192" s="35"/>
      <c r="C192" s="36"/>
    </row>
    <row r="193" spans="2:3" ht="20.100000000000001" customHeight="1">
      <c r="B193" s="35"/>
      <c r="C193" s="33" t="s">
        <v>1026</v>
      </c>
    </row>
    <row r="194" spans="2:3" ht="20.100000000000001" customHeight="1">
      <c r="B194" s="35"/>
      <c r="C194" s="34" t="s">
        <v>747</v>
      </c>
    </row>
    <row r="195" spans="2:3" ht="20.100000000000001" customHeight="1">
      <c r="B195" s="35"/>
      <c r="C195" s="34" t="s">
        <v>1027</v>
      </c>
    </row>
    <row r="196" spans="2:3" ht="20.100000000000001" customHeight="1">
      <c r="B196" s="35"/>
      <c r="C196" s="34" t="s">
        <v>747</v>
      </c>
    </row>
    <row r="197" spans="2:3" ht="20.100000000000001" customHeight="1">
      <c r="B197" s="35"/>
      <c r="C197" s="36"/>
    </row>
    <row r="198" spans="2:3" ht="20.100000000000001" customHeight="1">
      <c r="B198" s="35"/>
      <c r="C198" s="33" t="s">
        <v>1028</v>
      </c>
    </row>
    <row r="199" spans="2:3" ht="20.100000000000001" customHeight="1">
      <c r="B199" s="35"/>
      <c r="C199" s="34" t="s">
        <v>1029</v>
      </c>
    </row>
    <row r="200" spans="2:3" ht="20.100000000000001" customHeight="1">
      <c r="B200" s="35"/>
      <c r="C200" s="36"/>
    </row>
    <row r="201" spans="2:3" ht="20.100000000000001" customHeight="1">
      <c r="B201" s="35"/>
      <c r="C201" s="33" t="s">
        <v>1030</v>
      </c>
    </row>
    <row r="202" spans="2:3" ht="20.100000000000001" customHeight="1">
      <c r="C202" s="34" t="s">
        <v>1031</v>
      </c>
    </row>
    <row r="203" spans="2:3" ht="20.100000000000001" customHeight="1">
      <c r="C203" s="36"/>
    </row>
    <row r="204" spans="2:3" ht="20.100000000000001" customHeight="1">
      <c r="C204" s="33" t="s">
        <v>1032</v>
      </c>
    </row>
    <row r="205" spans="2:3" ht="20.100000000000001" customHeight="1">
      <c r="C205" s="52" t="s">
        <v>1033</v>
      </c>
    </row>
    <row r="206" spans="2:3" ht="20.100000000000001" customHeight="1">
      <c r="C206" s="34" t="s">
        <v>1034</v>
      </c>
    </row>
    <row r="207" spans="2:3" ht="20.100000000000001" customHeight="1">
      <c r="C207" s="52" t="s">
        <v>1035</v>
      </c>
    </row>
    <row r="208" spans="2:3" ht="20.100000000000001" customHeight="1">
      <c r="C208" s="34" t="s">
        <v>1036</v>
      </c>
    </row>
    <row r="209" spans="2:3" ht="20.100000000000001" customHeight="1">
      <c r="C209" s="34" t="s">
        <v>1037</v>
      </c>
    </row>
    <row r="210" spans="2:3" ht="20.100000000000001" customHeight="1">
      <c r="C210" s="52" t="s">
        <v>1038</v>
      </c>
    </row>
    <row r="211" spans="2:3" ht="20.100000000000001" customHeight="1">
      <c r="C211" s="34" t="s">
        <v>1039</v>
      </c>
    </row>
    <row r="212" spans="2:3" ht="20.100000000000001" customHeight="1">
      <c r="C212" s="52" t="s">
        <v>1040</v>
      </c>
    </row>
    <row r="213" spans="2:3" ht="20.100000000000001" customHeight="1">
      <c r="C213" s="34" t="s">
        <v>1041</v>
      </c>
    </row>
    <row r="214" spans="2:3" ht="20.100000000000001" customHeight="1">
      <c r="C214" s="36"/>
    </row>
    <row r="215" spans="2:3" ht="20.100000000000001" customHeight="1">
      <c r="C215" s="33" t="s">
        <v>1042</v>
      </c>
    </row>
    <row r="216" spans="2:3" ht="20.100000000000001" customHeight="1">
      <c r="C216" s="34" t="s">
        <v>1043</v>
      </c>
    </row>
    <row r="217" spans="2:3" ht="20.100000000000001" customHeight="1">
      <c r="C217" s="34" t="s">
        <v>1044</v>
      </c>
    </row>
    <row r="218" spans="2:3" ht="20.100000000000001" customHeight="1">
      <c r="C218" s="36"/>
    </row>
    <row r="219" spans="2:3" ht="20.100000000000001" customHeight="1">
      <c r="C219" s="33" t="s">
        <v>1045</v>
      </c>
    </row>
    <row r="220" spans="2:3" ht="20.100000000000001" customHeight="1">
      <c r="C220" s="34" t="s">
        <v>1046</v>
      </c>
    </row>
    <row r="222" spans="2:3" ht="20.100000000000001" customHeight="1">
      <c r="B222" s="35" t="s">
        <v>905</v>
      </c>
    </row>
    <row r="223" spans="2:3" ht="20.100000000000001" customHeight="1">
      <c r="C223" s="45" t="s">
        <v>1048</v>
      </c>
    </row>
    <row r="224" spans="2:3" ht="20.100000000000001" customHeight="1">
      <c r="C224" s="34" t="s">
        <v>1049</v>
      </c>
    </row>
    <row r="225" spans="2:3" ht="20.100000000000001" customHeight="1">
      <c r="C225" s="34"/>
    </row>
    <row r="226" spans="2:3" ht="20.100000000000001" customHeight="1">
      <c r="C226" s="45" t="s">
        <v>1050</v>
      </c>
    </row>
    <row r="227" spans="2:3" ht="20.100000000000001" customHeight="1">
      <c r="C227" s="34"/>
    </row>
    <row r="228" spans="2:3" ht="20.100000000000001" customHeight="1">
      <c r="C228" s="45" t="s">
        <v>1051</v>
      </c>
    </row>
    <row r="229" spans="2:3" ht="20.100000000000001" customHeight="1">
      <c r="C229" s="34" t="s">
        <v>1052</v>
      </c>
    </row>
    <row r="230" spans="2:3" ht="20.100000000000001" customHeight="1">
      <c r="C230" s="34" t="s">
        <v>1053</v>
      </c>
    </row>
    <row r="231" spans="2:3" ht="20.100000000000001" customHeight="1">
      <c r="C231" s="34" t="s">
        <v>1054</v>
      </c>
    </row>
    <row r="232" spans="2:3" ht="20.100000000000001" customHeight="1">
      <c r="C232" s="34"/>
    </row>
    <row r="233" spans="2:3" ht="20.100000000000001" customHeight="1">
      <c r="C233" s="45" t="s">
        <v>1055</v>
      </c>
    </row>
    <row r="235" spans="2:3" ht="20.100000000000001" customHeight="1">
      <c r="B235" s="35" t="s">
        <v>906</v>
      </c>
    </row>
    <row r="236" spans="2:3" ht="20.100000000000001" customHeight="1">
      <c r="C236" s="33" t="s">
        <v>1056</v>
      </c>
    </row>
    <row r="237" spans="2:3" ht="20.100000000000001" customHeight="1">
      <c r="C237" s="34" t="s">
        <v>1057</v>
      </c>
    </row>
    <row r="238" spans="2:3" ht="20.100000000000001" customHeight="1">
      <c r="C238" s="36"/>
    </row>
    <row r="239" spans="2:3" ht="20.100000000000001" customHeight="1">
      <c r="C239" s="33" t="s">
        <v>1058</v>
      </c>
    </row>
    <row r="240" spans="2:3" ht="20.100000000000001" customHeight="1">
      <c r="C240" s="34" t="s">
        <v>1059</v>
      </c>
    </row>
    <row r="241" spans="2:3" ht="20.100000000000001" customHeight="1">
      <c r="C241" s="34" t="s">
        <v>1060</v>
      </c>
    </row>
    <row r="242" spans="2:3" ht="20.100000000000001" customHeight="1">
      <c r="C242" s="34" t="s">
        <v>1061</v>
      </c>
    </row>
    <row r="243" spans="2:3" ht="20.100000000000001" customHeight="1">
      <c r="C243" s="34" t="s">
        <v>1062</v>
      </c>
    </row>
    <row r="244" spans="2:3" ht="20.100000000000001" customHeight="1">
      <c r="C244" s="36"/>
    </row>
    <row r="245" spans="2:3" ht="20.100000000000001" customHeight="1">
      <c r="C245" s="33" t="s">
        <v>1063</v>
      </c>
    </row>
    <row r="246" spans="2:3" ht="20.100000000000001" customHeight="1">
      <c r="C246" s="34" t="s">
        <v>1064</v>
      </c>
    </row>
    <row r="247" spans="2:3" ht="20.100000000000001" customHeight="1">
      <c r="C247" s="34" t="s">
        <v>1065</v>
      </c>
    </row>
    <row r="248" spans="2:3" ht="20.100000000000001" customHeight="1">
      <c r="C248" s="36"/>
    </row>
    <row r="249" spans="2:3" ht="20.100000000000001" customHeight="1">
      <c r="C249" s="33" t="s">
        <v>1066</v>
      </c>
    </row>
    <row r="250" spans="2:3" ht="20.100000000000001" customHeight="1">
      <c r="C250" s="34" t="s">
        <v>1067</v>
      </c>
    </row>
    <row r="251" spans="2:3" ht="20.100000000000001" customHeight="1">
      <c r="C251" s="34" t="s">
        <v>1068</v>
      </c>
    </row>
    <row r="253" spans="2:3" ht="20.100000000000001" customHeight="1">
      <c r="B253" s="35" t="s">
        <v>907</v>
      </c>
    </row>
    <row r="254" spans="2:3" ht="20.100000000000001" customHeight="1">
      <c r="C254" s="33" t="s">
        <v>1070</v>
      </c>
    </row>
    <row r="255" spans="2:3" ht="20.100000000000001" customHeight="1">
      <c r="C255" s="34" t="s">
        <v>1071</v>
      </c>
    </row>
    <row r="256" spans="2:3" ht="20.100000000000001" customHeight="1">
      <c r="C256" s="34" t="s">
        <v>1072</v>
      </c>
    </row>
    <row r="257" spans="3:3" ht="20.100000000000001" customHeight="1">
      <c r="C257" s="34" t="s">
        <v>1073</v>
      </c>
    </row>
    <row r="258" spans="3:3" ht="20.100000000000001" customHeight="1">
      <c r="C258" s="36"/>
    </row>
    <row r="259" spans="3:3" ht="20.100000000000001" customHeight="1">
      <c r="C259" s="33" t="s">
        <v>555</v>
      </c>
    </row>
    <row r="260" spans="3:3" ht="20.100000000000001" customHeight="1">
      <c r="C260" s="34" t="s">
        <v>1074</v>
      </c>
    </row>
    <row r="261" spans="3:3" ht="20.100000000000001" customHeight="1">
      <c r="C261" s="34" t="s">
        <v>1075</v>
      </c>
    </row>
    <row r="262" spans="3:3" ht="20.100000000000001" customHeight="1">
      <c r="C262" s="34" t="s">
        <v>1076</v>
      </c>
    </row>
    <row r="263" spans="3:3" ht="20.100000000000001" customHeight="1">
      <c r="C263" s="34" t="s">
        <v>1077</v>
      </c>
    </row>
    <row r="264" spans="3:3" ht="20.100000000000001" customHeight="1">
      <c r="C264" s="34" t="s">
        <v>1078</v>
      </c>
    </row>
    <row r="265" spans="3:3" ht="20.100000000000001" customHeight="1">
      <c r="C265" s="36"/>
    </row>
    <row r="266" spans="3:3" ht="20.100000000000001" customHeight="1">
      <c r="C266" s="34" t="s">
        <v>1079</v>
      </c>
    </row>
    <row r="267" spans="3:3" ht="20.100000000000001" customHeight="1">
      <c r="C267" s="34" t="s">
        <v>1080</v>
      </c>
    </row>
    <row r="268" spans="3:3" ht="20.100000000000001" customHeight="1">
      <c r="C268" s="34" t="s">
        <v>1081</v>
      </c>
    </row>
    <row r="269" spans="3:3" ht="20.100000000000001" customHeight="1">
      <c r="C269" s="34" t="s">
        <v>1082</v>
      </c>
    </row>
    <row r="270" spans="3:3" ht="20.100000000000001" customHeight="1">
      <c r="C270" s="34" t="s">
        <v>1083</v>
      </c>
    </row>
    <row r="271" spans="3:3" ht="20.100000000000001" customHeight="1">
      <c r="C271" s="34" t="s">
        <v>1084</v>
      </c>
    </row>
    <row r="272" spans="3:3" ht="20.100000000000001" customHeight="1">
      <c r="C272" s="36"/>
    </row>
    <row r="273" spans="3:3" ht="20.100000000000001" customHeight="1">
      <c r="C273" s="34" t="s">
        <v>1085</v>
      </c>
    </row>
    <row r="274" spans="3:3" ht="20.100000000000001" customHeight="1">
      <c r="C274" s="34" t="s">
        <v>1086</v>
      </c>
    </row>
    <row r="275" spans="3:3" ht="20.100000000000001" customHeight="1">
      <c r="C275" s="36"/>
    </row>
    <row r="276" spans="3:3" ht="20.100000000000001" customHeight="1">
      <c r="C276" s="34" t="s">
        <v>1087</v>
      </c>
    </row>
    <row r="277" spans="3:3" ht="20.100000000000001" customHeight="1">
      <c r="C277" s="34" t="s">
        <v>1088</v>
      </c>
    </row>
    <row r="278" spans="3:3" ht="20.100000000000001" customHeight="1">
      <c r="C278" s="34" t="s">
        <v>1089</v>
      </c>
    </row>
    <row r="279" spans="3:3" ht="20.100000000000001" customHeight="1">
      <c r="C279" s="36"/>
    </row>
    <row r="280" spans="3:3" ht="20.100000000000001" customHeight="1">
      <c r="C280" s="33" t="s">
        <v>1090</v>
      </c>
    </row>
    <row r="281" spans="3:3" ht="20.100000000000001" customHeight="1">
      <c r="C281" s="34" t="s">
        <v>1091</v>
      </c>
    </row>
    <row r="282" spans="3:3" ht="20.100000000000001" customHeight="1">
      <c r="C282" s="34" t="s">
        <v>1092</v>
      </c>
    </row>
    <row r="283" spans="3:3" ht="20.100000000000001" customHeight="1">
      <c r="C283" s="34" t="s">
        <v>1093</v>
      </c>
    </row>
    <row r="284" spans="3:3" ht="20.100000000000001" customHeight="1">
      <c r="C284" s="36"/>
    </row>
    <row r="285" spans="3:3" ht="20.100000000000001" customHeight="1">
      <c r="C285" s="33" t="s">
        <v>1094</v>
      </c>
    </row>
    <row r="286" spans="3:3" ht="20.100000000000001" customHeight="1">
      <c r="C286" s="34" t="s">
        <v>1095</v>
      </c>
    </row>
    <row r="287" spans="3:3" ht="20.100000000000001" customHeight="1">
      <c r="C287" s="34" t="s">
        <v>1096</v>
      </c>
    </row>
    <row r="288" spans="3:3" ht="20.100000000000001" customHeight="1">
      <c r="C288" s="34" t="s">
        <v>1097</v>
      </c>
    </row>
    <row r="289" spans="3:3" ht="20.100000000000001" customHeight="1">
      <c r="C289" s="34" t="s">
        <v>1098</v>
      </c>
    </row>
    <row r="290" spans="3:3" ht="20.100000000000001" customHeight="1">
      <c r="C290" s="36"/>
    </row>
    <row r="291" spans="3:3" ht="20.100000000000001" customHeight="1">
      <c r="C291" s="33" t="s">
        <v>1099</v>
      </c>
    </row>
    <row r="292" spans="3:3" ht="20.100000000000001" customHeight="1">
      <c r="C292" s="34" t="s">
        <v>1100</v>
      </c>
    </row>
    <row r="293" spans="3:3" ht="20.100000000000001" customHeight="1">
      <c r="C293" s="34" t="s">
        <v>1101</v>
      </c>
    </row>
    <row r="294" spans="3:3" ht="20.100000000000001" customHeight="1">
      <c r="C294" s="36"/>
    </row>
    <row r="295" spans="3:3" ht="20.100000000000001" customHeight="1">
      <c r="C295" s="33" t="s">
        <v>1102</v>
      </c>
    </row>
    <row r="296" spans="3:3" ht="20.100000000000001" customHeight="1">
      <c r="C296" s="34" t="s">
        <v>1103</v>
      </c>
    </row>
    <row r="297" spans="3:3" ht="20.100000000000001" customHeight="1">
      <c r="C297" s="34" t="s">
        <v>1104</v>
      </c>
    </row>
    <row r="298" spans="3:3" ht="20.100000000000001" customHeight="1">
      <c r="C298" s="34" t="s">
        <v>1105</v>
      </c>
    </row>
    <row r="299" spans="3:3" ht="20.100000000000001" customHeight="1">
      <c r="C299" s="34" t="s">
        <v>1106</v>
      </c>
    </row>
    <row r="300" spans="3:3" ht="20.100000000000001" customHeight="1">
      <c r="C300" s="34" t="s">
        <v>1107</v>
      </c>
    </row>
    <row r="301" spans="3:3" ht="20.100000000000001" customHeight="1">
      <c r="C301" s="34" t="s">
        <v>1108</v>
      </c>
    </row>
    <row r="302" spans="3:3" ht="20.100000000000001" customHeight="1">
      <c r="C302" s="53" t="s">
        <v>1109</v>
      </c>
    </row>
    <row r="303" spans="3:3" ht="20.100000000000001" customHeight="1">
      <c r="C303" s="36"/>
    </row>
    <row r="304" spans="3:3" ht="20.100000000000001" customHeight="1">
      <c r="C304" s="33" t="s">
        <v>1110</v>
      </c>
    </row>
    <row r="305" spans="2:3" ht="20.100000000000001" customHeight="1">
      <c r="C305" s="34" t="s">
        <v>1111</v>
      </c>
    </row>
    <row r="306" spans="2:3" ht="20.100000000000001" customHeight="1">
      <c r="C306" s="34" t="s">
        <v>1112</v>
      </c>
    </row>
    <row r="307" spans="2:3" ht="20.100000000000001" customHeight="1">
      <c r="C307" s="36"/>
    </row>
    <row r="308" spans="2:3" ht="20.100000000000001" customHeight="1">
      <c r="C308" s="33" t="s">
        <v>1066</v>
      </c>
    </row>
    <row r="309" spans="2:3" ht="20.100000000000001" customHeight="1">
      <c r="C309" s="34" t="s">
        <v>1113</v>
      </c>
    </row>
    <row r="310" spans="2:3" ht="20.100000000000001" customHeight="1">
      <c r="C310" s="34" t="s">
        <v>1114</v>
      </c>
    </row>
    <row r="312" spans="2:3" ht="20.100000000000001" customHeight="1">
      <c r="B312" s="35" t="s">
        <v>908</v>
      </c>
    </row>
    <row r="313" spans="2:3" ht="20.100000000000001" customHeight="1">
      <c r="C313" s="45" t="s">
        <v>1116</v>
      </c>
    </row>
    <row r="314" spans="2:3" ht="20.100000000000001" customHeight="1">
      <c r="C314" s="54" t="s">
        <v>1117</v>
      </c>
    </row>
    <row r="315" spans="2:3" ht="20.100000000000001" customHeight="1">
      <c r="C315" s="54" t="s">
        <v>1118</v>
      </c>
    </row>
    <row r="316" spans="2:3" ht="20.100000000000001" customHeight="1">
      <c r="C316" s="54" t="s">
        <v>1119</v>
      </c>
    </row>
    <row r="317" spans="2:3" ht="20.100000000000001" customHeight="1">
      <c r="C317" s="54"/>
    </row>
    <row r="318" spans="2:3" ht="20.100000000000001" customHeight="1">
      <c r="C318" s="45" t="s">
        <v>1120</v>
      </c>
    </row>
    <row r="319" spans="2:3" ht="20.100000000000001" customHeight="1">
      <c r="C319" s="54" t="s">
        <v>1121</v>
      </c>
    </row>
    <row r="320" spans="2:3" ht="20.100000000000001" customHeight="1">
      <c r="C320" s="54" t="s">
        <v>1122</v>
      </c>
    </row>
    <row r="321" spans="3:3" ht="20.100000000000001" customHeight="1">
      <c r="C321" s="54" t="s">
        <v>1123</v>
      </c>
    </row>
    <row r="322" spans="3:3" ht="20.100000000000001" customHeight="1">
      <c r="C322" s="54" t="s">
        <v>1124</v>
      </c>
    </row>
    <row r="323" spans="3:3" ht="20.100000000000001" customHeight="1">
      <c r="C323" s="54"/>
    </row>
    <row r="324" spans="3:3" ht="20.100000000000001" customHeight="1">
      <c r="C324" s="45" t="s">
        <v>1125</v>
      </c>
    </row>
    <row r="325" spans="3:3" ht="20.100000000000001" customHeight="1">
      <c r="C325" s="54" t="s">
        <v>1126</v>
      </c>
    </row>
    <row r="326" spans="3:3" ht="20.100000000000001" customHeight="1">
      <c r="C326" s="54" t="s">
        <v>1127</v>
      </c>
    </row>
    <row r="327" spans="3:3" ht="20.100000000000001" customHeight="1">
      <c r="C327" s="54"/>
    </row>
    <row r="328" spans="3:3" ht="20.100000000000001" customHeight="1">
      <c r="C328" s="45" t="s">
        <v>1128</v>
      </c>
    </row>
    <row r="329" spans="3:3" ht="20.100000000000001" customHeight="1">
      <c r="C329" s="54" t="s">
        <v>1129</v>
      </c>
    </row>
    <row r="330" spans="3:3" ht="20.100000000000001" customHeight="1">
      <c r="C330" s="54" t="s">
        <v>1130</v>
      </c>
    </row>
    <row r="331" spans="3:3" ht="20.100000000000001" customHeight="1">
      <c r="C331" s="36"/>
    </row>
    <row r="332" spans="3:3" ht="20.100000000000001" customHeight="1">
      <c r="C332" s="45" t="s">
        <v>1131</v>
      </c>
    </row>
    <row r="333" spans="3:3" ht="20.100000000000001" customHeight="1">
      <c r="C333" s="54" t="s">
        <v>1129</v>
      </c>
    </row>
    <row r="334" spans="3:3" ht="20.100000000000001" customHeight="1">
      <c r="C334" s="36"/>
    </row>
    <row r="335" spans="3:3" ht="20.100000000000001" customHeight="1">
      <c r="C335" s="45" t="s">
        <v>1132</v>
      </c>
    </row>
    <row r="336" spans="3:3" ht="20.100000000000001" customHeight="1">
      <c r="C336" s="54" t="s">
        <v>1133</v>
      </c>
    </row>
    <row r="337" spans="2:3" ht="20.100000000000001" customHeight="1">
      <c r="C337" s="54" t="s">
        <v>1134</v>
      </c>
    </row>
    <row r="338" spans="2:3" ht="20.100000000000001" customHeight="1">
      <c r="C338" s="54" t="s">
        <v>1135</v>
      </c>
    </row>
    <row r="339" spans="2:3" ht="20.100000000000001" customHeight="1">
      <c r="C339" s="54" t="s">
        <v>1136</v>
      </c>
    </row>
    <row r="341" spans="2:3" ht="20.100000000000001" customHeight="1">
      <c r="B341" s="35" t="s">
        <v>909</v>
      </c>
    </row>
    <row r="342" spans="2:3" ht="20.100000000000001" customHeight="1">
      <c r="C342" s="33" t="s">
        <v>1139</v>
      </c>
    </row>
    <row r="343" spans="2:3" ht="20.100000000000001" customHeight="1">
      <c r="C343" s="34" t="s">
        <v>1140</v>
      </c>
    </row>
    <row r="344" spans="2:3" ht="20.100000000000001" customHeight="1">
      <c r="C344" s="34" t="s">
        <v>1141</v>
      </c>
    </row>
    <row r="345" spans="2:3" ht="20.100000000000001" customHeight="1">
      <c r="C345" s="34" t="s">
        <v>1142</v>
      </c>
    </row>
    <row r="346" spans="2:3" ht="20.100000000000001" customHeight="1">
      <c r="C346" s="34" t="s">
        <v>1143</v>
      </c>
    </row>
    <row r="347" spans="2:3" ht="20.100000000000001" customHeight="1">
      <c r="C347" s="34" t="s">
        <v>1144</v>
      </c>
    </row>
    <row r="348" spans="2:3" ht="20.100000000000001" customHeight="1">
      <c r="C348" s="36"/>
    </row>
    <row r="349" spans="2:3" ht="20.100000000000001" customHeight="1">
      <c r="C349" s="33" t="s">
        <v>1145</v>
      </c>
    </row>
    <row r="350" spans="2:3" ht="20.100000000000001" customHeight="1">
      <c r="C350" s="34" t="s">
        <v>1146</v>
      </c>
    </row>
    <row r="351" spans="2:3" ht="20.100000000000001" customHeight="1">
      <c r="C351" s="34" t="s">
        <v>1147</v>
      </c>
    </row>
    <row r="352" spans="2:3" ht="20.100000000000001" customHeight="1">
      <c r="C352" s="34" t="s">
        <v>1148</v>
      </c>
    </row>
    <row r="353" spans="3:3" ht="20.100000000000001" customHeight="1">
      <c r="C353" s="36"/>
    </row>
    <row r="354" spans="3:3" ht="20.100000000000001" customHeight="1">
      <c r="C354" s="33" t="s">
        <v>1149</v>
      </c>
    </row>
    <row r="355" spans="3:3" ht="20.100000000000001" customHeight="1">
      <c r="C355" s="34" t="s">
        <v>1150</v>
      </c>
    </row>
    <row r="356" spans="3:3" ht="20.100000000000001" customHeight="1">
      <c r="C356" s="34" t="s">
        <v>1151</v>
      </c>
    </row>
    <row r="357" spans="3:3" ht="20.100000000000001" customHeight="1">
      <c r="C357" s="34" t="s">
        <v>1152</v>
      </c>
    </row>
    <row r="358" spans="3:3" ht="20.100000000000001" customHeight="1">
      <c r="C358" s="34" t="s">
        <v>1153</v>
      </c>
    </row>
    <row r="359" spans="3:3" ht="20.100000000000001" customHeight="1">
      <c r="C359" s="34" t="s">
        <v>1154</v>
      </c>
    </row>
    <row r="360" spans="3:3" ht="20.100000000000001" customHeight="1">
      <c r="C360" s="34" t="s">
        <v>1155</v>
      </c>
    </row>
    <row r="361" spans="3:3" ht="20.100000000000001" customHeight="1">
      <c r="C361" s="34" t="s">
        <v>1156</v>
      </c>
    </row>
    <row r="362" spans="3:3" ht="20.100000000000001" customHeight="1">
      <c r="C362" s="34" t="s">
        <v>1157</v>
      </c>
    </row>
    <row r="363" spans="3:3" ht="20.100000000000001" customHeight="1">
      <c r="C363" s="34" t="s">
        <v>1158</v>
      </c>
    </row>
    <row r="364" spans="3:3" ht="20.100000000000001" customHeight="1">
      <c r="C364" s="34" t="s">
        <v>1159</v>
      </c>
    </row>
    <row r="365" spans="3:3" ht="20.100000000000001" customHeight="1">
      <c r="C365" s="34" t="s">
        <v>1160</v>
      </c>
    </row>
    <row r="366" spans="3:3" ht="20.100000000000001" customHeight="1">
      <c r="C366" s="34" t="s">
        <v>1161</v>
      </c>
    </row>
    <row r="367" spans="3:3" ht="20.100000000000001" customHeight="1">
      <c r="C367" s="36"/>
    </row>
    <row r="368" spans="3:3" ht="20.100000000000001" customHeight="1">
      <c r="C368" s="33" t="s">
        <v>1162</v>
      </c>
    </row>
    <row r="369" spans="2:3" ht="20.100000000000001" customHeight="1">
      <c r="C369" s="34" t="s">
        <v>1163</v>
      </c>
    </row>
    <row r="370" spans="2:3" ht="20.100000000000001" customHeight="1">
      <c r="C370" s="34" t="s">
        <v>1164</v>
      </c>
    </row>
    <row r="371" spans="2:3" ht="20.100000000000001" customHeight="1">
      <c r="C371" s="34" t="s">
        <v>1165</v>
      </c>
    </row>
    <row r="372" spans="2:3" ht="20.100000000000001" customHeight="1">
      <c r="C372" s="69" t="s">
        <v>1773</v>
      </c>
    </row>
    <row r="373" spans="2:3" ht="20.100000000000001" customHeight="1">
      <c r="C373" s="36"/>
    </row>
    <row r="374" spans="2:3" ht="20.100000000000001" customHeight="1">
      <c r="C374" s="33" t="s">
        <v>1166</v>
      </c>
    </row>
    <row r="376" spans="2:3" ht="20.100000000000001" customHeight="1">
      <c r="B376" s="35" t="s">
        <v>910</v>
      </c>
    </row>
    <row r="377" spans="2:3" ht="20.100000000000001" customHeight="1">
      <c r="C377" s="45" t="s">
        <v>1168</v>
      </c>
    </row>
    <row r="378" spans="2:3" ht="20.100000000000001" customHeight="1">
      <c r="C378" s="54" t="s">
        <v>1170</v>
      </c>
    </row>
    <row r="379" spans="2:3" ht="20.100000000000001" customHeight="1">
      <c r="C379" s="54" t="s">
        <v>1171</v>
      </c>
    </row>
    <row r="380" spans="2:3" ht="20.100000000000001" customHeight="1">
      <c r="C380" s="54" t="s">
        <v>1172</v>
      </c>
    </row>
    <row r="381" spans="2:3" ht="20.100000000000001" customHeight="1">
      <c r="C381" s="69" t="s">
        <v>1773</v>
      </c>
    </row>
    <row r="382" spans="2:3" ht="20.100000000000001" customHeight="1">
      <c r="C382" s="54"/>
    </row>
    <row r="383" spans="2:3" ht="20.100000000000001" customHeight="1">
      <c r="C383" s="45" t="s">
        <v>1173</v>
      </c>
    </row>
    <row r="384" spans="2:3" ht="20.100000000000001" customHeight="1">
      <c r="C384" s="54" t="s">
        <v>1174</v>
      </c>
    </row>
    <row r="385" spans="3:3" ht="20.100000000000001" customHeight="1">
      <c r="C385" s="54" t="s">
        <v>1175</v>
      </c>
    </row>
    <row r="386" spans="3:3" ht="20.100000000000001" customHeight="1">
      <c r="C386" s="54" t="s">
        <v>610</v>
      </c>
    </row>
    <row r="387" spans="3:3" ht="20.100000000000001" customHeight="1">
      <c r="C387" s="54"/>
    </row>
    <row r="388" spans="3:3" ht="20.100000000000001" customHeight="1">
      <c r="C388" s="45" t="s">
        <v>1176</v>
      </c>
    </row>
    <row r="389" spans="3:3" ht="20.100000000000001" customHeight="1">
      <c r="C389" s="54" t="s">
        <v>1177</v>
      </c>
    </row>
    <row r="390" spans="3:3" ht="20.100000000000001" customHeight="1">
      <c r="C390" s="54" t="s">
        <v>1178</v>
      </c>
    </row>
    <row r="391" spans="3:3" ht="20.100000000000001" customHeight="1">
      <c r="C391" s="36"/>
    </row>
    <row r="392" spans="3:3" ht="20.100000000000001" customHeight="1">
      <c r="C392" s="45" t="s">
        <v>1179</v>
      </c>
    </row>
    <row r="393" spans="3:3" ht="20.100000000000001" customHeight="1">
      <c r="C393" s="34" t="s">
        <v>1180</v>
      </c>
    </row>
    <row r="394" spans="3:3" ht="20.100000000000001" customHeight="1">
      <c r="C394" s="54"/>
    </row>
    <row r="395" spans="3:3" ht="20.100000000000001" customHeight="1">
      <c r="C395" s="45" t="s">
        <v>1181</v>
      </c>
    </row>
    <row r="396" spans="3:3" ht="20.100000000000001" customHeight="1">
      <c r="C396" s="54" t="s">
        <v>1182</v>
      </c>
    </row>
    <row r="397" spans="3:3" ht="20.100000000000001" customHeight="1">
      <c r="C397" s="54" t="s">
        <v>1183</v>
      </c>
    </row>
    <row r="398" spans="3:3" ht="20.100000000000001" customHeight="1">
      <c r="C398" s="54" t="s">
        <v>1184</v>
      </c>
    </row>
    <row r="399" spans="3:3" ht="20.100000000000001" customHeight="1">
      <c r="C399" s="54" t="s">
        <v>1185</v>
      </c>
    </row>
    <row r="400" spans="3:3" ht="20.100000000000001" customHeight="1">
      <c r="C400" s="54" t="s">
        <v>1186</v>
      </c>
    </row>
    <row r="401" spans="2:3" ht="20.100000000000001" customHeight="1">
      <c r="C401" s="54" t="s">
        <v>1187</v>
      </c>
    </row>
    <row r="402" spans="2:3" ht="20.100000000000001" customHeight="1">
      <c r="C402" s="54" t="s">
        <v>1188</v>
      </c>
    </row>
    <row r="403" spans="2:3" ht="20.100000000000001" customHeight="1">
      <c r="C403" s="54" t="s">
        <v>1189</v>
      </c>
    </row>
    <row r="404" spans="2:3" ht="20.100000000000001" customHeight="1">
      <c r="C404" s="54" t="s">
        <v>1190</v>
      </c>
    </row>
    <row r="405" spans="2:3" ht="20.100000000000001" customHeight="1">
      <c r="C405" s="54" t="s">
        <v>1191</v>
      </c>
    </row>
    <row r="407" spans="2:3" ht="20.100000000000001" customHeight="1">
      <c r="B407" s="35" t="s">
        <v>911</v>
      </c>
    </row>
    <row r="408" spans="2:3" ht="20.100000000000001" customHeight="1">
      <c r="C408" s="55" t="s">
        <v>1206</v>
      </c>
    </row>
    <row r="409" spans="2:3" ht="20.100000000000001" customHeight="1">
      <c r="C409" s="54" t="s">
        <v>1193</v>
      </c>
    </row>
    <row r="410" spans="2:3" ht="20.100000000000001" customHeight="1">
      <c r="C410" s="54" t="s">
        <v>1194</v>
      </c>
    </row>
    <row r="411" spans="2:3" ht="20.100000000000001" customHeight="1">
      <c r="C411" s="54" t="s">
        <v>1195</v>
      </c>
    </row>
    <row r="412" spans="2:3" ht="20.100000000000001" customHeight="1">
      <c r="C412" s="54" t="s">
        <v>1196</v>
      </c>
    </row>
    <row r="413" spans="2:3" ht="20.100000000000001" customHeight="1">
      <c r="C413" s="54" t="s">
        <v>1197</v>
      </c>
    </row>
    <row r="414" spans="2:3" ht="20.100000000000001" customHeight="1">
      <c r="C414" s="54" t="s">
        <v>1172</v>
      </c>
    </row>
    <row r="415" spans="2:3" ht="20.100000000000001" customHeight="1">
      <c r="C415" s="69" t="s">
        <v>1773</v>
      </c>
    </row>
    <row r="416" spans="2:3" ht="20.100000000000001" customHeight="1">
      <c r="C416" s="54"/>
    </row>
    <row r="417" spans="2:3" ht="20.100000000000001" customHeight="1">
      <c r="C417" s="55" t="s">
        <v>1207</v>
      </c>
    </row>
    <row r="418" spans="2:3" ht="20.100000000000001" customHeight="1">
      <c r="C418" s="54" t="s">
        <v>1199</v>
      </c>
    </row>
    <row r="419" spans="2:3" ht="20.100000000000001" customHeight="1">
      <c r="C419" s="54" t="s">
        <v>1200</v>
      </c>
    </row>
    <row r="420" spans="2:3" ht="20.100000000000001" customHeight="1">
      <c r="C420" s="54" t="s">
        <v>1201</v>
      </c>
    </row>
    <row r="421" spans="2:3" ht="20.100000000000001" customHeight="1">
      <c r="C421" s="54"/>
    </row>
    <row r="422" spans="2:3" ht="20.100000000000001" customHeight="1">
      <c r="C422" s="55" t="s">
        <v>1208</v>
      </c>
    </row>
    <row r="423" spans="2:3" ht="20.100000000000001" customHeight="1">
      <c r="C423" s="54" t="s">
        <v>1202</v>
      </c>
    </row>
    <row r="424" spans="2:3" ht="20.100000000000001" customHeight="1">
      <c r="C424" s="54" t="s">
        <v>1203</v>
      </c>
    </row>
    <row r="425" spans="2:3" ht="20.100000000000001" customHeight="1">
      <c r="C425" s="54" t="s">
        <v>1204</v>
      </c>
    </row>
    <row r="426" spans="2:3" ht="20.100000000000001" customHeight="1">
      <c r="C426" s="54" t="s">
        <v>1205</v>
      </c>
    </row>
    <row r="428" spans="2:3" ht="20.100000000000001" customHeight="1">
      <c r="B428" s="35" t="s">
        <v>912</v>
      </c>
    </row>
    <row r="429" spans="2:3" ht="20.100000000000001" customHeight="1">
      <c r="C429" s="33" t="s">
        <v>1168</v>
      </c>
    </row>
    <row r="430" spans="2:3" ht="20.100000000000001" customHeight="1">
      <c r="C430" s="34" t="s">
        <v>1210</v>
      </c>
    </row>
    <row r="431" spans="2:3" ht="20.100000000000001" customHeight="1">
      <c r="C431" s="34" t="s">
        <v>1211</v>
      </c>
    </row>
    <row r="432" spans="2:3" ht="20.100000000000001" customHeight="1">
      <c r="C432" s="34" t="s">
        <v>1212</v>
      </c>
    </row>
    <row r="433" spans="2:3" ht="20.100000000000001" customHeight="1">
      <c r="C433" s="69" t="s">
        <v>1773</v>
      </c>
    </row>
    <row r="434" spans="2:3" ht="20.100000000000001" customHeight="1">
      <c r="C434" s="36"/>
    </row>
    <row r="435" spans="2:3" ht="20.100000000000001" customHeight="1">
      <c r="C435" s="33" t="s">
        <v>1198</v>
      </c>
    </row>
    <row r="436" spans="2:3" ht="20.100000000000001" customHeight="1">
      <c r="C436" s="34" t="s">
        <v>1199</v>
      </c>
    </row>
    <row r="437" spans="2:3" ht="20.100000000000001" customHeight="1">
      <c r="C437" s="34" t="s">
        <v>1200</v>
      </c>
    </row>
    <row r="438" spans="2:3" ht="20.100000000000001" customHeight="1">
      <c r="C438" s="34" t="s">
        <v>1213</v>
      </c>
    </row>
    <row r="439" spans="2:3" ht="20.100000000000001" customHeight="1">
      <c r="C439" s="69" t="s">
        <v>1773</v>
      </c>
    </row>
    <row r="441" spans="2:3" ht="20.100000000000001" customHeight="1">
      <c r="B441" s="35" t="s">
        <v>913</v>
      </c>
    </row>
    <row r="442" spans="2:3" ht="20.100000000000001" customHeight="1">
      <c r="C442" s="33" t="s">
        <v>1215</v>
      </c>
    </row>
    <row r="443" spans="2:3" ht="20.100000000000001" customHeight="1">
      <c r="C443" s="34" t="s">
        <v>1216</v>
      </c>
    </row>
    <row r="444" spans="2:3" ht="20.100000000000001" customHeight="1">
      <c r="C444" s="34" t="s">
        <v>1217</v>
      </c>
    </row>
    <row r="445" spans="2:3" ht="20.100000000000001" customHeight="1">
      <c r="C445" s="69" t="s">
        <v>1773</v>
      </c>
    </row>
    <row r="446" spans="2:3" ht="20.100000000000001" customHeight="1">
      <c r="C446" s="36"/>
    </row>
    <row r="447" spans="2:3" ht="20.100000000000001" customHeight="1">
      <c r="C447" s="33" t="s">
        <v>1218</v>
      </c>
    </row>
    <row r="448" spans="2:3" ht="20.100000000000001" customHeight="1">
      <c r="C448" s="34" t="s">
        <v>1219</v>
      </c>
    </row>
    <row r="449" spans="3:3" ht="20.100000000000001" customHeight="1">
      <c r="C449" s="34" t="s">
        <v>1220</v>
      </c>
    </row>
    <row r="450" spans="3:3" ht="20.100000000000001" customHeight="1">
      <c r="C450" s="34" t="s">
        <v>1221</v>
      </c>
    </row>
    <row r="451" spans="3:3" ht="20.100000000000001" customHeight="1">
      <c r="C451" s="34" t="s">
        <v>1222</v>
      </c>
    </row>
    <row r="452" spans="3:3" ht="20.100000000000001" customHeight="1">
      <c r="C452" s="34" t="s">
        <v>1223</v>
      </c>
    </row>
    <row r="453" spans="3:3" ht="20.100000000000001" customHeight="1">
      <c r="C453" s="34" t="s">
        <v>1224</v>
      </c>
    </row>
    <row r="454" spans="3:3" ht="20.100000000000001" customHeight="1">
      <c r="C454" s="34" t="s">
        <v>1217</v>
      </c>
    </row>
    <row r="455" spans="3:3" ht="20.100000000000001" customHeight="1">
      <c r="C455" s="69" t="s">
        <v>1773</v>
      </c>
    </row>
    <row r="456" spans="3:3" ht="20.100000000000001" customHeight="1">
      <c r="C456" s="36"/>
    </row>
    <row r="457" spans="3:3" ht="20.100000000000001" customHeight="1">
      <c r="C457" s="33" t="s">
        <v>1225</v>
      </c>
    </row>
    <row r="458" spans="3:3" ht="20.100000000000001" customHeight="1">
      <c r="C458" s="34" t="s">
        <v>1226</v>
      </c>
    </row>
    <row r="459" spans="3:3" ht="20.100000000000001" customHeight="1">
      <c r="C459" s="36"/>
    </row>
    <row r="460" spans="3:3" ht="20.100000000000001" customHeight="1">
      <c r="C460" s="33" t="s">
        <v>1227</v>
      </c>
    </row>
    <row r="461" spans="3:3" ht="20.100000000000001" customHeight="1">
      <c r="C461" s="34" t="s">
        <v>1228</v>
      </c>
    </row>
    <row r="462" spans="3:3" ht="20.100000000000001" customHeight="1">
      <c r="C462" s="34" t="s">
        <v>1229</v>
      </c>
    </row>
    <row r="463" spans="3:3" ht="20.100000000000001" customHeight="1">
      <c r="C463" s="34" t="s">
        <v>1230</v>
      </c>
    </row>
    <row r="464" spans="3:3" ht="20.100000000000001" customHeight="1">
      <c r="C464" s="34" t="s">
        <v>1231</v>
      </c>
    </row>
    <row r="465" spans="2:3" ht="20.100000000000001" customHeight="1">
      <c r="C465" s="34" t="s">
        <v>1232</v>
      </c>
    </row>
    <row r="466" spans="2:3" ht="20.100000000000001" customHeight="1">
      <c r="C466" s="34" t="s">
        <v>1233</v>
      </c>
    </row>
    <row r="467" spans="2:3" ht="20.100000000000001" customHeight="1">
      <c r="C467" s="34" t="s">
        <v>1234</v>
      </c>
    </row>
    <row r="469" spans="2:3" ht="20.100000000000001" customHeight="1">
      <c r="B469" s="35" t="s">
        <v>914</v>
      </c>
    </row>
    <row r="470" spans="2:3" ht="20.100000000000001" customHeight="1">
      <c r="C470" s="33" t="s">
        <v>1235</v>
      </c>
    </row>
    <row r="471" spans="2:3" ht="20.100000000000001" customHeight="1">
      <c r="C471" s="56" t="s">
        <v>1237</v>
      </c>
    </row>
    <row r="472" spans="2:3" ht="20.100000000000001" customHeight="1">
      <c r="C472" s="58" t="s">
        <v>1238</v>
      </c>
    </row>
    <row r="473" spans="2:3" ht="20.100000000000001" customHeight="1">
      <c r="C473" s="58" t="s">
        <v>1239</v>
      </c>
    </row>
    <row r="474" spans="2:3" ht="20.100000000000001" customHeight="1">
      <c r="C474" s="58" t="s">
        <v>1240</v>
      </c>
    </row>
    <row r="475" spans="2:3" ht="20.100000000000001" customHeight="1">
      <c r="C475" s="58" t="s">
        <v>1241</v>
      </c>
    </row>
    <row r="476" spans="2:3" ht="20.100000000000001" customHeight="1">
      <c r="C476" s="58" t="s">
        <v>1242</v>
      </c>
    </row>
    <row r="477" spans="2:3" ht="20.100000000000001" customHeight="1">
      <c r="C477" s="58" t="s">
        <v>1243</v>
      </c>
    </row>
    <row r="478" spans="2:3" ht="20.100000000000001" customHeight="1">
      <c r="C478" s="58" t="s">
        <v>1244</v>
      </c>
    </row>
    <row r="479" spans="2:3" ht="20.100000000000001" customHeight="1">
      <c r="C479" s="58" t="s">
        <v>1245</v>
      </c>
    </row>
    <row r="480" spans="2:3" ht="20.100000000000001" customHeight="1">
      <c r="C480" s="58" t="s">
        <v>1246</v>
      </c>
    </row>
    <row r="481" spans="3:3" ht="20.100000000000001" customHeight="1">
      <c r="C481" s="58" t="s">
        <v>1247</v>
      </c>
    </row>
    <row r="482" spans="3:3" ht="20.100000000000001" customHeight="1">
      <c r="C482" s="58" t="s">
        <v>1248</v>
      </c>
    </row>
    <row r="483" spans="3:3" ht="20.100000000000001" customHeight="1">
      <c r="C483" s="58" t="s">
        <v>1249</v>
      </c>
    </row>
    <row r="484" spans="3:3" ht="20.100000000000001" customHeight="1">
      <c r="C484" s="58" t="s">
        <v>1250</v>
      </c>
    </row>
    <row r="485" spans="3:3" ht="20.100000000000001" customHeight="1">
      <c r="C485" s="58" t="s">
        <v>1251</v>
      </c>
    </row>
    <row r="486" spans="3:3" ht="20.100000000000001" customHeight="1">
      <c r="C486" s="58" t="s">
        <v>1252</v>
      </c>
    </row>
    <row r="487" spans="3:3" ht="20.100000000000001" customHeight="1">
      <c r="C487" s="58" t="s">
        <v>1253</v>
      </c>
    </row>
    <row r="488" spans="3:3" ht="20.100000000000001" customHeight="1">
      <c r="C488" s="58" t="s">
        <v>1254</v>
      </c>
    </row>
    <row r="489" spans="3:3" ht="20.100000000000001" customHeight="1">
      <c r="C489" s="58" t="s">
        <v>1255</v>
      </c>
    </row>
    <row r="490" spans="3:3" ht="20.100000000000001" customHeight="1">
      <c r="C490" s="58" t="s">
        <v>1256</v>
      </c>
    </row>
    <row r="491" spans="3:3" ht="20.100000000000001" customHeight="1">
      <c r="C491" s="58" t="s">
        <v>1257</v>
      </c>
    </row>
    <row r="492" spans="3:3" ht="20.100000000000001" customHeight="1">
      <c r="C492" s="58" t="s">
        <v>1258</v>
      </c>
    </row>
    <row r="493" spans="3:3" ht="20.100000000000001" customHeight="1">
      <c r="C493" s="58" t="s">
        <v>1259</v>
      </c>
    </row>
    <row r="494" spans="3:3" ht="20.100000000000001" customHeight="1">
      <c r="C494" s="58" t="s">
        <v>1260</v>
      </c>
    </row>
    <row r="495" spans="3:3" ht="20.100000000000001" customHeight="1">
      <c r="C495" s="58" t="s">
        <v>1261</v>
      </c>
    </row>
    <row r="496" spans="3:3" ht="20.100000000000001" customHeight="1">
      <c r="C496" s="59"/>
    </row>
    <row r="497" spans="3:3" ht="20.100000000000001" customHeight="1">
      <c r="C497" s="60" t="s">
        <v>1262</v>
      </c>
    </row>
    <row r="498" spans="3:3" ht="20.100000000000001" customHeight="1">
      <c r="C498" s="58" t="s">
        <v>1263</v>
      </c>
    </row>
    <row r="499" spans="3:3" ht="20.100000000000001" customHeight="1">
      <c r="C499" s="58" t="s">
        <v>1264</v>
      </c>
    </row>
    <row r="500" spans="3:3" ht="20.100000000000001" customHeight="1">
      <c r="C500" s="58" t="s">
        <v>1265</v>
      </c>
    </row>
    <row r="501" spans="3:3" ht="20.100000000000001" customHeight="1">
      <c r="C501" s="58" t="s">
        <v>1266</v>
      </c>
    </row>
    <row r="502" spans="3:3" ht="20.100000000000001" customHeight="1">
      <c r="C502" s="58" t="s">
        <v>1267</v>
      </c>
    </row>
    <row r="503" spans="3:3" ht="20.100000000000001" customHeight="1">
      <c r="C503" s="58" t="s">
        <v>1268</v>
      </c>
    </row>
    <row r="504" spans="3:3" ht="20.100000000000001" customHeight="1">
      <c r="C504" s="58" t="s">
        <v>1269</v>
      </c>
    </row>
    <row r="505" spans="3:3" ht="20.100000000000001" customHeight="1">
      <c r="C505" s="58" t="s">
        <v>1270</v>
      </c>
    </row>
    <row r="506" spans="3:3" ht="20.100000000000001" customHeight="1">
      <c r="C506" s="58" t="s">
        <v>1271</v>
      </c>
    </row>
    <row r="507" spans="3:3" ht="20.100000000000001" customHeight="1">
      <c r="C507" s="58" t="s">
        <v>1272</v>
      </c>
    </row>
    <row r="508" spans="3:3" ht="20.100000000000001" customHeight="1">
      <c r="C508" s="58" t="s">
        <v>1273</v>
      </c>
    </row>
    <row r="509" spans="3:3" ht="20.100000000000001" customHeight="1">
      <c r="C509" s="58" t="s">
        <v>1274</v>
      </c>
    </row>
    <row r="510" spans="3:3" ht="20.100000000000001" customHeight="1">
      <c r="C510" s="58" t="s">
        <v>1275</v>
      </c>
    </row>
    <row r="511" spans="3:3" ht="20.100000000000001" customHeight="1">
      <c r="C511" s="58" t="s">
        <v>1276</v>
      </c>
    </row>
    <row r="512" spans="3:3" ht="20.100000000000001" customHeight="1">
      <c r="C512" s="58" t="s">
        <v>1277</v>
      </c>
    </row>
    <row r="513" spans="3:3" ht="20.100000000000001" customHeight="1">
      <c r="C513" s="58" t="s">
        <v>1278</v>
      </c>
    </row>
    <row r="514" spans="3:3" ht="20.100000000000001" customHeight="1">
      <c r="C514" s="58" t="s">
        <v>1279</v>
      </c>
    </row>
    <row r="515" spans="3:3" ht="20.100000000000001" customHeight="1">
      <c r="C515" s="58" t="s">
        <v>1280</v>
      </c>
    </row>
    <row r="516" spans="3:3" ht="20.100000000000001" customHeight="1">
      <c r="C516" s="58" t="s">
        <v>1281</v>
      </c>
    </row>
    <row r="517" spans="3:3" ht="20.100000000000001" customHeight="1">
      <c r="C517" s="58" t="s">
        <v>1282</v>
      </c>
    </row>
    <row r="518" spans="3:3" ht="20.100000000000001" customHeight="1">
      <c r="C518" s="58" t="s">
        <v>1283</v>
      </c>
    </row>
    <row r="519" spans="3:3" ht="20.100000000000001" customHeight="1">
      <c r="C519" s="58" t="s">
        <v>1284</v>
      </c>
    </row>
    <row r="521" spans="3:3" ht="19.5" customHeight="1">
      <c r="C521" s="33" t="s">
        <v>1285</v>
      </c>
    </row>
    <row r="523" spans="3:3" ht="20.100000000000001" customHeight="1">
      <c r="C523" s="33" t="s">
        <v>1236</v>
      </c>
    </row>
  </sheetData>
  <phoneticPr fontId="1" type="noConversion"/>
  <hyperlinks>
    <hyperlink ref="D19" location="_18.4.2" display="_18.4.2"/>
    <hyperlink ref="E19" location="_18.4.3" display="_18.4.3"/>
    <hyperlink ref="F19" location="_18.4.4___18.4.5" display="_18.4.4___18.4.5"/>
    <hyperlink ref="G19" location="_18.4.4___18.4.5" display="_18.4.4___18.4.5"/>
    <hyperlink ref="H19" location="_18.4.6" display="_18.4.6"/>
    <hyperlink ref="D24" location="_18.4.9" display="_18.4.9"/>
    <hyperlink ref="F24" location="_18.4.11" display="_18.4.11"/>
    <hyperlink ref="G24" location="_18.4.12" display="_18.4.12"/>
    <hyperlink ref="H24" location="_18.4.13" display="_18.4.13"/>
    <hyperlink ref="D29" location="_18.4.16" display="_18.4.16"/>
    <hyperlink ref="E29" location="_18.4.17" display="_18.4.17"/>
    <hyperlink ref="D34" location="_18.4.23" display="_18.4.23"/>
    <hyperlink ref="E34" location="_18.4.24" display="_18.4.24"/>
    <hyperlink ref="F34" location="_18.4.25" display="_18.4.25"/>
    <hyperlink ref="G34" location="_18.4.26" display="_18.4.26"/>
    <hyperlink ref="H34" location="_18.4.27" display="_18.4.27"/>
    <hyperlink ref="D39" location="_18.4.30" display="_18.4.30"/>
    <hyperlink ref="D1" location="_4월_근무일지" display="4월 근무일지"/>
    <hyperlink ref="E1" location="_4월_근무달력" display="4월 근무 달력"/>
    <hyperlink ref="F1" location="_4월_일자별_세부내용" display="4월 일자별 세부내용"/>
    <hyperlink ref="C1" location="개요!A1" display="개요"/>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491"/>
  <sheetViews>
    <sheetView showGridLines="0" zoomScaleNormal="100" workbookViewId="0">
      <pane ySplit="1" topLeftCell="A56" activePane="bottomLeft" state="frozen"/>
      <selection pane="bottomLeft" activeCell="F36" sqref="F36"/>
    </sheetView>
  </sheetViews>
  <sheetFormatPr defaultRowHeight="20.100000000000001" customHeight="1"/>
  <cols>
    <col min="1" max="1" width="2.125" style="3" customWidth="1"/>
    <col min="2" max="2" width="9" style="3"/>
    <col min="3" max="9" width="25.625" style="3" customWidth="1"/>
    <col min="10" max="16384" width="9" style="3"/>
  </cols>
  <sheetData>
    <row r="1" spans="2:9" s="2" customFormat="1" ht="16.5" customHeight="1">
      <c r="C1" s="37" t="s">
        <v>1755</v>
      </c>
      <c r="D1" s="37" t="s">
        <v>77</v>
      </c>
      <c r="E1" s="37" t="s">
        <v>80</v>
      </c>
      <c r="F1" s="37" t="s">
        <v>81</v>
      </c>
    </row>
    <row r="2" spans="2:9" s="6" customFormat="1" ht="9" customHeight="1"/>
    <row r="3" spans="2:9" s="5" customFormat="1" ht="36.75" customHeight="1">
      <c r="B3" s="41" t="s">
        <v>77</v>
      </c>
    </row>
    <row r="4" spans="2:9" ht="20.100000000000001" customHeight="1">
      <c r="B4" s="7"/>
    </row>
    <row r="5" spans="2:9" ht="20.100000000000001" customHeight="1">
      <c r="B5" s="7" t="s">
        <v>882</v>
      </c>
    </row>
    <row r="6" spans="2:9" ht="20.100000000000001" customHeight="1">
      <c r="B6" s="7"/>
      <c r="C6" s="51" t="s">
        <v>1674</v>
      </c>
    </row>
    <row r="7" spans="2:9" ht="20.100000000000001" customHeight="1">
      <c r="B7" s="7"/>
      <c r="C7" s="51" t="s">
        <v>1675</v>
      </c>
    </row>
    <row r="8" spans="2:9" ht="20.100000000000001" customHeight="1">
      <c r="B8" s="7"/>
      <c r="C8" s="51" t="s">
        <v>1676</v>
      </c>
    </row>
    <row r="9" spans="2:9" ht="20.100000000000001" customHeight="1">
      <c r="B9" s="7"/>
      <c r="C9" s="51"/>
    </row>
    <row r="10" spans="2:9" ht="20.100000000000001" customHeight="1">
      <c r="B10" s="7"/>
      <c r="C10" s="51"/>
    </row>
    <row r="11" spans="2:9" ht="20.100000000000001" customHeight="1">
      <c r="B11" s="7"/>
      <c r="C11" s="51"/>
    </row>
    <row r="12" spans="2:9" ht="20.100000000000001" customHeight="1">
      <c r="B12" s="7"/>
      <c r="C12" s="51"/>
    </row>
    <row r="14" spans="2:9" s="5" customFormat="1" ht="36.75" customHeight="1">
      <c r="B14" s="41" t="s">
        <v>78</v>
      </c>
    </row>
    <row r="16" spans="2:9" ht="20.100000000000001" customHeight="1">
      <c r="B16" s="11"/>
      <c r="C16" s="11" t="s">
        <v>1</v>
      </c>
      <c r="D16" s="11" t="s">
        <v>3</v>
      </c>
      <c r="E16" s="11" t="s">
        <v>5</v>
      </c>
      <c r="F16" s="11" t="s">
        <v>7</v>
      </c>
      <c r="G16" s="11" t="s">
        <v>9</v>
      </c>
      <c r="H16" s="11" t="s">
        <v>11</v>
      </c>
      <c r="I16" s="11" t="s">
        <v>13</v>
      </c>
    </row>
    <row r="17" spans="2:9" ht="16.5" customHeight="1">
      <c r="B17" s="8" t="s">
        <v>27</v>
      </c>
      <c r="C17" s="8"/>
      <c r="D17" s="8"/>
      <c r="E17" s="8">
        <v>1</v>
      </c>
      <c r="F17" s="47">
        <v>2</v>
      </c>
      <c r="G17" s="47">
        <v>3</v>
      </c>
      <c r="H17" s="47">
        <v>4</v>
      </c>
      <c r="I17" s="8">
        <v>5</v>
      </c>
    </row>
    <row r="18" spans="2:9" s="9" customFormat="1" ht="11.1" customHeight="1">
      <c r="B18" s="10" t="s">
        <v>18</v>
      </c>
      <c r="C18" s="10" t="str">
        <f>IFERROR(IF(HLOOKUP(C17,근태내용!$K$39:$AO$45,3,FALSE) = 0,"",HLOOKUP(C17,근태내용!$K$39:$AO$45,3,FALSE)),"")</f>
        <v/>
      </c>
      <c r="D18" s="10" t="str">
        <f>IFERROR(IF(HLOOKUP(D17,근태내용!$K$39:$AO$45,3,FALSE) = 0,"",HLOOKUP(D17,근태내용!$K$39:$AO$45,3,FALSE)),"")</f>
        <v/>
      </c>
      <c r="E18" s="10" t="str">
        <f>IFERROR(IF(HLOOKUP(E17,근태내용!$K$39:$AO$45,3,FALSE) = 0,"",HLOOKUP(E17,근태내용!$K$39:$AO$45,3,FALSE)),"")</f>
        <v/>
      </c>
      <c r="F18" s="10">
        <f>IFERROR(IF(HLOOKUP(F17,근태내용!$K$39:$AO$45,3,FALSE) = 0,"",HLOOKUP(F17,근태내용!$K$39:$AO$45,3,FALSE)),"")</f>
        <v>0.40486111111111112</v>
      </c>
      <c r="G18" s="10">
        <f>IFERROR(IF(HLOOKUP(G17,근태내용!$K$39:$AO$45,3,FALSE) = 0,"",HLOOKUP(G17,근태내용!$K$39:$AO$45,3,FALSE)),"")</f>
        <v>0.43958333333333338</v>
      </c>
      <c r="H18" s="10">
        <f>IFERROR(IF(HLOOKUP(H17,근태내용!$K$39:$AO$45,3,FALSE) = 0,"",HLOOKUP(H17,근태내용!$K$39:$AO$45,3,FALSE)),"")</f>
        <v>0.47222222222222227</v>
      </c>
      <c r="I18" s="10" t="str">
        <f>IFERROR(IF(HLOOKUP(I17,근태내용!$K$39:$AO$45,3,FALSE) = 0,"",HLOOKUP(I17,근태내용!$K$39:$AO$45,3,FALSE)),"")</f>
        <v/>
      </c>
    </row>
    <row r="19" spans="2:9" s="9" customFormat="1" ht="11.1" customHeight="1">
      <c r="B19" s="10" t="s">
        <v>28</v>
      </c>
      <c r="C19" s="10" t="str">
        <f>IFERROR(IF(HLOOKUP(C17,근태내용!$K$39:$AO$45,4,FALSE) = 0,"",HLOOKUP(C17,근태내용!$K$39:$AO$45,4,FALSE)),"")</f>
        <v/>
      </c>
      <c r="D19" s="10" t="str">
        <f>IFERROR(IF(HLOOKUP(D17,근태내용!$K$39:$AO$45,4,FALSE) = 0,"",HLOOKUP(D17,근태내용!$K$39:$AO$45,4,FALSE)),"")</f>
        <v/>
      </c>
      <c r="E19" s="10" t="str">
        <f>IFERROR(IF(HLOOKUP(E17,근태내용!$K$39:$AO$45,4,FALSE) = 0,"",HLOOKUP(E17,근태내용!$K$39:$AO$45,4,FALSE)),"")</f>
        <v/>
      </c>
      <c r="F19" s="10">
        <f>IFERROR(IF(HLOOKUP(F17,근태내용!$K$39:$AO$45,4,FALSE) = 0,"",HLOOKUP(F17,근태내용!$K$39:$AO$45,4,FALSE)),"")</f>
        <v>7.2916666666666671E-2</v>
      </c>
      <c r="G19" s="10">
        <f>IFERROR(IF(HLOOKUP(G17,근태내용!$K$39:$AO$45,4,FALSE) = 0,"",HLOOKUP(G17,근태내용!$K$39:$AO$45,4,FALSE)),"")</f>
        <v>2.8472222222222222E-2</v>
      </c>
      <c r="H19" s="10">
        <f>IFERROR(IF(HLOOKUP(H17,근태내용!$K$39:$AO$45,4,FALSE) = 0,"",HLOOKUP(H17,근태내용!$K$39:$AO$45,4,FALSE)),"")</f>
        <v>0.90625</v>
      </c>
      <c r="I19" s="10" t="str">
        <f>IFERROR(IF(HLOOKUP(I17,근태내용!$K$39:$AO$45,4,FALSE) = 0,"",HLOOKUP(I17,근태내용!$K$39:$AO$45,4,FALSE)),"")</f>
        <v/>
      </c>
    </row>
    <row r="20" spans="2:9" s="9" customFormat="1" ht="11.1" customHeight="1">
      <c r="B20" s="29" t="s">
        <v>15</v>
      </c>
      <c r="C20" s="30" t="str">
        <f>IFERROR(IF(HLOOKUP(C17,근태내용!$K$39:$AO$45,5,FALSE) = 0,"",HLOOKUP(C17,근태내용!$K$39:$AO$45,5,FALSE)),"")</f>
        <v/>
      </c>
      <c r="D20" s="30" t="str">
        <f>IFERROR(IF(HLOOKUP(D17,근태내용!$K$39:$AO$45,5,FALSE) = 0,"",HLOOKUP(D17,근태내용!$K$39:$AO$45,5,FALSE)),"")</f>
        <v/>
      </c>
      <c r="E20" s="30" t="str">
        <f>IFERROR(IF(HLOOKUP(E17,근태내용!$K$39:$AO$45,5,FALSE) = 0,"",HLOOKUP(E17,근태내용!$K$39:$AO$45,5,FALSE)),"")</f>
        <v/>
      </c>
      <c r="F20" s="30">
        <f>IFERROR(IF(HLOOKUP(F17,근태내용!$K$39:$AO$45,5,FALSE) = 0,"",HLOOKUP(F17,근태내용!$K$39:$AO$45,5,FALSE)),"")</f>
        <v>0.66805555555555562</v>
      </c>
      <c r="G20" s="30">
        <f>IFERROR(IF(HLOOKUP(G17,근태내용!$K$39:$AO$45,5,FALSE) = 0,"",HLOOKUP(G17,근태내용!$K$39:$AO$45,5,FALSE)),"")</f>
        <v>0.5888888888888888</v>
      </c>
      <c r="H20" s="30">
        <f>IFERROR(IF(HLOOKUP(H17,근태내용!$K$39:$AO$45,5,FALSE) = 0,"",HLOOKUP(H17,근태내용!$K$39:$AO$45,5,FALSE)),"")</f>
        <v>0.43402777777777773</v>
      </c>
      <c r="I20" s="30" t="str">
        <f>IFERROR(IF(HLOOKUP(I17,근태내용!$K$39:$AO$45,5,FALSE) = 0,"",HLOOKUP(I17,근태내용!$K$39:$AO$45,5,FALSE)),"")</f>
        <v/>
      </c>
    </row>
    <row r="21" spans="2:9" ht="99.95" customHeight="1">
      <c r="B21" s="4" t="s">
        <v>16</v>
      </c>
      <c r="C21" s="43"/>
      <c r="D21" s="43"/>
      <c r="E21" s="43"/>
      <c r="F21" s="43" t="s">
        <v>1366</v>
      </c>
      <c r="G21" s="43" t="s">
        <v>1364</v>
      </c>
      <c r="H21" s="43" t="s">
        <v>1365</v>
      </c>
      <c r="I21" s="43"/>
    </row>
    <row r="22" spans="2:9" ht="16.5" customHeight="1">
      <c r="B22" s="8" t="s">
        <v>29</v>
      </c>
      <c r="C22" s="8">
        <v>6</v>
      </c>
      <c r="D22" s="8">
        <v>7</v>
      </c>
      <c r="E22" s="47">
        <v>8</v>
      </c>
      <c r="F22" s="47">
        <v>9</v>
      </c>
      <c r="G22" s="47">
        <v>10</v>
      </c>
      <c r="H22" s="47">
        <v>11</v>
      </c>
      <c r="I22" s="8">
        <v>12</v>
      </c>
    </row>
    <row r="23" spans="2:9" s="9" customFormat="1" ht="11.1" customHeight="1">
      <c r="B23" s="10" t="s">
        <v>30</v>
      </c>
      <c r="C23" s="10" t="str">
        <f>IFERROR(IF(HLOOKUP(C22,근태내용!$K$39:$AO$45,3,FALSE) = 0,"",HLOOKUP(C22,근태내용!$K$39:$AO$45,3,FALSE)),"")</f>
        <v/>
      </c>
      <c r="D23" s="10" t="str">
        <f>IFERROR(IF(HLOOKUP(D22,근태내용!$K$39:$AO$45,3,FALSE) = 0,"",HLOOKUP(D22,근태내용!$K$39:$AO$45,3,FALSE)),"")</f>
        <v/>
      </c>
      <c r="E23" s="10">
        <f>IFERROR(IF(HLOOKUP(E22,근태내용!$K$39:$AO$45,3,FALSE) = 0,"",HLOOKUP(E22,근태내용!$K$39:$AO$45,3,FALSE)),"")</f>
        <v>0.41666666666666669</v>
      </c>
      <c r="F23" s="10">
        <f>IFERROR(IF(HLOOKUP(F22,근태내용!$K$39:$AO$45,3,FALSE) = 0,"",HLOOKUP(F22,근태내용!$K$39:$AO$45,3,FALSE)),"")</f>
        <v>0.4548611111111111</v>
      </c>
      <c r="G23" s="10">
        <f>IFERROR(IF(HLOOKUP(G22,근태내용!$K$39:$AO$45,3,FALSE) = 0,"",HLOOKUP(G22,근태내용!$K$39:$AO$45,3,FALSE)),"")</f>
        <v>0.45</v>
      </c>
      <c r="H23" s="10">
        <f>IFERROR(IF(HLOOKUP(H22,근태내용!$K$39:$AO$45,3,FALSE) = 0,"",HLOOKUP(H22,근태내용!$K$39:$AO$45,3,FALSE)),"")</f>
        <v>0.41666666666666669</v>
      </c>
      <c r="I23" s="10" t="str">
        <f>IFERROR(IF(HLOOKUP(I22,근태내용!$K$39:$AO$45,3,FALSE) = 0,"",HLOOKUP(I22,근태내용!$K$39:$AO$45,3,FALSE)),"")</f>
        <v/>
      </c>
    </row>
    <row r="24" spans="2:9" s="9" customFormat="1" ht="11.1" customHeight="1">
      <c r="B24" s="10" t="s">
        <v>31</v>
      </c>
      <c r="C24" s="10" t="str">
        <f>IFERROR(IF(HLOOKUP(C22,근태내용!$K$39:$AO$45,4,FALSE) = 0,"",HLOOKUP(C22,근태내용!$K$39:$AO$45,4,FALSE)),"")</f>
        <v/>
      </c>
      <c r="D24" s="10" t="str">
        <f>IFERROR(IF(HLOOKUP(D22,근태내용!$K$39:$AO$45,4,FALSE) = 0,"",HLOOKUP(D22,근태내용!$K$39:$AO$45,4,FALSE)),"")</f>
        <v/>
      </c>
      <c r="E24" s="10">
        <f>IFERROR(IF(HLOOKUP(E22,근태내용!$K$39:$AO$45,4,FALSE) = 0,"",HLOOKUP(E22,근태내용!$K$39:$AO$45,4,FALSE)),"")</f>
        <v>5.5555555555555552E-2</v>
      </c>
      <c r="F24" s="10">
        <f>IFERROR(IF(HLOOKUP(F22,근태내용!$K$39:$AO$45,4,FALSE) = 0,"",HLOOKUP(F22,근태내용!$K$39:$AO$45,4,FALSE)),"")</f>
        <v>1.0416666666666666E-2</v>
      </c>
      <c r="G24" s="10">
        <f>IFERROR(IF(HLOOKUP(G22,근태내용!$K$39:$AO$45,4,FALSE) = 0,"",HLOOKUP(G22,근태내용!$K$39:$AO$45,4,FALSE)),"")</f>
        <v>0.39583333333333331</v>
      </c>
      <c r="H24" s="10">
        <f>IFERROR(IF(HLOOKUP(H22,근태내용!$K$39:$AO$45,4,FALSE) = 0,"",HLOOKUP(H22,근태내용!$K$39:$AO$45,4,FALSE)),"")</f>
        <v>0.67708333333333337</v>
      </c>
      <c r="I24" s="10" t="str">
        <f>IFERROR(IF(HLOOKUP(I22,근태내용!$K$39:$AO$45,4,FALSE) = 0,"",HLOOKUP(I22,근태내용!$K$39:$AO$45,4,FALSE)),"")</f>
        <v/>
      </c>
    </row>
    <row r="25" spans="2:9" s="9" customFormat="1" ht="11.1" customHeight="1">
      <c r="B25" s="29" t="s">
        <v>15</v>
      </c>
      <c r="C25" s="30" t="str">
        <f>IFERROR(IF(HLOOKUP(C22,근태내용!$K$39:$AO$45,5,FALSE) = 0,"",HLOOKUP(C22,근태내용!$K$39:$AO$45,5,FALSE)),"")</f>
        <v/>
      </c>
      <c r="D25" s="30" t="str">
        <f>IFERROR(IF(HLOOKUP(D22,근태내용!$K$39:$AO$45,5,FALSE) = 0,"",HLOOKUP(D22,근태내용!$K$39:$AO$45,5,FALSE)),"")</f>
        <v/>
      </c>
      <c r="E25" s="30">
        <f>IFERROR(IF(HLOOKUP(E22,근태내용!$K$39:$AO$45,5,FALSE) = 0,"",HLOOKUP(E22,근태내용!$K$39:$AO$45,5,FALSE)),"")</f>
        <v>0.63888888888888884</v>
      </c>
      <c r="F25" s="30">
        <f>IFERROR(IF(HLOOKUP(F22,근태내용!$K$39:$AO$45,5,FALSE) = 0,"",HLOOKUP(F22,근태내용!$K$39:$AO$45,5,FALSE)),"")</f>
        <v>0.55555555555555558</v>
      </c>
      <c r="G25" s="30">
        <f>IFERROR(IF(HLOOKUP(G22,근태내용!$K$39:$AO$45,5,FALSE) = 0,"",HLOOKUP(G22,근태내용!$K$39:$AO$45,5,FALSE)),"")</f>
        <v>0.9458333333333333</v>
      </c>
      <c r="H25" s="30">
        <f>IFERROR(IF(HLOOKUP(H22,근태내용!$K$39:$AO$45,5,FALSE) = 0,"",HLOOKUP(H22,근태내용!$K$39:$AO$45,5,FALSE)),"")</f>
        <v>0.26041666666666669</v>
      </c>
      <c r="I25" s="30" t="str">
        <f>IFERROR(IF(HLOOKUP(I22,근태내용!$K$39:$AO$45,5,FALSE) = 0,"",HLOOKUP(I22,근태내용!$K$39:$AO$45,5,FALSE)),"")</f>
        <v/>
      </c>
    </row>
    <row r="26" spans="2:9" ht="99.95" customHeight="1">
      <c r="B26" s="4" t="s">
        <v>16</v>
      </c>
      <c r="C26" s="43"/>
      <c r="D26" s="43"/>
      <c r="E26" s="43" t="s">
        <v>1434</v>
      </c>
      <c r="F26" s="43" t="s">
        <v>1490</v>
      </c>
      <c r="G26" s="43" t="s">
        <v>1576</v>
      </c>
      <c r="H26" s="43" t="s">
        <v>1555</v>
      </c>
      <c r="I26" s="43"/>
    </row>
    <row r="27" spans="2:9" ht="16.5" customHeight="1">
      <c r="B27" s="8" t="s">
        <v>32</v>
      </c>
      <c r="C27" s="8">
        <v>13</v>
      </c>
      <c r="D27" s="47">
        <v>14</v>
      </c>
      <c r="E27" s="47">
        <v>15</v>
      </c>
      <c r="F27" s="47">
        <v>16</v>
      </c>
      <c r="G27" s="47">
        <v>17</v>
      </c>
      <c r="H27" s="47">
        <v>18</v>
      </c>
      <c r="I27" s="8">
        <v>19</v>
      </c>
    </row>
    <row r="28" spans="2:9" s="9" customFormat="1" ht="11.1" customHeight="1">
      <c r="B28" s="10" t="s">
        <v>33</v>
      </c>
      <c r="C28" s="10" t="str">
        <f>IFERROR(IF(HLOOKUP(C27,근태내용!$K$39:$AO$45,3,FALSE) = 0,"",HLOOKUP(C27,근태내용!$K$39:$AO$45,3,FALSE)),"")</f>
        <v/>
      </c>
      <c r="D28" s="10">
        <f>IFERROR(IF(HLOOKUP(D27,근태내용!$K$39:$AO$45,3,FALSE) = 0,"",HLOOKUP(D27,근태내용!$K$39:$AO$45,3,FALSE)),"")</f>
        <v>0.41666666666666669</v>
      </c>
      <c r="E28" s="10">
        <f>IFERROR(IF(HLOOKUP(E27,근태내용!$K$39:$AO$45,3,FALSE) = 0,"",HLOOKUP(E27,근태내용!$K$39:$AO$45,3,FALSE)),"")</f>
        <v>0.58333333333333337</v>
      </c>
      <c r="F28" s="10">
        <f>IFERROR(IF(HLOOKUP(F27,근태내용!$K$39:$AO$45,3,FALSE) = 0,"",HLOOKUP(F27,근태내용!$K$39:$AO$45,3,FALSE)),"")</f>
        <v>0.3923611111111111</v>
      </c>
      <c r="G28" s="10">
        <f>IFERROR(IF(HLOOKUP(G27,근태내용!$K$39:$AO$45,3,FALSE) = 0,"",HLOOKUP(G27,근태내용!$K$39:$AO$45,3,FALSE)),"")</f>
        <v>0.41666666666666669</v>
      </c>
      <c r="H28" s="10">
        <f>IFERROR(IF(HLOOKUP(H27,근태내용!$K$39:$AO$45,3,FALSE) = 0,"",HLOOKUP(H27,근태내용!$K$39:$AO$45,3,FALSE)),"")</f>
        <v>0.5</v>
      </c>
      <c r="I28" s="10" t="str">
        <f>IFERROR(IF(HLOOKUP(I27,근태내용!$K$39:$AO$45,3,FALSE) = 0,"",HLOOKUP(I27,근태내용!$K$39:$AO$45,3,FALSE)),"")</f>
        <v/>
      </c>
    </row>
    <row r="29" spans="2:9" s="9" customFormat="1" ht="11.1" customHeight="1">
      <c r="B29" s="10" t="s">
        <v>34</v>
      </c>
      <c r="C29" s="10" t="str">
        <f>IFERROR(IF(HLOOKUP(C27,근태내용!$K$39:$AO$45,4,FALSE) = 0,"",HLOOKUP(C27,근태내용!$K$39:$AO$45,4,FALSE)),"")</f>
        <v/>
      </c>
      <c r="D29" s="10">
        <f>IFERROR(IF(HLOOKUP(D27,근태내용!$K$39:$AO$45,4,FALSE) = 0,"",HLOOKUP(D27,근태내용!$K$39:$AO$45,4,FALSE)),"")</f>
        <v>0.81597222222222221</v>
      </c>
      <c r="E29" s="10">
        <f>IFERROR(IF(HLOOKUP(E27,근태내용!$K$39:$AO$45,4,FALSE) = 0,"",HLOOKUP(E27,근태내용!$K$39:$AO$45,4,FALSE)),"")</f>
        <v>0.84375</v>
      </c>
      <c r="F29" s="10">
        <f>IFERROR(IF(HLOOKUP(F27,근태내용!$K$39:$AO$45,4,FALSE) = 0,"",HLOOKUP(F27,근태내용!$K$39:$AO$45,4,FALSE)),"")</f>
        <v>0.96180555555555547</v>
      </c>
      <c r="G29" s="10">
        <f>IFERROR(IF(HLOOKUP(G27,근태내용!$K$39:$AO$45,4,FALSE) = 0,"",HLOOKUP(G27,근태내용!$K$39:$AO$45,4,FALSE)),"")</f>
        <v>6.5972222222222224E-2</v>
      </c>
      <c r="H29" s="10">
        <f>IFERROR(IF(HLOOKUP(H27,근태내용!$K$39:$AO$45,4,FALSE) = 0,"",HLOOKUP(H27,근태내용!$K$39:$AO$45,4,FALSE)),"")</f>
        <v>0.79999999999999993</v>
      </c>
      <c r="I29" s="10" t="str">
        <f>IFERROR(IF(HLOOKUP(I27,근태내용!$K$39:$AO$45,4,FALSE) = 0,"",HLOOKUP(I27,근태내용!$K$39:$AO$45,4,FALSE)),"")</f>
        <v/>
      </c>
    </row>
    <row r="30" spans="2:9" s="9" customFormat="1" ht="11.1" customHeight="1">
      <c r="B30" s="29" t="s">
        <v>15</v>
      </c>
      <c r="C30" s="30" t="str">
        <f>IFERROR(IF(HLOOKUP(C27,근태내용!$K$39:$AO$45,5,FALSE) = 0,"",HLOOKUP(C27,근태내용!$K$39:$AO$45,5,FALSE)),"")</f>
        <v/>
      </c>
      <c r="D30" s="30">
        <f>IFERROR(IF(HLOOKUP(D27,근태내용!$K$39:$AO$45,5,FALSE) = 0,"",HLOOKUP(D27,근태내용!$K$39:$AO$45,5,FALSE)),"")</f>
        <v>0.39930555555555552</v>
      </c>
      <c r="E30" s="30">
        <f>IFERROR(IF(HLOOKUP(E27,근태내용!$K$39:$AO$45,5,FALSE) = 0,"",HLOOKUP(E27,근태내용!$K$39:$AO$45,5,FALSE)),"")</f>
        <v>0.26041666666666663</v>
      </c>
      <c r="F30" s="30">
        <f>IFERROR(IF(HLOOKUP(F27,근태내용!$K$39:$AO$45,5,FALSE) = 0,"",HLOOKUP(F27,근태내용!$K$39:$AO$45,5,FALSE)),"")</f>
        <v>0.56944444444444442</v>
      </c>
      <c r="G30" s="30">
        <f>IFERROR(IF(HLOOKUP(G27,근태내용!$K$39:$AO$45,5,FALSE) = 0,"",HLOOKUP(G27,근태내용!$K$39:$AO$45,5,FALSE)),"")</f>
        <v>0.64930555555555558</v>
      </c>
      <c r="H30" s="30">
        <f>IFERROR(IF(HLOOKUP(H27,근태내용!$K$39:$AO$45,5,FALSE) = 0,"",HLOOKUP(H27,근태내용!$K$39:$AO$45,5,FALSE)),"")</f>
        <v>0.29999999999999993</v>
      </c>
      <c r="I30" s="30" t="str">
        <f>IFERROR(IF(HLOOKUP(I27,근태내용!$K$39:$AO$45,5,FALSE) = 0,"",HLOOKUP(I27,근태내용!$K$39:$AO$45,5,FALSE)),"")</f>
        <v/>
      </c>
    </row>
    <row r="31" spans="2:9" ht="99.95" customHeight="1">
      <c r="B31" s="4" t="s">
        <v>16</v>
      </c>
      <c r="C31" s="43"/>
      <c r="D31" s="43" t="s">
        <v>1575</v>
      </c>
      <c r="E31" s="43" t="s">
        <v>1616</v>
      </c>
      <c r="F31" s="43" t="s">
        <v>1617</v>
      </c>
      <c r="G31" s="43" t="s">
        <v>1656</v>
      </c>
      <c r="H31" s="43" t="s">
        <v>1624</v>
      </c>
      <c r="I31" s="43"/>
    </row>
    <row r="32" spans="2:9" ht="16.5" customHeight="1">
      <c r="B32" s="8" t="s">
        <v>35</v>
      </c>
      <c r="C32" s="8">
        <v>20</v>
      </c>
      <c r="D32" s="8">
        <v>21</v>
      </c>
      <c r="E32" s="8">
        <v>22</v>
      </c>
      <c r="F32" s="8">
        <v>23</v>
      </c>
      <c r="G32" s="8">
        <v>24</v>
      </c>
      <c r="H32" s="8">
        <v>25</v>
      </c>
      <c r="I32" s="8">
        <v>26</v>
      </c>
    </row>
    <row r="33" spans="2:9" s="9" customFormat="1" ht="11.1" customHeight="1">
      <c r="B33" s="10" t="s">
        <v>36</v>
      </c>
      <c r="C33" s="10" t="str">
        <f>IFERROR(IF(HLOOKUP(C32,근태내용!$K$39:$AO$45,3,FALSE) = 0,"",HLOOKUP(C32,근태내용!$K$39:$AO$45,3,FALSE)),"")</f>
        <v/>
      </c>
      <c r="D33" s="10">
        <f>IFERROR(IF(HLOOKUP(D32,근태내용!$K$39:$AO$45,3,FALSE) = 0,"",HLOOKUP(D32,근태내용!$K$39:$AO$45,3,FALSE)),"")</f>
        <v>0.4236111111111111</v>
      </c>
      <c r="E33" s="10" t="str">
        <f>IFERROR(IF(HLOOKUP(E32,근태내용!$K$39:$AO$45,3,FALSE) = 0,"",HLOOKUP(E32,근태내용!$K$39:$AO$45,3,FALSE)),"")</f>
        <v/>
      </c>
      <c r="F33" s="10">
        <f>IFERROR(IF(HLOOKUP(F32,근태내용!$K$39:$AO$45,3,FALSE) = 0,"",HLOOKUP(F32,근태내용!$K$39:$AO$45,3,FALSE)),"")</f>
        <v>0.49305555555555558</v>
      </c>
      <c r="G33" s="10">
        <f>IFERROR(IF(HLOOKUP(G32,근태내용!$K$39:$AO$45,3,FALSE) = 0,"",HLOOKUP(G32,근태내용!$K$39:$AO$45,3,FALSE)),"")</f>
        <v>0.40625</v>
      </c>
      <c r="H33" s="10">
        <f>IFERROR(IF(HLOOKUP(H32,근태내용!$K$39:$AO$45,3,FALSE) = 0,"",HLOOKUP(H32,근태내용!$K$39:$AO$45,3,FALSE)),"")</f>
        <v>0.39930555555555558</v>
      </c>
      <c r="I33" s="10" t="str">
        <f>IFERROR(IF(HLOOKUP(I32,근태내용!$K$39:$AO$45,3,FALSE) = 0,"",HLOOKUP(I32,근태내용!$K$39:$AO$45,3,FALSE)),"")</f>
        <v/>
      </c>
    </row>
    <row r="34" spans="2:9" s="9" customFormat="1" ht="11.1" customHeight="1">
      <c r="B34" s="10" t="s">
        <v>37</v>
      </c>
      <c r="C34" s="10" t="str">
        <f>IFERROR(IF(HLOOKUP(C32,근태내용!$K$39:$AO$45,4,FALSE) = 0,"",HLOOKUP(C32,근태내용!$K$39:$AO$45,4,FALSE)),"")</f>
        <v/>
      </c>
      <c r="D34" s="10">
        <f>IFERROR(IF(HLOOKUP(D32,근태내용!$K$39:$AO$45,4,FALSE) = 0,"",HLOOKUP(D32,근태내용!$K$39:$AO$45,4,FALSE)),"")</f>
        <v>0.83333333333333337</v>
      </c>
      <c r="E34" s="10" t="str">
        <f>IFERROR(IF(HLOOKUP(E32,근태내용!$K$39:$AO$45,4,FALSE) = 0,"",HLOOKUP(E32,근태내용!$K$39:$AO$45,4,FALSE)),"")</f>
        <v/>
      </c>
      <c r="F34" s="10">
        <f>IFERROR(IF(HLOOKUP(F32,근태내용!$K$39:$AO$45,4,FALSE) = 0,"",HLOOKUP(F32,근태내용!$K$39:$AO$45,4,FALSE)),"")</f>
        <v>0.94791666666666663</v>
      </c>
      <c r="G34" s="10">
        <f>IFERROR(IF(HLOOKUP(G32,근태내용!$K$39:$AO$45,4,FALSE) = 0,"",HLOOKUP(G32,근태내용!$K$39:$AO$45,4,FALSE)),"")</f>
        <v>0.79166666666666663</v>
      </c>
      <c r="H34" s="10">
        <f>IFERROR(IF(HLOOKUP(H32,근태내용!$K$39:$AO$45,4,FALSE) = 0,"",HLOOKUP(H32,근태내용!$K$39:$AO$45,4,FALSE)),"")</f>
        <v>0.79652777777777783</v>
      </c>
      <c r="I34" s="10" t="str">
        <f>IFERROR(IF(HLOOKUP(I32,근태내용!$K$39:$AO$45,4,FALSE) = 0,"",HLOOKUP(I32,근태내용!$K$39:$AO$45,4,FALSE)),"")</f>
        <v/>
      </c>
    </row>
    <row r="35" spans="2:9" s="9" customFormat="1" ht="11.1" customHeight="1">
      <c r="B35" s="29" t="s">
        <v>15</v>
      </c>
      <c r="C35" s="30" t="str">
        <f>IFERROR(IF(HLOOKUP(C32,근태내용!$K$39:$AO$45,5,FALSE) = 0,"",HLOOKUP(C32,근태내용!$K$39:$AO$45,5,FALSE)),"")</f>
        <v/>
      </c>
      <c r="D35" s="30">
        <f>IFERROR(IF(HLOOKUP(D32,근태내용!$K$39:$AO$45,5,FALSE) = 0,"",HLOOKUP(D32,근태내용!$K$39:$AO$45,5,FALSE)),"")</f>
        <v>0.40972222222222227</v>
      </c>
      <c r="E35" s="30" t="str">
        <f>IFERROR(IF(HLOOKUP(E32,근태내용!$K$39:$AO$45,5,FALSE) = 0,"",HLOOKUP(E32,근태내용!$K$39:$AO$45,5,FALSE)),"")</f>
        <v/>
      </c>
      <c r="F35" s="30">
        <f>IFERROR(IF(HLOOKUP(F32,근태내용!$K$39:$AO$45,5,FALSE) = 0,"",HLOOKUP(F32,근태내용!$K$39:$AO$45,5,FALSE)),"")</f>
        <v>0.45486111111111105</v>
      </c>
      <c r="G35" s="30">
        <f>IFERROR(IF(HLOOKUP(G32,근태내용!$K$39:$AO$45,5,FALSE) = 0,"",HLOOKUP(G32,근태내용!$K$39:$AO$45,5,FALSE)),"")</f>
        <v>0.38541666666666663</v>
      </c>
      <c r="H35" s="30">
        <f>IFERROR(IF(HLOOKUP(H32,근태내용!$K$39:$AO$45,5,FALSE) = 0,"",HLOOKUP(H32,근태내용!$K$39:$AO$45,5,FALSE)),"")</f>
        <v>0.39722222222222225</v>
      </c>
      <c r="I35" s="30" t="str">
        <f>IFERROR(IF(HLOOKUP(I32,근태내용!$K$39:$AO$45,5,FALSE) = 0,"",HLOOKUP(I32,근태내용!$K$39:$AO$45,5,FALSE)),"")</f>
        <v/>
      </c>
    </row>
    <row r="36" spans="2:9" ht="99.95" customHeight="1">
      <c r="B36" s="4" t="s">
        <v>16</v>
      </c>
      <c r="C36" s="43"/>
      <c r="D36" s="43" t="s">
        <v>1748</v>
      </c>
      <c r="E36" s="43"/>
      <c r="F36" s="43"/>
      <c r="G36" s="43"/>
      <c r="H36" s="43"/>
      <c r="I36" s="43"/>
    </row>
    <row r="37" spans="2:9" ht="16.5" customHeight="1">
      <c r="B37" s="8" t="s">
        <v>35</v>
      </c>
      <c r="C37" s="8">
        <v>27</v>
      </c>
      <c r="D37" s="8">
        <v>28</v>
      </c>
      <c r="E37" s="8">
        <v>29</v>
      </c>
      <c r="F37" s="8">
        <v>30</v>
      </c>
      <c r="G37" s="8">
        <v>31</v>
      </c>
      <c r="H37" s="8"/>
      <c r="I37" s="8"/>
    </row>
    <row r="38" spans="2:9" s="9" customFormat="1" ht="11.1" customHeight="1">
      <c r="B38" s="10" t="s">
        <v>36</v>
      </c>
      <c r="C38" s="10" t="str">
        <f>IFERROR(IF(HLOOKUP(C37,근태내용!$K$39:$AO$45,3,FALSE) = 0,"",HLOOKUP(C37,근태내용!$K$39:$AO$45,3,FALSE)),"")</f>
        <v/>
      </c>
      <c r="D38" s="10">
        <f>IFERROR(IF(HLOOKUP(D37,근태내용!$K$39:$AO$45,3,FALSE) = 0,"",HLOOKUP(D37,근태내용!$K$39:$AO$45,3,FALSE)),"")</f>
        <v>0.39930555555555558</v>
      </c>
      <c r="E38" s="10">
        <f>IFERROR(IF(HLOOKUP(E37,근태내용!$K$39:$AO$45,3,FALSE) = 0,"",HLOOKUP(E37,근태내용!$K$39:$AO$45,3,FALSE)),"")</f>
        <v>0.41666666666666669</v>
      </c>
      <c r="F38" s="10">
        <f>IFERROR(IF(HLOOKUP(F37,근태내용!$K$39:$AO$45,3,FALSE) = 0,"",HLOOKUP(F37,근태내용!$K$39:$AO$45,3,FALSE)),"")</f>
        <v>0.45833333333333331</v>
      </c>
      <c r="G38" s="10">
        <f>IFERROR(IF(HLOOKUP(G37,근태내용!$K$39:$AO$45,3,FALSE) = 0,"",HLOOKUP(G37,근태내용!$K$39:$AO$45,3,FALSE)),"")</f>
        <v>0.45833333333333331</v>
      </c>
      <c r="H38" s="10" t="str">
        <f>IFERROR(IF(HLOOKUP(H37,근태내용!$K$39:$AO$45,3,FALSE) = 0,"",HLOOKUP(H37,근태내용!$K$39:$AO$45,3,FALSE)),"")</f>
        <v/>
      </c>
      <c r="I38" s="10" t="str">
        <f>IFERROR(IF(HLOOKUP(I37,근태내용!$K$39:$AO$45,3,FALSE) = 0,"",HLOOKUP(I37,근태내용!$K$39:$AO$45,3,FALSE)),"")</f>
        <v/>
      </c>
    </row>
    <row r="39" spans="2:9" s="9" customFormat="1" ht="11.1" customHeight="1">
      <c r="B39" s="10" t="s">
        <v>37</v>
      </c>
      <c r="C39" s="10" t="str">
        <f>IFERROR(IF(HLOOKUP(C37,근태내용!$K$39:$AO$45,4,FALSE) = 0,"",HLOOKUP(C37,근태내용!$K$39:$AO$45,4,FALSE)),"")</f>
        <v/>
      </c>
      <c r="D39" s="10">
        <f>IFERROR(IF(HLOOKUP(D37,근태내용!$K$39:$AO$45,4,FALSE) = 0,"",HLOOKUP(D37,근태내용!$K$39:$AO$45,4,FALSE)),"")</f>
        <v>0.95486111111111116</v>
      </c>
      <c r="E39" s="10">
        <f>IFERROR(IF(HLOOKUP(E37,근태내용!$K$39:$AO$45,4,FALSE) = 0,"",HLOOKUP(E37,근태내용!$K$39:$AO$45,4,FALSE)),"")</f>
        <v>0.95000000000000007</v>
      </c>
      <c r="F39" s="10">
        <f>IFERROR(IF(HLOOKUP(F37,근태내용!$K$39:$AO$45,4,FALSE) = 0,"",HLOOKUP(F37,근태내용!$K$39:$AO$45,4,FALSE)),"")</f>
        <v>3.472222222222222E-3</v>
      </c>
      <c r="G39" s="10">
        <f>IFERROR(IF(HLOOKUP(G37,근태내용!$K$39:$AO$45,4,FALSE) = 0,"",HLOOKUP(G37,근태내용!$K$39:$AO$45,4,FALSE)),"")</f>
        <v>0.99652777777777779</v>
      </c>
      <c r="H39" s="10" t="str">
        <f>IFERROR(IF(HLOOKUP(H37,근태내용!$K$39:$AO$45,4,FALSE) = 0,"",HLOOKUP(H37,근태내용!$K$39:$AO$45,4,FALSE)),"")</f>
        <v/>
      </c>
      <c r="I39" s="10" t="str">
        <f>IFERROR(IF(HLOOKUP(I37,근태내용!$K$39:$AO$45,4,FALSE) = 0,"",HLOOKUP(I37,근태내용!$K$39:$AO$45,4,FALSE)),"")</f>
        <v/>
      </c>
    </row>
    <row r="40" spans="2:9" s="9" customFormat="1" ht="11.1" customHeight="1">
      <c r="B40" s="29" t="s">
        <v>15</v>
      </c>
      <c r="C40" s="30" t="str">
        <f>IFERROR(IF(HLOOKUP(C37,근태내용!$K$39:$AO$45,5,FALSE) = 0,"",HLOOKUP(C37,근태내용!$K$39:$AO$45,5,FALSE)),"")</f>
        <v/>
      </c>
      <c r="D40" s="30">
        <f>IFERROR(IF(HLOOKUP(D37,근태내용!$K$39:$AO$45,5,FALSE) = 0,"",HLOOKUP(D37,근태내용!$K$39:$AO$45,5,FALSE)),"")</f>
        <v>0.55555555555555558</v>
      </c>
      <c r="E40" s="30">
        <f>IFERROR(IF(HLOOKUP(E37,근태내용!$K$39:$AO$45,5,FALSE) = 0,"",HLOOKUP(E37,근태내용!$K$39:$AO$45,5,FALSE)),"")</f>
        <v>0.53333333333333344</v>
      </c>
      <c r="F40" s="30">
        <f>IFERROR(IF(HLOOKUP(F37,근태내용!$K$39:$AO$45,5,FALSE) = 0,"",HLOOKUP(F37,근태내용!$K$39:$AO$45,5,FALSE)),"")</f>
        <v>0.54513888888888884</v>
      </c>
      <c r="G40" s="30">
        <f>IFERROR(IF(HLOOKUP(G37,근태내용!$K$39:$AO$45,5,FALSE) = 0,"",HLOOKUP(G37,근태내용!$K$39:$AO$45,5,FALSE)),"")</f>
        <v>0.53819444444444442</v>
      </c>
      <c r="H40" s="30" t="str">
        <f>IFERROR(IF(HLOOKUP(H37,근태내용!$K$39:$AO$45,5,FALSE) = 0,"",HLOOKUP(H37,근태내용!$K$39:$AO$45,5,FALSE)),"")</f>
        <v/>
      </c>
      <c r="I40" s="30" t="str">
        <f>IFERROR(IF(HLOOKUP(I37,근태내용!$K$39:$AO$45,5,FALSE) = 0,"",HLOOKUP(I37,근태내용!$K$39:$AO$45,5,FALSE)),"")</f>
        <v/>
      </c>
    </row>
    <row r="41" spans="2:9" ht="99.95" customHeight="1">
      <c r="B41" s="4" t="s">
        <v>16</v>
      </c>
      <c r="C41" s="43"/>
      <c r="D41" s="43"/>
      <c r="E41" s="43"/>
      <c r="F41" s="43"/>
      <c r="G41" s="43"/>
      <c r="H41" s="43"/>
      <c r="I41" s="43"/>
    </row>
    <row r="44" spans="2:9" s="5" customFormat="1" ht="36.75" customHeight="1">
      <c r="B44" s="41" t="s">
        <v>79</v>
      </c>
    </row>
    <row r="46" spans="2:9" ht="20.100000000000001" customHeight="1">
      <c r="B46" s="35" t="s">
        <v>1287</v>
      </c>
    </row>
    <row r="47" spans="2:9" ht="20.100000000000001" customHeight="1">
      <c r="C47" s="45" t="s">
        <v>1297</v>
      </c>
    </row>
    <row r="48" spans="2:9" ht="20.100000000000001" customHeight="1">
      <c r="C48" s="54" t="s">
        <v>1298</v>
      </c>
    </row>
    <row r="49" spans="2:3" ht="20.100000000000001" customHeight="1">
      <c r="C49" s="54" t="s">
        <v>1299</v>
      </c>
    </row>
    <row r="50" spans="2:3" ht="20.100000000000001" customHeight="1">
      <c r="C50" s="54" t="s">
        <v>1300</v>
      </c>
    </row>
    <row r="51" spans="2:3" ht="20.100000000000001" customHeight="1">
      <c r="C51" s="69" t="s">
        <v>1773</v>
      </c>
    </row>
    <row r="52" spans="2:3" ht="20.100000000000001" customHeight="1">
      <c r="C52" s="54" t="s">
        <v>1301</v>
      </c>
    </row>
    <row r="53" spans="2:3" ht="20.100000000000001" customHeight="1">
      <c r="C53" s="69" t="s">
        <v>1773</v>
      </c>
    </row>
    <row r="54" spans="2:3" ht="20.100000000000001" customHeight="1">
      <c r="C54" s="54"/>
    </row>
    <row r="55" spans="2:3" ht="20.100000000000001" customHeight="1">
      <c r="C55" s="45" t="s">
        <v>1302</v>
      </c>
    </row>
    <row r="56" spans="2:3" ht="20.100000000000001" customHeight="1">
      <c r="C56" s="54" t="s">
        <v>1303</v>
      </c>
    </row>
    <row r="57" spans="2:3" ht="20.100000000000001" customHeight="1">
      <c r="C57" s="54" t="s">
        <v>1304</v>
      </c>
    </row>
    <row r="58" spans="2:3" ht="20.100000000000001" customHeight="1">
      <c r="C58" s="54" t="s">
        <v>1305</v>
      </c>
    </row>
    <row r="59" spans="2:3" ht="20.100000000000001" customHeight="1">
      <c r="C59" s="54" t="s">
        <v>1306</v>
      </c>
    </row>
    <row r="60" spans="2:3" ht="20.100000000000001" customHeight="1">
      <c r="C60" s="54"/>
    </row>
    <row r="61" spans="2:3" ht="20.100000000000001" customHeight="1">
      <c r="C61" s="45" t="s">
        <v>1307</v>
      </c>
    </row>
    <row r="62" spans="2:3" ht="20.100000000000001" customHeight="1">
      <c r="C62" s="54" t="s">
        <v>1308</v>
      </c>
    </row>
    <row r="63" spans="2:3" ht="20.100000000000001" customHeight="1">
      <c r="B63" s="35"/>
      <c r="C63" s="54" t="s">
        <v>1309</v>
      </c>
    </row>
    <row r="64" spans="2:3" ht="20.100000000000001" customHeight="1">
      <c r="B64" s="35"/>
      <c r="C64" s="54" t="s">
        <v>1310</v>
      </c>
    </row>
    <row r="65" spans="3:3" ht="20.100000000000001" customHeight="1">
      <c r="C65" s="54" t="s">
        <v>1311</v>
      </c>
    </row>
    <row r="66" spans="3:3" ht="20.100000000000001" customHeight="1">
      <c r="C66" s="54" t="s">
        <v>1312</v>
      </c>
    </row>
    <row r="67" spans="3:3" ht="20.100000000000001" customHeight="1">
      <c r="C67" s="54" t="s">
        <v>1313</v>
      </c>
    </row>
    <row r="68" spans="3:3" ht="20.100000000000001" customHeight="1">
      <c r="C68" s="54" t="s">
        <v>1212</v>
      </c>
    </row>
    <row r="69" spans="3:3" ht="20.100000000000001" customHeight="1">
      <c r="C69" s="69" t="s">
        <v>1773</v>
      </c>
    </row>
    <row r="70" spans="3:3" ht="20.100000000000001" customHeight="1">
      <c r="C70" s="54" t="s">
        <v>1314</v>
      </c>
    </row>
    <row r="71" spans="3:3" ht="20.100000000000001" customHeight="1">
      <c r="C71" s="54" t="s">
        <v>1212</v>
      </c>
    </row>
    <row r="72" spans="3:3" ht="20.100000000000001" customHeight="1">
      <c r="C72" s="69" t="s">
        <v>1773</v>
      </c>
    </row>
    <row r="73" spans="3:3" ht="20.100000000000001" customHeight="1">
      <c r="C73" s="54"/>
    </row>
    <row r="74" spans="3:3" ht="20.100000000000001" customHeight="1">
      <c r="C74" s="45" t="s">
        <v>447</v>
      </c>
    </row>
    <row r="75" spans="3:3" ht="20.100000000000001" customHeight="1">
      <c r="C75" s="54" t="s">
        <v>1315</v>
      </c>
    </row>
    <row r="76" spans="3:3" ht="20.100000000000001" customHeight="1">
      <c r="C76" s="54" t="s">
        <v>1316</v>
      </c>
    </row>
    <row r="77" spans="3:3" ht="20.100000000000001" customHeight="1">
      <c r="C77" s="54"/>
    </row>
    <row r="78" spans="3:3" ht="20.100000000000001" customHeight="1">
      <c r="C78" s="45" t="s">
        <v>1317</v>
      </c>
    </row>
    <row r="79" spans="3:3" ht="20.100000000000001" customHeight="1">
      <c r="C79" s="54" t="s">
        <v>1318</v>
      </c>
    </row>
    <row r="80" spans="3:3" ht="20.100000000000001" customHeight="1">
      <c r="C80" s="54" t="s">
        <v>1319</v>
      </c>
    </row>
    <row r="81" spans="3:3" ht="20.100000000000001" customHeight="1">
      <c r="C81" s="54" t="s">
        <v>1320</v>
      </c>
    </row>
    <row r="82" spans="3:3" ht="20.100000000000001" customHeight="1">
      <c r="C82" s="54" t="s">
        <v>1321</v>
      </c>
    </row>
    <row r="83" spans="3:3" ht="20.100000000000001" customHeight="1">
      <c r="C83" s="54" t="s">
        <v>1322</v>
      </c>
    </row>
    <row r="84" spans="3:3" ht="20.100000000000001" customHeight="1">
      <c r="C84" s="54" t="s">
        <v>1323</v>
      </c>
    </row>
    <row r="85" spans="3:3" ht="20.100000000000001" customHeight="1">
      <c r="C85" s="54" t="s">
        <v>1324</v>
      </c>
    </row>
    <row r="86" spans="3:3" ht="20.100000000000001" customHeight="1">
      <c r="C86" s="54" t="s">
        <v>1325</v>
      </c>
    </row>
    <row r="87" spans="3:3" ht="20.100000000000001" customHeight="1">
      <c r="C87" s="54" t="s">
        <v>1326</v>
      </c>
    </row>
    <row r="88" spans="3:3" ht="20.100000000000001" customHeight="1">
      <c r="C88" s="54" t="s">
        <v>1327</v>
      </c>
    </row>
    <row r="89" spans="3:3" ht="20.100000000000001" customHeight="1">
      <c r="C89" s="54" t="s">
        <v>1328</v>
      </c>
    </row>
    <row r="90" spans="3:3" ht="20.100000000000001" customHeight="1">
      <c r="C90" s="54" t="s">
        <v>1329</v>
      </c>
    </row>
    <row r="91" spans="3:3" ht="20.100000000000001" customHeight="1">
      <c r="C91" s="54" t="s">
        <v>1330</v>
      </c>
    </row>
    <row r="92" spans="3:3" ht="20.100000000000001" customHeight="1">
      <c r="C92" s="54" t="s">
        <v>1331</v>
      </c>
    </row>
    <row r="93" spans="3:3" ht="20.100000000000001" customHeight="1">
      <c r="C93" s="54" t="s">
        <v>1332</v>
      </c>
    </row>
    <row r="94" spans="3:3" ht="20.100000000000001" customHeight="1">
      <c r="C94" s="54" t="s">
        <v>1333</v>
      </c>
    </row>
    <row r="95" spans="3:3" ht="20.100000000000001" customHeight="1">
      <c r="C95" s="54"/>
    </row>
    <row r="96" spans="3:3" ht="20.100000000000001" customHeight="1">
      <c r="C96" s="45" t="s">
        <v>1334</v>
      </c>
    </row>
    <row r="97" spans="2:3" ht="20.100000000000001" customHeight="1">
      <c r="C97" s="54" t="s">
        <v>1335</v>
      </c>
    </row>
    <row r="98" spans="2:3" ht="20.100000000000001" customHeight="1">
      <c r="C98" s="54"/>
    </row>
    <row r="99" spans="2:3" ht="20.100000000000001" customHeight="1">
      <c r="C99" s="45" t="s">
        <v>1336</v>
      </c>
    </row>
    <row r="100" spans="2:3" ht="20.100000000000001" customHeight="1">
      <c r="C100" s="54" t="s">
        <v>1337</v>
      </c>
    </row>
    <row r="101" spans="2:3" ht="20.100000000000001" customHeight="1">
      <c r="C101" s="54" t="s">
        <v>1338</v>
      </c>
    </row>
    <row r="102" spans="2:3" ht="20.100000000000001" customHeight="1">
      <c r="C102" s="54" t="s">
        <v>1339</v>
      </c>
    </row>
    <row r="103" spans="2:3" ht="20.100000000000001" customHeight="1">
      <c r="C103" s="54" t="s">
        <v>1340</v>
      </c>
    </row>
    <row r="104" spans="2:3" ht="20.100000000000001" customHeight="1">
      <c r="C104" s="54"/>
    </row>
    <row r="105" spans="2:3" ht="20.100000000000001" customHeight="1">
      <c r="C105" s="54" t="s">
        <v>1341</v>
      </c>
    </row>
    <row r="106" spans="2:3" ht="20.100000000000001" customHeight="1">
      <c r="C106" s="54" t="s">
        <v>1342</v>
      </c>
    </row>
    <row r="107" spans="2:3" ht="20.100000000000001" customHeight="1">
      <c r="C107" s="54" t="s">
        <v>1343</v>
      </c>
    </row>
    <row r="109" spans="2:3" ht="20.100000000000001" customHeight="1">
      <c r="B109" s="35" t="s">
        <v>1288</v>
      </c>
    </row>
    <row r="110" spans="2:3" ht="20.100000000000001" customHeight="1">
      <c r="C110" s="45" t="s">
        <v>1363</v>
      </c>
    </row>
    <row r="111" spans="2:3" ht="20.100000000000001" customHeight="1">
      <c r="C111" s="54" t="s">
        <v>1367</v>
      </c>
    </row>
    <row r="112" spans="2:3" ht="20.100000000000001" customHeight="1">
      <c r="C112" s="54"/>
    </row>
    <row r="113" spans="3:3" ht="20.100000000000001" customHeight="1">
      <c r="C113" s="45" t="s">
        <v>1368</v>
      </c>
    </row>
    <row r="114" spans="3:3" ht="20.100000000000001" customHeight="1">
      <c r="C114" s="54" t="s">
        <v>1369</v>
      </c>
    </row>
    <row r="115" spans="3:3" ht="20.100000000000001" customHeight="1">
      <c r="C115" s="54" t="s">
        <v>1370</v>
      </c>
    </row>
    <row r="116" spans="3:3" ht="20.100000000000001" customHeight="1">
      <c r="C116" s="54"/>
    </row>
    <row r="117" spans="3:3" ht="20.100000000000001" customHeight="1">
      <c r="C117" s="45" t="s">
        <v>1371</v>
      </c>
    </row>
    <row r="118" spans="3:3" ht="20.100000000000001" customHeight="1">
      <c r="C118" s="54" t="s">
        <v>1372</v>
      </c>
    </row>
    <row r="119" spans="3:3" ht="20.100000000000001" customHeight="1">
      <c r="C119" s="54" t="s">
        <v>1373</v>
      </c>
    </row>
    <row r="120" spans="3:3" ht="20.100000000000001" customHeight="1">
      <c r="C120" s="54" t="s">
        <v>1374</v>
      </c>
    </row>
    <row r="121" spans="3:3" ht="20.100000000000001" customHeight="1">
      <c r="C121" s="54" t="s">
        <v>1375</v>
      </c>
    </row>
    <row r="122" spans="3:3" ht="20.100000000000001" customHeight="1">
      <c r="C122" s="54"/>
    </row>
    <row r="123" spans="3:3" ht="20.100000000000001" customHeight="1">
      <c r="C123" s="45" t="s">
        <v>447</v>
      </c>
    </row>
    <row r="124" spans="3:3" ht="20.100000000000001" customHeight="1">
      <c r="C124" s="54" t="s">
        <v>1376</v>
      </c>
    </row>
    <row r="125" spans="3:3" ht="20.100000000000001" customHeight="1">
      <c r="C125" s="54" t="s">
        <v>1377</v>
      </c>
    </row>
    <row r="126" spans="3:3" ht="20.100000000000001" customHeight="1">
      <c r="C126" s="54" t="s">
        <v>1378</v>
      </c>
    </row>
    <row r="127" spans="3:3" ht="20.100000000000001" customHeight="1">
      <c r="C127" s="54" t="s">
        <v>1379</v>
      </c>
    </row>
    <row r="128" spans="3:3" ht="20.100000000000001" customHeight="1">
      <c r="C128" s="54" t="s">
        <v>1380</v>
      </c>
    </row>
    <row r="129" spans="3:3" ht="20.100000000000001" customHeight="1">
      <c r="C129" s="54" t="s">
        <v>1381</v>
      </c>
    </row>
    <row r="130" spans="3:3" ht="20.100000000000001" customHeight="1">
      <c r="C130" s="54" t="s">
        <v>1382</v>
      </c>
    </row>
    <row r="131" spans="3:3" ht="20.100000000000001" customHeight="1">
      <c r="C131" s="54" t="s">
        <v>1383</v>
      </c>
    </row>
    <row r="132" spans="3:3" ht="20.100000000000001" customHeight="1">
      <c r="C132" s="54" t="s">
        <v>1384</v>
      </c>
    </row>
    <row r="133" spans="3:3" ht="20.100000000000001" customHeight="1">
      <c r="C133" s="54" t="s">
        <v>1385</v>
      </c>
    </row>
    <row r="134" spans="3:3" ht="20.100000000000001" customHeight="1">
      <c r="C134" s="54" t="s">
        <v>1386</v>
      </c>
    </row>
    <row r="135" spans="3:3" ht="20.100000000000001" customHeight="1">
      <c r="C135" s="54" t="s">
        <v>1387</v>
      </c>
    </row>
    <row r="136" spans="3:3" ht="20.100000000000001" customHeight="1">
      <c r="C136" s="54" t="s">
        <v>1388</v>
      </c>
    </row>
    <row r="137" spans="3:3" ht="20.100000000000001" customHeight="1">
      <c r="C137" s="54" t="s">
        <v>1389</v>
      </c>
    </row>
    <row r="138" spans="3:3" ht="20.100000000000001" customHeight="1">
      <c r="C138" s="54" t="s">
        <v>1390</v>
      </c>
    </row>
    <row r="139" spans="3:3" ht="20.100000000000001" customHeight="1">
      <c r="C139" s="54" t="s">
        <v>1391</v>
      </c>
    </row>
    <row r="140" spans="3:3" ht="20.100000000000001" customHeight="1">
      <c r="C140" s="54" t="s">
        <v>1392</v>
      </c>
    </row>
    <row r="141" spans="3:3" ht="20.100000000000001" customHeight="1">
      <c r="C141" s="54" t="s">
        <v>1393</v>
      </c>
    </row>
    <row r="142" spans="3:3" ht="20.100000000000001" customHeight="1">
      <c r="C142" s="54" t="s">
        <v>1394</v>
      </c>
    </row>
    <row r="143" spans="3:3" ht="20.100000000000001" customHeight="1">
      <c r="C143" s="54" t="s">
        <v>1395</v>
      </c>
    </row>
    <row r="144" spans="3:3" ht="20.100000000000001" customHeight="1">
      <c r="C144" s="54" t="s">
        <v>1396</v>
      </c>
    </row>
    <row r="145" spans="2:3" ht="20.100000000000001" customHeight="1">
      <c r="C145" s="34"/>
    </row>
    <row r="146" spans="2:3" ht="20.100000000000001" customHeight="1">
      <c r="C146" s="45" t="s">
        <v>1397</v>
      </c>
    </row>
    <row r="147" spans="2:3" ht="20.100000000000001" customHeight="1">
      <c r="C147" s="54" t="s">
        <v>1398</v>
      </c>
    </row>
    <row r="148" spans="2:3" ht="20.100000000000001" customHeight="1">
      <c r="C148" s="54"/>
    </row>
    <row r="149" spans="2:3" ht="20.100000000000001" customHeight="1">
      <c r="B149" s="35" t="s">
        <v>1289</v>
      </c>
      <c r="C149" s="54"/>
    </row>
    <row r="150" spans="2:3" ht="20.100000000000001" customHeight="1">
      <c r="B150" s="35"/>
      <c r="C150" s="45" t="s">
        <v>1344</v>
      </c>
    </row>
    <row r="151" spans="2:3" ht="20.100000000000001" customHeight="1">
      <c r="B151" s="35"/>
      <c r="C151" s="54" t="s">
        <v>1345</v>
      </c>
    </row>
    <row r="152" spans="2:3" ht="20.100000000000001" customHeight="1">
      <c r="B152" s="35"/>
      <c r="C152" s="54" t="s">
        <v>1346</v>
      </c>
    </row>
    <row r="153" spans="2:3" ht="20.100000000000001" customHeight="1">
      <c r="C153" s="54" t="s">
        <v>1347</v>
      </c>
    </row>
    <row r="154" spans="2:3" ht="20.100000000000001" customHeight="1">
      <c r="C154" s="54"/>
    </row>
    <row r="155" spans="2:3" ht="20.100000000000001" customHeight="1">
      <c r="C155" s="45" t="s">
        <v>555</v>
      </c>
    </row>
    <row r="156" spans="2:3" ht="20.100000000000001" customHeight="1">
      <c r="C156" s="54" t="s">
        <v>1348</v>
      </c>
    </row>
    <row r="157" spans="2:3" ht="20.100000000000001" customHeight="1">
      <c r="C157" s="54" t="s">
        <v>1349</v>
      </c>
    </row>
    <row r="158" spans="2:3" ht="20.100000000000001" customHeight="1">
      <c r="C158" s="54"/>
    </row>
    <row r="159" spans="2:3" ht="20.100000000000001" customHeight="1">
      <c r="C159" s="45" t="s">
        <v>1350</v>
      </c>
    </row>
    <row r="160" spans="2:3" ht="20.100000000000001" customHeight="1">
      <c r="C160" s="54" t="s">
        <v>1351</v>
      </c>
    </row>
    <row r="161" spans="2:3" ht="20.100000000000001" customHeight="1">
      <c r="C161" s="54" t="s">
        <v>1352</v>
      </c>
    </row>
    <row r="162" spans="2:3" ht="20.100000000000001" customHeight="1">
      <c r="C162" s="54" t="s">
        <v>1353</v>
      </c>
    </row>
    <row r="163" spans="2:3" ht="20.100000000000001" customHeight="1">
      <c r="C163" s="54" t="s">
        <v>1354</v>
      </c>
    </row>
    <row r="164" spans="2:3" ht="20.100000000000001" customHeight="1">
      <c r="C164" s="54"/>
    </row>
    <row r="165" spans="2:3" ht="20.100000000000001" customHeight="1">
      <c r="C165" s="45" t="s">
        <v>1355</v>
      </c>
    </row>
    <row r="166" spans="2:3" ht="20.100000000000001" customHeight="1">
      <c r="C166" s="54" t="s">
        <v>1356</v>
      </c>
    </row>
    <row r="167" spans="2:3" ht="20.100000000000001" customHeight="1">
      <c r="C167" s="54" t="s">
        <v>1357</v>
      </c>
    </row>
    <row r="168" spans="2:3" ht="20.100000000000001" customHeight="1">
      <c r="C168" s="54"/>
    </row>
    <row r="169" spans="2:3" ht="20.100000000000001" customHeight="1">
      <c r="C169" s="45" t="s">
        <v>1358</v>
      </c>
    </row>
    <row r="170" spans="2:3" ht="20.100000000000001" customHeight="1">
      <c r="C170" s="54" t="s">
        <v>1359</v>
      </c>
    </row>
    <row r="171" spans="2:3" ht="20.100000000000001" customHeight="1">
      <c r="C171" s="54" t="s">
        <v>1360</v>
      </c>
    </row>
    <row r="172" spans="2:3" ht="20.100000000000001" customHeight="1">
      <c r="C172" s="54"/>
    </row>
    <row r="173" spans="2:3" ht="20.100000000000001" customHeight="1">
      <c r="C173" s="45" t="s">
        <v>1361</v>
      </c>
    </row>
    <row r="174" spans="2:3" ht="20.100000000000001" customHeight="1">
      <c r="C174" s="54" t="s">
        <v>1362</v>
      </c>
    </row>
    <row r="176" spans="2:3" ht="20.100000000000001" customHeight="1">
      <c r="B176" s="35" t="s">
        <v>1290</v>
      </c>
    </row>
    <row r="177" spans="3:3" ht="20.100000000000001" customHeight="1">
      <c r="C177" s="45" t="s">
        <v>1399</v>
      </c>
    </row>
    <row r="178" spans="3:3" ht="20.100000000000001" customHeight="1">
      <c r="C178" s="69" t="s">
        <v>1774</v>
      </c>
    </row>
    <row r="179" spans="3:3" ht="20.100000000000001" customHeight="1">
      <c r="C179" s="54" t="s">
        <v>1177</v>
      </c>
    </row>
    <row r="180" spans="3:3" ht="20.100000000000001" customHeight="1">
      <c r="C180" s="54"/>
    </row>
    <row r="181" spans="3:3" ht="20.100000000000001" customHeight="1">
      <c r="C181" s="45" t="s">
        <v>1400</v>
      </c>
    </row>
    <row r="182" spans="3:3" ht="20.100000000000001" customHeight="1">
      <c r="C182" s="54" t="s">
        <v>1401</v>
      </c>
    </row>
    <row r="183" spans="3:3" ht="20.100000000000001" customHeight="1">
      <c r="C183" s="69" t="s">
        <v>1774</v>
      </c>
    </row>
    <row r="184" spans="3:3" ht="20.100000000000001" customHeight="1">
      <c r="C184" s="54"/>
    </row>
    <row r="185" spans="3:3" ht="20.100000000000001" customHeight="1">
      <c r="C185" s="45" t="s">
        <v>1402</v>
      </c>
    </row>
    <row r="186" spans="3:3" ht="20.100000000000001" customHeight="1">
      <c r="C186" s="54" t="s">
        <v>1403</v>
      </c>
    </row>
    <row r="187" spans="3:3" ht="20.100000000000001" customHeight="1">
      <c r="C187" s="54" t="s">
        <v>1404</v>
      </c>
    </row>
    <row r="188" spans="3:3" ht="20.100000000000001" customHeight="1">
      <c r="C188" s="54"/>
    </row>
    <row r="189" spans="3:3" ht="20.100000000000001" customHeight="1">
      <c r="C189" s="45" t="s">
        <v>1405</v>
      </c>
    </row>
    <row r="190" spans="3:3" ht="20.100000000000001" customHeight="1">
      <c r="C190" s="54" t="s">
        <v>1406</v>
      </c>
    </row>
    <row r="191" spans="3:3" ht="20.100000000000001" customHeight="1">
      <c r="C191" s="54" t="s">
        <v>1407</v>
      </c>
    </row>
    <row r="192" spans="3:3" ht="20.100000000000001" customHeight="1">
      <c r="C192" s="54" t="s">
        <v>1408</v>
      </c>
    </row>
    <row r="193" spans="3:3" ht="20.100000000000001" customHeight="1">
      <c r="C193" s="54" t="s">
        <v>1409</v>
      </c>
    </row>
    <row r="194" spans="3:3" ht="20.100000000000001" customHeight="1">
      <c r="C194" s="54" t="s">
        <v>1410</v>
      </c>
    </row>
    <row r="195" spans="3:3" ht="20.100000000000001" customHeight="1">
      <c r="C195" s="54"/>
    </row>
    <row r="196" spans="3:3" ht="20.100000000000001" customHeight="1">
      <c r="C196" s="45" t="s">
        <v>1411</v>
      </c>
    </row>
    <row r="197" spans="3:3" ht="20.100000000000001" customHeight="1">
      <c r="C197" s="54" t="s">
        <v>1412</v>
      </c>
    </row>
    <row r="198" spans="3:3" ht="20.100000000000001" customHeight="1">
      <c r="C198" s="54" t="s">
        <v>1413</v>
      </c>
    </row>
    <row r="199" spans="3:3" ht="20.100000000000001" customHeight="1">
      <c r="C199" s="54"/>
    </row>
    <row r="200" spans="3:3" ht="20.100000000000001" customHeight="1">
      <c r="C200" s="45" t="s">
        <v>1414</v>
      </c>
    </row>
    <row r="201" spans="3:3" ht="20.100000000000001" customHeight="1">
      <c r="C201" s="54" t="s">
        <v>1415</v>
      </c>
    </row>
    <row r="202" spans="3:3" ht="20.100000000000001" customHeight="1">
      <c r="C202" s="54" t="s">
        <v>1416</v>
      </c>
    </row>
    <row r="203" spans="3:3" ht="20.100000000000001" customHeight="1">
      <c r="C203" s="54" t="s">
        <v>1417</v>
      </c>
    </row>
    <row r="204" spans="3:3" ht="20.100000000000001" customHeight="1">
      <c r="C204" s="54" t="s">
        <v>1418</v>
      </c>
    </row>
    <row r="205" spans="3:3" ht="20.100000000000001" customHeight="1">
      <c r="C205" s="54" t="s">
        <v>1419</v>
      </c>
    </row>
    <row r="206" spans="3:3" ht="20.100000000000001" customHeight="1">
      <c r="C206" s="54" t="s">
        <v>1420</v>
      </c>
    </row>
    <row r="207" spans="3:3" ht="20.100000000000001" customHeight="1">
      <c r="C207" s="54"/>
    </row>
    <row r="208" spans="3:3" ht="20.100000000000001" customHeight="1">
      <c r="C208" s="45" t="s">
        <v>1421</v>
      </c>
    </row>
    <row r="209" spans="2:3" ht="20.100000000000001" customHeight="1">
      <c r="C209" s="54" t="s">
        <v>1422</v>
      </c>
    </row>
    <row r="210" spans="2:3" ht="20.100000000000001" customHeight="1">
      <c r="C210" s="54" t="s">
        <v>1423</v>
      </c>
    </row>
    <row r="211" spans="2:3" ht="20.100000000000001" customHeight="1">
      <c r="C211" s="54" t="s">
        <v>1424</v>
      </c>
    </row>
    <row r="212" spans="2:3" ht="20.100000000000001" customHeight="1">
      <c r="C212" s="54" t="s">
        <v>1425</v>
      </c>
    </row>
    <row r="213" spans="2:3" ht="20.100000000000001" customHeight="1">
      <c r="C213" s="54" t="s">
        <v>1426</v>
      </c>
    </row>
    <row r="214" spans="2:3" ht="20.100000000000001" customHeight="1">
      <c r="C214" s="54" t="s">
        <v>1427</v>
      </c>
    </row>
    <row r="215" spans="2:3" ht="20.100000000000001" customHeight="1">
      <c r="C215" s="54"/>
    </row>
    <row r="216" spans="2:3" ht="20.100000000000001" customHeight="1">
      <c r="C216" s="45" t="s">
        <v>1428</v>
      </c>
    </row>
    <row r="217" spans="2:3" ht="20.100000000000001" customHeight="1">
      <c r="C217" s="54" t="s">
        <v>1429</v>
      </c>
    </row>
    <row r="218" spans="2:3" ht="20.100000000000001" customHeight="1">
      <c r="C218" s="54" t="s">
        <v>1430</v>
      </c>
    </row>
    <row r="219" spans="2:3" ht="20.100000000000001" customHeight="1">
      <c r="C219" s="54" t="s">
        <v>1431</v>
      </c>
    </row>
    <row r="220" spans="2:3" ht="20.100000000000001" customHeight="1">
      <c r="C220" s="54"/>
    </row>
    <row r="221" spans="2:3" ht="20.100000000000001" customHeight="1">
      <c r="C221" s="45" t="s">
        <v>1432</v>
      </c>
    </row>
    <row r="222" spans="2:3" ht="20.100000000000001" customHeight="1">
      <c r="C222" s="54" t="s">
        <v>1433</v>
      </c>
    </row>
    <row r="224" spans="2:3" ht="20.100000000000001" customHeight="1">
      <c r="B224" s="35" t="s">
        <v>1291</v>
      </c>
    </row>
    <row r="225" spans="3:3" ht="20.100000000000001" customHeight="1">
      <c r="C225" s="45" t="s">
        <v>1435</v>
      </c>
    </row>
    <row r="226" spans="3:3" ht="20.100000000000001" customHeight="1">
      <c r="C226" s="34" t="s">
        <v>1436</v>
      </c>
    </row>
    <row r="227" spans="3:3" ht="20.100000000000001" customHeight="1">
      <c r="C227" s="34" t="s">
        <v>1437</v>
      </c>
    </row>
    <row r="228" spans="3:3" ht="20.100000000000001" customHeight="1">
      <c r="C228" s="34" t="s">
        <v>1438</v>
      </c>
    </row>
    <row r="229" spans="3:3" ht="20.100000000000001" customHeight="1">
      <c r="C229" s="34" t="s">
        <v>1439</v>
      </c>
    </row>
    <row r="230" spans="3:3" ht="20.100000000000001" customHeight="1">
      <c r="C230" s="34" t="s">
        <v>1440</v>
      </c>
    </row>
    <row r="231" spans="3:3" ht="20.100000000000001" customHeight="1">
      <c r="C231" s="34" t="s">
        <v>1441</v>
      </c>
    </row>
    <row r="232" spans="3:3" ht="20.100000000000001" customHeight="1">
      <c r="C232" s="34" t="s">
        <v>1442</v>
      </c>
    </row>
    <row r="233" spans="3:3" ht="20.100000000000001" customHeight="1">
      <c r="C233" s="34" t="s">
        <v>1443</v>
      </c>
    </row>
    <row r="234" spans="3:3" ht="20.100000000000001" customHeight="1">
      <c r="C234" s="34" t="s">
        <v>1444</v>
      </c>
    </row>
    <row r="235" spans="3:3" ht="20.100000000000001" customHeight="1">
      <c r="C235" s="34"/>
    </row>
    <row r="236" spans="3:3" ht="20.100000000000001" customHeight="1">
      <c r="C236" s="45" t="s">
        <v>1445</v>
      </c>
    </row>
    <row r="237" spans="3:3" ht="20.100000000000001" customHeight="1">
      <c r="C237" s="34" t="s">
        <v>1446</v>
      </c>
    </row>
    <row r="238" spans="3:3" ht="20.100000000000001" customHeight="1">
      <c r="C238" s="34" t="s">
        <v>1447</v>
      </c>
    </row>
    <row r="239" spans="3:3" ht="20.100000000000001" customHeight="1">
      <c r="C239" s="34" t="s">
        <v>1448</v>
      </c>
    </row>
    <row r="240" spans="3:3" ht="20.100000000000001" customHeight="1">
      <c r="C240" s="34" t="s">
        <v>1449</v>
      </c>
    </row>
    <row r="241" spans="3:3" ht="20.100000000000001" customHeight="1">
      <c r="C241" s="34" t="s">
        <v>1450</v>
      </c>
    </row>
    <row r="242" spans="3:3" ht="20.100000000000001" customHeight="1">
      <c r="C242" s="34" t="s">
        <v>1451</v>
      </c>
    </row>
    <row r="243" spans="3:3" ht="20.100000000000001" customHeight="1">
      <c r="C243" s="34" t="s">
        <v>1452</v>
      </c>
    </row>
    <row r="244" spans="3:3" ht="20.100000000000001" customHeight="1">
      <c r="C244" s="34" t="s">
        <v>1453</v>
      </c>
    </row>
    <row r="245" spans="3:3" ht="20.100000000000001" customHeight="1">
      <c r="C245" s="34" t="s">
        <v>1454</v>
      </c>
    </row>
    <row r="246" spans="3:3" ht="20.100000000000001" customHeight="1">
      <c r="C246" s="36"/>
    </row>
    <row r="247" spans="3:3" ht="20.100000000000001" customHeight="1">
      <c r="C247" s="45" t="s">
        <v>1455</v>
      </c>
    </row>
    <row r="248" spans="3:3" ht="20.100000000000001" customHeight="1">
      <c r="C248" s="34" t="s">
        <v>1456</v>
      </c>
    </row>
    <row r="249" spans="3:3" ht="20.100000000000001" customHeight="1">
      <c r="C249" s="34"/>
    </row>
    <row r="250" spans="3:3" ht="20.100000000000001" customHeight="1">
      <c r="C250" s="45" t="s">
        <v>1457</v>
      </c>
    </row>
    <row r="251" spans="3:3" ht="20.100000000000001" customHeight="1">
      <c r="C251" s="34" t="s">
        <v>1458</v>
      </c>
    </row>
    <row r="252" spans="3:3" ht="20.100000000000001" customHeight="1">
      <c r="C252" s="34" t="s">
        <v>1459</v>
      </c>
    </row>
    <row r="253" spans="3:3" ht="20.100000000000001" customHeight="1">
      <c r="C253" s="34" t="s">
        <v>1460</v>
      </c>
    </row>
    <row r="254" spans="3:3" ht="20.100000000000001" customHeight="1">
      <c r="C254" s="34" t="s">
        <v>1461</v>
      </c>
    </row>
    <row r="255" spans="3:3" ht="20.100000000000001" customHeight="1">
      <c r="C255" s="34" t="s">
        <v>1462</v>
      </c>
    </row>
    <row r="256" spans="3:3" ht="20.100000000000001" customHeight="1">
      <c r="C256" s="34" t="s">
        <v>1463</v>
      </c>
    </row>
    <row r="257" spans="3:3" ht="20.100000000000001" customHeight="1">
      <c r="C257" s="34"/>
    </row>
    <row r="258" spans="3:3" ht="20.100000000000001" customHeight="1">
      <c r="C258" s="45" t="s">
        <v>1464</v>
      </c>
    </row>
    <row r="259" spans="3:3" ht="20.100000000000001" customHeight="1">
      <c r="C259" s="34" t="s">
        <v>1465</v>
      </c>
    </row>
    <row r="260" spans="3:3" ht="20.100000000000001" customHeight="1">
      <c r="C260" s="34" t="s">
        <v>1466</v>
      </c>
    </row>
    <row r="261" spans="3:3" ht="20.100000000000001" customHeight="1">
      <c r="C261" s="34" t="s">
        <v>1467</v>
      </c>
    </row>
    <row r="262" spans="3:3" ht="20.100000000000001" customHeight="1">
      <c r="C262" s="34" t="s">
        <v>1468</v>
      </c>
    </row>
    <row r="263" spans="3:3" ht="20.100000000000001" customHeight="1">
      <c r="C263" s="34" t="s">
        <v>1469</v>
      </c>
    </row>
    <row r="264" spans="3:3" ht="20.100000000000001" customHeight="1">
      <c r="C264" s="34" t="s">
        <v>1470</v>
      </c>
    </row>
    <row r="265" spans="3:3" ht="20.100000000000001" customHeight="1">
      <c r="C265" s="34"/>
    </row>
    <row r="266" spans="3:3" ht="20.100000000000001" customHeight="1">
      <c r="C266" s="45" t="s">
        <v>1471</v>
      </c>
    </row>
    <row r="267" spans="3:3" ht="20.100000000000001" customHeight="1">
      <c r="C267" s="34" t="s">
        <v>1472</v>
      </c>
    </row>
    <row r="268" spans="3:3" ht="20.100000000000001" customHeight="1">
      <c r="C268" s="34" t="s">
        <v>1473</v>
      </c>
    </row>
    <row r="269" spans="3:3" ht="20.100000000000001" customHeight="1">
      <c r="C269" s="34" t="s">
        <v>1474</v>
      </c>
    </row>
    <row r="270" spans="3:3" ht="20.100000000000001" customHeight="1">
      <c r="C270" s="34" t="s">
        <v>1475</v>
      </c>
    </row>
    <row r="271" spans="3:3" ht="20.100000000000001" customHeight="1">
      <c r="C271" s="34" t="s">
        <v>1476</v>
      </c>
    </row>
    <row r="272" spans="3:3" ht="20.100000000000001" customHeight="1">
      <c r="C272" s="34" t="s">
        <v>1477</v>
      </c>
    </row>
    <row r="273" spans="2:3" ht="20.100000000000001" customHeight="1">
      <c r="C273" s="34" t="s">
        <v>1478</v>
      </c>
    </row>
    <row r="274" spans="2:3" ht="20.100000000000001" customHeight="1">
      <c r="C274" s="34"/>
    </row>
    <row r="275" spans="2:3" ht="20.100000000000001" customHeight="1">
      <c r="C275" s="45" t="s">
        <v>1479</v>
      </c>
    </row>
    <row r="276" spans="2:3" ht="20.100000000000001" customHeight="1">
      <c r="C276" s="34" t="s">
        <v>1480</v>
      </c>
    </row>
    <row r="277" spans="2:3" ht="20.100000000000001" customHeight="1">
      <c r="C277" s="34" t="s">
        <v>1481</v>
      </c>
    </row>
    <row r="278" spans="2:3" ht="20.100000000000001" customHeight="1">
      <c r="C278" s="34" t="s">
        <v>1482</v>
      </c>
    </row>
    <row r="279" spans="2:3" ht="20.100000000000001" customHeight="1">
      <c r="C279" s="34" t="s">
        <v>1483</v>
      </c>
    </row>
    <row r="280" spans="2:3" ht="20.100000000000001" customHeight="1">
      <c r="C280" s="34" t="s">
        <v>1484</v>
      </c>
    </row>
    <row r="281" spans="2:3" ht="20.100000000000001" customHeight="1">
      <c r="C281" s="34" t="s">
        <v>1485</v>
      </c>
    </row>
    <row r="282" spans="2:3" ht="20.100000000000001" customHeight="1">
      <c r="C282" s="34"/>
    </row>
    <row r="283" spans="2:3" ht="20.100000000000001" customHeight="1">
      <c r="C283" s="45" t="s">
        <v>1486</v>
      </c>
    </row>
    <row r="284" spans="2:3" ht="20.100000000000001" customHeight="1">
      <c r="C284" s="34" t="s">
        <v>1487</v>
      </c>
    </row>
    <row r="285" spans="2:3" ht="20.100000000000001" customHeight="1">
      <c r="C285" s="34" t="s">
        <v>1488</v>
      </c>
    </row>
    <row r="286" spans="2:3" ht="20.100000000000001" customHeight="1">
      <c r="C286" s="34" t="s">
        <v>1489</v>
      </c>
    </row>
    <row r="288" spans="2:3" ht="20.100000000000001" customHeight="1">
      <c r="B288" s="35" t="s">
        <v>1292</v>
      </c>
    </row>
    <row r="289" spans="3:3" ht="20.100000000000001" customHeight="1">
      <c r="C289" s="45" t="s">
        <v>1491</v>
      </c>
    </row>
    <row r="290" spans="3:3" ht="20.100000000000001" customHeight="1">
      <c r="C290" s="34" t="s">
        <v>1492</v>
      </c>
    </row>
    <row r="291" spans="3:3" ht="20.100000000000001" customHeight="1">
      <c r="C291" s="34" t="s">
        <v>1493</v>
      </c>
    </row>
    <row r="292" spans="3:3" ht="20.100000000000001" customHeight="1">
      <c r="C292" s="34"/>
    </row>
    <row r="293" spans="3:3" ht="20.100000000000001" customHeight="1">
      <c r="C293" s="45" t="s">
        <v>1494</v>
      </c>
    </row>
    <row r="294" spans="3:3" ht="20.100000000000001" customHeight="1">
      <c r="C294" s="34" t="s">
        <v>1495</v>
      </c>
    </row>
    <row r="295" spans="3:3" ht="20.100000000000001" customHeight="1">
      <c r="C295" s="34" t="s">
        <v>1496</v>
      </c>
    </row>
    <row r="296" spans="3:3" ht="20.100000000000001" customHeight="1">
      <c r="C296" s="34"/>
    </row>
    <row r="297" spans="3:3" ht="20.100000000000001" customHeight="1">
      <c r="C297" s="45" t="s">
        <v>1497</v>
      </c>
    </row>
    <row r="298" spans="3:3" ht="20.100000000000001" customHeight="1">
      <c r="C298" s="34" t="s">
        <v>1498</v>
      </c>
    </row>
    <row r="299" spans="3:3" ht="20.100000000000001" customHeight="1">
      <c r="C299" s="34" t="s">
        <v>1499</v>
      </c>
    </row>
    <row r="300" spans="3:3" ht="20.100000000000001" customHeight="1">
      <c r="C300" s="34" t="s">
        <v>1500</v>
      </c>
    </row>
    <row r="301" spans="3:3" ht="20.100000000000001" customHeight="1">
      <c r="C301" s="34"/>
    </row>
    <row r="302" spans="3:3" ht="20.100000000000001" customHeight="1">
      <c r="C302" s="45" t="s">
        <v>1501</v>
      </c>
    </row>
    <row r="303" spans="3:3" ht="20.100000000000001" customHeight="1">
      <c r="C303" s="34" t="s">
        <v>1502</v>
      </c>
    </row>
    <row r="304" spans="3:3" ht="20.100000000000001" customHeight="1">
      <c r="C304" s="34" t="s">
        <v>1503</v>
      </c>
    </row>
    <row r="305" spans="3:3" ht="20.100000000000001" customHeight="1">
      <c r="C305" s="34" t="s">
        <v>1504</v>
      </c>
    </row>
    <row r="306" spans="3:3" ht="20.100000000000001" customHeight="1">
      <c r="C306" s="34" t="s">
        <v>1505</v>
      </c>
    </row>
    <row r="307" spans="3:3" ht="20.100000000000001" customHeight="1">
      <c r="C307" s="34" t="s">
        <v>1506</v>
      </c>
    </row>
    <row r="308" spans="3:3" ht="20.100000000000001" customHeight="1">
      <c r="C308" s="34" t="s">
        <v>1507</v>
      </c>
    </row>
    <row r="309" spans="3:3" ht="20.100000000000001" customHeight="1">
      <c r="C309" s="34"/>
    </row>
    <row r="310" spans="3:3" ht="20.100000000000001" customHeight="1">
      <c r="C310" s="45" t="s">
        <v>1508</v>
      </c>
    </row>
    <row r="311" spans="3:3" ht="20.100000000000001" customHeight="1">
      <c r="C311" s="34" t="s">
        <v>1509</v>
      </c>
    </row>
    <row r="312" spans="3:3" ht="20.100000000000001" customHeight="1">
      <c r="C312" s="34" t="s">
        <v>1510</v>
      </c>
    </row>
    <row r="313" spans="3:3" ht="20.100000000000001" customHeight="1">
      <c r="C313" s="34" t="s">
        <v>1511</v>
      </c>
    </row>
    <row r="314" spans="3:3" ht="20.100000000000001" customHeight="1">
      <c r="C314" s="34" t="s">
        <v>1512</v>
      </c>
    </row>
    <row r="315" spans="3:3" ht="20.100000000000001" customHeight="1">
      <c r="C315" s="34" t="s">
        <v>1513</v>
      </c>
    </row>
    <row r="316" spans="3:3" ht="20.100000000000001" customHeight="1">
      <c r="C316" s="34" t="s">
        <v>1514</v>
      </c>
    </row>
    <row r="317" spans="3:3" ht="20.100000000000001" customHeight="1">
      <c r="C317" s="34"/>
    </row>
    <row r="318" spans="3:3" ht="20.100000000000001" customHeight="1">
      <c r="C318" s="45" t="s">
        <v>1515</v>
      </c>
    </row>
    <row r="319" spans="3:3" ht="20.100000000000001" customHeight="1">
      <c r="C319" s="34" t="s">
        <v>1516</v>
      </c>
    </row>
    <row r="320" spans="3:3" ht="20.100000000000001" customHeight="1">
      <c r="C320" s="34" t="s">
        <v>1517</v>
      </c>
    </row>
    <row r="321" spans="3:3" ht="20.100000000000001" customHeight="1">
      <c r="C321" s="34"/>
    </row>
    <row r="322" spans="3:3" ht="20.100000000000001" customHeight="1">
      <c r="C322" s="45" t="s">
        <v>1518</v>
      </c>
    </row>
    <row r="323" spans="3:3" ht="20.100000000000001" customHeight="1">
      <c r="C323" s="34" t="s">
        <v>1519</v>
      </c>
    </row>
    <row r="324" spans="3:3" ht="20.100000000000001" customHeight="1">
      <c r="C324" s="34" t="s">
        <v>1520</v>
      </c>
    </row>
    <row r="325" spans="3:3" ht="20.100000000000001" customHeight="1">
      <c r="C325" s="34" t="s">
        <v>1521</v>
      </c>
    </row>
    <row r="326" spans="3:3" ht="20.100000000000001" customHeight="1">
      <c r="C326" s="34" t="s">
        <v>1522</v>
      </c>
    </row>
    <row r="327" spans="3:3" ht="20.100000000000001" customHeight="1">
      <c r="C327" s="34" t="s">
        <v>1523</v>
      </c>
    </row>
    <row r="328" spans="3:3" ht="20.100000000000001" customHeight="1">
      <c r="C328" s="34" t="s">
        <v>1524</v>
      </c>
    </row>
    <row r="329" spans="3:3" ht="20.100000000000001" customHeight="1">
      <c r="C329" s="34" t="s">
        <v>1525</v>
      </c>
    </row>
    <row r="330" spans="3:3" ht="20.100000000000001" customHeight="1">
      <c r="C330" s="34"/>
    </row>
    <row r="331" spans="3:3" ht="20.100000000000001" customHeight="1">
      <c r="C331" s="45" t="s">
        <v>1526</v>
      </c>
    </row>
    <row r="332" spans="3:3" ht="20.100000000000001" customHeight="1">
      <c r="C332" s="34" t="s">
        <v>1527</v>
      </c>
    </row>
    <row r="333" spans="3:3" ht="20.100000000000001" customHeight="1">
      <c r="C333" s="34" t="s">
        <v>1528</v>
      </c>
    </row>
    <row r="334" spans="3:3" ht="20.100000000000001" customHeight="1">
      <c r="C334" s="34" t="s">
        <v>1529</v>
      </c>
    </row>
    <row r="335" spans="3:3" ht="20.100000000000001" customHeight="1">
      <c r="C335" s="34" t="s">
        <v>1530</v>
      </c>
    </row>
    <row r="336" spans="3:3" ht="20.100000000000001" customHeight="1">
      <c r="C336" s="34" t="s">
        <v>1531</v>
      </c>
    </row>
    <row r="337" spans="3:3" ht="20.100000000000001" customHeight="1">
      <c r="C337" s="34" t="s">
        <v>1532</v>
      </c>
    </row>
    <row r="338" spans="3:3" ht="20.100000000000001" customHeight="1">
      <c r="C338" s="34" t="s">
        <v>1528</v>
      </c>
    </row>
    <row r="339" spans="3:3" ht="20.100000000000001" customHeight="1">
      <c r="C339" s="34" t="s">
        <v>1533</v>
      </c>
    </row>
    <row r="340" spans="3:3" ht="20.100000000000001" customHeight="1">
      <c r="C340" s="34" t="s">
        <v>1534</v>
      </c>
    </row>
    <row r="341" spans="3:3" ht="20.100000000000001" customHeight="1">
      <c r="C341" s="34" t="s">
        <v>1535</v>
      </c>
    </row>
    <row r="342" spans="3:3" ht="20.100000000000001" customHeight="1">
      <c r="C342" s="34" t="s">
        <v>1536</v>
      </c>
    </row>
    <row r="343" spans="3:3" ht="20.100000000000001" customHeight="1">
      <c r="C343" s="34" t="s">
        <v>1537</v>
      </c>
    </row>
    <row r="344" spans="3:3" ht="20.100000000000001" customHeight="1">
      <c r="C344" s="34" t="s">
        <v>1538</v>
      </c>
    </row>
    <row r="345" spans="3:3" ht="20.100000000000001" customHeight="1">
      <c r="C345" s="34" t="s">
        <v>1539</v>
      </c>
    </row>
    <row r="346" spans="3:3" ht="20.100000000000001" customHeight="1">
      <c r="C346" s="34" t="s">
        <v>1540</v>
      </c>
    </row>
    <row r="347" spans="3:3" ht="20.100000000000001" customHeight="1">
      <c r="C347" s="36"/>
    </row>
    <row r="348" spans="3:3" ht="20.100000000000001" customHeight="1">
      <c r="C348" s="45" t="s">
        <v>1541</v>
      </c>
    </row>
    <row r="349" spans="3:3" ht="20.100000000000001" customHeight="1">
      <c r="C349" s="34" t="s">
        <v>1542</v>
      </c>
    </row>
    <row r="350" spans="3:3" ht="20.100000000000001" customHeight="1">
      <c r="C350" s="34" t="s">
        <v>1543</v>
      </c>
    </row>
    <row r="351" spans="3:3" ht="20.100000000000001" customHeight="1">
      <c r="C351" s="34" t="s">
        <v>1544</v>
      </c>
    </row>
    <row r="352" spans="3:3" ht="20.100000000000001" customHeight="1">
      <c r="C352" s="34" t="s">
        <v>1545</v>
      </c>
    </row>
    <row r="353" spans="2:3" ht="20.100000000000001" customHeight="1">
      <c r="C353" s="34"/>
    </row>
    <row r="354" spans="2:3" ht="20.100000000000001" customHeight="1">
      <c r="C354" s="45" t="s">
        <v>1546</v>
      </c>
    </row>
    <row r="355" spans="2:3" ht="20.100000000000001" customHeight="1">
      <c r="C355" s="34" t="s">
        <v>1547</v>
      </c>
    </row>
    <row r="356" spans="2:3" ht="20.100000000000001" customHeight="1">
      <c r="C356" s="34" t="s">
        <v>1548</v>
      </c>
    </row>
    <row r="357" spans="2:3" ht="20.100000000000001" customHeight="1">
      <c r="C357" s="36"/>
    </row>
    <row r="358" spans="2:3" ht="20.100000000000001" customHeight="1">
      <c r="C358" s="45" t="s">
        <v>1549</v>
      </c>
    </row>
    <row r="359" spans="2:3" ht="20.100000000000001" customHeight="1">
      <c r="C359" s="34" t="s">
        <v>1550</v>
      </c>
    </row>
    <row r="360" spans="2:3" ht="20.100000000000001" customHeight="1">
      <c r="C360" s="34" t="s">
        <v>1551</v>
      </c>
    </row>
    <row r="361" spans="2:3" ht="20.100000000000001" customHeight="1">
      <c r="C361" s="34" t="s">
        <v>1552</v>
      </c>
    </row>
    <row r="362" spans="2:3" ht="20.100000000000001" customHeight="1">
      <c r="C362" s="34" t="s">
        <v>1553</v>
      </c>
    </row>
    <row r="363" spans="2:3" ht="20.100000000000001" customHeight="1">
      <c r="C363" s="34" t="s">
        <v>1554</v>
      </c>
    </row>
    <row r="365" spans="2:3" ht="20.100000000000001" customHeight="1">
      <c r="B365" s="35" t="s">
        <v>1293</v>
      </c>
    </row>
    <row r="366" spans="2:3" ht="20.100000000000001" customHeight="1">
      <c r="B366" s="35"/>
      <c r="C366" s="45" t="s">
        <v>1556</v>
      </c>
    </row>
    <row r="367" spans="2:3" ht="20.100000000000001" customHeight="1">
      <c r="B367" s="35"/>
      <c r="C367" s="34" t="s">
        <v>1557</v>
      </c>
    </row>
    <row r="369" spans="2:3" ht="20.100000000000001" customHeight="1">
      <c r="B369" s="35" t="s">
        <v>1294</v>
      </c>
    </row>
    <row r="370" spans="2:3" ht="20.100000000000001" customHeight="1">
      <c r="C370" s="45" t="s">
        <v>1558</v>
      </c>
    </row>
    <row r="371" spans="2:3" ht="20.100000000000001" customHeight="1">
      <c r="C371" s="34" t="s">
        <v>1559</v>
      </c>
    </row>
    <row r="372" spans="2:3" ht="20.100000000000001" customHeight="1">
      <c r="C372" s="34" t="s">
        <v>1560</v>
      </c>
    </row>
    <row r="373" spans="2:3" ht="20.100000000000001" customHeight="1">
      <c r="C373" s="34" t="s">
        <v>1561</v>
      </c>
    </row>
    <row r="374" spans="2:3" ht="20.100000000000001" customHeight="1">
      <c r="C374" s="34" t="s">
        <v>1562</v>
      </c>
    </row>
    <row r="375" spans="2:3" ht="20.100000000000001" customHeight="1">
      <c r="C375" s="34" t="s">
        <v>1563</v>
      </c>
    </row>
    <row r="376" spans="2:3" ht="20.100000000000001" customHeight="1">
      <c r="C376" s="34" t="s">
        <v>1564</v>
      </c>
    </row>
    <row r="377" spans="2:3" ht="20.100000000000001" customHeight="1">
      <c r="C377" s="34" t="s">
        <v>1565</v>
      </c>
    </row>
    <row r="378" spans="2:3" ht="20.100000000000001" customHeight="1">
      <c r="C378" s="34" t="s">
        <v>1566</v>
      </c>
    </row>
    <row r="379" spans="2:3" ht="20.100000000000001" customHeight="1">
      <c r="C379" s="34" t="s">
        <v>1567</v>
      </c>
    </row>
    <row r="380" spans="2:3" ht="20.100000000000001" customHeight="1">
      <c r="C380" s="34" t="s">
        <v>1568</v>
      </c>
    </row>
    <row r="381" spans="2:3" ht="20.100000000000001" customHeight="1">
      <c r="C381" s="34" t="s">
        <v>1569</v>
      </c>
    </row>
    <row r="382" spans="2:3" ht="20.100000000000001" customHeight="1">
      <c r="C382" s="34" t="s">
        <v>1570</v>
      </c>
    </row>
    <row r="383" spans="2:3" ht="20.100000000000001" customHeight="1">
      <c r="C383" s="34" t="s">
        <v>1571</v>
      </c>
    </row>
    <row r="384" spans="2:3" ht="20.100000000000001" customHeight="1">
      <c r="C384" s="34"/>
    </row>
    <row r="385" spans="2:3" ht="20.100000000000001" customHeight="1">
      <c r="C385" s="45" t="s">
        <v>555</v>
      </c>
    </row>
    <row r="386" spans="2:3" ht="20.100000000000001" customHeight="1">
      <c r="C386" s="34" t="s">
        <v>1572</v>
      </c>
    </row>
    <row r="387" spans="2:3" ht="20.100000000000001" customHeight="1">
      <c r="C387" s="34" t="s">
        <v>1573</v>
      </c>
    </row>
    <row r="388" spans="2:3" ht="20.100000000000001" customHeight="1">
      <c r="C388" s="34" t="s">
        <v>1574</v>
      </c>
    </row>
    <row r="390" spans="2:3" ht="20.100000000000001" customHeight="1">
      <c r="B390" s="44" t="s">
        <v>1615</v>
      </c>
    </row>
    <row r="391" spans="2:3" ht="20.100000000000001" customHeight="1">
      <c r="C391" s="45" t="s">
        <v>1577</v>
      </c>
    </row>
    <row r="392" spans="2:3" ht="20.100000000000001" customHeight="1">
      <c r="C392" s="34" t="s">
        <v>1578</v>
      </c>
    </row>
    <row r="393" spans="2:3" ht="20.100000000000001" customHeight="1">
      <c r="C393" s="34" t="s">
        <v>1579</v>
      </c>
    </row>
    <row r="394" spans="2:3" ht="20.100000000000001" customHeight="1">
      <c r="C394" s="34" t="s">
        <v>1580</v>
      </c>
    </row>
    <row r="395" spans="2:3" ht="20.100000000000001" customHeight="1">
      <c r="C395" s="34"/>
    </row>
    <row r="396" spans="2:3" ht="20.100000000000001" customHeight="1">
      <c r="C396" s="45" t="s">
        <v>1581</v>
      </c>
    </row>
    <row r="397" spans="2:3" ht="20.100000000000001" customHeight="1">
      <c r="C397" s="34" t="s">
        <v>1582</v>
      </c>
    </row>
    <row r="398" spans="2:3" ht="20.100000000000001" customHeight="1">
      <c r="C398" s="34" t="s">
        <v>1583</v>
      </c>
    </row>
    <row r="399" spans="2:3" ht="20.100000000000001" customHeight="1">
      <c r="C399" s="34" t="s">
        <v>1584</v>
      </c>
    </row>
    <row r="400" spans="2:3" ht="20.100000000000001" customHeight="1">
      <c r="C400" s="34" t="s">
        <v>1585</v>
      </c>
    </row>
    <row r="401" spans="3:3" ht="20.100000000000001" customHeight="1">
      <c r="C401" s="34"/>
    </row>
    <row r="402" spans="3:3" ht="20.100000000000001" customHeight="1">
      <c r="C402" s="45" t="s">
        <v>1586</v>
      </c>
    </row>
    <row r="403" spans="3:3" ht="20.100000000000001" customHeight="1">
      <c r="C403" s="34" t="s">
        <v>1587</v>
      </c>
    </row>
    <row r="404" spans="3:3" ht="20.100000000000001" customHeight="1">
      <c r="C404" s="34" t="s">
        <v>1588</v>
      </c>
    </row>
    <row r="405" spans="3:3" ht="20.100000000000001" customHeight="1">
      <c r="C405" s="34" t="s">
        <v>1589</v>
      </c>
    </row>
    <row r="406" spans="3:3" ht="20.100000000000001" customHeight="1">
      <c r="C406" s="34" t="s">
        <v>1590</v>
      </c>
    </row>
    <row r="407" spans="3:3" ht="20.100000000000001" customHeight="1">
      <c r="C407" s="34" t="s">
        <v>1591</v>
      </c>
    </row>
    <row r="408" spans="3:3" ht="20.100000000000001" customHeight="1">
      <c r="C408" s="34" t="s">
        <v>1592</v>
      </c>
    </row>
    <row r="409" spans="3:3" ht="20.100000000000001" customHeight="1">
      <c r="C409" s="34" t="s">
        <v>1593</v>
      </c>
    </row>
    <row r="410" spans="3:3" ht="20.100000000000001" customHeight="1">
      <c r="C410" s="34" t="s">
        <v>1594</v>
      </c>
    </row>
    <row r="411" spans="3:3" ht="20.100000000000001" customHeight="1">
      <c r="C411" s="34" t="s">
        <v>1595</v>
      </c>
    </row>
    <row r="412" spans="3:3" ht="20.100000000000001" customHeight="1">
      <c r="C412" s="34" t="s">
        <v>1596</v>
      </c>
    </row>
    <row r="413" spans="3:3" ht="20.100000000000001" customHeight="1">
      <c r="C413" s="34" t="s">
        <v>1597</v>
      </c>
    </row>
    <row r="414" spans="3:3" ht="20.100000000000001" customHeight="1">
      <c r="C414" s="34" t="s">
        <v>1598</v>
      </c>
    </row>
    <row r="415" spans="3:3" ht="20.100000000000001" customHeight="1">
      <c r="C415" s="34" t="s">
        <v>1599</v>
      </c>
    </row>
    <row r="416" spans="3:3" ht="20.100000000000001" customHeight="1">
      <c r="C416" s="34" t="s">
        <v>1600</v>
      </c>
    </row>
    <row r="417" spans="2:3" ht="20.100000000000001" customHeight="1">
      <c r="C417" s="34" t="s">
        <v>1601</v>
      </c>
    </row>
    <row r="418" spans="2:3" ht="20.100000000000001" customHeight="1">
      <c r="C418" s="34" t="s">
        <v>1602</v>
      </c>
    </row>
    <row r="419" spans="2:3" ht="20.100000000000001" customHeight="1">
      <c r="C419" s="34" t="s">
        <v>1603</v>
      </c>
    </row>
    <row r="420" spans="2:3" ht="20.100000000000001" customHeight="1">
      <c r="C420" s="34" t="s">
        <v>1604</v>
      </c>
    </row>
    <row r="421" spans="2:3" ht="20.100000000000001" customHeight="1">
      <c r="C421" s="34" t="s">
        <v>1605</v>
      </c>
    </row>
    <row r="422" spans="2:3" ht="20.100000000000001" customHeight="1">
      <c r="C422" s="34" t="s">
        <v>1606</v>
      </c>
    </row>
    <row r="423" spans="2:3" ht="20.100000000000001" customHeight="1">
      <c r="C423" s="34" t="s">
        <v>1607</v>
      </c>
    </row>
    <row r="424" spans="2:3" ht="20.100000000000001" customHeight="1">
      <c r="C424" s="34" t="s">
        <v>1608</v>
      </c>
    </row>
    <row r="425" spans="2:3" ht="20.100000000000001" customHeight="1">
      <c r="C425" s="34" t="s">
        <v>1609</v>
      </c>
    </row>
    <row r="426" spans="2:3" ht="20.100000000000001" customHeight="1">
      <c r="C426" s="34" t="s">
        <v>1610</v>
      </c>
    </row>
    <row r="427" spans="2:3" ht="20.100000000000001" customHeight="1">
      <c r="C427" s="34" t="s">
        <v>1611</v>
      </c>
    </row>
    <row r="428" spans="2:3" ht="20.100000000000001" customHeight="1">
      <c r="C428" s="34" t="s">
        <v>1612</v>
      </c>
    </row>
    <row r="429" spans="2:3" ht="20.100000000000001" customHeight="1">
      <c r="C429" s="34" t="s">
        <v>1613</v>
      </c>
    </row>
    <row r="430" spans="2:3" ht="20.100000000000001" customHeight="1">
      <c r="C430" s="34" t="s">
        <v>1614</v>
      </c>
    </row>
    <row r="432" spans="2:3" ht="20.100000000000001" customHeight="1">
      <c r="B432" s="35" t="s">
        <v>1295</v>
      </c>
    </row>
    <row r="433" spans="3:3" ht="20.100000000000001" customHeight="1">
      <c r="C433" s="45" t="s">
        <v>1625</v>
      </c>
    </row>
    <row r="434" spans="3:3" ht="20.100000000000001" customHeight="1">
      <c r="C434" s="34" t="s">
        <v>1626</v>
      </c>
    </row>
    <row r="435" spans="3:3" ht="20.100000000000001" customHeight="1">
      <c r="C435" s="36"/>
    </row>
    <row r="436" spans="3:3" ht="20.100000000000001" customHeight="1">
      <c r="C436" s="45" t="s">
        <v>555</v>
      </c>
    </row>
    <row r="437" spans="3:3" ht="20.100000000000001" customHeight="1">
      <c r="C437" s="34" t="s">
        <v>1627</v>
      </c>
    </row>
    <row r="438" spans="3:3" ht="20.100000000000001" customHeight="1">
      <c r="C438" s="34" t="s">
        <v>1628</v>
      </c>
    </row>
    <row r="439" spans="3:3" ht="20.100000000000001" customHeight="1">
      <c r="C439" s="36"/>
    </row>
    <row r="440" spans="3:3" ht="20.100000000000001" customHeight="1">
      <c r="C440" s="45" t="s">
        <v>1629</v>
      </c>
    </row>
    <row r="441" spans="3:3" ht="20.100000000000001" customHeight="1">
      <c r="C441" s="34" t="s">
        <v>1630</v>
      </c>
    </row>
    <row r="442" spans="3:3" ht="20.100000000000001" customHeight="1">
      <c r="C442" s="34" t="s">
        <v>1631</v>
      </c>
    </row>
    <row r="443" spans="3:3" ht="20.100000000000001" customHeight="1">
      <c r="C443" s="34" t="s">
        <v>1632</v>
      </c>
    </row>
    <row r="444" spans="3:3" ht="20.100000000000001" customHeight="1">
      <c r="C444" s="34" t="s">
        <v>1633</v>
      </c>
    </row>
    <row r="445" spans="3:3" ht="20.100000000000001" customHeight="1">
      <c r="C445" s="34" t="s">
        <v>1634</v>
      </c>
    </row>
    <row r="446" spans="3:3" ht="20.100000000000001" customHeight="1">
      <c r="C446" s="34" t="s">
        <v>1635</v>
      </c>
    </row>
    <row r="447" spans="3:3" ht="20.100000000000001" customHeight="1">
      <c r="C447" s="34"/>
    </row>
    <row r="448" spans="3:3" ht="20.100000000000001" customHeight="1">
      <c r="C448" s="45" t="s">
        <v>1636</v>
      </c>
    </row>
    <row r="449" spans="3:3" ht="20.100000000000001" customHeight="1">
      <c r="C449" s="34" t="s">
        <v>1637</v>
      </c>
    </row>
    <row r="450" spans="3:3" ht="20.100000000000001" customHeight="1">
      <c r="C450" s="34"/>
    </row>
    <row r="451" spans="3:3" ht="20.100000000000001" customHeight="1">
      <c r="C451" s="45" t="s">
        <v>1638</v>
      </c>
    </row>
    <row r="452" spans="3:3" ht="20.100000000000001" customHeight="1">
      <c r="C452" s="34" t="s">
        <v>1639</v>
      </c>
    </row>
    <row r="453" spans="3:3" ht="20.100000000000001" customHeight="1">
      <c r="C453" s="34" t="s">
        <v>1640</v>
      </c>
    </row>
    <row r="454" spans="3:3" ht="20.100000000000001" customHeight="1">
      <c r="C454" s="34"/>
    </row>
    <row r="455" spans="3:3" ht="20.100000000000001" customHeight="1">
      <c r="C455" s="45" t="s">
        <v>1641</v>
      </c>
    </row>
    <row r="456" spans="3:3" ht="20.100000000000001" customHeight="1">
      <c r="C456" s="34" t="s">
        <v>1642</v>
      </c>
    </row>
    <row r="457" spans="3:3" ht="20.100000000000001" customHeight="1">
      <c r="C457" s="34"/>
    </row>
    <row r="458" spans="3:3" ht="20.100000000000001" customHeight="1">
      <c r="C458" s="45" t="s">
        <v>1643</v>
      </c>
    </row>
    <row r="459" spans="3:3" ht="20.100000000000001" customHeight="1">
      <c r="C459" s="34" t="s">
        <v>1644</v>
      </c>
    </row>
    <row r="460" spans="3:3" ht="20.100000000000001" customHeight="1">
      <c r="C460" s="34" t="s">
        <v>570</v>
      </c>
    </row>
    <row r="461" spans="3:3" ht="20.100000000000001" customHeight="1">
      <c r="C461" s="34" t="s">
        <v>1645</v>
      </c>
    </row>
    <row r="462" spans="3:3" ht="20.100000000000001" customHeight="1">
      <c r="C462" s="36"/>
    </row>
    <row r="463" spans="3:3" ht="20.100000000000001" customHeight="1">
      <c r="C463" s="45" t="s">
        <v>1646</v>
      </c>
    </row>
    <row r="464" spans="3:3" ht="20.100000000000001" customHeight="1">
      <c r="C464" s="34" t="s">
        <v>1647</v>
      </c>
    </row>
    <row r="465" spans="2:3" ht="20.100000000000001" customHeight="1">
      <c r="C465" s="34" t="s">
        <v>1648</v>
      </c>
    </row>
    <row r="466" spans="2:3" ht="20.100000000000001" customHeight="1">
      <c r="C466" s="34" t="s">
        <v>1649</v>
      </c>
    </row>
    <row r="467" spans="2:3" ht="20.100000000000001" customHeight="1">
      <c r="C467" s="34" t="s">
        <v>1650</v>
      </c>
    </row>
    <row r="468" spans="2:3" ht="20.100000000000001" customHeight="1">
      <c r="C468" s="34" t="s">
        <v>1651</v>
      </c>
    </row>
    <row r="469" spans="2:3" ht="20.100000000000001" customHeight="1">
      <c r="C469" s="34" t="s">
        <v>1652</v>
      </c>
    </row>
    <row r="470" spans="2:3" ht="20.100000000000001" customHeight="1">
      <c r="C470" s="34" t="s">
        <v>1653</v>
      </c>
    </row>
    <row r="471" spans="2:3" ht="20.100000000000001" customHeight="1">
      <c r="C471" s="34" t="s">
        <v>1654</v>
      </c>
    </row>
    <row r="472" spans="2:3" ht="20.100000000000001" customHeight="1">
      <c r="C472" s="34" t="s">
        <v>1655</v>
      </c>
    </row>
    <row r="474" spans="2:3" ht="20.100000000000001" customHeight="1">
      <c r="B474" s="35" t="s">
        <v>1296</v>
      </c>
    </row>
    <row r="475" spans="2:3" ht="20.100000000000001" customHeight="1">
      <c r="C475" s="45" t="s">
        <v>1618</v>
      </c>
    </row>
    <row r="476" spans="2:3" ht="20.100000000000001" customHeight="1">
      <c r="C476" s="34" t="s">
        <v>1619</v>
      </c>
    </row>
    <row r="477" spans="2:3" ht="20.100000000000001" customHeight="1">
      <c r="C477" s="34" t="s">
        <v>1620</v>
      </c>
    </row>
    <row r="478" spans="2:3" ht="20.100000000000001" customHeight="1">
      <c r="C478" s="34" t="s">
        <v>1621</v>
      </c>
    </row>
    <row r="479" spans="2:3" ht="20.100000000000001" customHeight="1">
      <c r="C479" s="36"/>
    </row>
    <row r="480" spans="2:3" ht="20.100000000000001" customHeight="1">
      <c r="C480" s="45" t="s">
        <v>1622</v>
      </c>
    </row>
    <row r="481" spans="2:3" ht="20.100000000000001" customHeight="1">
      <c r="C481" s="34" t="s">
        <v>1623</v>
      </c>
    </row>
    <row r="482" spans="2:3" ht="20.100000000000001" customHeight="1">
      <c r="C482" s="32"/>
    </row>
    <row r="483" spans="2:3" ht="20.100000000000001" customHeight="1">
      <c r="B483" s="35" t="s">
        <v>1749</v>
      </c>
    </row>
    <row r="484" spans="2:3" ht="20.100000000000001" customHeight="1">
      <c r="C484" s="45" t="s">
        <v>1750</v>
      </c>
    </row>
    <row r="485" spans="2:3" ht="20.100000000000001" customHeight="1">
      <c r="C485" s="34"/>
    </row>
    <row r="486" spans="2:3" ht="20.100000000000001" customHeight="1">
      <c r="C486" s="45" t="s">
        <v>1751</v>
      </c>
    </row>
    <row r="487" spans="2:3" ht="20.100000000000001" customHeight="1">
      <c r="C487" s="54" t="s">
        <v>1752</v>
      </c>
    </row>
    <row r="488" spans="2:3" ht="20.100000000000001" customHeight="1">
      <c r="C488" s="54"/>
    </row>
    <row r="489" spans="2:3" ht="20.100000000000001" customHeight="1">
      <c r="C489" s="45" t="s">
        <v>1753</v>
      </c>
    </row>
    <row r="490" spans="2:3" ht="20.100000000000001" customHeight="1">
      <c r="C490" s="34" t="s">
        <v>1212</v>
      </c>
    </row>
    <row r="491" spans="2:3" ht="20.100000000000001" customHeight="1">
      <c r="C491" s="69" t="s">
        <v>1773</v>
      </c>
    </row>
  </sheetData>
  <phoneticPr fontId="1" type="noConversion"/>
  <hyperlinks>
    <hyperlink ref="D1" location="_5월_근무일지" display="5월 근무일지"/>
    <hyperlink ref="E1" location="_5월_근무달력" display="5월 근무 달력"/>
    <hyperlink ref="F1" location="_5월_일자별_세부내용" display="5월 일자별 세부내용"/>
    <hyperlink ref="F17" location="_18.5.2" display="_18.5.2"/>
    <hyperlink ref="G17" location="_18.5.3" display="_18.5.3"/>
    <hyperlink ref="H17" location="_18.5.4" display="_18.5.4"/>
    <hyperlink ref="E22" location="_18.5.8" display="_18.5.8"/>
    <hyperlink ref="F22" location="_18.5.9" display="_18.5.9"/>
    <hyperlink ref="G22" location="_18.5.10" display="_18.5.10"/>
    <hyperlink ref="H22" location="_18.5.11" display="_18.5.11"/>
    <hyperlink ref="D27" location="_18.5.14" display="_18.5.14"/>
    <hyperlink ref="E27" location="_18.5.15___18.5.16" display="_18.5.15___18.5.16"/>
    <hyperlink ref="F27" location="_18.5.15___18.5.16" display="_18.5.15___18.5.16"/>
    <hyperlink ref="G27" location="_18.5.17" display="_18.5.17"/>
    <hyperlink ref="H27" location="_18.5.18" display="_18.5.18"/>
    <hyperlink ref="C1" location="개요!A1" display="개요"/>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O54"/>
  <sheetViews>
    <sheetView showGridLines="0" tabSelected="1" topLeftCell="A22" zoomScaleNormal="100" workbookViewId="0">
      <selection activeCell="O30" sqref="O30"/>
    </sheetView>
  </sheetViews>
  <sheetFormatPr defaultRowHeight="13.5"/>
  <cols>
    <col min="1" max="1" width="2.625" style="1" customWidth="1"/>
    <col min="2" max="3" width="5.625" style="1" bestFit="1" customWidth="1"/>
    <col min="4" max="7" width="4.375" style="1" bestFit="1" customWidth="1"/>
    <col min="8" max="8" width="7.5" style="1" bestFit="1" customWidth="1"/>
    <col min="9" max="9" width="9" style="1"/>
    <col min="10" max="41" width="9.625" style="1" customWidth="1"/>
    <col min="42" max="16384" width="9" style="1"/>
  </cols>
  <sheetData>
    <row r="1" spans="2:41">
      <c r="B1" s="1" t="s">
        <v>56</v>
      </c>
    </row>
    <row r="2" spans="2:41">
      <c r="B2" s="70" t="s">
        <v>38</v>
      </c>
      <c r="C2" s="70" t="s">
        <v>39</v>
      </c>
      <c r="D2" s="70" t="s">
        <v>40</v>
      </c>
      <c r="E2" s="70" t="s">
        <v>41</v>
      </c>
      <c r="F2" s="70" t="s">
        <v>42</v>
      </c>
      <c r="G2" s="70" t="s">
        <v>43</v>
      </c>
      <c r="H2" s="70" t="s">
        <v>44</v>
      </c>
      <c r="I2" s="74"/>
      <c r="J2" s="12" t="s">
        <v>45</v>
      </c>
      <c r="K2" s="12" t="s">
        <v>46</v>
      </c>
      <c r="L2" s="12"/>
      <c r="M2" s="12"/>
      <c r="N2" s="12"/>
      <c r="O2" s="12"/>
      <c r="P2" s="12" t="s">
        <v>47</v>
      </c>
      <c r="Q2" s="12" t="s">
        <v>47</v>
      </c>
      <c r="R2" s="12"/>
      <c r="S2" s="12"/>
      <c r="T2" s="12"/>
      <c r="U2" s="13"/>
      <c r="V2" s="13"/>
      <c r="W2" s="13" t="s">
        <v>47</v>
      </c>
      <c r="X2" s="13" t="s">
        <v>47</v>
      </c>
      <c r="Y2" s="12"/>
      <c r="Z2" s="12"/>
      <c r="AA2" s="12"/>
      <c r="AB2" s="13"/>
      <c r="AC2" s="13"/>
      <c r="AD2" s="13" t="s">
        <v>47</v>
      </c>
      <c r="AE2" s="13" t="s">
        <v>47</v>
      </c>
      <c r="AF2" s="13"/>
      <c r="AG2" s="12"/>
      <c r="AH2" s="12"/>
      <c r="AI2" s="13"/>
      <c r="AJ2" s="13"/>
      <c r="AK2" s="13" t="s">
        <v>47</v>
      </c>
      <c r="AL2" s="13" t="s">
        <v>47</v>
      </c>
      <c r="AM2" s="13"/>
      <c r="AN2" s="12"/>
      <c r="AO2" s="12"/>
    </row>
    <row r="3" spans="2:41">
      <c r="B3" s="70"/>
      <c r="C3" s="70"/>
      <c r="D3" s="70"/>
      <c r="E3" s="70"/>
      <c r="F3" s="70"/>
      <c r="G3" s="70"/>
      <c r="H3" s="70"/>
      <c r="I3" s="74"/>
      <c r="J3" s="12" t="s">
        <v>48</v>
      </c>
      <c r="K3" s="12">
        <v>1</v>
      </c>
      <c r="L3" s="12">
        <v>2</v>
      </c>
      <c r="M3" s="12">
        <v>3</v>
      </c>
      <c r="N3" s="12">
        <v>4</v>
      </c>
      <c r="O3" s="12">
        <v>5</v>
      </c>
      <c r="P3" s="12">
        <v>6</v>
      </c>
      <c r="Q3" s="12">
        <v>7</v>
      </c>
      <c r="R3" s="12">
        <v>8</v>
      </c>
      <c r="S3" s="12">
        <v>9</v>
      </c>
      <c r="T3" s="12">
        <v>10</v>
      </c>
      <c r="U3" s="12">
        <v>11</v>
      </c>
      <c r="V3" s="12">
        <v>12</v>
      </c>
      <c r="W3" s="12">
        <v>13</v>
      </c>
      <c r="X3" s="12">
        <v>14</v>
      </c>
      <c r="Y3" s="12">
        <v>15</v>
      </c>
      <c r="Z3" s="12">
        <v>16</v>
      </c>
      <c r="AA3" s="12">
        <v>17</v>
      </c>
      <c r="AB3" s="12">
        <v>18</v>
      </c>
      <c r="AC3" s="12">
        <v>19</v>
      </c>
      <c r="AD3" s="12">
        <v>20</v>
      </c>
      <c r="AE3" s="12">
        <v>21</v>
      </c>
      <c r="AF3" s="12">
        <v>22</v>
      </c>
      <c r="AG3" s="12">
        <v>23</v>
      </c>
      <c r="AH3" s="12">
        <v>24</v>
      </c>
      <c r="AI3" s="12">
        <v>25</v>
      </c>
      <c r="AJ3" s="12">
        <v>26</v>
      </c>
      <c r="AK3" s="12">
        <v>27</v>
      </c>
      <c r="AL3" s="12">
        <v>28</v>
      </c>
      <c r="AM3" s="12">
        <v>29</v>
      </c>
      <c r="AN3" s="12">
        <v>30</v>
      </c>
      <c r="AO3" s="12">
        <v>31</v>
      </c>
    </row>
    <row r="4" spans="2:41">
      <c r="B4" s="70"/>
      <c r="C4" s="70"/>
      <c r="D4" s="70"/>
      <c r="E4" s="70"/>
      <c r="F4" s="70"/>
      <c r="G4" s="70"/>
      <c r="H4" s="70"/>
      <c r="I4" s="74"/>
      <c r="J4" s="14" t="s">
        <v>49</v>
      </c>
      <c r="K4" s="15" t="s">
        <v>2</v>
      </c>
      <c r="L4" s="16" t="s">
        <v>4</v>
      </c>
      <c r="M4" s="16" t="s">
        <v>6</v>
      </c>
      <c r="N4" s="16" t="s">
        <v>8</v>
      </c>
      <c r="O4" s="17" t="s">
        <v>10</v>
      </c>
      <c r="P4" s="18" t="s">
        <v>12</v>
      </c>
      <c r="Q4" s="18" t="s">
        <v>0</v>
      </c>
      <c r="R4" s="17" t="s">
        <v>2</v>
      </c>
      <c r="S4" s="17" t="s">
        <v>4</v>
      </c>
      <c r="T4" s="17" t="s">
        <v>6</v>
      </c>
      <c r="U4" s="17" t="s">
        <v>8</v>
      </c>
      <c r="V4" s="17" t="s">
        <v>10</v>
      </c>
      <c r="W4" s="18" t="s">
        <v>12</v>
      </c>
      <c r="X4" s="18" t="s">
        <v>0</v>
      </c>
      <c r="Y4" s="17" t="s">
        <v>2</v>
      </c>
      <c r="Z4" s="17" t="s">
        <v>4</v>
      </c>
      <c r="AA4" s="17" t="s">
        <v>6</v>
      </c>
      <c r="AB4" s="17" t="s">
        <v>8</v>
      </c>
      <c r="AC4" s="17" t="s">
        <v>10</v>
      </c>
      <c r="AD4" s="18" t="s">
        <v>12</v>
      </c>
      <c r="AE4" s="18" t="s">
        <v>0</v>
      </c>
      <c r="AF4" s="17" t="s">
        <v>2</v>
      </c>
      <c r="AG4" s="17" t="s">
        <v>4</v>
      </c>
      <c r="AH4" s="17" t="s">
        <v>6</v>
      </c>
      <c r="AI4" s="17" t="s">
        <v>8</v>
      </c>
      <c r="AJ4" s="17" t="s">
        <v>10</v>
      </c>
      <c r="AK4" s="18" t="s">
        <v>12</v>
      </c>
      <c r="AL4" s="18" t="s">
        <v>0</v>
      </c>
      <c r="AM4" s="16" t="s">
        <v>2</v>
      </c>
      <c r="AN4" s="16" t="s">
        <v>4</v>
      </c>
      <c r="AO4" s="16" t="s">
        <v>6</v>
      </c>
    </row>
    <row r="5" spans="2:41">
      <c r="B5" s="72" t="s">
        <v>50</v>
      </c>
      <c r="C5" s="72" t="s">
        <v>51</v>
      </c>
      <c r="D5" s="72">
        <f>COUNTIFS(K8:AN8,"연차")</f>
        <v>14</v>
      </c>
      <c r="E5" s="72">
        <f>COUNTIFS(K8:AN8,"전반")+COUNTIFS(K8:AN8,"후반")</f>
        <v>0</v>
      </c>
      <c r="F5" s="72">
        <f>COUNTIF(K9:AN9, "지각1")+COUNTIF(K9:AN9,"지각2")</f>
        <v>0</v>
      </c>
      <c r="G5" s="72">
        <f>COUNTIFS(K8:AN8,"휴근1")*0.5+COUNTIFS(K8:AN8,"휴근2")</f>
        <v>0</v>
      </c>
      <c r="H5" s="73">
        <f>SUM(K7:AN7)</f>
        <v>3.4451388888888888</v>
      </c>
      <c r="I5" s="72"/>
      <c r="J5" s="14" t="s">
        <v>17</v>
      </c>
      <c r="K5" s="14"/>
      <c r="L5" s="14"/>
      <c r="M5" s="14"/>
      <c r="N5" s="14"/>
      <c r="O5" s="14"/>
      <c r="P5" s="14"/>
      <c r="Q5" s="14"/>
      <c r="R5" s="14"/>
      <c r="S5" s="14"/>
      <c r="T5" s="14"/>
      <c r="U5" s="14"/>
      <c r="V5" s="14"/>
      <c r="W5" s="14"/>
      <c r="X5" s="14"/>
      <c r="Y5" s="14"/>
      <c r="Z5" s="14"/>
      <c r="AA5" s="14"/>
      <c r="AB5" s="14"/>
      <c r="AC5" s="14"/>
      <c r="AD5" s="14"/>
      <c r="AE5" s="14"/>
      <c r="AF5" s="19">
        <v>0.40625</v>
      </c>
      <c r="AG5" s="19">
        <v>0.40625</v>
      </c>
      <c r="AH5" s="19">
        <v>0.40972222222222227</v>
      </c>
      <c r="AI5" s="19">
        <v>0.41666666666666669</v>
      </c>
      <c r="AJ5" s="19">
        <v>0.41666666666666669</v>
      </c>
      <c r="AK5" s="14"/>
      <c r="AL5" s="14"/>
      <c r="AM5" s="19">
        <v>0.41597222222222219</v>
      </c>
      <c r="AN5" s="19">
        <v>0.40972222222222227</v>
      </c>
      <c r="AO5" s="19">
        <v>0.41666666666666669</v>
      </c>
    </row>
    <row r="6" spans="2:41">
      <c r="B6" s="72"/>
      <c r="C6" s="72"/>
      <c r="D6" s="72"/>
      <c r="E6" s="72"/>
      <c r="F6" s="72"/>
      <c r="G6" s="72"/>
      <c r="H6" s="73"/>
      <c r="I6" s="72"/>
      <c r="J6" s="14" t="s">
        <v>19</v>
      </c>
      <c r="K6" s="14"/>
      <c r="L6" s="14"/>
      <c r="M6" s="14"/>
      <c r="N6" s="14"/>
      <c r="O6" s="14"/>
      <c r="P6" s="14"/>
      <c r="Q6" s="14"/>
      <c r="R6" s="14"/>
      <c r="S6" s="14"/>
      <c r="T6" s="14"/>
      <c r="U6" s="14"/>
      <c r="V6" s="14"/>
      <c r="W6" s="14"/>
      <c r="X6" s="14"/>
      <c r="Y6" s="14"/>
      <c r="Z6" s="14"/>
      <c r="AA6" s="14"/>
      <c r="AB6" s="14"/>
      <c r="AC6" s="14"/>
      <c r="AD6" s="14"/>
      <c r="AE6" s="14"/>
      <c r="AF6" s="19">
        <v>0.83333333333333337</v>
      </c>
      <c r="AG6" s="19">
        <v>0.92361111111111116</v>
      </c>
      <c r="AH6" s="19">
        <v>0.95138888888888884</v>
      </c>
      <c r="AI6" s="19">
        <v>0.875</v>
      </c>
      <c r="AJ6" s="19">
        <v>0.83333333333333337</v>
      </c>
      <c r="AK6" s="14"/>
      <c r="AL6" s="14"/>
      <c r="AM6" s="19">
        <v>0.97222222222222221</v>
      </c>
      <c r="AN6" s="19">
        <v>0.9375</v>
      </c>
      <c r="AO6" s="19">
        <v>0.95138888888888884</v>
      </c>
    </row>
    <row r="7" spans="2:41">
      <c r="B7" s="72"/>
      <c r="C7" s="72"/>
      <c r="D7" s="72"/>
      <c r="E7" s="72"/>
      <c r="F7" s="72"/>
      <c r="G7" s="72"/>
      <c r="H7" s="73"/>
      <c r="I7" s="72"/>
      <c r="J7" s="12" t="s">
        <v>14</v>
      </c>
      <c r="K7" s="20">
        <f>IF(K6&gt;=K5,K6-K5,K6-K5+TIME(12,0,0)*2)</f>
        <v>0</v>
      </c>
      <c r="L7" s="20">
        <f t="shared" ref="L7:AO7" si="0">IF(L6&gt;=L5,L6-L5,L6-L5+TIME(12,0,0)*2)</f>
        <v>0</v>
      </c>
      <c r="M7" s="20">
        <f t="shared" si="0"/>
        <v>0</v>
      </c>
      <c r="N7" s="20">
        <f t="shared" si="0"/>
        <v>0</v>
      </c>
      <c r="O7" s="20">
        <f t="shared" si="0"/>
        <v>0</v>
      </c>
      <c r="P7" s="20">
        <f t="shared" si="0"/>
        <v>0</v>
      </c>
      <c r="Q7" s="20">
        <f t="shared" si="0"/>
        <v>0</v>
      </c>
      <c r="R7" s="20">
        <f t="shared" si="0"/>
        <v>0</v>
      </c>
      <c r="S7" s="20">
        <f t="shared" si="0"/>
        <v>0</v>
      </c>
      <c r="T7" s="20">
        <f t="shared" si="0"/>
        <v>0</v>
      </c>
      <c r="U7" s="20">
        <f t="shared" si="0"/>
        <v>0</v>
      </c>
      <c r="V7" s="20">
        <f t="shared" si="0"/>
        <v>0</v>
      </c>
      <c r="W7" s="20">
        <f t="shared" si="0"/>
        <v>0</v>
      </c>
      <c r="X7" s="20">
        <f t="shared" si="0"/>
        <v>0</v>
      </c>
      <c r="Y7" s="20">
        <f t="shared" si="0"/>
        <v>0</v>
      </c>
      <c r="Z7" s="20">
        <f t="shared" si="0"/>
        <v>0</v>
      </c>
      <c r="AA7" s="20">
        <f t="shared" si="0"/>
        <v>0</v>
      </c>
      <c r="AB7" s="20">
        <f t="shared" si="0"/>
        <v>0</v>
      </c>
      <c r="AC7" s="20">
        <f t="shared" si="0"/>
        <v>0</v>
      </c>
      <c r="AD7" s="20">
        <f t="shared" si="0"/>
        <v>0</v>
      </c>
      <c r="AE7" s="20">
        <f t="shared" si="0"/>
        <v>0</v>
      </c>
      <c r="AF7" s="20">
        <f t="shared" si="0"/>
        <v>0.42708333333333337</v>
      </c>
      <c r="AG7" s="20">
        <f t="shared" si="0"/>
        <v>0.51736111111111116</v>
      </c>
      <c r="AH7" s="20">
        <f t="shared" si="0"/>
        <v>0.54166666666666652</v>
      </c>
      <c r="AI7" s="20">
        <f t="shared" si="0"/>
        <v>0.45833333333333331</v>
      </c>
      <c r="AJ7" s="20">
        <f t="shared" si="0"/>
        <v>0.41666666666666669</v>
      </c>
      <c r="AK7" s="20">
        <f t="shared" si="0"/>
        <v>0</v>
      </c>
      <c r="AL7" s="20">
        <f t="shared" si="0"/>
        <v>0</v>
      </c>
      <c r="AM7" s="20">
        <f t="shared" si="0"/>
        <v>0.55625000000000002</v>
      </c>
      <c r="AN7" s="20">
        <f t="shared" si="0"/>
        <v>0.52777777777777768</v>
      </c>
      <c r="AO7" s="20">
        <f t="shared" si="0"/>
        <v>0.5347222222222221</v>
      </c>
    </row>
    <row r="8" spans="2:41">
      <c r="B8" s="72"/>
      <c r="C8" s="72"/>
      <c r="D8" s="72"/>
      <c r="E8" s="72"/>
      <c r="F8" s="72"/>
      <c r="G8" s="72"/>
      <c r="H8" s="73"/>
      <c r="I8" s="72"/>
      <c r="J8" s="13" t="s">
        <v>52</v>
      </c>
      <c r="K8" s="13" t="str">
        <f>IF(K$2&lt;&gt;"",IF(K5="","",IF(K7&gt;=TIME(8,0,0),"휴근2",IF(K7&gt;=TIME(4,0,0),"휴근1",""))),IF(K6="","연차",IF(K5&gt;K6,"",IF(K6&lt;TIME(16,0,0),"후반",IF(K5&gt;TIME(13,0,0),"전반","")))))</f>
        <v/>
      </c>
      <c r="L8" s="13" t="str">
        <f t="shared" ref="L8:AO8" si="1">IF(L$2&lt;&gt;"",IF(L5="","",IF(L7&gt;=TIME(8,0,0),"휴근2",IF(L7&gt;=TIME(4,0,0),"휴근1",""))),IF(L6="","연차",IF(L5&gt;L6,"",IF(L6&lt;TIME(16,0,0),"후반",IF(L5&gt;TIME(13,0,0),"전반","")))))</f>
        <v>연차</v>
      </c>
      <c r="M8" s="13" t="str">
        <f t="shared" si="1"/>
        <v>연차</v>
      </c>
      <c r="N8" s="13" t="str">
        <f t="shared" si="1"/>
        <v>연차</v>
      </c>
      <c r="O8" s="13" t="str">
        <f t="shared" si="1"/>
        <v>연차</v>
      </c>
      <c r="P8" s="13" t="str">
        <f t="shared" si="1"/>
        <v/>
      </c>
      <c r="Q8" s="13" t="str">
        <f t="shared" si="1"/>
        <v/>
      </c>
      <c r="R8" s="13" t="str">
        <f t="shared" si="1"/>
        <v>연차</v>
      </c>
      <c r="S8" s="13" t="str">
        <f t="shared" si="1"/>
        <v>연차</v>
      </c>
      <c r="T8" s="13" t="str">
        <f t="shared" si="1"/>
        <v>연차</v>
      </c>
      <c r="U8" s="13" t="str">
        <f t="shared" si="1"/>
        <v>연차</v>
      </c>
      <c r="V8" s="13" t="str">
        <f t="shared" si="1"/>
        <v>연차</v>
      </c>
      <c r="W8" s="13" t="str">
        <f t="shared" si="1"/>
        <v/>
      </c>
      <c r="X8" s="13" t="str">
        <f t="shared" si="1"/>
        <v/>
      </c>
      <c r="Y8" s="13" t="str">
        <f t="shared" si="1"/>
        <v>연차</v>
      </c>
      <c r="Z8" s="13" t="str">
        <f t="shared" si="1"/>
        <v>연차</v>
      </c>
      <c r="AA8" s="13" t="str">
        <f t="shared" si="1"/>
        <v>연차</v>
      </c>
      <c r="AB8" s="13" t="str">
        <f t="shared" si="1"/>
        <v>연차</v>
      </c>
      <c r="AC8" s="13" t="str">
        <f t="shared" si="1"/>
        <v>연차</v>
      </c>
      <c r="AD8" s="13" t="str">
        <f t="shared" si="1"/>
        <v/>
      </c>
      <c r="AE8" s="13" t="str">
        <f t="shared" si="1"/>
        <v/>
      </c>
      <c r="AF8" s="13" t="str">
        <f t="shared" si="1"/>
        <v/>
      </c>
      <c r="AG8" s="13" t="str">
        <f t="shared" si="1"/>
        <v/>
      </c>
      <c r="AH8" s="13" t="str">
        <f t="shared" si="1"/>
        <v/>
      </c>
      <c r="AI8" s="13" t="str">
        <f t="shared" si="1"/>
        <v/>
      </c>
      <c r="AJ8" s="13" t="str">
        <f t="shared" si="1"/>
        <v/>
      </c>
      <c r="AK8" s="13" t="str">
        <f t="shared" si="1"/>
        <v/>
      </c>
      <c r="AL8" s="13" t="str">
        <f t="shared" si="1"/>
        <v/>
      </c>
      <c r="AM8" s="13" t="str">
        <f t="shared" si="1"/>
        <v/>
      </c>
      <c r="AN8" s="13" t="str">
        <f t="shared" si="1"/>
        <v/>
      </c>
      <c r="AO8" s="13" t="str">
        <f t="shared" si="1"/>
        <v/>
      </c>
    </row>
    <row r="9" spans="2:41">
      <c r="B9" s="72"/>
      <c r="C9" s="72"/>
      <c r="D9" s="72"/>
      <c r="E9" s="72"/>
      <c r="F9" s="72"/>
      <c r="G9" s="72"/>
      <c r="H9" s="73"/>
      <c r="I9" s="72"/>
      <c r="J9" s="13" t="s">
        <v>42</v>
      </c>
      <c r="K9" s="13" t="str">
        <f>IF(OR(K8="",K8="전반",K8="연차"),IF(AND(K5&gt;TIME(10,0,0),K5&lt;=TIME(11,0,0)),"지각1",IF(AND(K5&gt;TIME(11,0,0),K5&lt;=TIME(13,0,0)),"지각2","")),"")</f>
        <v/>
      </c>
      <c r="L9" s="13" t="str">
        <f t="shared" ref="L9:AO9" si="2">IF(OR(L8="",L8="전반",L8="연차"),IF(AND(L5&gt;TIME(10,0,0),L5&lt;=TIME(11,0,0)),"지각1",IF(AND(L5&gt;TIME(11,0,0),L5&lt;=TIME(13,0,0)),"지각2","")),"")</f>
        <v/>
      </c>
      <c r="M9" s="13" t="str">
        <f t="shared" si="2"/>
        <v/>
      </c>
      <c r="N9" s="13" t="str">
        <f t="shared" si="2"/>
        <v/>
      </c>
      <c r="O9" s="13" t="str">
        <f t="shared" si="2"/>
        <v/>
      </c>
      <c r="P9" s="13" t="str">
        <f t="shared" si="2"/>
        <v/>
      </c>
      <c r="Q9" s="13" t="str">
        <f t="shared" si="2"/>
        <v/>
      </c>
      <c r="R9" s="13" t="str">
        <f t="shared" si="2"/>
        <v/>
      </c>
      <c r="S9" s="13" t="str">
        <f t="shared" si="2"/>
        <v/>
      </c>
      <c r="T9" s="13" t="str">
        <f t="shared" si="2"/>
        <v/>
      </c>
      <c r="U9" s="13" t="str">
        <f t="shared" si="2"/>
        <v/>
      </c>
      <c r="V9" s="13" t="str">
        <f t="shared" si="2"/>
        <v/>
      </c>
      <c r="W9" s="13" t="str">
        <f t="shared" si="2"/>
        <v/>
      </c>
      <c r="X9" s="13" t="str">
        <f t="shared" si="2"/>
        <v/>
      </c>
      <c r="Y9" s="13" t="str">
        <f t="shared" si="2"/>
        <v/>
      </c>
      <c r="Z9" s="13" t="str">
        <f t="shared" si="2"/>
        <v/>
      </c>
      <c r="AA9" s="13" t="str">
        <f t="shared" si="2"/>
        <v/>
      </c>
      <c r="AB9" s="13" t="str">
        <f t="shared" si="2"/>
        <v/>
      </c>
      <c r="AC9" s="13" t="str">
        <f t="shared" si="2"/>
        <v/>
      </c>
      <c r="AD9" s="13" t="str">
        <f t="shared" si="2"/>
        <v/>
      </c>
      <c r="AE9" s="13" t="str">
        <f t="shared" si="2"/>
        <v/>
      </c>
      <c r="AF9" s="13" t="str">
        <f t="shared" si="2"/>
        <v/>
      </c>
      <c r="AG9" s="13" t="str">
        <f t="shared" si="2"/>
        <v/>
      </c>
      <c r="AH9" s="13" t="str">
        <f t="shared" si="2"/>
        <v/>
      </c>
      <c r="AI9" s="13" t="str">
        <f t="shared" si="2"/>
        <v/>
      </c>
      <c r="AJ9" s="13" t="str">
        <f t="shared" si="2"/>
        <v/>
      </c>
      <c r="AK9" s="13" t="str">
        <f t="shared" si="2"/>
        <v/>
      </c>
      <c r="AL9" s="13" t="str">
        <f t="shared" si="2"/>
        <v/>
      </c>
      <c r="AM9" s="13" t="str">
        <f t="shared" si="2"/>
        <v/>
      </c>
      <c r="AN9" s="13" t="str">
        <f t="shared" si="2"/>
        <v/>
      </c>
      <c r="AO9" s="13" t="str">
        <f t="shared" si="2"/>
        <v/>
      </c>
    </row>
    <row r="10" spans="2:41">
      <c r="B10" s="1" t="s">
        <v>57</v>
      </c>
    </row>
    <row r="11" spans="2:41">
      <c r="B11" s="70" t="s">
        <v>38</v>
      </c>
      <c r="C11" s="70" t="s">
        <v>39</v>
      </c>
      <c r="D11" s="70" t="s">
        <v>40</v>
      </c>
      <c r="E11" s="70" t="s">
        <v>41</v>
      </c>
      <c r="F11" s="70" t="s">
        <v>42</v>
      </c>
      <c r="G11" s="70" t="s">
        <v>43</v>
      </c>
      <c r="H11" s="70" t="s">
        <v>44</v>
      </c>
      <c r="I11" s="71"/>
      <c r="J11" s="12" t="s">
        <v>45</v>
      </c>
      <c r="K11" s="12"/>
      <c r="L11" s="12"/>
      <c r="M11" s="13" t="s">
        <v>47</v>
      </c>
      <c r="N11" s="13" t="s">
        <v>47</v>
      </c>
      <c r="O11" s="12"/>
      <c r="P11" s="12"/>
      <c r="Q11" s="12"/>
      <c r="R11" s="12"/>
      <c r="S11" s="12"/>
      <c r="T11" s="13" t="s">
        <v>47</v>
      </c>
      <c r="U11" s="13" t="s">
        <v>47</v>
      </c>
      <c r="V11" s="13"/>
      <c r="W11" s="13"/>
      <c r="X11" s="13"/>
      <c r="Y11" s="12" t="s">
        <v>53</v>
      </c>
      <c r="Z11" s="12" t="s">
        <v>53</v>
      </c>
      <c r="AA11" s="13" t="s">
        <v>47</v>
      </c>
      <c r="AB11" s="13" t="s">
        <v>47</v>
      </c>
      <c r="AC11" s="13"/>
      <c r="AD11" s="13"/>
      <c r="AE11" s="13"/>
      <c r="AF11" s="13"/>
      <c r="AG11" s="12"/>
      <c r="AH11" s="13" t="s">
        <v>47</v>
      </c>
      <c r="AI11" s="13" t="s">
        <v>47</v>
      </c>
      <c r="AJ11" s="13"/>
      <c r="AK11" s="13"/>
      <c r="AL11" s="13"/>
      <c r="AM11" s="27"/>
      <c r="AN11" s="27"/>
      <c r="AO11" s="27"/>
    </row>
    <row r="12" spans="2:41">
      <c r="B12" s="70"/>
      <c r="C12" s="70"/>
      <c r="D12" s="70"/>
      <c r="E12" s="70"/>
      <c r="F12" s="70"/>
      <c r="G12" s="70"/>
      <c r="H12" s="70"/>
      <c r="I12" s="71"/>
      <c r="J12" s="12" t="s">
        <v>48</v>
      </c>
      <c r="K12" s="12">
        <v>1</v>
      </c>
      <c r="L12" s="12">
        <v>2</v>
      </c>
      <c r="M12" s="12">
        <v>3</v>
      </c>
      <c r="N12" s="12">
        <v>4</v>
      </c>
      <c r="O12" s="12">
        <v>5</v>
      </c>
      <c r="P12" s="12">
        <v>6</v>
      </c>
      <c r="Q12" s="12">
        <v>7</v>
      </c>
      <c r="R12" s="12">
        <v>8</v>
      </c>
      <c r="S12" s="12">
        <v>9</v>
      </c>
      <c r="T12" s="12">
        <v>10</v>
      </c>
      <c r="U12" s="12">
        <v>11</v>
      </c>
      <c r="V12" s="12">
        <v>12</v>
      </c>
      <c r="W12" s="12">
        <v>13</v>
      </c>
      <c r="X12" s="12">
        <v>14</v>
      </c>
      <c r="Y12" s="12">
        <v>15</v>
      </c>
      <c r="Z12" s="12">
        <v>16</v>
      </c>
      <c r="AA12" s="12">
        <v>17</v>
      </c>
      <c r="AB12" s="12">
        <v>18</v>
      </c>
      <c r="AC12" s="12">
        <v>19</v>
      </c>
      <c r="AD12" s="12">
        <v>20</v>
      </c>
      <c r="AE12" s="12">
        <v>21</v>
      </c>
      <c r="AF12" s="12">
        <v>22</v>
      </c>
      <c r="AG12" s="12">
        <v>23</v>
      </c>
      <c r="AH12" s="12">
        <v>24</v>
      </c>
      <c r="AI12" s="12">
        <v>25</v>
      </c>
      <c r="AJ12" s="12">
        <v>26</v>
      </c>
      <c r="AK12" s="12">
        <v>27</v>
      </c>
      <c r="AL12" s="12">
        <v>28</v>
      </c>
      <c r="AM12" s="27"/>
      <c r="AN12" s="27"/>
      <c r="AO12" s="27"/>
    </row>
    <row r="13" spans="2:41">
      <c r="B13" s="70"/>
      <c r="C13" s="70"/>
      <c r="D13" s="70"/>
      <c r="E13" s="70"/>
      <c r="F13" s="70"/>
      <c r="G13" s="70"/>
      <c r="H13" s="70"/>
      <c r="I13" s="71"/>
      <c r="J13" s="14" t="s">
        <v>49</v>
      </c>
      <c r="K13" s="16" t="s">
        <v>8</v>
      </c>
      <c r="L13" s="17" t="s">
        <v>10</v>
      </c>
      <c r="M13" s="18" t="s">
        <v>12</v>
      </c>
      <c r="N13" s="18" t="s">
        <v>0</v>
      </c>
      <c r="O13" s="17" t="s">
        <v>2</v>
      </c>
      <c r="P13" s="17" t="s">
        <v>4</v>
      </c>
      <c r="Q13" s="17" t="s">
        <v>6</v>
      </c>
      <c r="R13" s="17" t="s">
        <v>8</v>
      </c>
      <c r="S13" s="17" t="s">
        <v>10</v>
      </c>
      <c r="T13" s="18" t="s">
        <v>12</v>
      </c>
      <c r="U13" s="18" t="s">
        <v>0</v>
      </c>
      <c r="V13" s="17" t="s">
        <v>2</v>
      </c>
      <c r="W13" s="17" t="s">
        <v>4</v>
      </c>
      <c r="X13" s="17" t="s">
        <v>6</v>
      </c>
      <c r="Y13" s="18" t="s">
        <v>8</v>
      </c>
      <c r="Z13" s="18" t="s">
        <v>10</v>
      </c>
      <c r="AA13" s="18" t="s">
        <v>12</v>
      </c>
      <c r="AB13" s="18" t="s">
        <v>0</v>
      </c>
      <c r="AC13" s="17" t="s">
        <v>2</v>
      </c>
      <c r="AD13" s="17" t="s">
        <v>4</v>
      </c>
      <c r="AE13" s="17" t="s">
        <v>6</v>
      </c>
      <c r="AF13" s="17" t="s">
        <v>8</v>
      </c>
      <c r="AG13" s="17" t="s">
        <v>10</v>
      </c>
      <c r="AH13" s="18" t="s">
        <v>12</v>
      </c>
      <c r="AI13" s="18" t="s">
        <v>0</v>
      </c>
      <c r="AJ13" s="17" t="s">
        <v>2</v>
      </c>
      <c r="AK13" s="17" t="s">
        <v>4</v>
      </c>
      <c r="AL13" s="17" t="s">
        <v>6</v>
      </c>
      <c r="AM13" s="27"/>
      <c r="AN13" s="27"/>
      <c r="AO13" s="27"/>
    </row>
    <row r="14" spans="2:41">
      <c r="B14" s="72" t="s">
        <v>50</v>
      </c>
      <c r="C14" s="72" t="s">
        <v>51</v>
      </c>
      <c r="D14" s="72">
        <f>COUNTIFS(K17:AL17,"연차")</f>
        <v>0</v>
      </c>
      <c r="E14" s="72">
        <f>COUNTIFS(K17:AL17,"전반")+COUNTIFS(K17:AL17,"후반")</f>
        <v>0</v>
      </c>
      <c r="F14" s="72">
        <f>COUNTIF(K18:AL18, "지각1")+COUNTIF(K18:AL18,"지각2")</f>
        <v>3</v>
      </c>
      <c r="G14" s="72">
        <f>COUNTIFS(K17:AL17,"휴근1")*0.5+COUNTIFS(K17:AL17,"휴근2")</f>
        <v>1</v>
      </c>
      <c r="H14" s="73">
        <f>SUM(K16:AL16)</f>
        <v>10.6</v>
      </c>
      <c r="I14" s="72"/>
      <c r="J14" s="21" t="s">
        <v>17</v>
      </c>
      <c r="K14" s="63">
        <v>0.41666666666666669</v>
      </c>
      <c r="L14" s="63">
        <v>0.41250000000000003</v>
      </c>
      <c r="M14" s="63"/>
      <c r="N14" s="63"/>
      <c r="O14" s="63">
        <v>0.40972222222222227</v>
      </c>
      <c r="P14" s="63">
        <v>0.40972222222222227</v>
      </c>
      <c r="Q14" s="63">
        <v>0.41319444444444442</v>
      </c>
      <c r="R14" s="63">
        <v>0.41319444444444442</v>
      </c>
      <c r="S14" s="63">
        <v>0.41319444444444442</v>
      </c>
      <c r="T14" s="63"/>
      <c r="U14" s="63">
        <v>0.4465277777777778</v>
      </c>
      <c r="V14" s="63">
        <v>0.44444444444444442</v>
      </c>
      <c r="W14" s="63">
        <v>0.56944444444444442</v>
      </c>
      <c r="X14" s="63">
        <v>0.43055555555555558</v>
      </c>
      <c r="Y14" s="63"/>
      <c r="Z14" s="63"/>
      <c r="AA14" s="63"/>
      <c r="AB14" s="63"/>
      <c r="AC14" s="63">
        <v>0.4069444444444445</v>
      </c>
      <c r="AD14" s="63">
        <v>0.47222222222222227</v>
      </c>
      <c r="AE14" s="63">
        <v>0.40763888888888888</v>
      </c>
      <c r="AF14" s="63">
        <v>0.41597222222222219</v>
      </c>
      <c r="AG14" s="63">
        <v>0.41597222222222219</v>
      </c>
      <c r="AH14" s="63"/>
      <c r="AI14" s="63"/>
      <c r="AJ14" s="63">
        <v>0.41666666666666669</v>
      </c>
      <c r="AK14" s="63">
        <v>0.41666666666666669</v>
      </c>
      <c r="AL14" s="63">
        <v>0.4152777777777778</v>
      </c>
      <c r="AM14" s="27"/>
      <c r="AN14" s="27"/>
      <c r="AO14" s="27"/>
    </row>
    <row r="15" spans="2:41">
      <c r="B15" s="72"/>
      <c r="C15" s="72"/>
      <c r="D15" s="72"/>
      <c r="E15" s="72"/>
      <c r="F15" s="72"/>
      <c r="G15" s="72"/>
      <c r="H15" s="73"/>
      <c r="I15" s="72"/>
      <c r="J15" s="14" t="s">
        <v>19</v>
      </c>
      <c r="K15" s="64">
        <v>0.9375</v>
      </c>
      <c r="L15" s="64">
        <v>0.81944444444444453</v>
      </c>
      <c r="M15" s="64"/>
      <c r="N15" s="64"/>
      <c r="O15" s="64">
        <v>0.97916666666666663</v>
      </c>
      <c r="P15" s="64">
        <v>0.97916666666666663</v>
      </c>
      <c r="Q15" s="64">
        <v>0.83819444444444446</v>
      </c>
      <c r="R15" s="64">
        <v>0.97916666666666663</v>
      </c>
      <c r="S15" s="64">
        <v>0.9375</v>
      </c>
      <c r="T15" s="64"/>
      <c r="U15" s="64">
        <v>9.5138888888888884E-2</v>
      </c>
      <c r="V15" s="64">
        <v>0.16666666666666666</v>
      </c>
      <c r="W15" s="64">
        <v>9.0277777777777776E-2</v>
      </c>
      <c r="X15" s="64">
        <v>0.8125</v>
      </c>
      <c r="Y15" s="64"/>
      <c r="Z15" s="64"/>
      <c r="AA15" s="64"/>
      <c r="AB15" s="64"/>
      <c r="AC15" s="64">
        <v>0.26458333333333334</v>
      </c>
      <c r="AD15" s="64">
        <v>0.8125</v>
      </c>
      <c r="AE15" s="64">
        <v>8.3333333333333329E-2</v>
      </c>
      <c r="AF15" s="64">
        <v>0.94444444444444453</v>
      </c>
      <c r="AG15" s="64">
        <v>1.0416666666666666E-2</v>
      </c>
      <c r="AH15" s="64"/>
      <c r="AI15" s="64"/>
      <c r="AJ15" s="64">
        <v>3.472222222222222E-3</v>
      </c>
      <c r="AK15" s="64">
        <v>0.8125</v>
      </c>
      <c r="AL15" s="64">
        <v>0.18055555555555555</v>
      </c>
      <c r="AM15" s="27"/>
      <c r="AN15" s="27"/>
      <c r="AO15" s="27"/>
    </row>
    <row r="16" spans="2:41">
      <c r="B16" s="72"/>
      <c r="C16" s="72"/>
      <c r="D16" s="72"/>
      <c r="E16" s="72"/>
      <c r="F16" s="72"/>
      <c r="G16" s="72"/>
      <c r="H16" s="73"/>
      <c r="I16" s="72"/>
      <c r="J16" s="12" t="s">
        <v>14</v>
      </c>
      <c r="K16" s="20">
        <f>IF(K15&gt;=K14,K15-K14,K15-K14+TIME(12,0,0)*2)</f>
        <v>0.52083333333333326</v>
      </c>
      <c r="L16" s="20">
        <f t="shared" ref="L16:AL16" si="3">IF(L15&gt;=L14,L15-L14,L15-L14+TIME(12,0,0)*2)</f>
        <v>0.4069444444444445</v>
      </c>
      <c r="M16" s="20">
        <f t="shared" si="3"/>
        <v>0</v>
      </c>
      <c r="N16" s="20">
        <f t="shared" si="3"/>
        <v>0</v>
      </c>
      <c r="O16" s="20">
        <f t="shared" si="3"/>
        <v>0.56944444444444442</v>
      </c>
      <c r="P16" s="20">
        <f t="shared" si="3"/>
        <v>0.56944444444444442</v>
      </c>
      <c r="Q16" s="20">
        <f t="shared" si="3"/>
        <v>0.42500000000000004</v>
      </c>
      <c r="R16" s="20">
        <f t="shared" si="3"/>
        <v>0.56597222222222221</v>
      </c>
      <c r="S16" s="20">
        <f t="shared" si="3"/>
        <v>0.52430555555555558</v>
      </c>
      <c r="T16" s="20">
        <f t="shared" si="3"/>
        <v>0</v>
      </c>
      <c r="U16" s="20">
        <f t="shared" si="3"/>
        <v>0.64861111111111103</v>
      </c>
      <c r="V16" s="20">
        <f t="shared" si="3"/>
        <v>0.72222222222222221</v>
      </c>
      <c r="W16" s="20">
        <f t="shared" si="3"/>
        <v>0.52083333333333337</v>
      </c>
      <c r="X16" s="20">
        <f t="shared" si="3"/>
        <v>0.38194444444444442</v>
      </c>
      <c r="Y16" s="20">
        <f t="shared" si="3"/>
        <v>0</v>
      </c>
      <c r="Z16" s="20">
        <f t="shared" si="3"/>
        <v>0</v>
      </c>
      <c r="AA16" s="20">
        <f t="shared" si="3"/>
        <v>0</v>
      </c>
      <c r="AB16" s="20">
        <f t="shared" si="3"/>
        <v>0</v>
      </c>
      <c r="AC16" s="20">
        <f t="shared" si="3"/>
        <v>0.85763888888888884</v>
      </c>
      <c r="AD16" s="20">
        <f t="shared" si="3"/>
        <v>0.34027777777777773</v>
      </c>
      <c r="AE16" s="20">
        <f t="shared" si="3"/>
        <v>0.67569444444444438</v>
      </c>
      <c r="AF16" s="20">
        <f t="shared" si="3"/>
        <v>0.52847222222222234</v>
      </c>
      <c r="AG16" s="20">
        <f t="shared" si="3"/>
        <v>0.59444444444444455</v>
      </c>
      <c r="AH16" s="20">
        <f t="shared" si="3"/>
        <v>0</v>
      </c>
      <c r="AI16" s="20">
        <f t="shared" si="3"/>
        <v>0</v>
      </c>
      <c r="AJ16" s="20">
        <f t="shared" si="3"/>
        <v>0.58680555555555558</v>
      </c>
      <c r="AK16" s="20">
        <f t="shared" si="3"/>
        <v>0.39583333333333331</v>
      </c>
      <c r="AL16" s="20">
        <f t="shared" si="3"/>
        <v>0.76527777777777772</v>
      </c>
      <c r="AM16" s="27"/>
      <c r="AN16" s="27"/>
      <c r="AO16" s="27"/>
    </row>
    <row r="17" spans="2:41">
      <c r="B17" s="72"/>
      <c r="C17" s="72"/>
      <c r="D17" s="72"/>
      <c r="E17" s="72"/>
      <c r="F17" s="72"/>
      <c r="G17" s="72"/>
      <c r="H17" s="73"/>
      <c r="I17" s="72"/>
      <c r="J17" s="13" t="s">
        <v>52</v>
      </c>
      <c r="K17" s="13" t="str">
        <f>IF(K$11&lt;&gt;"",IF(K14="","",IF(K16&gt;=TIME(8,0,0),"휴근2",IF(K16&gt;=TIME(4,0,0),"휴근1",""))),IF(K15="","연차",IF(K14&gt;K15,"",IF(K15&lt;TIME(16,0,0),"후반",IF(K14&gt;TIME(13,0,0),"전반","")))))</f>
        <v/>
      </c>
      <c r="L17" s="13" t="str">
        <f t="shared" ref="L17:AL17" si="4">IF(L$11&lt;&gt;"",IF(L14="","",IF(L16&gt;=TIME(8,0,0),"휴근2",IF(L16&gt;=TIME(4,0,0),"휴근1",""))),IF(L15="","연차",IF(L14&gt;L15,"",IF(L15&lt;TIME(16,0,0),"후반",IF(L14&gt;TIME(13,0,0),"전반","")))))</f>
        <v/>
      </c>
      <c r="M17" s="13" t="str">
        <f t="shared" si="4"/>
        <v/>
      </c>
      <c r="N17" s="13" t="str">
        <f t="shared" si="4"/>
        <v/>
      </c>
      <c r="O17" s="13" t="str">
        <f t="shared" si="4"/>
        <v/>
      </c>
      <c r="P17" s="13" t="str">
        <f t="shared" si="4"/>
        <v/>
      </c>
      <c r="Q17" s="13" t="str">
        <f t="shared" si="4"/>
        <v/>
      </c>
      <c r="R17" s="13" t="str">
        <f t="shared" si="4"/>
        <v/>
      </c>
      <c r="S17" s="13" t="str">
        <f t="shared" si="4"/>
        <v/>
      </c>
      <c r="T17" s="13" t="str">
        <f t="shared" si="4"/>
        <v/>
      </c>
      <c r="U17" s="13" t="str">
        <f t="shared" si="4"/>
        <v>휴근2</v>
      </c>
      <c r="V17" s="13" t="str">
        <f t="shared" si="4"/>
        <v/>
      </c>
      <c r="W17" s="13" t="str">
        <f t="shared" si="4"/>
        <v/>
      </c>
      <c r="X17" s="13" t="str">
        <f t="shared" si="4"/>
        <v/>
      </c>
      <c r="Y17" s="13" t="str">
        <f t="shared" si="4"/>
        <v/>
      </c>
      <c r="Z17" s="13" t="str">
        <f t="shared" si="4"/>
        <v/>
      </c>
      <c r="AA17" s="13" t="str">
        <f t="shared" si="4"/>
        <v/>
      </c>
      <c r="AB17" s="13" t="str">
        <f t="shared" si="4"/>
        <v/>
      </c>
      <c r="AC17" s="13" t="str">
        <f t="shared" si="4"/>
        <v/>
      </c>
      <c r="AD17" s="13" t="str">
        <f t="shared" si="4"/>
        <v/>
      </c>
      <c r="AE17" s="13" t="str">
        <f t="shared" si="4"/>
        <v/>
      </c>
      <c r="AF17" s="13" t="str">
        <f t="shared" si="4"/>
        <v/>
      </c>
      <c r="AG17" s="13" t="str">
        <f t="shared" si="4"/>
        <v/>
      </c>
      <c r="AH17" s="13" t="str">
        <f t="shared" si="4"/>
        <v/>
      </c>
      <c r="AI17" s="13" t="str">
        <f t="shared" si="4"/>
        <v/>
      </c>
      <c r="AJ17" s="13" t="str">
        <f t="shared" si="4"/>
        <v/>
      </c>
      <c r="AK17" s="13" t="str">
        <f t="shared" si="4"/>
        <v/>
      </c>
      <c r="AL17" s="13" t="str">
        <f t="shared" si="4"/>
        <v/>
      </c>
      <c r="AM17" s="27"/>
      <c r="AN17" s="27"/>
      <c r="AO17" s="27"/>
    </row>
    <row r="18" spans="2:41">
      <c r="B18" s="72"/>
      <c r="C18" s="72"/>
      <c r="D18" s="72"/>
      <c r="E18" s="72"/>
      <c r="F18" s="72"/>
      <c r="G18" s="72"/>
      <c r="H18" s="73"/>
      <c r="I18" s="72"/>
      <c r="J18" s="13" t="s">
        <v>42</v>
      </c>
      <c r="K18" s="13" t="str">
        <f>IF(OR(K17="",K17="전반",K17="연차"),IF(AND(K14&gt;TIME(10,0,0),K14&lt;=TIME(11,0,0)),"지각1",IF(AND(K14&gt;TIME(11,0,0),K14&lt;=TIME(13,0,0)),"지각2","")),"")</f>
        <v/>
      </c>
      <c r="L18" s="13" t="str">
        <f t="shared" ref="L18:AL18" si="5">IF(OR(L17="",L17="전반",L17="연차"),IF(AND(L14&gt;TIME(10,0,0),L14&lt;=TIME(11,0,0)),"지각1",IF(AND(L14&gt;TIME(11,0,0),L14&lt;=TIME(13,0,0)),"지각2","")),"")</f>
        <v/>
      </c>
      <c r="M18" s="13" t="str">
        <f t="shared" si="5"/>
        <v/>
      </c>
      <c r="N18" s="13" t="str">
        <f t="shared" si="5"/>
        <v/>
      </c>
      <c r="O18" s="13" t="str">
        <f t="shared" si="5"/>
        <v/>
      </c>
      <c r="P18" s="13" t="str">
        <f t="shared" si="5"/>
        <v/>
      </c>
      <c r="Q18" s="13" t="str">
        <f t="shared" si="5"/>
        <v/>
      </c>
      <c r="R18" s="13" t="str">
        <f t="shared" si="5"/>
        <v/>
      </c>
      <c r="S18" s="13" t="str">
        <f t="shared" si="5"/>
        <v/>
      </c>
      <c r="T18" s="13" t="str">
        <f t="shared" si="5"/>
        <v/>
      </c>
      <c r="U18" s="13" t="str">
        <f t="shared" si="5"/>
        <v/>
      </c>
      <c r="V18" s="13" t="str">
        <f t="shared" si="5"/>
        <v>지각1</v>
      </c>
      <c r="W18" s="13" t="str">
        <f t="shared" si="5"/>
        <v/>
      </c>
      <c r="X18" s="13" t="str">
        <f t="shared" si="5"/>
        <v>지각1</v>
      </c>
      <c r="Y18" s="13" t="str">
        <f t="shared" si="5"/>
        <v/>
      </c>
      <c r="Z18" s="13" t="str">
        <f t="shared" si="5"/>
        <v/>
      </c>
      <c r="AA18" s="13" t="str">
        <f t="shared" si="5"/>
        <v/>
      </c>
      <c r="AB18" s="13" t="str">
        <f t="shared" si="5"/>
        <v/>
      </c>
      <c r="AC18" s="13" t="str">
        <f t="shared" si="5"/>
        <v/>
      </c>
      <c r="AD18" s="13" t="str">
        <f t="shared" si="5"/>
        <v>지각2</v>
      </c>
      <c r="AE18" s="13" t="str">
        <f t="shared" si="5"/>
        <v/>
      </c>
      <c r="AF18" s="13" t="str">
        <f t="shared" si="5"/>
        <v/>
      </c>
      <c r="AG18" s="13" t="str">
        <f t="shared" si="5"/>
        <v/>
      </c>
      <c r="AH18" s="13" t="str">
        <f t="shared" si="5"/>
        <v/>
      </c>
      <c r="AI18" s="13" t="str">
        <f t="shared" si="5"/>
        <v/>
      </c>
      <c r="AJ18" s="13" t="str">
        <f t="shared" si="5"/>
        <v/>
      </c>
      <c r="AK18" s="13" t="str">
        <f t="shared" si="5"/>
        <v/>
      </c>
      <c r="AL18" s="13" t="str">
        <f t="shared" si="5"/>
        <v/>
      </c>
      <c r="AM18" s="27"/>
      <c r="AN18" s="27"/>
      <c r="AO18" s="27"/>
    </row>
    <row r="19" spans="2:41">
      <c r="B19" s="1" t="s">
        <v>58</v>
      </c>
      <c r="K19" s="27"/>
      <c r="L19" s="27"/>
      <c r="M19" s="27"/>
      <c r="N19" s="27"/>
      <c r="O19" s="27"/>
      <c r="P19" s="27"/>
      <c r="Q19" s="27"/>
      <c r="R19" s="27"/>
      <c r="S19" s="27"/>
      <c r="T19" s="27"/>
      <c r="U19" s="27"/>
      <c r="V19" s="27"/>
      <c r="W19" s="27"/>
      <c r="X19" s="27"/>
      <c r="Y19" s="27"/>
      <c r="Z19" s="27"/>
      <c r="AA19" s="27"/>
      <c r="AB19" s="27"/>
      <c r="AC19" s="27"/>
      <c r="AD19" s="27"/>
      <c r="AE19" s="27"/>
      <c r="AF19" s="27"/>
      <c r="AG19" s="27"/>
      <c r="AH19" s="27"/>
      <c r="AI19" s="27"/>
      <c r="AJ19" s="27"/>
      <c r="AK19" s="27"/>
      <c r="AL19" s="27"/>
      <c r="AM19" s="27"/>
      <c r="AN19" s="27"/>
      <c r="AO19" s="27"/>
    </row>
    <row r="20" spans="2:41">
      <c r="B20" s="70" t="s">
        <v>38</v>
      </c>
      <c r="C20" s="70" t="s">
        <v>39</v>
      </c>
      <c r="D20" s="70" t="s">
        <v>40</v>
      </c>
      <c r="E20" s="70" t="s">
        <v>41</v>
      </c>
      <c r="F20" s="70" t="s">
        <v>42</v>
      </c>
      <c r="G20" s="70" t="s">
        <v>43</v>
      </c>
      <c r="H20" s="70" t="s">
        <v>44</v>
      </c>
      <c r="I20" s="71"/>
      <c r="J20" s="22" t="s">
        <v>45</v>
      </c>
      <c r="K20" s="13" t="s">
        <v>54</v>
      </c>
      <c r="L20" s="12"/>
      <c r="M20" s="13" t="s">
        <v>47</v>
      </c>
      <c r="N20" s="13" t="s">
        <v>47</v>
      </c>
      <c r="O20" s="12"/>
      <c r="P20" s="12"/>
      <c r="Q20" s="12"/>
      <c r="R20" s="12"/>
      <c r="S20" s="12"/>
      <c r="T20" s="13" t="s">
        <v>47</v>
      </c>
      <c r="U20" s="13" t="s">
        <v>47</v>
      </c>
      <c r="V20" s="13"/>
      <c r="W20" s="13"/>
      <c r="X20" s="13"/>
      <c r="Y20" s="12"/>
      <c r="Z20" s="12"/>
      <c r="AA20" s="13" t="s">
        <v>47</v>
      </c>
      <c r="AB20" s="13" t="s">
        <v>47</v>
      </c>
      <c r="AC20" s="13"/>
      <c r="AD20" s="13"/>
      <c r="AE20" s="13"/>
      <c r="AF20" s="13"/>
      <c r="AG20" s="12"/>
      <c r="AH20" s="13" t="s">
        <v>47</v>
      </c>
      <c r="AI20" s="13" t="s">
        <v>47</v>
      </c>
      <c r="AJ20" s="13"/>
      <c r="AK20" s="13"/>
      <c r="AL20" s="13"/>
      <c r="AM20" s="13"/>
      <c r="AN20" s="13"/>
      <c r="AO20" s="13" t="s">
        <v>47</v>
      </c>
    </row>
    <row r="21" spans="2:41">
      <c r="B21" s="70"/>
      <c r="C21" s="70"/>
      <c r="D21" s="70"/>
      <c r="E21" s="70"/>
      <c r="F21" s="70"/>
      <c r="G21" s="70"/>
      <c r="H21" s="70"/>
      <c r="I21" s="71"/>
      <c r="J21" s="22" t="s">
        <v>48</v>
      </c>
      <c r="K21" s="12">
        <v>1</v>
      </c>
      <c r="L21" s="12">
        <v>2</v>
      </c>
      <c r="M21" s="12">
        <v>3</v>
      </c>
      <c r="N21" s="12">
        <v>4</v>
      </c>
      <c r="O21" s="12">
        <v>5</v>
      </c>
      <c r="P21" s="12">
        <v>6</v>
      </c>
      <c r="Q21" s="12">
        <v>7</v>
      </c>
      <c r="R21" s="12">
        <v>8</v>
      </c>
      <c r="S21" s="12">
        <v>9</v>
      </c>
      <c r="T21" s="12">
        <v>10</v>
      </c>
      <c r="U21" s="12">
        <v>11</v>
      </c>
      <c r="V21" s="12">
        <v>12</v>
      </c>
      <c r="W21" s="12">
        <v>13</v>
      </c>
      <c r="X21" s="12">
        <v>14</v>
      </c>
      <c r="Y21" s="12">
        <v>15</v>
      </c>
      <c r="Z21" s="12">
        <v>16</v>
      </c>
      <c r="AA21" s="12">
        <v>17</v>
      </c>
      <c r="AB21" s="12">
        <v>18</v>
      </c>
      <c r="AC21" s="12">
        <v>19</v>
      </c>
      <c r="AD21" s="12">
        <v>20</v>
      </c>
      <c r="AE21" s="12">
        <v>21</v>
      </c>
      <c r="AF21" s="12">
        <v>22</v>
      </c>
      <c r="AG21" s="12">
        <v>23</v>
      </c>
      <c r="AH21" s="12">
        <v>24</v>
      </c>
      <c r="AI21" s="12">
        <v>25</v>
      </c>
      <c r="AJ21" s="12">
        <v>26</v>
      </c>
      <c r="AK21" s="12">
        <v>27</v>
      </c>
      <c r="AL21" s="12">
        <v>28</v>
      </c>
      <c r="AM21" s="12">
        <v>29</v>
      </c>
      <c r="AN21" s="12">
        <v>30</v>
      </c>
      <c r="AO21" s="12">
        <v>31</v>
      </c>
    </row>
    <row r="22" spans="2:41">
      <c r="B22" s="70"/>
      <c r="C22" s="70"/>
      <c r="D22" s="70"/>
      <c r="E22" s="70"/>
      <c r="F22" s="70"/>
      <c r="G22" s="70"/>
      <c r="H22" s="70"/>
      <c r="I22" s="71"/>
      <c r="J22" s="23" t="s">
        <v>49</v>
      </c>
      <c r="K22" s="15" t="s">
        <v>8</v>
      </c>
      <c r="L22" s="17" t="s">
        <v>10</v>
      </c>
      <c r="M22" s="18" t="s">
        <v>12</v>
      </c>
      <c r="N22" s="18" t="s">
        <v>0</v>
      </c>
      <c r="O22" s="17" t="s">
        <v>2</v>
      </c>
      <c r="P22" s="17" t="s">
        <v>4</v>
      </c>
      <c r="Q22" s="17" t="s">
        <v>6</v>
      </c>
      <c r="R22" s="17" t="s">
        <v>8</v>
      </c>
      <c r="S22" s="17" t="s">
        <v>10</v>
      </c>
      <c r="T22" s="18" t="s">
        <v>12</v>
      </c>
      <c r="U22" s="18" t="s">
        <v>0</v>
      </c>
      <c r="V22" s="17" t="s">
        <v>2</v>
      </c>
      <c r="W22" s="17" t="s">
        <v>4</v>
      </c>
      <c r="X22" s="17" t="s">
        <v>6</v>
      </c>
      <c r="Y22" s="17" t="s">
        <v>8</v>
      </c>
      <c r="Z22" s="17" t="s">
        <v>10</v>
      </c>
      <c r="AA22" s="18" t="s">
        <v>12</v>
      </c>
      <c r="AB22" s="18" t="s">
        <v>0</v>
      </c>
      <c r="AC22" s="17" t="s">
        <v>2</v>
      </c>
      <c r="AD22" s="17" t="s">
        <v>4</v>
      </c>
      <c r="AE22" s="17" t="s">
        <v>6</v>
      </c>
      <c r="AF22" s="17" t="s">
        <v>8</v>
      </c>
      <c r="AG22" s="17" t="s">
        <v>10</v>
      </c>
      <c r="AH22" s="18" t="s">
        <v>12</v>
      </c>
      <c r="AI22" s="18" t="s">
        <v>0</v>
      </c>
      <c r="AJ22" s="17" t="s">
        <v>2</v>
      </c>
      <c r="AK22" s="17" t="s">
        <v>4</v>
      </c>
      <c r="AL22" s="17" t="s">
        <v>6</v>
      </c>
      <c r="AM22" s="17" t="s">
        <v>8</v>
      </c>
      <c r="AN22" s="17" t="s">
        <v>10</v>
      </c>
      <c r="AO22" s="18" t="s">
        <v>12</v>
      </c>
    </row>
    <row r="23" spans="2:41">
      <c r="B23" s="72" t="s">
        <v>50</v>
      </c>
      <c r="C23" s="72" t="s">
        <v>51</v>
      </c>
      <c r="D23" s="72">
        <f>COUNTIFS(K26:AL26,"연차")</f>
        <v>0</v>
      </c>
      <c r="E23" s="72">
        <f>COUNTIFS(K26:AL26,"전반")+COUNTIFS(K26:AL26,"후반")</f>
        <v>1</v>
      </c>
      <c r="F23" s="72">
        <f>COUNTIF(K27:AL27, "지각1")+COUNTIF(K27:AL27,"지각2")</f>
        <v>8</v>
      </c>
      <c r="G23" s="72">
        <f>COUNTIFS(K26:AL26,"휴근1")*0.5+COUNTIFS(K26:AL26,"휴근2")</f>
        <v>2</v>
      </c>
      <c r="H23" s="73">
        <f>SUM(K25:AL25)</f>
        <v>10.899999999999999</v>
      </c>
      <c r="I23" s="72"/>
      <c r="J23" s="24" t="s">
        <v>17</v>
      </c>
      <c r="K23" s="14"/>
      <c r="L23" s="19">
        <v>0.44097222222222227</v>
      </c>
      <c r="M23" s="14"/>
      <c r="N23" s="14"/>
      <c r="O23" s="19">
        <v>0.41666666666666669</v>
      </c>
      <c r="P23" s="19">
        <v>0.40277777777777773</v>
      </c>
      <c r="Q23" s="19">
        <v>0.41319444444444442</v>
      </c>
      <c r="R23" s="19">
        <v>0.49305555555555558</v>
      </c>
      <c r="S23" s="19">
        <v>0.41666666666666669</v>
      </c>
      <c r="T23" s="14"/>
      <c r="U23" s="14"/>
      <c r="V23" s="19">
        <v>0.3888888888888889</v>
      </c>
      <c r="W23" s="19">
        <v>0.41666666666666669</v>
      </c>
      <c r="X23" s="19">
        <v>0.45833333333333331</v>
      </c>
      <c r="Y23" s="19">
        <v>0.41666666666666669</v>
      </c>
      <c r="Z23" s="19">
        <v>0.61458333333333337</v>
      </c>
      <c r="AA23" s="14"/>
      <c r="AB23" s="14"/>
      <c r="AC23" s="19">
        <v>0.40625</v>
      </c>
      <c r="AD23" s="19">
        <v>0.43958333333333338</v>
      </c>
      <c r="AE23" s="19">
        <v>0.40277777777777773</v>
      </c>
      <c r="AF23" s="19">
        <v>0.41666666666666669</v>
      </c>
      <c r="AG23" s="19">
        <v>0.4236111111111111</v>
      </c>
      <c r="AH23" s="19">
        <v>0.5</v>
      </c>
      <c r="AI23" s="19">
        <v>0.56597222222222221</v>
      </c>
      <c r="AJ23" s="19">
        <v>0.44236111111111115</v>
      </c>
      <c r="AK23" s="19">
        <v>0.45833333333333331</v>
      </c>
      <c r="AL23" s="19">
        <v>0.45833333333333331</v>
      </c>
      <c r="AM23" s="19">
        <v>0.4236111111111111</v>
      </c>
      <c r="AN23" s="19">
        <v>0.50624999999999998</v>
      </c>
      <c r="AO23" s="14"/>
    </row>
    <row r="24" spans="2:41">
      <c r="B24" s="72"/>
      <c r="C24" s="72"/>
      <c r="D24" s="72"/>
      <c r="E24" s="72"/>
      <c r="F24" s="72"/>
      <c r="G24" s="72"/>
      <c r="H24" s="73"/>
      <c r="I24" s="72"/>
      <c r="J24" s="23" t="s">
        <v>19</v>
      </c>
      <c r="K24" s="14"/>
      <c r="L24" s="19">
        <v>0.875</v>
      </c>
      <c r="M24" s="14"/>
      <c r="N24" s="14"/>
      <c r="O24" s="19">
        <v>0.93055555555555547</v>
      </c>
      <c r="P24" s="19">
        <v>0.94097222222222221</v>
      </c>
      <c r="Q24" s="19">
        <v>0.18055555555555555</v>
      </c>
      <c r="R24" s="19">
        <v>0.84513888888888899</v>
      </c>
      <c r="S24" s="19">
        <v>0.875</v>
      </c>
      <c r="T24" s="14"/>
      <c r="U24" s="14"/>
      <c r="V24" s="19">
        <v>0.80555555555555547</v>
      </c>
      <c r="W24" s="19">
        <v>6.9444444444444434E-2</v>
      </c>
      <c r="X24" s="19">
        <v>1.3888888888888889E-3</v>
      </c>
      <c r="Y24" s="19">
        <v>0.18402777777777779</v>
      </c>
      <c r="Z24" s="19">
        <v>0.77083333333333337</v>
      </c>
      <c r="AA24" s="14"/>
      <c r="AB24" s="14"/>
      <c r="AC24" s="19">
        <v>0.96527777777777779</v>
      </c>
      <c r="AD24" s="19">
        <v>0.92847222222222225</v>
      </c>
      <c r="AE24" s="19">
        <v>3.8194444444444441E-2</v>
      </c>
      <c r="AF24" s="19">
        <v>0.97222222222222221</v>
      </c>
      <c r="AG24" s="19">
        <v>0.95833333333333337</v>
      </c>
      <c r="AH24" s="19">
        <v>0.96180555555555547</v>
      </c>
      <c r="AI24" s="19">
        <v>0.92013888888888884</v>
      </c>
      <c r="AJ24" s="19">
        <v>5.5555555555555558E-3</v>
      </c>
      <c r="AK24" s="19">
        <v>5.347222222222222E-2</v>
      </c>
      <c r="AL24" s="19">
        <v>1.0416666666666666E-2</v>
      </c>
      <c r="AM24" s="19">
        <v>9.1666666666666674E-2</v>
      </c>
      <c r="AN24" s="19">
        <v>9.8611111111111108E-2</v>
      </c>
      <c r="AO24" s="14"/>
    </row>
    <row r="25" spans="2:41">
      <c r="B25" s="72"/>
      <c r="C25" s="72"/>
      <c r="D25" s="72"/>
      <c r="E25" s="72"/>
      <c r="F25" s="72"/>
      <c r="G25" s="72"/>
      <c r="H25" s="73"/>
      <c r="I25" s="72"/>
      <c r="J25" s="12" t="s">
        <v>14</v>
      </c>
      <c r="K25" s="25">
        <f>IF(K24&gt;=K23,K24-K23,K24-K23+TIME(12,0,0)*2)</f>
        <v>0</v>
      </c>
      <c r="L25" s="25">
        <f t="shared" ref="L25:AO25" si="6">IF(L24&gt;=L23,L24-L23,L24-L23+TIME(12,0,0)*2)</f>
        <v>0.43402777777777773</v>
      </c>
      <c r="M25" s="25">
        <f t="shared" si="6"/>
        <v>0</v>
      </c>
      <c r="N25" s="25">
        <f t="shared" si="6"/>
        <v>0</v>
      </c>
      <c r="O25" s="25">
        <f t="shared" si="6"/>
        <v>0.51388888888888884</v>
      </c>
      <c r="P25" s="25">
        <f t="shared" si="6"/>
        <v>0.53819444444444442</v>
      </c>
      <c r="Q25" s="25">
        <f t="shared" si="6"/>
        <v>0.76736111111111116</v>
      </c>
      <c r="R25" s="25">
        <f t="shared" si="6"/>
        <v>0.35208333333333341</v>
      </c>
      <c r="S25" s="25">
        <f t="shared" si="6"/>
        <v>0.45833333333333331</v>
      </c>
      <c r="T25" s="25">
        <f t="shared" si="6"/>
        <v>0</v>
      </c>
      <c r="U25" s="25">
        <f t="shared" si="6"/>
        <v>0</v>
      </c>
      <c r="V25" s="25">
        <f t="shared" si="6"/>
        <v>0.41666666666666657</v>
      </c>
      <c r="W25" s="25">
        <f t="shared" si="6"/>
        <v>0.65277777777777768</v>
      </c>
      <c r="X25" s="25">
        <f t="shared" si="6"/>
        <v>0.54305555555555562</v>
      </c>
      <c r="Y25" s="25">
        <f t="shared" si="6"/>
        <v>0.76736111111111116</v>
      </c>
      <c r="Z25" s="25">
        <f t="shared" si="6"/>
        <v>0.15625</v>
      </c>
      <c r="AA25" s="25">
        <f t="shared" si="6"/>
        <v>0</v>
      </c>
      <c r="AB25" s="25">
        <f t="shared" si="6"/>
        <v>0</v>
      </c>
      <c r="AC25" s="25">
        <f t="shared" si="6"/>
        <v>0.55902777777777779</v>
      </c>
      <c r="AD25" s="25">
        <f t="shared" si="6"/>
        <v>0.48888888888888887</v>
      </c>
      <c r="AE25" s="25">
        <f t="shared" si="6"/>
        <v>0.63541666666666674</v>
      </c>
      <c r="AF25" s="25">
        <f t="shared" si="6"/>
        <v>0.55555555555555558</v>
      </c>
      <c r="AG25" s="25">
        <f t="shared" si="6"/>
        <v>0.53472222222222232</v>
      </c>
      <c r="AH25" s="25">
        <f t="shared" si="6"/>
        <v>0.46180555555555547</v>
      </c>
      <c r="AI25" s="25">
        <f t="shared" si="6"/>
        <v>0.35416666666666663</v>
      </c>
      <c r="AJ25" s="25">
        <f t="shared" si="6"/>
        <v>0.56319444444444433</v>
      </c>
      <c r="AK25" s="25">
        <f t="shared" si="6"/>
        <v>0.59513888888888888</v>
      </c>
      <c r="AL25" s="25">
        <f t="shared" si="6"/>
        <v>0.55208333333333337</v>
      </c>
      <c r="AM25" s="25">
        <f t="shared" si="6"/>
        <v>0.66805555555555562</v>
      </c>
      <c r="AN25" s="25">
        <f t="shared" si="6"/>
        <v>0.59236111111111112</v>
      </c>
      <c r="AO25" s="25">
        <f t="shared" si="6"/>
        <v>0</v>
      </c>
    </row>
    <row r="26" spans="2:41">
      <c r="B26" s="72"/>
      <c r="C26" s="72"/>
      <c r="D26" s="72"/>
      <c r="E26" s="72"/>
      <c r="F26" s="72"/>
      <c r="G26" s="72"/>
      <c r="H26" s="73"/>
      <c r="I26" s="72"/>
      <c r="J26" s="13" t="s">
        <v>52</v>
      </c>
      <c r="K26" s="13" t="str">
        <f>IF(K$20&lt;&gt;"",IF(K23="","",IF(K25&gt;=TIME(8,0,0),"휴근2",IF(K25&gt;=TIME(4,0,0),"휴근1",""))),IF(K24="","연차",IF(K23&gt;K24,"",IF(K24&lt;TIME(16,0,0),"후반",IF(K23&gt;TIME(13,0,0),"전반","")))))</f>
        <v/>
      </c>
      <c r="L26" s="13" t="str">
        <f t="shared" ref="L26:AO26" si="7">IF(L$20&lt;&gt;"",IF(L23="","",IF(L25&gt;=TIME(8,0,0),"휴근2",IF(L25&gt;=TIME(4,0,0),"휴근1",""))),IF(L24="","연차",IF(L23&gt;L24,"",IF(L24&lt;TIME(16,0,0),"후반",IF(L23&gt;TIME(13,0,0),"전반","")))))</f>
        <v/>
      </c>
      <c r="M26" s="13" t="str">
        <f t="shared" si="7"/>
        <v/>
      </c>
      <c r="N26" s="13" t="str">
        <f t="shared" si="7"/>
        <v/>
      </c>
      <c r="O26" s="13" t="str">
        <f t="shared" si="7"/>
        <v/>
      </c>
      <c r="P26" s="13" t="str">
        <f t="shared" si="7"/>
        <v/>
      </c>
      <c r="Q26" s="13" t="str">
        <f t="shared" si="7"/>
        <v/>
      </c>
      <c r="R26" s="13" t="str">
        <f t="shared" si="7"/>
        <v/>
      </c>
      <c r="S26" s="13" t="str">
        <f t="shared" si="7"/>
        <v/>
      </c>
      <c r="T26" s="13" t="str">
        <f t="shared" si="7"/>
        <v/>
      </c>
      <c r="U26" s="13" t="str">
        <f t="shared" si="7"/>
        <v/>
      </c>
      <c r="V26" s="13" t="str">
        <f t="shared" si="7"/>
        <v/>
      </c>
      <c r="W26" s="13" t="str">
        <f t="shared" si="7"/>
        <v/>
      </c>
      <c r="X26" s="13" t="str">
        <f t="shared" si="7"/>
        <v/>
      </c>
      <c r="Y26" s="13" t="str">
        <f t="shared" si="7"/>
        <v/>
      </c>
      <c r="Z26" s="13" t="str">
        <f t="shared" si="7"/>
        <v>전반</v>
      </c>
      <c r="AA26" s="13" t="str">
        <f t="shared" si="7"/>
        <v/>
      </c>
      <c r="AB26" s="13" t="str">
        <f t="shared" si="7"/>
        <v/>
      </c>
      <c r="AC26" s="13" t="str">
        <f t="shared" si="7"/>
        <v/>
      </c>
      <c r="AD26" s="13" t="str">
        <f t="shared" si="7"/>
        <v/>
      </c>
      <c r="AE26" s="13" t="str">
        <f t="shared" si="7"/>
        <v/>
      </c>
      <c r="AF26" s="13" t="str">
        <f t="shared" si="7"/>
        <v/>
      </c>
      <c r="AG26" s="13" t="str">
        <f t="shared" si="7"/>
        <v/>
      </c>
      <c r="AH26" s="13" t="str">
        <f t="shared" si="7"/>
        <v>휴근2</v>
      </c>
      <c r="AI26" s="13" t="str">
        <f t="shared" si="7"/>
        <v>휴근2</v>
      </c>
      <c r="AJ26" s="13" t="str">
        <f t="shared" si="7"/>
        <v/>
      </c>
      <c r="AK26" s="13" t="str">
        <f t="shared" si="7"/>
        <v/>
      </c>
      <c r="AL26" s="13" t="str">
        <f t="shared" si="7"/>
        <v/>
      </c>
      <c r="AM26" s="13" t="str">
        <f t="shared" si="7"/>
        <v/>
      </c>
      <c r="AN26" s="13" t="str">
        <f t="shared" si="7"/>
        <v/>
      </c>
      <c r="AO26" s="13" t="str">
        <f t="shared" si="7"/>
        <v/>
      </c>
    </row>
    <row r="27" spans="2:41">
      <c r="B27" s="72"/>
      <c r="C27" s="72"/>
      <c r="D27" s="72"/>
      <c r="E27" s="72"/>
      <c r="F27" s="72"/>
      <c r="G27" s="72"/>
      <c r="H27" s="73"/>
      <c r="I27" s="72"/>
      <c r="J27" s="13" t="s">
        <v>42</v>
      </c>
      <c r="K27" s="13" t="str">
        <f>IF(OR(K26="",K26="전반",K26="연차"),IF(AND(K23&gt;TIME(10,0,0),K23&lt;=TIME(11,0,0)),"지각1",IF(AND(K23&gt;TIME(11,0,0),K23&lt;=TIME(13,0,0)),"지각2","")),"")</f>
        <v/>
      </c>
      <c r="L27" s="13" t="str">
        <f t="shared" ref="L27:AO27" si="8">IF(OR(L26="",L26="전반",L26="연차"),IF(AND(L23&gt;TIME(10,0,0),L23&lt;=TIME(11,0,0)),"지각1",IF(AND(L23&gt;TIME(11,0,0),L23&lt;=TIME(13,0,0)),"지각2","")),"")</f>
        <v>지각1</v>
      </c>
      <c r="M27" s="13" t="str">
        <f t="shared" si="8"/>
        <v/>
      </c>
      <c r="N27" s="13" t="str">
        <f t="shared" si="8"/>
        <v/>
      </c>
      <c r="O27" s="13" t="str">
        <f t="shared" si="8"/>
        <v/>
      </c>
      <c r="P27" s="13" t="str">
        <f t="shared" si="8"/>
        <v/>
      </c>
      <c r="Q27" s="13" t="str">
        <f t="shared" si="8"/>
        <v/>
      </c>
      <c r="R27" s="13" t="str">
        <f t="shared" si="8"/>
        <v>지각2</v>
      </c>
      <c r="S27" s="13" t="str">
        <f t="shared" si="8"/>
        <v/>
      </c>
      <c r="T27" s="13" t="str">
        <f t="shared" si="8"/>
        <v/>
      </c>
      <c r="U27" s="13" t="str">
        <f t="shared" si="8"/>
        <v/>
      </c>
      <c r="V27" s="13" t="str">
        <f t="shared" si="8"/>
        <v/>
      </c>
      <c r="W27" s="13" t="str">
        <f t="shared" si="8"/>
        <v/>
      </c>
      <c r="X27" s="13" t="str">
        <f t="shared" si="8"/>
        <v>지각1</v>
      </c>
      <c r="Y27" s="13" t="str">
        <f t="shared" si="8"/>
        <v/>
      </c>
      <c r="Z27" s="13" t="str">
        <f t="shared" si="8"/>
        <v/>
      </c>
      <c r="AA27" s="13" t="str">
        <f t="shared" si="8"/>
        <v/>
      </c>
      <c r="AB27" s="13" t="str">
        <f t="shared" si="8"/>
        <v/>
      </c>
      <c r="AC27" s="13" t="str">
        <f t="shared" si="8"/>
        <v/>
      </c>
      <c r="AD27" s="13" t="str">
        <f t="shared" si="8"/>
        <v>지각1</v>
      </c>
      <c r="AE27" s="13" t="str">
        <f t="shared" si="8"/>
        <v/>
      </c>
      <c r="AF27" s="13" t="str">
        <f t="shared" si="8"/>
        <v/>
      </c>
      <c r="AG27" s="13" t="str">
        <f t="shared" si="8"/>
        <v>지각1</v>
      </c>
      <c r="AH27" s="13" t="str">
        <f t="shared" si="8"/>
        <v/>
      </c>
      <c r="AI27" s="13" t="str">
        <f t="shared" si="8"/>
        <v/>
      </c>
      <c r="AJ27" s="13" t="str">
        <f t="shared" si="8"/>
        <v>지각1</v>
      </c>
      <c r="AK27" s="13" t="str">
        <f t="shared" si="8"/>
        <v>지각1</v>
      </c>
      <c r="AL27" s="13" t="str">
        <f t="shared" si="8"/>
        <v>지각1</v>
      </c>
      <c r="AM27" s="13" t="str">
        <f t="shared" si="8"/>
        <v>지각1</v>
      </c>
      <c r="AN27" s="13" t="str">
        <f t="shared" si="8"/>
        <v>지각2</v>
      </c>
      <c r="AO27" s="13" t="str">
        <f t="shared" si="8"/>
        <v/>
      </c>
    </row>
    <row r="28" spans="2:41">
      <c r="B28" s="1" t="s">
        <v>59</v>
      </c>
      <c r="K28" s="27"/>
      <c r="L28" s="27"/>
      <c r="M28" s="27"/>
      <c r="N28" s="27"/>
      <c r="O28" s="27"/>
      <c r="P28" s="27"/>
      <c r="Q28" s="27"/>
      <c r="R28" s="27"/>
      <c r="S28" s="27"/>
      <c r="T28" s="27"/>
      <c r="U28" s="27"/>
      <c r="V28" s="27"/>
      <c r="W28" s="27"/>
      <c r="X28" s="27"/>
      <c r="Y28" s="27"/>
      <c r="Z28" s="27"/>
      <c r="AA28" s="27"/>
      <c r="AB28" s="27"/>
      <c r="AC28" s="27"/>
      <c r="AD28" s="27"/>
      <c r="AE28" s="27"/>
      <c r="AF28" s="27"/>
      <c r="AG28" s="27"/>
      <c r="AH28" s="27"/>
      <c r="AI28" s="27"/>
      <c r="AJ28" s="27"/>
      <c r="AK28" s="27"/>
      <c r="AL28" s="27"/>
      <c r="AM28" s="27"/>
      <c r="AN28" s="27"/>
      <c r="AO28" s="27"/>
    </row>
    <row r="29" spans="2:41">
      <c r="B29" s="70" t="s">
        <v>38</v>
      </c>
      <c r="C29" s="70" t="s">
        <v>39</v>
      </c>
      <c r="D29" s="70" t="s">
        <v>40</v>
      </c>
      <c r="E29" s="70" t="s">
        <v>41</v>
      </c>
      <c r="F29" s="70" t="s">
        <v>42</v>
      </c>
      <c r="G29" s="70" t="s">
        <v>43</v>
      </c>
      <c r="H29" s="70" t="s">
        <v>44</v>
      </c>
      <c r="I29" s="71"/>
      <c r="J29" s="22" t="s">
        <v>45</v>
      </c>
      <c r="K29" s="13" t="s">
        <v>47</v>
      </c>
      <c r="L29" s="12"/>
      <c r="M29" s="13"/>
      <c r="N29" s="13"/>
      <c r="O29" s="12"/>
      <c r="P29" s="12"/>
      <c r="Q29" s="13" t="s">
        <v>47</v>
      </c>
      <c r="R29" s="13" t="s">
        <v>47</v>
      </c>
      <c r="S29" s="12"/>
      <c r="T29" s="13"/>
      <c r="U29" s="13"/>
      <c r="V29" s="13"/>
      <c r="W29" s="13"/>
      <c r="X29" s="13" t="s">
        <v>47</v>
      </c>
      <c r="Y29" s="13" t="s">
        <v>47</v>
      </c>
      <c r="Z29" s="12"/>
      <c r="AA29" s="13"/>
      <c r="AB29" s="13"/>
      <c r="AC29" s="13"/>
      <c r="AD29" s="13"/>
      <c r="AE29" s="13" t="s">
        <v>47</v>
      </c>
      <c r="AF29" s="13" t="s">
        <v>47</v>
      </c>
      <c r="AG29" s="12"/>
      <c r="AH29" s="13"/>
      <c r="AI29" s="13"/>
      <c r="AJ29" s="13"/>
      <c r="AK29" s="13"/>
      <c r="AL29" s="13" t="s">
        <v>47</v>
      </c>
      <c r="AM29" s="13" t="s">
        <v>47</v>
      </c>
      <c r="AN29" s="13"/>
      <c r="AO29" s="27"/>
    </row>
    <row r="30" spans="2:41">
      <c r="B30" s="70"/>
      <c r="C30" s="70"/>
      <c r="D30" s="70"/>
      <c r="E30" s="70"/>
      <c r="F30" s="70"/>
      <c r="G30" s="70"/>
      <c r="H30" s="70"/>
      <c r="I30" s="71"/>
      <c r="J30" s="22" t="s">
        <v>48</v>
      </c>
      <c r="K30" s="12">
        <v>1</v>
      </c>
      <c r="L30" s="12">
        <v>2</v>
      </c>
      <c r="M30" s="12">
        <v>3</v>
      </c>
      <c r="N30" s="12">
        <v>4</v>
      </c>
      <c r="O30" s="12">
        <v>5</v>
      </c>
      <c r="P30" s="12">
        <v>6</v>
      </c>
      <c r="Q30" s="12">
        <v>7</v>
      </c>
      <c r="R30" s="12">
        <v>8</v>
      </c>
      <c r="S30" s="12">
        <v>9</v>
      </c>
      <c r="T30" s="12">
        <v>10</v>
      </c>
      <c r="U30" s="12">
        <v>11</v>
      </c>
      <c r="V30" s="12">
        <v>12</v>
      </c>
      <c r="W30" s="12">
        <v>13</v>
      </c>
      <c r="X30" s="12">
        <v>14</v>
      </c>
      <c r="Y30" s="12">
        <v>15</v>
      </c>
      <c r="Z30" s="12">
        <v>16</v>
      </c>
      <c r="AA30" s="12">
        <v>17</v>
      </c>
      <c r="AB30" s="12">
        <v>18</v>
      </c>
      <c r="AC30" s="12">
        <v>19</v>
      </c>
      <c r="AD30" s="12">
        <v>20</v>
      </c>
      <c r="AE30" s="12">
        <v>21</v>
      </c>
      <c r="AF30" s="12">
        <v>22</v>
      </c>
      <c r="AG30" s="12">
        <v>23</v>
      </c>
      <c r="AH30" s="12">
        <v>24</v>
      </c>
      <c r="AI30" s="12">
        <v>25</v>
      </c>
      <c r="AJ30" s="12">
        <v>26</v>
      </c>
      <c r="AK30" s="12">
        <v>27</v>
      </c>
      <c r="AL30" s="12">
        <v>28</v>
      </c>
      <c r="AM30" s="12">
        <v>29</v>
      </c>
      <c r="AN30" s="12">
        <v>30</v>
      </c>
      <c r="AO30" s="27"/>
    </row>
    <row r="31" spans="2:41">
      <c r="B31" s="70"/>
      <c r="C31" s="70"/>
      <c r="D31" s="70"/>
      <c r="E31" s="70"/>
      <c r="F31" s="70"/>
      <c r="G31" s="70"/>
      <c r="H31" s="70"/>
      <c r="I31" s="71"/>
      <c r="J31" s="23" t="s">
        <v>49</v>
      </c>
      <c r="K31" s="18" t="s">
        <v>0</v>
      </c>
      <c r="L31" s="17" t="s">
        <v>2</v>
      </c>
      <c r="M31" s="17" t="s">
        <v>4</v>
      </c>
      <c r="N31" s="17" t="s">
        <v>6</v>
      </c>
      <c r="O31" s="17" t="s">
        <v>8</v>
      </c>
      <c r="P31" s="17" t="s">
        <v>10</v>
      </c>
      <c r="Q31" s="18" t="s">
        <v>12</v>
      </c>
      <c r="R31" s="18" t="s">
        <v>0</v>
      </c>
      <c r="S31" s="17" t="s">
        <v>2</v>
      </c>
      <c r="T31" s="17" t="s">
        <v>4</v>
      </c>
      <c r="U31" s="17" t="s">
        <v>6</v>
      </c>
      <c r="V31" s="17" t="s">
        <v>8</v>
      </c>
      <c r="W31" s="17" t="s">
        <v>10</v>
      </c>
      <c r="X31" s="18" t="s">
        <v>12</v>
      </c>
      <c r="Y31" s="18" t="s">
        <v>0</v>
      </c>
      <c r="Z31" s="17" t="s">
        <v>2</v>
      </c>
      <c r="AA31" s="17" t="s">
        <v>4</v>
      </c>
      <c r="AB31" s="17" t="s">
        <v>6</v>
      </c>
      <c r="AC31" s="17" t="s">
        <v>8</v>
      </c>
      <c r="AD31" s="17" t="s">
        <v>10</v>
      </c>
      <c r="AE31" s="18" t="s">
        <v>12</v>
      </c>
      <c r="AF31" s="18" t="s">
        <v>0</v>
      </c>
      <c r="AG31" s="17" t="s">
        <v>2</v>
      </c>
      <c r="AH31" s="17" t="s">
        <v>4</v>
      </c>
      <c r="AI31" s="17" t="s">
        <v>6</v>
      </c>
      <c r="AJ31" s="17" t="s">
        <v>8</v>
      </c>
      <c r="AK31" s="17" t="s">
        <v>10</v>
      </c>
      <c r="AL31" s="18" t="s">
        <v>12</v>
      </c>
      <c r="AM31" s="18" t="s">
        <v>0</v>
      </c>
      <c r="AN31" s="17" t="s">
        <v>2</v>
      </c>
      <c r="AO31" s="27"/>
    </row>
    <row r="32" spans="2:41">
      <c r="B32" s="72" t="s">
        <v>50</v>
      </c>
      <c r="C32" s="72" t="s">
        <v>51</v>
      </c>
      <c r="D32" s="72">
        <f>COUNTIFS(K35:AL35,"연차")</f>
        <v>4</v>
      </c>
      <c r="E32" s="72">
        <f>COUNTIFS(K35:AL35,"전반")+COUNTIFS(K35:AL35,"후반")</f>
        <v>2</v>
      </c>
      <c r="F32" s="72">
        <f>COUNTIF(K36:AL36, "지각1")+COUNTIF(K36:AL36,"지각2")</f>
        <v>4</v>
      </c>
      <c r="G32" s="72">
        <f>COUNTIFS(K35:AL35,"휴근1")*0.5+COUNTIFS(K35:AL35,"휴근2")</f>
        <v>0.5</v>
      </c>
      <c r="H32" s="73">
        <f>SUM(K34:AN34)</f>
        <v>9.2736111111111121</v>
      </c>
      <c r="I32" s="72"/>
      <c r="J32" s="24" t="s">
        <v>17</v>
      </c>
      <c r="K32" s="19">
        <v>0.52777777777777779</v>
      </c>
      <c r="L32" s="19">
        <v>0.41666666666666669</v>
      </c>
      <c r="M32" s="19">
        <v>0.4236111111111111</v>
      </c>
      <c r="N32" s="19">
        <v>0.55069444444444449</v>
      </c>
      <c r="O32" s="19">
        <v>0.41666666666666669</v>
      </c>
      <c r="P32" s="19">
        <v>0.41666666666666669</v>
      </c>
      <c r="Q32" s="14"/>
      <c r="R32" s="14"/>
      <c r="S32" s="19">
        <v>0.41666666666666669</v>
      </c>
      <c r="T32" s="14"/>
      <c r="U32" s="19">
        <v>0.4291666666666667</v>
      </c>
      <c r="V32" s="19">
        <v>0.40486111111111112</v>
      </c>
      <c r="W32" s="19">
        <v>0.41180555555555554</v>
      </c>
      <c r="X32" s="14"/>
      <c r="Y32" s="14"/>
      <c r="Z32" s="19">
        <v>0.38263888888888892</v>
      </c>
      <c r="AA32" s="19">
        <v>0.45833333333333331</v>
      </c>
      <c r="AB32" s="14"/>
      <c r="AC32" s="14"/>
      <c r="AD32" s="14"/>
      <c r="AE32" s="14"/>
      <c r="AF32" s="14"/>
      <c r="AG32" s="19">
        <v>0.4201388888888889</v>
      </c>
      <c r="AH32" s="19">
        <v>0.3923611111111111</v>
      </c>
      <c r="AI32" s="19">
        <v>0.5756944444444444</v>
      </c>
      <c r="AJ32" s="19">
        <v>0.41666666666666669</v>
      </c>
      <c r="AK32" s="19">
        <v>0.40277777777777773</v>
      </c>
      <c r="AL32" s="14"/>
      <c r="AM32" s="14"/>
      <c r="AN32" s="19">
        <v>0.4152777777777778</v>
      </c>
      <c r="AO32" s="27"/>
    </row>
    <row r="33" spans="2:41">
      <c r="B33" s="72"/>
      <c r="C33" s="72"/>
      <c r="D33" s="72"/>
      <c r="E33" s="72"/>
      <c r="F33" s="72"/>
      <c r="G33" s="72"/>
      <c r="H33" s="73"/>
      <c r="I33" s="72"/>
      <c r="J33" s="23" t="s">
        <v>19</v>
      </c>
      <c r="K33" s="19">
        <v>0.70138888888888884</v>
      </c>
      <c r="L33" s="19">
        <v>4.1666666666666664E-2</v>
      </c>
      <c r="M33" s="19">
        <v>0.23611111111111113</v>
      </c>
      <c r="N33" s="19">
        <v>0.39583333333333331</v>
      </c>
      <c r="O33" s="19">
        <v>0.625</v>
      </c>
      <c r="P33" s="19">
        <v>0.79166666666666663</v>
      </c>
      <c r="Q33" s="14"/>
      <c r="R33" s="14"/>
      <c r="S33" s="19">
        <v>6.9444444444444441E-3</v>
      </c>
      <c r="T33" s="14"/>
      <c r="U33" s="19">
        <v>2.7777777777777776E-2</v>
      </c>
      <c r="V33" s="19">
        <v>0.84375</v>
      </c>
      <c r="W33" s="19">
        <v>0.79166666666666663</v>
      </c>
      <c r="X33" s="14"/>
      <c r="Y33" s="14"/>
      <c r="Z33" s="19">
        <v>0.10555555555555556</v>
      </c>
      <c r="AA33" s="19">
        <v>0.87916666666666676</v>
      </c>
      <c r="AB33" s="14"/>
      <c r="AC33" s="14"/>
      <c r="AD33" s="14"/>
      <c r="AE33" s="14"/>
      <c r="AF33" s="14"/>
      <c r="AG33" s="19">
        <v>0.98263888888888884</v>
      </c>
      <c r="AH33" s="19">
        <v>6.5972222222222224E-2</v>
      </c>
      <c r="AI33" s="19">
        <v>0.90972222222222221</v>
      </c>
      <c r="AJ33" s="19">
        <v>0.81944444444444453</v>
      </c>
      <c r="AK33" s="19">
        <v>0.92708333333333337</v>
      </c>
      <c r="AL33" s="14"/>
      <c r="AM33" s="14"/>
      <c r="AN33" s="19">
        <v>6.9444444444444447E-4</v>
      </c>
      <c r="AO33" s="27"/>
    </row>
    <row r="34" spans="2:41">
      <c r="B34" s="72"/>
      <c r="C34" s="72"/>
      <c r="D34" s="72"/>
      <c r="E34" s="72"/>
      <c r="F34" s="72"/>
      <c r="G34" s="72"/>
      <c r="H34" s="73"/>
      <c r="I34" s="72"/>
      <c r="J34" s="12" t="s">
        <v>14</v>
      </c>
      <c r="K34" s="25">
        <f>IF(K33&gt;=K32,K33-K32,K33-K32+TIME(12,0,0)*2)</f>
        <v>0.17361111111111105</v>
      </c>
      <c r="L34" s="25">
        <f t="shared" ref="L34:AN34" si="9">IF(L33&gt;=L32,L33-L32,L33-L32+TIME(12,0,0)*2)</f>
        <v>0.625</v>
      </c>
      <c r="M34" s="25">
        <f t="shared" si="9"/>
        <v>0.8125</v>
      </c>
      <c r="N34" s="25">
        <f t="shared" si="9"/>
        <v>0.84513888888888888</v>
      </c>
      <c r="O34" s="25">
        <f t="shared" si="9"/>
        <v>0.20833333333333331</v>
      </c>
      <c r="P34" s="25">
        <f t="shared" si="9"/>
        <v>0.37499999999999994</v>
      </c>
      <c r="Q34" s="25">
        <f t="shared" si="9"/>
        <v>0</v>
      </c>
      <c r="R34" s="25">
        <f t="shared" si="9"/>
        <v>0</v>
      </c>
      <c r="S34" s="25">
        <f t="shared" si="9"/>
        <v>0.59027777777777768</v>
      </c>
      <c r="T34" s="25">
        <f t="shared" si="9"/>
        <v>0</v>
      </c>
      <c r="U34" s="25">
        <f t="shared" si="9"/>
        <v>0.59861111111111109</v>
      </c>
      <c r="V34" s="25">
        <f t="shared" si="9"/>
        <v>0.43888888888888888</v>
      </c>
      <c r="W34" s="25">
        <f t="shared" si="9"/>
        <v>0.37986111111111109</v>
      </c>
      <c r="X34" s="25">
        <f t="shared" si="9"/>
        <v>0</v>
      </c>
      <c r="Y34" s="25">
        <f t="shared" si="9"/>
        <v>0</v>
      </c>
      <c r="Z34" s="25">
        <f t="shared" si="9"/>
        <v>0.72291666666666665</v>
      </c>
      <c r="AA34" s="25">
        <f t="shared" si="9"/>
        <v>0.42083333333333345</v>
      </c>
      <c r="AB34" s="25">
        <f t="shared" si="9"/>
        <v>0</v>
      </c>
      <c r="AC34" s="25">
        <f t="shared" si="9"/>
        <v>0</v>
      </c>
      <c r="AD34" s="25">
        <f t="shared" si="9"/>
        <v>0</v>
      </c>
      <c r="AE34" s="25">
        <f t="shared" si="9"/>
        <v>0</v>
      </c>
      <c r="AF34" s="25">
        <f t="shared" si="9"/>
        <v>0</v>
      </c>
      <c r="AG34" s="25">
        <f t="shared" si="9"/>
        <v>0.5625</v>
      </c>
      <c r="AH34" s="25">
        <f t="shared" si="9"/>
        <v>0.67361111111111116</v>
      </c>
      <c r="AI34" s="25">
        <f t="shared" si="9"/>
        <v>0.33402777777777781</v>
      </c>
      <c r="AJ34" s="25">
        <f t="shared" si="9"/>
        <v>0.40277777777777785</v>
      </c>
      <c r="AK34" s="25">
        <f t="shared" si="9"/>
        <v>0.52430555555555558</v>
      </c>
      <c r="AL34" s="25">
        <f t="shared" si="9"/>
        <v>0</v>
      </c>
      <c r="AM34" s="25">
        <f t="shared" si="9"/>
        <v>0</v>
      </c>
      <c r="AN34" s="25">
        <f t="shared" si="9"/>
        <v>0.5854166666666667</v>
      </c>
      <c r="AO34" s="27"/>
    </row>
    <row r="35" spans="2:41">
      <c r="B35" s="72"/>
      <c r="C35" s="72"/>
      <c r="D35" s="72"/>
      <c r="E35" s="72"/>
      <c r="F35" s="72"/>
      <c r="G35" s="72"/>
      <c r="H35" s="73"/>
      <c r="I35" s="72"/>
      <c r="J35" s="13" t="s">
        <v>52</v>
      </c>
      <c r="K35" s="13" t="str">
        <f>IF(K$29&lt;&gt;"",IF(K32="","",IF(K34&gt;=TIME(8,0,0),"휴근2",IF(K34&gt;=TIME(4,0,0),"휴근1",""))),IF(K33="","연차",IF(K32&gt;K33,"",IF(K33&lt;TIME(16,0,0),"후반",IF(K32&gt;TIME(13,0,0),"전반","")))))</f>
        <v>휴근1</v>
      </c>
      <c r="L35" s="13" t="str">
        <f t="shared" ref="L35:AN35" si="10">IF(L$29&lt;&gt;"",IF(L32="","",IF(L34&gt;=TIME(8,0,0),"휴근2",IF(L34&gt;=TIME(4,0,0),"휴근1",""))),IF(L33="","연차",IF(L32&gt;L33,"",IF(L33&lt;TIME(16,0,0),"후반",IF(L32&gt;TIME(13,0,0),"전반","")))))</f>
        <v/>
      </c>
      <c r="M35" s="13" t="str">
        <f t="shared" si="10"/>
        <v/>
      </c>
      <c r="N35" s="13" t="str">
        <f t="shared" si="10"/>
        <v/>
      </c>
      <c r="O35" s="13" t="str">
        <f t="shared" si="10"/>
        <v>후반</v>
      </c>
      <c r="P35" s="13" t="str">
        <f t="shared" si="10"/>
        <v/>
      </c>
      <c r="Q35" s="13" t="str">
        <f t="shared" si="10"/>
        <v/>
      </c>
      <c r="R35" s="13" t="str">
        <f t="shared" si="10"/>
        <v/>
      </c>
      <c r="S35" s="13" t="str">
        <f t="shared" si="10"/>
        <v/>
      </c>
      <c r="T35" s="13" t="str">
        <f t="shared" si="10"/>
        <v>연차</v>
      </c>
      <c r="U35" s="13" t="str">
        <f t="shared" si="10"/>
        <v/>
      </c>
      <c r="V35" s="13" t="str">
        <f t="shared" si="10"/>
        <v/>
      </c>
      <c r="W35" s="13" t="str">
        <f t="shared" si="10"/>
        <v/>
      </c>
      <c r="X35" s="13" t="str">
        <f t="shared" si="10"/>
        <v/>
      </c>
      <c r="Y35" s="13" t="str">
        <f t="shared" si="10"/>
        <v/>
      </c>
      <c r="Z35" s="13" t="str">
        <f t="shared" si="10"/>
        <v/>
      </c>
      <c r="AA35" s="13" t="str">
        <f t="shared" si="10"/>
        <v/>
      </c>
      <c r="AB35" s="13" t="str">
        <f t="shared" si="10"/>
        <v>연차</v>
      </c>
      <c r="AC35" s="13" t="str">
        <f t="shared" si="10"/>
        <v>연차</v>
      </c>
      <c r="AD35" s="13" t="str">
        <f t="shared" si="10"/>
        <v>연차</v>
      </c>
      <c r="AE35" s="13" t="str">
        <f t="shared" si="10"/>
        <v/>
      </c>
      <c r="AF35" s="13" t="str">
        <f t="shared" si="10"/>
        <v/>
      </c>
      <c r="AG35" s="13" t="str">
        <f t="shared" si="10"/>
        <v/>
      </c>
      <c r="AH35" s="13" t="str">
        <f t="shared" si="10"/>
        <v/>
      </c>
      <c r="AI35" s="13" t="str">
        <f t="shared" si="10"/>
        <v>전반</v>
      </c>
      <c r="AJ35" s="13" t="str">
        <f t="shared" si="10"/>
        <v/>
      </c>
      <c r="AK35" s="13" t="str">
        <f t="shared" si="10"/>
        <v/>
      </c>
      <c r="AL35" s="13" t="str">
        <f t="shared" si="10"/>
        <v/>
      </c>
      <c r="AM35" s="13" t="str">
        <f t="shared" si="10"/>
        <v/>
      </c>
      <c r="AN35" s="13" t="str">
        <f t="shared" si="10"/>
        <v/>
      </c>
      <c r="AO35" s="27"/>
    </row>
    <row r="36" spans="2:41">
      <c r="B36" s="72"/>
      <c r="C36" s="72"/>
      <c r="D36" s="72"/>
      <c r="E36" s="72"/>
      <c r="F36" s="72"/>
      <c r="G36" s="72"/>
      <c r="H36" s="73"/>
      <c r="I36" s="72"/>
      <c r="J36" s="13" t="s">
        <v>42</v>
      </c>
      <c r="K36" s="13" t="str">
        <f>IF(OR(K35="",K35="전반",K35="연차"),IF(AND(K32&gt;TIME(10,0,0),K32&lt;=TIME(11,0,0)),"지각1",IF(AND(K32&gt;TIME(11,0,0),K32&lt;=TIME(13,0,0)),"지각2","")),"")</f>
        <v/>
      </c>
      <c r="L36" s="13" t="str">
        <f t="shared" ref="L36:AN36" si="11">IF(OR(L35="",L35="전반",L35="연차"),IF(AND(L32&gt;TIME(10,0,0),L32&lt;=TIME(11,0,0)),"지각1",IF(AND(L32&gt;TIME(11,0,0),L32&lt;=TIME(13,0,0)),"지각2","")),"")</f>
        <v/>
      </c>
      <c r="M36" s="13" t="str">
        <f t="shared" si="11"/>
        <v>지각1</v>
      </c>
      <c r="N36" s="13" t="str">
        <f t="shared" si="11"/>
        <v/>
      </c>
      <c r="O36" s="13" t="str">
        <f t="shared" si="11"/>
        <v/>
      </c>
      <c r="P36" s="13" t="str">
        <f t="shared" si="11"/>
        <v/>
      </c>
      <c r="Q36" s="13" t="str">
        <f t="shared" si="11"/>
        <v/>
      </c>
      <c r="R36" s="13" t="str">
        <f t="shared" si="11"/>
        <v/>
      </c>
      <c r="S36" s="13" t="str">
        <f t="shared" si="11"/>
        <v/>
      </c>
      <c r="T36" s="13" t="str">
        <f t="shared" si="11"/>
        <v/>
      </c>
      <c r="U36" s="13" t="str">
        <f t="shared" si="11"/>
        <v>지각1</v>
      </c>
      <c r="V36" s="13" t="str">
        <f t="shared" si="11"/>
        <v/>
      </c>
      <c r="W36" s="13" t="str">
        <f t="shared" si="11"/>
        <v/>
      </c>
      <c r="X36" s="13" t="str">
        <f t="shared" si="11"/>
        <v/>
      </c>
      <c r="Y36" s="13" t="str">
        <f t="shared" si="11"/>
        <v/>
      </c>
      <c r="Z36" s="13" t="str">
        <f t="shared" si="11"/>
        <v/>
      </c>
      <c r="AA36" s="13" t="str">
        <f t="shared" si="11"/>
        <v>지각1</v>
      </c>
      <c r="AB36" s="13" t="str">
        <f t="shared" si="11"/>
        <v/>
      </c>
      <c r="AC36" s="13" t="str">
        <f t="shared" si="11"/>
        <v/>
      </c>
      <c r="AD36" s="13" t="str">
        <f t="shared" si="11"/>
        <v/>
      </c>
      <c r="AE36" s="13" t="str">
        <f t="shared" si="11"/>
        <v/>
      </c>
      <c r="AF36" s="13" t="str">
        <f t="shared" si="11"/>
        <v/>
      </c>
      <c r="AG36" s="13" t="str">
        <f t="shared" si="11"/>
        <v>지각1</v>
      </c>
      <c r="AH36" s="13" t="str">
        <f t="shared" si="11"/>
        <v/>
      </c>
      <c r="AI36" s="13" t="str">
        <f t="shared" si="11"/>
        <v/>
      </c>
      <c r="AJ36" s="13" t="str">
        <f t="shared" si="11"/>
        <v/>
      </c>
      <c r="AK36" s="13" t="str">
        <f t="shared" si="11"/>
        <v/>
      </c>
      <c r="AL36" s="13" t="str">
        <f t="shared" si="11"/>
        <v/>
      </c>
      <c r="AM36" s="13" t="str">
        <f t="shared" si="11"/>
        <v/>
      </c>
      <c r="AN36" s="13" t="str">
        <f t="shared" si="11"/>
        <v/>
      </c>
      <c r="AO36" s="27"/>
    </row>
    <row r="37" spans="2:41">
      <c r="B37" s="1" t="s">
        <v>60</v>
      </c>
      <c r="K37" s="27"/>
      <c r="L37" s="27"/>
      <c r="M37" s="27"/>
      <c r="N37" s="27"/>
      <c r="O37" s="27"/>
      <c r="P37" s="27"/>
      <c r="Q37" s="27"/>
      <c r="R37" s="27"/>
      <c r="S37" s="27"/>
      <c r="T37" s="27"/>
      <c r="U37" s="27"/>
      <c r="V37" s="27"/>
      <c r="W37" s="27"/>
      <c r="X37" s="27"/>
      <c r="Y37" s="27"/>
      <c r="Z37" s="27"/>
      <c r="AA37" s="27"/>
      <c r="AB37" s="27"/>
      <c r="AC37" s="27"/>
      <c r="AD37" s="27"/>
      <c r="AE37" s="27"/>
      <c r="AF37" s="27"/>
      <c r="AG37" s="27"/>
      <c r="AH37" s="27"/>
      <c r="AI37" s="27"/>
      <c r="AJ37" s="27"/>
      <c r="AK37" s="27"/>
      <c r="AL37" s="27"/>
      <c r="AM37" s="27"/>
      <c r="AN37" s="27"/>
      <c r="AO37" s="27"/>
    </row>
    <row r="38" spans="2:41">
      <c r="B38" s="70" t="s">
        <v>38</v>
      </c>
      <c r="C38" s="70" t="s">
        <v>39</v>
      </c>
      <c r="D38" s="70" t="s">
        <v>40</v>
      </c>
      <c r="E38" s="70" t="s">
        <v>41</v>
      </c>
      <c r="F38" s="70" t="s">
        <v>42</v>
      </c>
      <c r="G38" s="70" t="s">
        <v>43</v>
      </c>
      <c r="H38" s="70" t="s">
        <v>44</v>
      </c>
      <c r="I38" s="71"/>
      <c r="J38" s="12" t="s">
        <v>45</v>
      </c>
      <c r="K38" s="28" t="s">
        <v>55</v>
      </c>
      <c r="L38" s="12"/>
      <c r="M38" s="13"/>
      <c r="N38" s="13"/>
      <c r="O38" s="13" t="s">
        <v>47</v>
      </c>
      <c r="P38" s="13" t="s">
        <v>47</v>
      </c>
      <c r="Q38" s="13"/>
      <c r="R38" s="13"/>
      <c r="S38" s="12"/>
      <c r="T38" s="13"/>
      <c r="U38" s="13"/>
      <c r="V38" s="13" t="s">
        <v>47</v>
      </c>
      <c r="W38" s="13" t="s">
        <v>47</v>
      </c>
      <c r="X38" s="13"/>
      <c r="Y38" s="12"/>
      <c r="Z38" s="12"/>
      <c r="AA38" s="13"/>
      <c r="AB38" s="13"/>
      <c r="AC38" s="13" t="s">
        <v>47</v>
      </c>
      <c r="AD38" s="13" t="s">
        <v>47</v>
      </c>
      <c r="AE38" s="13"/>
      <c r="AF38" s="13"/>
      <c r="AG38" s="12"/>
      <c r="AH38" s="13"/>
      <c r="AI38" s="13"/>
      <c r="AJ38" s="13" t="s">
        <v>47</v>
      </c>
      <c r="AK38" s="13" t="s">
        <v>47</v>
      </c>
      <c r="AL38" s="13"/>
      <c r="AM38" s="13"/>
      <c r="AN38" s="13"/>
      <c r="AO38" s="13"/>
    </row>
    <row r="39" spans="2:41">
      <c r="B39" s="70"/>
      <c r="C39" s="70"/>
      <c r="D39" s="70"/>
      <c r="E39" s="70"/>
      <c r="F39" s="70"/>
      <c r="G39" s="70"/>
      <c r="H39" s="70"/>
      <c r="I39" s="71"/>
      <c r="J39" s="12" t="s">
        <v>48</v>
      </c>
      <c r="K39" s="12">
        <v>1</v>
      </c>
      <c r="L39" s="12">
        <v>2</v>
      </c>
      <c r="M39" s="12">
        <v>3</v>
      </c>
      <c r="N39" s="12">
        <v>4</v>
      </c>
      <c r="O39" s="12">
        <v>5</v>
      </c>
      <c r="P39" s="12">
        <v>6</v>
      </c>
      <c r="Q39" s="12">
        <v>7</v>
      </c>
      <c r="R39" s="12">
        <v>8</v>
      </c>
      <c r="S39" s="12">
        <v>9</v>
      </c>
      <c r="T39" s="12">
        <v>10</v>
      </c>
      <c r="U39" s="12">
        <v>11</v>
      </c>
      <c r="V39" s="12">
        <v>12</v>
      </c>
      <c r="W39" s="12">
        <v>13</v>
      </c>
      <c r="X39" s="12">
        <v>14</v>
      </c>
      <c r="Y39" s="12">
        <v>15</v>
      </c>
      <c r="Z39" s="12">
        <v>16</v>
      </c>
      <c r="AA39" s="12">
        <v>17</v>
      </c>
      <c r="AB39" s="12">
        <v>18</v>
      </c>
      <c r="AC39" s="12">
        <v>19</v>
      </c>
      <c r="AD39" s="12">
        <v>20</v>
      </c>
      <c r="AE39" s="12">
        <v>21</v>
      </c>
      <c r="AF39" s="12">
        <v>22</v>
      </c>
      <c r="AG39" s="12">
        <v>23</v>
      </c>
      <c r="AH39" s="12">
        <v>24</v>
      </c>
      <c r="AI39" s="12">
        <v>25</v>
      </c>
      <c r="AJ39" s="12">
        <v>26</v>
      </c>
      <c r="AK39" s="12">
        <v>27</v>
      </c>
      <c r="AL39" s="12">
        <v>28</v>
      </c>
      <c r="AM39" s="12">
        <v>29</v>
      </c>
      <c r="AN39" s="12">
        <v>30</v>
      </c>
      <c r="AO39" s="12">
        <v>31</v>
      </c>
    </row>
    <row r="40" spans="2:41">
      <c r="B40" s="70"/>
      <c r="C40" s="70"/>
      <c r="D40" s="70"/>
      <c r="E40" s="70"/>
      <c r="F40" s="70"/>
      <c r="G40" s="70"/>
      <c r="H40" s="70"/>
      <c r="I40" s="71"/>
      <c r="J40" s="14" t="s">
        <v>49</v>
      </c>
      <c r="K40" s="18" t="s">
        <v>4</v>
      </c>
      <c r="L40" s="17" t="s">
        <v>6</v>
      </c>
      <c r="M40" s="17" t="s">
        <v>8</v>
      </c>
      <c r="N40" s="17" t="s">
        <v>10</v>
      </c>
      <c r="O40" s="18" t="s">
        <v>12</v>
      </c>
      <c r="P40" s="18" t="s">
        <v>0</v>
      </c>
      <c r="Q40" s="17" t="s">
        <v>2</v>
      </c>
      <c r="R40" s="17" t="s">
        <v>4</v>
      </c>
      <c r="S40" s="17" t="s">
        <v>6</v>
      </c>
      <c r="T40" s="17" t="s">
        <v>8</v>
      </c>
      <c r="U40" s="17" t="s">
        <v>10</v>
      </c>
      <c r="V40" s="18" t="s">
        <v>12</v>
      </c>
      <c r="W40" s="18" t="s">
        <v>0</v>
      </c>
      <c r="X40" s="17" t="s">
        <v>2</v>
      </c>
      <c r="Y40" s="17" t="s">
        <v>4</v>
      </c>
      <c r="Z40" s="17" t="s">
        <v>6</v>
      </c>
      <c r="AA40" s="17" t="s">
        <v>8</v>
      </c>
      <c r="AB40" s="17" t="s">
        <v>10</v>
      </c>
      <c r="AC40" s="18" t="s">
        <v>12</v>
      </c>
      <c r="AD40" s="18" t="s">
        <v>0</v>
      </c>
      <c r="AE40" s="17" t="s">
        <v>2</v>
      </c>
      <c r="AF40" s="17" t="s">
        <v>4</v>
      </c>
      <c r="AG40" s="17" t="s">
        <v>6</v>
      </c>
      <c r="AH40" s="17" t="s">
        <v>8</v>
      </c>
      <c r="AI40" s="17" t="s">
        <v>10</v>
      </c>
      <c r="AJ40" s="18" t="s">
        <v>12</v>
      </c>
      <c r="AK40" s="18" t="s">
        <v>0</v>
      </c>
      <c r="AL40" s="17" t="s">
        <v>2</v>
      </c>
      <c r="AM40" s="17" t="s">
        <v>4</v>
      </c>
      <c r="AN40" s="17" t="s">
        <v>6</v>
      </c>
      <c r="AO40" s="17" t="s">
        <v>8</v>
      </c>
    </row>
    <row r="41" spans="2:41">
      <c r="B41" s="72" t="s">
        <v>50</v>
      </c>
      <c r="C41" s="72" t="s">
        <v>51</v>
      </c>
      <c r="D41" s="72">
        <f>COUNTIFS(K44:AL44,"연차")</f>
        <v>2</v>
      </c>
      <c r="E41" s="72">
        <f>COUNTIFS(K44:AL44,"전반")+COUNTIFS(K44:AL44,"후반")</f>
        <v>1</v>
      </c>
      <c r="F41" s="72">
        <f>COUNTIF(K45:AL45, "지각1")+COUNTIF(K45:AL45,"지각2")</f>
        <v>7</v>
      </c>
      <c r="G41" s="72">
        <f>COUNTIFS(K44:AL44,"휴근1")*0.5+COUNTIFS(K44:AL44,"휴근2")</f>
        <v>0</v>
      </c>
      <c r="H41" s="73">
        <f>SUM(K43:AN43)</f>
        <v>9.5513888888888889</v>
      </c>
      <c r="I41" s="72"/>
      <c r="J41" s="14" t="s">
        <v>17</v>
      </c>
      <c r="K41" s="14"/>
      <c r="L41" s="19">
        <v>0.40486111111111112</v>
      </c>
      <c r="M41" s="19">
        <v>0.43958333333333338</v>
      </c>
      <c r="N41" s="19">
        <v>0.47222222222222227</v>
      </c>
      <c r="O41" s="14"/>
      <c r="P41" s="14"/>
      <c r="Q41" s="14"/>
      <c r="R41" s="19">
        <v>0.41666666666666669</v>
      </c>
      <c r="S41" s="19">
        <v>0.4548611111111111</v>
      </c>
      <c r="T41" s="19">
        <v>0.45</v>
      </c>
      <c r="U41" s="19">
        <v>0.41666666666666669</v>
      </c>
      <c r="V41" s="14"/>
      <c r="W41" s="14"/>
      <c r="X41" s="19">
        <v>0.41666666666666669</v>
      </c>
      <c r="Y41" s="19">
        <v>0.58333333333333337</v>
      </c>
      <c r="Z41" s="19">
        <v>0.3923611111111111</v>
      </c>
      <c r="AA41" s="19">
        <v>0.41666666666666669</v>
      </c>
      <c r="AB41" s="19">
        <v>0.5</v>
      </c>
      <c r="AC41" s="14"/>
      <c r="AD41" s="14"/>
      <c r="AE41" s="19">
        <v>0.4236111111111111</v>
      </c>
      <c r="AF41" s="14"/>
      <c r="AG41" s="19">
        <v>0.49305555555555558</v>
      </c>
      <c r="AH41" s="19">
        <v>0.40625</v>
      </c>
      <c r="AI41" s="19">
        <v>0.39930555555555558</v>
      </c>
      <c r="AJ41" s="14"/>
      <c r="AK41" s="14"/>
      <c r="AL41" s="19">
        <v>0.39930555555555558</v>
      </c>
      <c r="AM41" s="19">
        <v>0.41666666666666669</v>
      </c>
      <c r="AN41" s="19">
        <v>0.45833333333333331</v>
      </c>
      <c r="AO41" s="19">
        <v>0.45833333333333331</v>
      </c>
    </row>
    <row r="42" spans="2:41">
      <c r="B42" s="72"/>
      <c r="C42" s="72"/>
      <c r="D42" s="72"/>
      <c r="E42" s="72"/>
      <c r="F42" s="72"/>
      <c r="G42" s="72"/>
      <c r="H42" s="73"/>
      <c r="I42" s="72"/>
      <c r="J42" s="14" t="s">
        <v>19</v>
      </c>
      <c r="K42" s="14"/>
      <c r="L42" s="19">
        <v>7.2916666666666671E-2</v>
      </c>
      <c r="M42" s="19">
        <v>2.8472222222222222E-2</v>
      </c>
      <c r="N42" s="19">
        <v>0.90625</v>
      </c>
      <c r="O42" s="14"/>
      <c r="P42" s="14"/>
      <c r="Q42" s="14"/>
      <c r="R42" s="19">
        <v>5.5555555555555552E-2</v>
      </c>
      <c r="S42" s="19">
        <v>1.0416666666666666E-2</v>
      </c>
      <c r="T42" s="19">
        <v>0.39583333333333331</v>
      </c>
      <c r="U42" s="19">
        <v>0.67708333333333337</v>
      </c>
      <c r="V42" s="14"/>
      <c r="W42" s="14"/>
      <c r="X42" s="19">
        <v>0.81597222222222221</v>
      </c>
      <c r="Y42" s="19">
        <v>0.84375</v>
      </c>
      <c r="Z42" s="19">
        <v>0.96180555555555547</v>
      </c>
      <c r="AA42" s="19">
        <v>6.5972222222222224E-2</v>
      </c>
      <c r="AB42" s="19">
        <v>0.79999999999999993</v>
      </c>
      <c r="AC42" s="14"/>
      <c r="AD42" s="14"/>
      <c r="AE42" s="19">
        <v>0.83333333333333337</v>
      </c>
      <c r="AF42" s="14"/>
      <c r="AG42" s="19">
        <v>0.94791666666666663</v>
      </c>
      <c r="AH42" s="19">
        <v>0.79166666666666663</v>
      </c>
      <c r="AI42" s="19">
        <v>0.79652777777777783</v>
      </c>
      <c r="AJ42" s="14"/>
      <c r="AK42" s="14"/>
      <c r="AL42" s="19">
        <v>0.95486111111111116</v>
      </c>
      <c r="AM42" s="19">
        <v>0.95000000000000007</v>
      </c>
      <c r="AN42" s="19">
        <v>3.472222222222222E-3</v>
      </c>
      <c r="AO42" s="19">
        <v>0.99652777777777779</v>
      </c>
    </row>
    <row r="43" spans="2:41">
      <c r="B43" s="72"/>
      <c r="C43" s="72"/>
      <c r="D43" s="72"/>
      <c r="E43" s="72"/>
      <c r="F43" s="72"/>
      <c r="G43" s="72"/>
      <c r="H43" s="73"/>
      <c r="I43" s="72"/>
      <c r="J43" s="26" t="s">
        <v>14</v>
      </c>
      <c r="K43" s="25">
        <f>IF(K42&gt;=K41,K42-K41,K42-K41+TIME(12,0,0)*2)</f>
        <v>0</v>
      </c>
      <c r="L43" s="25">
        <f t="shared" ref="L43:AO43" si="12">IF(L42&gt;=L41,L42-L41,L42-L41+TIME(12,0,0)*2)</f>
        <v>0.66805555555555562</v>
      </c>
      <c r="M43" s="25">
        <f t="shared" si="12"/>
        <v>0.5888888888888888</v>
      </c>
      <c r="N43" s="25">
        <f t="shared" si="12"/>
        <v>0.43402777777777773</v>
      </c>
      <c r="O43" s="25">
        <f t="shared" si="12"/>
        <v>0</v>
      </c>
      <c r="P43" s="25">
        <f t="shared" si="12"/>
        <v>0</v>
      </c>
      <c r="Q43" s="25">
        <f t="shared" si="12"/>
        <v>0</v>
      </c>
      <c r="R43" s="25">
        <f t="shared" si="12"/>
        <v>0.63888888888888884</v>
      </c>
      <c r="S43" s="25">
        <f t="shared" si="12"/>
        <v>0.55555555555555558</v>
      </c>
      <c r="T43" s="25">
        <f t="shared" si="12"/>
        <v>0.9458333333333333</v>
      </c>
      <c r="U43" s="25">
        <f t="shared" si="12"/>
        <v>0.26041666666666669</v>
      </c>
      <c r="V43" s="25">
        <f t="shared" si="12"/>
        <v>0</v>
      </c>
      <c r="W43" s="25">
        <f t="shared" si="12"/>
        <v>0</v>
      </c>
      <c r="X43" s="25">
        <f t="shared" si="12"/>
        <v>0.39930555555555552</v>
      </c>
      <c r="Y43" s="25">
        <f t="shared" si="12"/>
        <v>0.26041666666666663</v>
      </c>
      <c r="Z43" s="25">
        <f t="shared" si="12"/>
        <v>0.56944444444444442</v>
      </c>
      <c r="AA43" s="25">
        <f t="shared" si="12"/>
        <v>0.64930555555555558</v>
      </c>
      <c r="AB43" s="25">
        <f t="shared" si="12"/>
        <v>0.29999999999999993</v>
      </c>
      <c r="AC43" s="25">
        <f t="shared" si="12"/>
        <v>0</v>
      </c>
      <c r="AD43" s="25">
        <f t="shared" si="12"/>
        <v>0</v>
      </c>
      <c r="AE43" s="25">
        <f t="shared" si="12"/>
        <v>0.40972222222222227</v>
      </c>
      <c r="AF43" s="25">
        <f t="shared" si="12"/>
        <v>0</v>
      </c>
      <c r="AG43" s="25">
        <f t="shared" si="12"/>
        <v>0.45486111111111105</v>
      </c>
      <c r="AH43" s="25">
        <f t="shared" si="12"/>
        <v>0.38541666666666663</v>
      </c>
      <c r="AI43" s="25">
        <f t="shared" si="12"/>
        <v>0.39722222222222225</v>
      </c>
      <c r="AJ43" s="25">
        <f t="shared" si="12"/>
        <v>0</v>
      </c>
      <c r="AK43" s="25">
        <f t="shared" si="12"/>
        <v>0</v>
      </c>
      <c r="AL43" s="25">
        <f t="shared" si="12"/>
        <v>0.55555555555555558</v>
      </c>
      <c r="AM43" s="25">
        <f t="shared" si="12"/>
        <v>0.53333333333333344</v>
      </c>
      <c r="AN43" s="25">
        <f t="shared" si="12"/>
        <v>0.54513888888888884</v>
      </c>
      <c r="AO43" s="25">
        <f t="shared" si="12"/>
        <v>0.53819444444444442</v>
      </c>
    </row>
    <row r="44" spans="2:41">
      <c r="B44" s="72"/>
      <c r="C44" s="72"/>
      <c r="D44" s="72"/>
      <c r="E44" s="72"/>
      <c r="F44" s="72"/>
      <c r="G44" s="72"/>
      <c r="H44" s="73"/>
      <c r="I44" s="72"/>
      <c r="J44" s="13" t="s">
        <v>52</v>
      </c>
      <c r="K44" s="13" t="str">
        <f>IF(K$38&lt;&gt;"",IF(K41="","",IF(K43&gt;=TIME(8,0,0),"휴근2",IF(K43&gt;=TIME(4,0,0),"휴근1",""))),IF(K42="","연차",IF(K41&gt;K42,"",IF(K42&lt;TIME(16,0,0),"후반",IF(K41&gt;TIME(13,0,0),"전반","")))))</f>
        <v/>
      </c>
      <c r="L44" s="13" t="str">
        <f t="shared" ref="L44:AO44" si="13">IF(L$38&lt;&gt;"",IF(L41="","",IF(L43&gt;=TIME(8,0,0),"휴근2",IF(L43&gt;=TIME(4,0,0),"휴근1",""))),IF(L42="","연차",IF(L41&gt;L42,"",IF(L42&lt;TIME(16,0,0),"후반",IF(L41&gt;TIME(13,0,0),"전반","")))))</f>
        <v/>
      </c>
      <c r="M44" s="13" t="str">
        <f t="shared" si="13"/>
        <v/>
      </c>
      <c r="N44" s="13" t="str">
        <f t="shared" si="13"/>
        <v/>
      </c>
      <c r="O44" s="13" t="str">
        <f t="shared" si="13"/>
        <v/>
      </c>
      <c r="P44" s="13" t="str">
        <f t="shared" si="13"/>
        <v/>
      </c>
      <c r="Q44" s="13" t="str">
        <f t="shared" si="13"/>
        <v>연차</v>
      </c>
      <c r="R44" s="13" t="str">
        <f t="shared" si="13"/>
        <v/>
      </c>
      <c r="S44" s="13" t="str">
        <f t="shared" si="13"/>
        <v/>
      </c>
      <c r="T44" s="13" t="str">
        <f t="shared" si="13"/>
        <v/>
      </c>
      <c r="U44" s="13" t="str">
        <f t="shared" si="13"/>
        <v/>
      </c>
      <c r="V44" s="13" t="str">
        <f t="shared" si="13"/>
        <v/>
      </c>
      <c r="W44" s="13" t="str">
        <f t="shared" si="13"/>
        <v/>
      </c>
      <c r="X44" s="13" t="str">
        <f t="shared" si="13"/>
        <v/>
      </c>
      <c r="Y44" s="13" t="str">
        <f t="shared" si="13"/>
        <v>전반</v>
      </c>
      <c r="Z44" s="13" t="str">
        <f t="shared" si="13"/>
        <v/>
      </c>
      <c r="AA44" s="13" t="str">
        <f t="shared" si="13"/>
        <v/>
      </c>
      <c r="AB44" s="13" t="str">
        <f t="shared" si="13"/>
        <v/>
      </c>
      <c r="AC44" s="13" t="str">
        <f t="shared" si="13"/>
        <v/>
      </c>
      <c r="AD44" s="13" t="str">
        <f t="shared" si="13"/>
        <v/>
      </c>
      <c r="AE44" s="13" t="str">
        <f t="shared" si="13"/>
        <v/>
      </c>
      <c r="AF44" s="13" t="str">
        <f t="shared" si="13"/>
        <v>연차</v>
      </c>
      <c r="AG44" s="13" t="str">
        <f t="shared" si="13"/>
        <v/>
      </c>
      <c r="AH44" s="13" t="str">
        <f t="shared" si="13"/>
        <v/>
      </c>
      <c r="AI44" s="13" t="str">
        <f t="shared" si="13"/>
        <v/>
      </c>
      <c r="AJ44" s="13" t="str">
        <f t="shared" si="13"/>
        <v/>
      </c>
      <c r="AK44" s="13" t="str">
        <f t="shared" si="13"/>
        <v/>
      </c>
      <c r="AL44" s="13" t="str">
        <f t="shared" si="13"/>
        <v/>
      </c>
      <c r="AM44" s="13" t="str">
        <f t="shared" si="13"/>
        <v/>
      </c>
      <c r="AN44" s="13" t="str">
        <f t="shared" si="13"/>
        <v/>
      </c>
      <c r="AO44" s="13" t="str">
        <f t="shared" si="13"/>
        <v/>
      </c>
    </row>
    <row r="45" spans="2:41">
      <c r="B45" s="72"/>
      <c r="C45" s="72"/>
      <c r="D45" s="72"/>
      <c r="E45" s="72"/>
      <c r="F45" s="72"/>
      <c r="G45" s="72"/>
      <c r="H45" s="73"/>
      <c r="I45" s="72"/>
      <c r="J45" s="13" t="s">
        <v>42</v>
      </c>
      <c r="K45" s="13" t="str">
        <f>IF(OR(K44="",K44="전반",K44="연차"),IF(AND(K41&gt;TIME(10,0,0),K41&lt;=TIME(11,0,0)),"지각1",IF(AND(K41&gt;TIME(11,0,0),K41&lt;=TIME(13,0,0)),"지각2","")),"")</f>
        <v/>
      </c>
      <c r="L45" s="13" t="str">
        <f t="shared" ref="L45:AO45" si="14">IF(OR(L44="",L44="전반",L44="연차"),IF(AND(L41&gt;TIME(10,0,0),L41&lt;=TIME(11,0,0)),"지각1",IF(AND(L41&gt;TIME(11,0,0),L41&lt;=TIME(13,0,0)),"지각2","")),"")</f>
        <v/>
      </c>
      <c r="M45" s="13" t="str">
        <f t="shared" si="14"/>
        <v>지각1</v>
      </c>
      <c r="N45" s="13" t="str">
        <f t="shared" si="14"/>
        <v>지각2</v>
      </c>
      <c r="O45" s="13" t="str">
        <f t="shared" si="14"/>
        <v/>
      </c>
      <c r="P45" s="13" t="str">
        <f t="shared" si="14"/>
        <v/>
      </c>
      <c r="Q45" s="13" t="str">
        <f t="shared" si="14"/>
        <v/>
      </c>
      <c r="R45" s="13" t="str">
        <f t="shared" si="14"/>
        <v/>
      </c>
      <c r="S45" s="13" t="str">
        <f t="shared" si="14"/>
        <v>지각1</v>
      </c>
      <c r="T45" s="13" t="str">
        <f t="shared" si="14"/>
        <v>지각1</v>
      </c>
      <c r="U45" s="13" t="str">
        <f t="shared" si="14"/>
        <v/>
      </c>
      <c r="V45" s="13" t="str">
        <f t="shared" si="14"/>
        <v/>
      </c>
      <c r="W45" s="13" t="str">
        <f t="shared" si="14"/>
        <v/>
      </c>
      <c r="X45" s="13" t="str">
        <f t="shared" si="14"/>
        <v/>
      </c>
      <c r="Y45" s="13" t="str">
        <f t="shared" si="14"/>
        <v/>
      </c>
      <c r="Z45" s="13" t="str">
        <f t="shared" si="14"/>
        <v/>
      </c>
      <c r="AA45" s="13" t="str">
        <f t="shared" si="14"/>
        <v/>
      </c>
      <c r="AB45" s="13" t="str">
        <f t="shared" si="14"/>
        <v>지각2</v>
      </c>
      <c r="AC45" s="13" t="str">
        <f t="shared" si="14"/>
        <v/>
      </c>
      <c r="AD45" s="13" t="str">
        <f t="shared" si="14"/>
        <v/>
      </c>
      <c r="AE45" s="13" t="str">
        <f t="shared" si="14"/>
        <v>지각1</v>
      </c>
      <c r="AF45" s="13" t="str">
        <f t="shared" si="14"/>
        <v/>
      </c>
      <c r="AG45" s="13" t="str">
        <f t="shared" si="14"/>
        <v>지각2</v>
      </c>
      <c r="AH45" s="13" t="str">
        <f t="shared" si="14"/>
        <v/>
      </c>
      <c r="AI45" s="13" t="str">
        <f t="shared" si="14"/>
        <v/>
      </c>
      <c r="AJ45" s="13" t="str">
        <f t="shared" si="14"/>
        <v/>
      </c>
      <c r="AK45" s="13" t="str">
        <f t="shared" si="14"/>
        <v/>
      </c>
      <c r="AL45" s="13" t="str">
        <f t="shared" si="14"/>
        <v/>
      </c>
      <c r="AM45" s="13" t="str">
        <f t="shared" si="14"/>
        <v/>
      </c>
      <c r="AN45" s="13" t="str">
        <f t="shared" si="14"/>
        <v>지각1</v>
      </c>
      <c r="AO45" s="13" t="str">
        <f t="shared" si="14"/>
        <v>지각1</v>
      </c>
    </row>
    <row r="46" spans="2:41">
      <c r="B46" s="1" t="s">
        <v>1775</v>
      </c>
    </row>
    <row r="47" spans="2:41">
      <c r="B47" s="70" t="s">
        <v>38</v>
      </c>
      <c r="C47" s="70" t="s">
        <v>39</v>
      </c>
      <c r="D47" s="70" t="s">
        <v>40</v>
      </c>
      <c r="E47" s="70" t="s">
        <v>41</v>
      </c>
      <c r="F47" s="70" t="s">
        <v>42</v>
      </c>
      <c r="G47" s="70" t="s">
        <v>43</v>
      </c>
      <c r="H47" s="70" t="s">
        <v>44</v>
      </c>
      <c r="I47" s="71"/>
      <c r="J47" s="67" t="s">
        <v>45</v>
      </c>
      <c r="K47" s="28"/>
      <c r="L47" s="67" t="s">
        <v>47</v>
      </c>
      <c r="M47" s="13" t="s">
        <v>47</v>
      </c>
      <c r="N47" s="13"/>
      <c r="O47" s="13"/>
      <c r="P47" s="13"/>
      <c r="Q47" s="13"/>
      <c r="R47" s="13"/>
      <c r="S47" s="67" t="s">
        <v>47</v>
      </c>
      <c r="T47" s="13" t="s">
        <v>47</v>
      </c>
      <c r="U47" s="13"/>
      <c r="V47" s="13"/>
      <c r="W47" s="13"/>
      <c r="X47" s="13"/>
      <c r="Y47" s="67"/>
      <c r="Z47" s="67" t="s">
        <v>47</v>
      </c>
      <c r="AA47" s="13" t="s">
        <v>47</v>
      </c>
      <c r="AB47" s="13"/>
      <c r="AC47" s="13"/>
      <c r="AD47" s="13"/>
      <c r="AE47" s="13"/>
      <c r="AF47" s="13"/>
      <c r="AG47" s="67" t="s">
        <v>47</v>
      </c>
      <c r="AH47" s="13" t="s">
        <v>47</v>
      </c>
      <c r="AI47" s="13"/>
      <c r="AJ47" s="13"/>
      <c r="AK47" s="13"/>
      <c r="AL47" s="13"/>
      <c r="AM47" s="13"/>
      <c r="AN47" s="13" t="s">
        <v>47</v>
      </c>
    </row>
    <row r="48" spans="2:41">
      <c r="B48" s="70"/>
      <c r="C48" s="70"/>
      <c r="D48" s="70"/>
      <c r="E48" s="70"/>
      <c r="F48" s="70"/>
      <c r="G48" s="70"/>
      <c r="H48" s="70"/>
      <c r="I48" s="71"/>
      <c r="J48" s="67" t="s">
        <v>48</v>
      </c>
      <c r="K48" s="67">
        <v>1</v>
      </c>
      <c r="L48" s="67">
        <v>2</v>
      </c>
      <c r="M48" s="67">
        <v>3</v>
      </c>
      <c r="N48" s="67">
        <v>4</v>
      </c>
      <c r="O48" s="67">
        <v>5</v>
      </c>
      <c r="P48" s="67">
        <v>6</v>
      </c>
      <c r="Q48" s="67">
        <v>7</v>
      </c>
      <c r="R48" s="67">
        <v>8</v>
      </c>
      <c r="S48" s="67">
        <v>9</v>
      </c>
      <c r="T48" s="67">
        <v>10</v>
      </c>
      <c r="U48" s="67">
        <v>11</v>
      </c>
      <c r="V48" s="67">
        <v>12</v>
      </c>
      <c r="W48" s="67">
        <v>13</v>
      </c>
      <c r="X48" s="67">
        <v>14</v>
      </c>
      <c r="Y48" s="67">
        <v>15</v>
      </c>
      <c r="Z48" s="67">
        <v>16</v>
      </c>
      <c r="AA48" s="67">
        <v>17</v>
      </c>
      <c r="AB48" s="67">
        <v>18</v>
      </c>
      <c r="AC48" s="67">
        <v>19</v>
      </c>
      <c r="AD48" s="67">
        <v>20</v>
      </c>
      <c r="AE48" s="67">
        <v>21</v>
      </c>
      <c r="AF48" s="67">
        <v>22</v>
      </c>
      <c r="AG48" s="67">
        <v>23</v>
      </c>
      <c r="AH48" s="67">
        <v>24</v>
      </c>
      <c r="AI48" s="67">
        <v>25</v>
      </c>
      <c r="AJ48" s="67">
        <v>26</v>
      </c>
      <c r="AK48" s="67">
        <v>27</v>
      </c>
      <c r="AL48" s="67">
        <v>28</v>
      </c>
      <c r="AM48" s="67">
        <v>29</v>
      </c>
      <c r="AN48" s="67">
        <v>30</v>
      </c>
    </row>
    <row r="49" spans="2:40">
      <c r="B49" s="70"/>
      <c r="C49" s="70"/>
      <c r="D49" s="70"/>
      <c r="E49" s="70"/>
      <c r="F49" s="70"/>
      <c r="G49" s="70"/>
      <c r="H49" s="70"/>
      <c r="I49" s="71"/>
      <c r="J49" s="68" t="s">
        <v>49</v>
      </c>
      <c r="K49" s="17" t="s">
        <v>10</v>
      </c>
      <c r="L49" s="18" t="s">
        <v>12</v>
      </c>
      <c r="M49" s="18" t="s">
        <v>0</v>
      </c>
      <c r="N49" s="17" t="s">
        <v>2</v>
      </c>
      <c r="O49" s="17" t="s">
        <v>4</v>
      </c>
      <c r="P49" s="17" t="s">
        <v>6</v>
      </c>
      <c r="Q49" s="17" t="s">
        <v>8</v>
      </c>
      <c r="R49" s="17" t="s">
        <v>10</v>
      </c>
      <c r="S49" s="18" t="s">
        <v>12</v>
      </c>
      <c r="T49" s="18" t="s">
        <v>0</v>
      </c>
      <c r="U49" s="17" t="s">
        <v>2</v>
      </c>
      <c r="V49" s="17" t="s">
        <v>4</v>
      </c>
      <c r="W49" s="17" t="s">
        <v>6</v>
      </c>
      <c r="X49" s="17" t="s">
        <v>8</v>
      </c>
      <c r="Y49" s="17" t="s">
        <v>10</v>
      </c>
      <c r="Z49" s="18" t="s">
        <v>12</v>
      </c>
      <c r="AA49" s="18" t="s">
        <v>0</v>
      </c>
      <c r="AB49" s="17" t="s">
        <v>2</v>
      </c>
      <c r="AC49" s="17" t="s">
        <v>4</v>
      </c>
      <c r="AD49" s="17" t="s">
        <v>6</v>
      </c>
      <c r="AE49" s="17" t="s">
        <v>8</v>
      </c>
      <c r="AF49" s="17" t="s">
        <v>10</v>
      </c>
      <c r="AG49" s="18" t="s">
        <v>12</v>
      </c>
      <c r="AH49" s="18" t="s">
        <v>0</v>
      </c>
      <c r="AI49" s="17" t="s">
        <v>2</v>
      </c>
      <c r="AJ49" s="17" t="s">
        <v>4</v>
      </c>
      <c r="AK49" s="17" t="s">
        <v>6</v>
      </c>
      <c r="AL49" s="17" t="s">
        <v>8</v>
      </c>
      <c r="AM49" s="17" t="s">
        <v>10</v>
      </c>
      <c r="AN49" s="18" t="s">
        <v>12</v>
      </c>
    </row>
    <row r="50" spans="2:40">
      <c r="B50" s="72" t="s">
        <v>50</v>
      </c>
      <c r="C50" s="72" t="s">
        <v>51</v>
      </c>
      <c r="D50" s="72">
        <f>COUNTIFS(K53:AL53,"연차")</f>
        <v>18</v>
      </c>
      <c r="E50" s="72">
        <f>COUNTIFS(K53:AL53,"전반")+COUNTIFS(K53:AL53,"후반")</f>
        <v>0</v>
      </c>
      <c r="F50" s="72">
        <f>COUNTIF(K54:AL54, "지각1")+COUNTIF(K54:AL54,"지각2")</f>
        <v>0</v>
      </c>
      <c r="G50" s="72">
        <f>COUNTIFS(K53:AL53,"휴근1")*0.5+COUNTIFS(K53:AL53,"휴근2")</f>
        <v>0</v>
      </c>
      <c r="H50" s="73">
        <f>SUM(K52:AN52)</f>
        <v>0.98263888888888884</v>
      </c>
      <c r="I50" s="72"/>
      <c r="J50" s="68" t="s">
        <v>17</v>
      </c>
      <c r="K50" s="19">
        <v>0.39930555555555558</v>
      </c>
      <c r="L50" s="19"/>
      <c r="M50" s="19"/>
      <c r="N50" s="19"/>
      <c r="O50" s="19">
        <v>0.40972222222222227</v>
      </c>
      <c r="P50" s="68"/>
      <c r="Q50" s="68"/>
      <c r="R50" s="19"/>
      <c r="S50" s="19"/>
      <c r="T50" s="19"/>
      <c r="U50" s="19"/>
      <c r="V50" s="68"/>
      <c r="W50" s="68"/>
      <c r="X50" s="19"/>
      <c r="Y50" s="19"/>
      <c r="Z50" s="19"/>
      <c r="AA50" s="19"/>
      <c r="AB50" s="19"/>
      <c r="AC50" s="68"/>
      <c r="AD50" s="68"/>
      <c r="AE50" s="19"/>
      <c r="AF50" s="68"/>
      <c r="AG50" s="19"/>
      <c r="AH50" s="19"/>
      <c r="AI50" s="19"/>
      <c r="AJ50" s="68"/>
      <c r="AK50" s="68"/>
      <c r="AL50" s="19"/>
      <c r="AM50" s="19"/>
      <c r="AN50" s="19"/>
    </row>
    <row r="51" spans="2:40">
      <c r="B51" s="72"/>
      <c r="C51" s="72"/>
      <c r="D51" s="72"/>
      <c r="E51" s="72"/>
      <c r="F51" s="72"/>
      <c r="G51" s="72"/>
      <c r="H51" s="73"/>
      <c r="I51" s="72"/>
      <c r="J51" s="68" t="s">
        <v>19</v>
      </c>
      <c r="K51" s="19">
        <v>0.79861111111111116</v>
      </c>
      <c r="L51" s="19"/>
      <c r="M51" s="19"/>
      <c r="N51" s="19"/>
      <c r="O51" s="19">
        <v>0.99305555555555547</v>
      </c>
      <c r="P51" s="68"/>
      <c r="Q51" s="68"/>
      <c r="R51" s="19"/>
      <c r="S51" s="19"/>
      <c r="T51" s="19"/>
      <c r="U51" s="19"/>
      <c r="V51" s="68"/>
      <c r="W51" s="68"/>
      <c r="X51" s="19"/>
      <c r="Y51" s="19"/>
      <c r="Z51" s="19"/>
      <c r="AA51" s="19"/>
      <c r="AB51" s="19"/>
      <c r="AC51" s="68"/>
      <c r="AD51" s="68"/>
      <c r="AE51" s="19"/>
      <c r="AF51" s="68"/>
      <c r="AG51" s="19"/>
      <c r="AH51" s="19"/>
      <c r="AI51" s="19"/>
      <c r="AJ51" s="68"/>
      <c r="AK51" s="68"/>
      <c r="AL51" s="19"/>
      <c r="AM51" s="19"/>
      <c r="AN51" s="19"/>
    </row>
    <row r="52" spans="2:40">
      <c r="B52" s="72"/>
      <c r="C52" s="72"/>
      <c r="D52" s="72"/>
      <c r="E52" s="72"/>
      <c r="F52" s="72"/>
      <c r="G52" s="72"/>
      <c r="H52" s="73"/>
      <c r="I52" s="72"/>
      <c r="J52" s="26" t="s">
        <v>14</v>
      </c>
      <c r="K52" s="25">
        <f>IF(K51&gt;=K50,K51-K50,K51-K50+TIME(12,0,0)*2)</f>
        <v>0.39930555555555558</v>
      </c>
      <c r="L52" s="25">
        <f t="shared" ref="L52:AO52" si="15">IF(L51&gt;=L50,L51-L50,L51-L50+TIME(12,0,0)*2)</f>
        <v>0</v>
      </c>
      <c r="M52" s="25">
        <f t="shared" si="15"/>
        <v>0</v>
      </c>
      <c r="N52" s="25">
        <f t="shared" si="15"/>
        <v>0</v>
      </c>
      <c r="O52" s="25">
        <f t="shared" si="15"/>
        <v>0.58333333333333326</v>
      </c>
      <c r="P52" s="25">
        <f t="shared" si="15"/>
        <v>0</v>
      </c>
      <c r="Q52" s="25">
        <f t="shared" si="15"/>
        <v>0</v>
      </c>
      <c r="R52" s="25">
        <f t="shared" si="15"/>
        <v>0</v>
      </c>
      <c r="S52" s="25">
        <f t="shared" si="15"/>
        <v>0</v>
      </c>
      <c r="T52" s="25">
        <f t="shared" si="15"/>
        <v>0</v>
      </c>
      <c r="U52" s="25">
        <f t="shared" si="15"/>
        <v>0</v>
      </c>
      <c r="V52" s="25">
        <f t="shared" si="15"/>
        <v>0</v>
      </c>
      <c r="W52" s="25">
        <f t="shared" si="15"/>
        <v>0</v>
      </c>
      <c r="X52" s="25">
        <f t="shared" si="15"/>
        <v>0</v>
      </c>
      <c r="Y52" s="25">
        <f t="shared" si="15"/>
        <v>0</v>
      </c>
      <c r="Z52" s="25">
        <f t="shared" si="15"/>
        <v>0</v>
      </c>
      <c r="AA52" s="25">
        <f t="shared" si="15"/>
        <v>0</v>
      </c>
      <c r="AB52" s="25">
        <f t="shared" si="15"/>
        <v>0</v>
      </c>
      <c r="AC52" s="25">
        <f t="shared" si="15"/>
        <v>0</v>
      </c>
      <c r="AD52" s="25">
        <f t="shared" si="15"/>
        <v>0</v>
      </c>
      <c r="AE52" s="25">
        <f t="shared" si="15"/>
        <v>0</v>
      </c>
      <c r="AF52" s="25">
        <f t="shared" si="15"/>
        <v>0</v>
      </c>
      <c r="AG52" s="25">
        <f t="shared" si="15"/>
        <v>0</v>
      </c>
      <c r="AH52" s="25">
        <f t="shared" si="15"/>
        <v>0</v>
      </c>
      <c r="AI52" s="25">
        <f t="shared" si="15"/>
        <v>0</v>
      </c>
      <c r="AJ52" s="25">
        <f t="shared" si="15"/>
        <v>0</v>
      </c>
      <c r="AK52" s="25">
        <f t="shared" si="15"/>
        <v>0</v>
      </c>
      <c r="AL52" s="25">
        <f t="shared" si="15"/>
        <v>0</v>
      </c>
      <c r="AM52" s="25">
        <f t="shared" si="15"/>
        <v>0</v>
      </c>
      <c r="AN52" s="25">
        <f t="shared" si="15"/>
        <v>0</v>
      </c>
    </row>
    <row r="53" spans="2:40">
      <c r="B53" s="72"/>
      <c r="C53" s="72"/>
      <c r="D53" s="72"/>
      <c r="E53" s="72"/>
      <c r="F53" s="72"/>
      <c r="G53" s="72"/>
      <c r="H53" s="73"/>
      <c r="I53" s="72"/>
      <c r="J53" s="13" t="s">
        <v>52</v>
      </c>
      <c r="K53" s="13" t="str">
        <f>IF(K$47&lt;&gt;"",IF(K50="","",IF(K52&gt;=TIME(8,0,0),"휴근2",IF(K52&gt;=TIME(4,0,0),"휴근1",""))),IF(K51="","연차",IF(K50&gt;K51,"",IF(K51&lt;TIME(16,0,0),"후반",IF(K50&gt;TIME(13,0,0),"전반","")))))</f>
        <v/>
      </c>
      <c r="L53" s="13" t="str">
        <f t="shared" ref="L53:AN53" si="16">IF(L$47&lt;&gt;"",IF(L50="","",IF(L52&gt;=TIME(8,0,0),"휴근2",IF(L52&gt;=TIME(4,0,0),"휴근1",""))),IF(L51="","연차",IF(L50&gt;L51,"",IF(L51&lt;TIME(16,0,0),"후반",IF(L50&gt;TIME(13,0,0),"전반","")))))</f>
        <v/>
      </c>
      <c r="M53" s="13" t="str">
        <f t="shared" si="16"/>
        <v/>
      </c>
      <c r="N53" s="13" t="str">
        <f t="shared" si="16"/>
        <v>연차</v>
      </c>
      <c r="O53" s="13" t="str">
        <f t="shared" si="16"/>
        <v/>
      </c>
      <c r="P53" s="13" t="str">
        <f t="shared" si="16"/>
        <v>연차</v>
      </c>
      <c r="Q53" s="13" t="str">
        <f t="shared" si="16"/>
        <v>연차</v>
      </c>
      <c r="R53" s="13" t="str">
        <f t="shared" si="16"/>
        <v>연차</v>
      </c>
      <c r="S53" s="13" t="str">
        <f t="shared" si="16"/>
        <v/>
      </c>
      <c r="T53" s="13" t="str">
        <f t="shared" si="16"/>
        <v/>
      </c>
      <c r="U53" s="13" t="str">
        <f t="shared" si="16"/>
        <v>연차</v>
      </c>
      <c r="V53" s="13" t="str">
        <f t="shared" si="16"/>
        <v>연차</v>
      </c>
      <c r="W53" s="13" t="str">
        <f t="shared" si="16"/>
        <v>연차</v>
      </c>
      <c r="X53" s="13" t="str">
        <f t="shared" si="16"/>
        <v>연차</v>
      </c>
      <c r="Y53" s="13" t="str">
        <f t="shared" si="16"/>
        <v>연차</v>
      </c>
      <c r="Z53" s="13" t="str">
        <f t="shared" si="16"/>
        <v/>
      </c>
      <c r="AA53" s="13" t="str">
        <f t="shared" si="16"/>
        <v/>
      </c>
      <c r="AB53" s="13" t="str">
        <f t="shared" si="16"/>
        <v>연차</v>
      </c>
      <c r="AC53" s="13" t="str">
        <f t="shared" si="16"/>
        <v>연차</v>
      </c>
      <c r="AD53" s="13" t="str">
        <f t="shared" si="16"/>
        <v>연차</v>
      </c>
      <c r="AE53" s="13" t="str">
        <f t="shared" si="16"/>
        <v>연차</v>
      </c>
      <c r="AF53" s="13" t="str">
        <f t="shared" si="16"/>
        <v>연차</v>
      </c>
      <c r="AG53" s="13" t="str">
        <f t="shared" si="16"/>
        <v/>
      </c>
      <c r="AH53" s="13" t="str">
        <f t="shared" si="16"/>
        <v/>
      </c>
      <c r="AI53" s="13" t="str">
        <f t="shared" si="16"/>
        <v>연차</v>
      </c>
      <c r="AJ53" s="13" t="str">
        <f t="shared" si="16"/>
        <v>연차</v>
      </c>
      <c r="AK53" s="13" t="str">
        <f t="shared" si="16"/>
        <v>연차</v>
      </c>
      <c r="AL53" s="13" t="str">
        <f t="shared" si="16"/>
        <v>연차</v>
      </c>
      <c r="AM53" s="13" t="str">
        <f t="shared" si="16"/>
        <v>연차</v>
      </c>
      <c r="AN53" s="13" t="str">
        <f t="shared" si="16"/>
        <v/>
      </c>
    </row>
    <row r="54" spans="2:40">
      <c r="B54" s="72"/>
      <c r="C54" s="72"/>
      <c r="D54" s="72"/>
      <c r="E54" s="72"/>
      <c r="F54" s="72"/>
      <c r="G54" s="72"/>
      <c r="H54" s="73"/>
      <c r="I54" s="72"/>
      <c r="J54" s="13" t="s">
        <v>42</v>
      </c>
      <c r="K54" s="13" t="str">
        <f>IF(OR(K53="",K53="전반",K53="연차"),IF(AND(K50&gt;TIME(10,0,0),K50&lt;=TIME(11,0,0)),"지각1",IF(AND(K50&gt;TIME(11,0,0),K50&lt;=TIME(13,0,0)),"지각2","")),"")</f>
        <v/>
      </c>
      <c r="L54" s="13" t="str">
        <f t="shared" ref="L54:AO54" si="17">IF(OR(L53="",L53="전반",L53="연차"),IF(AND(L50&gt;TIME(10,0,0),L50&lt;=TIME(11,0,0)),"지각1",IF(AND(L50&gt;TIME(11,0,0),L50&lt;=TIME(13,0,0)),"지각2","")),"")</f>
        <v/>
      </c>
      <c r="M54" s="13" t="str">
        <f t="shared" si="17"/>
        <v/>
      </c>
      <c r="N54" s="13" t="str">
        <f t="shared" si="17"/>
        <v/>
      </c>
      <c r="O54" s="13" t="str">
        <f t="shared" si="17"/>
        <v/>
      </c>
      <c r="P54" s="13" t="str">
        <f t="shared" si="17"/>
        <v/>
      </c>
      <c r="Q54" s="13" t="str">
        <f t="shared" si="17"/>
        <v/>
      </c>
      <c r="R54" s="13" t="str">
        <f t="shared" si="17"/>
        <v/>
      </c>
      <c r="S54" s="13" t="str">
        <f t="shared" si="17"/>
        <v/>
      </c>
      <c r="T54" s="13" t="str">
        <f t="shared" si="17"/>
        <v/>
      </c>
      <c r="U54" s="13" t="str">
        <f t="shared" si="17"/>
        <v/>
      </c>
      <c r="V54" s="13" t="str">
        <f t="shared" si="17"/>
        <v/>
      </c>
      <c r="W54" s="13" t="str">
        <f t="shared" si="17"/>
        <v/>
      </c>
      <c r="X54" s="13" t="str">
        <f t="shared" si="17"/>
        <v/>
      </c>
      <c r="Y54" s="13" t="str">
        <f t="shared" si="17"/>
        <v/>
      </c>
      <c r="Z54" s="13" t="str">
        <f t="shared" si="17"/>
        <v/>
      </c>
      <c r="AA54" s="13" t="str">
        <f t="shared" si="17"/>
        <v/>
      </c>
      <c r="AB54" s="13" t="str">
        <f t="shared" si="17"/>
        <v/>
      </c>
      <c r="AC54" s="13" t="str">
        <f t="shared" si="17"/>
        <v/>
      </c>
      <c r="AD54" s="13" t="str">
        <f t="shared" si="17"/>
        <v/>
      </c>
      <c r="AE54" s="13" t="str">
        <f t="shared" si="17"/>
        <v/>
      </c>
      <c r="AF54" s="13" t="str">
        <f t="shared" si="17"/>
        <v/>
      </c>
      <c r="AG54" s="13" t="str">
        <f t="shared" si="17"/>
        <v/>
      </c>
      <c r="AH54" s="13" t="str">
        <f t="shared" si="17"/>
        <v/>
      </c>
      <c r="AI54" s="13" t="str">
        <f t="shared" si="17"/>
        <v/>
      </c>
      <c r="AJ54" s="13" t="str">
        <f t="shared" si="17"/>
        <v/>
      </c>
      <c r="AK54" s="13" t="str">
        <f t="shared" si="17"/>
        <v/>
      </c>
      <c r="AL54" s="13" t="str">
        <f t="shared" si="17"/>
        <v/>
      </c>
      <c r="AM54" s="13" t="str">
        <f t="shared" si="17"/>
        <v/>
      </c>
      <c r="AN54" s="13" t="str">
        <f t="shared" si="17"/>
        <v/>
      </c>
    </row>
  </sheetData>
  <mergeCells count="96">
    <mergeCell ref="G47:G49"/>
    <mergeCell ref="H47:H49"/>
    <mergeCell ref="I47:I49"/>
    <mergeCell ref="B50:B54"/>
    <mergeCell ref="C50:C54"/>
    <mergeCell ref="D50:D54"/>
    <mergeCell ref="E50:E54"/>
    <mergeCell ref="F50:F54"/>
    <mergeCell ref="G50:G54"/>
    <mergeCell ref="H50:H54"/>
    <mergeCell ref="I50:I54"/>
    <mergeCell ref="B47:B49"/>
    <mergeCell ref="C47:C49"/>
    <mergeCell ref="D47:D49"/>
    <mergeCell ref="E47:E49"/>
    <mergeCell ref="F47:F49"/>
    <mergeCell ref="H2:H4"/>
    <mergeCell ref="I2:I4"/>
    <mergeCell ref="B5:B9"/>
    <mergeCell ref="C5:C9"/>
    <mergeCell ref="D5:D9"/>
    <mergeCell ref="E5:E9"/>
    <mergeCell ref="F5:F9"/>
    <mergeCell ref="G5:G9"/>
    <mergeCell ref="H5:H9"/>
    <mergeCell ref="I5:I9"/>
    <mergeCell ref="B2:B4"/>
    <mergeCell ref="C2:C4"/>
    <mergeCell ref="D2:D4"/>
    <mergeCell ref="E2:E4"/>
    <mergeCell ref="F2:F4"/>
    <mergeCell ref="G2:G4"/>
    <mergeCell ref="H11:H13"/>
    <mergeCell ref="I11:I13"/>
    <mergeCell ref="B14:B18"/>
    <mergeCell ref="C14:C18"/>
    <mergeCell ref="D14:D18"/>
    <mergeCell ref="E14:E18"/>
    <mergeCell ref="F14:F18"/>
    <mergeCell ref="G14:G18"/>
    <mergeCell ref="H14:H18"/>
    <mergeCell ref="I14:I18"/>
    <mergeCell ref="B11:B13"/>
    <mergeCell ref="C11:C13"/>
    <mergeCell ref="D11:D13"/>
    <mergeCell ref="E11:E13"/>
    <mergeCell ref="F11:F13"/>
    <mergeCell ref="G11:G13"/>
    <mergeCell ref="H20:H22"/>
    <mergeCell ref="I20:I22"/>
    <mergeCell ref="B23:B27"/>
    <mergeCell ref="C23:C27"/>
    <mergeCell ref="D23:D27"/>
    <mergeCell ref="E23:E27"/>
    <mergeCell ref="F23:F27"/>
    <mergeCell ref="G23:G27"/>
    <mergeCell ref="H23:H27"/>
    <mergeCell ref="I23:I27"/>
    <mergeCell ref="B20:B22"/>
    <mergeCell ref="C20:C22"/>
    <mergeCell ref="D20:D22"/>
    <mergeCell ref="E20:E22"/>
    <mergeCell ref="F20:F22"/>
    <mergeCell ref="G20:G22"/>
    <mergeCell ref="H29:H31"/>
    <mergeCell ref="I29:I31"/>
    <mergeCell ref="B32:B36"/>
    <mergeCell ref="C32:C36"/>
    <mergeCell ref="D32:D36"/>
    <mergeCell ref="E32:E36"/>
    <mergeCell ref="F32:F36"/>
    <mergeCell ref="G32:G36"/>
    <mergeCell ref="H32:H36"/>
    <mergeCell ref="I32:I36"/>
    <mergeCell ref="B29:B31"/>
    <mergeCell ref="C29:C31"/>
    <mergeCell ref="D29:D31"/>
    <mergeCell ref="E29:E31"/>
    <mergeCell ref="F29:F31"/>
    <mergeCell ref="G29:G31"/>
    <mergeCell ref="H38:H40"/>
    <mergeCell ref="I38:I40"/>
    <mergeCell ref="B41:B45"/>
    <mergeCell ref="C41:C45"/>
    <mergeCell ref="D41:D45"/>
    <mergeCell ref="E41:E45"/>
    <mergeCell ref="F41:F45"/>
    <mergeCell ref="G41:G45"/>
    <mergeCell ref="H41:H45"/>
    <mergeCell ref="I41:I45"/>
    <mergeCell ref="B38:B40"/>
    <mergeCell ref="C38:C40"/>
    <mergeCell ref="D38:D40"/>
    <mergeCell ref="E38:E40"/>
    <mergeCell ref="F38:F40"/>
    <mergeCell ref="G38:G40"/>
  </mergeCells>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91</vt:i4>
      </vt:variant>
    </vt:vector>
  </HeadingPairs>
  <TitlesOfParts>
    <vt:vector size="98" baseType="lpstr">
      <vt:lpstr>개요</vt:lpstr>
      <vt:lpstr>근무일지(1월)</vt:lpstr>
      <vt:lpstr>근무일지(2월)</vt:lpstr>
      <vt:lpstr>근무일지(3월)</vt:lpstr>
      <vt:lpstr>근무일지(4월)</vt:lpstr>
      <vt:lpstr>근무일지(5월)</vt:lpstr>
      <vt:lpstr>근태내용</vt:lpstr>
      <vt:lpstr>_18.1.23</vt:lpstr>
      <vt:lpstr>_18.1.24</vt:lpstr>
      <vt:lpstr>_18.1.25</vt:lpstr>
      <vt:lpstr>_18.1.26</vt:lpstr>
      <vt:lpstr>_18.1.29</vt:lpstr>
      <vt:lpstr>_18.1.30</vt:lpstr>
      <vt:lpstr>_18.1.31</vt:lpstr>
      <vt:lpstr>_18.2.1</vt:lpstr>
      <vt:lpstr>_18.2.11</vt:lpstr>
      <vt:lpstr>_18.2.12</vt:lpstr>
      <vt:lpstr>_18.2.13</vt:lpstr>
      <vt:lpstr>_18.2.14</vt:lpstr>
      <vt:lpstr>_18.2.19</vt:lpstr>
      <vt:lpstr>_18.2.2</vt:lpstr>
      <vt:lpstr>_18.2.20</vt:lpstr>
      <vt:lpstr>_18.2.21</vt:lpstr>
      <vt:lpstr>_18.2.22</vt:lpstr>
      <vt:lpstr>_18.2.23</vt:lpstr>
      <vt:lpstr>_18.2.26</vt:lpstr>
      <vt:lpstr>_18.2.27</vt:lpstr>
      <vt:lpstr>_18.2.28</vt:lpstr>
      <vt:lpstr>_18.2.5</vt:lpstr>
      <vt:lpstr>_18.2.6</vt:lpstr>
      <vt:lpstr>_18.2.7___18.2.8</vt:lpstr>
      <vt:lpstr>_18.2.9</vt:lpstr>
      <vt:lpstr>_18.3.12</vt:lpstr>
      <vt:lpstr>_18.3.13</vt:lpstr>
      <vt:lpstr>_18.3.14</vt:lpstr>
      <vt:lpstr>_18.3.15</vt:lpstr>
      <vt:lpstr>_18.3.16</vt:lpstr>
      <vt:lpstr>_18.3.19</vt:lpstr>
      <vt:lpstr>_18.3.2</vt:lpstr>
      <vt:lpstr>_18.3.20</vt:lpstr>
      <vt:lpstr>_18.3.21</vt:lpstr>
      <vt:lpstr>_18.3.22</vt:lpstr>
      <vt:lpstr>_18.3.23</vt:lpstr>
      <vt:lpstr>_18.3.26</vt:lpstr>
      <vt:lpstr>_18.3.27</vt:lpstr>
      <vt:lpstr>_18.3.28</vt:lpstr>
      <vt:lpstr>_18.3.29</vt:lpstr>
      <vt:lpstr>_18.3.30</vt:lpstr>
      <vt:lpstr>_18.3.5</vt:lpstr>
      <vt:lpstr>_18.3.6</vt:lpstr>
      <vt:lpstr>_18.3.7</vt:lpstr>
      <vt:lpstr>_18.3.8</vt:lpstr>
      <vt:lpstr>_18.3.9</vt:lpstr>
      <vt:lpstr>_18.4.11</vt:lpstr>
      <vt:lpstr>_18.4.12</vt:lpstr>
      <vt:lpstr>_18.4.13</vt:lpstr>
      <vt:lpstr>_18.4.16</vt:lpstr>
      <vt:lpstr>_18.4.17</vt:lpstr>
      <vt:lpstr>_18.4.2</vt:lpstr>
      <vt:lpstr>_18.4.23</vt:lpstr>
      <vt:lpstr>_18.4.24</vt:lpstr>
      <vt:lpstr>_18.4.25</vt:lpstr>
      <vt:lpstr>_18.4.26</vt:lpstr>
      <vt:lpstr>_18.4.27</vt:lpstr>
      <vt:lpstr>_18.4.3</vt:lpstr>
      <vt:lpstr>_18.4.30</vt:lpstr>
      <vt:lpstr>_18.4.4___18.4.5</vt:lpstr>
      <vt:lpstr>_18.4.6</vt:lpstr>
      <vt:lpstr>_18.4.9</vt:lpstr>
      <vt:lpstr>_18.5.10</vt:lpstr>
      <vt:lpstr>_18.5.11</vt:lpstr>
      <vt:lpstr>_18.5.14</vt:lpstr>
      <vt:lpstr>_18.5.15___18.5.16</vt:lpstr>
      <vt:lpstr>_18.5.17</vt:lpstr>
      <vt:lpstr>_18.5.18</vt:lpstr>
      <vt:lpstr>_18.5.2</vt:lpstr>
      <vt:lpstr>_18.5.3</vt:lpstr>
      <vt:lpstr>_18.5.4</vt:lpstr>
      <vt:lpstr>_18.5.8</vt:lpstr>
      <vt:lpstr>_18.5.9</vt:lpstr>
      <vt:lpstr>개요!_1월_근무달력</vt:lpstr>
      <vt:lpstr>_1월_근무달력</vt:lpstr>
      <vt:lpstr>개요!_1월_근무일지</vt:lpstr>
      <vt:lpstr>_1월_근무일지</vt:lpstr>
      <vt:lpstr>개요!_1월_일자별_세부내용</vt:lpstr>
      <vt:lpstr>_1월_일자별_세부내용</vt:lpstr>
      <vt:lpstr>_2월_근무달력</vt:lpstr>
      <vt:lpstr>_2월_근무일지</vt:lpstr>
      <vt:lpstr>_2월_일자별_세부내용</vt:lpstr>
      <vt:lpstr>_3월_근무달력</vt:lpstr>
      <vt:lpstr>_3월_근무일지</vt:lpstr>
      <vt:lpstr>_3월_일자별_세부내용</vt:lpstr>
      <vt:lpstr>_4월_근무달력</vt:lpstr>
      <vt:lpstr>_4월_근무일지</vt:lpstr>
      <vt:lpstr>_4월_일자별_세부내용</vt:lpstr>
      <vt:lpstr>_5월_근무달력</vt:lpstr>
      <vt:lpstr>_5월_근무일지</vt:lpstr>
      <vt:lpstr>_5월_일자별_세부내용</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ipeoples</dc:creator>
  <cp:lastModifiedBy>Hyulla</cp:lastModifiedBy>
  <dcterms:created xsi:type="dcterms:W3CDTF">2018-05-20T04:30:17Z</dcterms:created>
  <dcterms:modified xsi:type="dcterms:W3CDTF">2018-06-06T03:03:14Z</dcterms:modified>
</cp:coreProperties>
</file>