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Aluno\Documents\Codificando o Futuro - Raí\Curso-main\Documentos\"/>
    </mc:Choice>
  </mc:AlternateContent>
  <bookViews>
    <workbookView xWindow="0" yWindow="0" windowWidth="20490" windowHeight="7815" activeTab="2"/>
  </bookViews>
  <sheets>
    <sheet name="Atividade 1 = Notas" sheetId="1" r:id="rId1"/>
    <sheet name="RPG - 1" sheetId="4" r:id="rId2"/>
    <sheet name="Competição - 2" sheetId="5" r:id="rId3"/>
    <sheet name="Atividade 2 = Trabalho" sheetId="3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5" l="1"/>
  <c r="H7" i="5"/>
  <c r="H8" i="5"/>
  <c r="H9" i="5"/>
  <c r="H10" i="5"/>
  <c r="H11" i="5"/>
  <c r="H12" i="5"/>
  <c r="H13" i="5"/>
  <c r="H14" i="5"/>
  <c r="H5" i="5"/>
  <c r="J6" i="5" l="1"/>
  <c r="J7" i="5"/>
  <c r="J8" i="5"/>
  <c r="J9" i="5"/>
  <c r="J10" i="5"/>
  <c r="J11" i="5"/>
  <c r="J12" i="5"/>
  <c r="J13" i="5"/>
  <c r="J14" i="5"/>
  <c r="J5" i="5"/>
  <c r="K3" i="4"/>
  <c r="K7" i="4"/>
  <c r="J7" i="4"/>
  <c r="J6" i="4"/>
  <c r="J5" i="4"/>
  <c r="J4" i="4"/>
  <c r="J3" i="4"/>
  <c r="I7" i="4"/>
  <c r="I6" i="4"/>
  <c r="K6" i="4" s="1"/>
  <c r="I5" i="4"/>
  <c r="K5" i="4" s="1"/>
  <c r="I4" i="4"/>
  <c r="K4" i="4" s="1"/>
  <c r="I3" i="4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I18" i="1"/>
  <c r="Q3" i="1" s="1"/>
  <c r="I12" i="1"/>
  <c r="G12" i="1"/>
  <c r="G18" i="1"/>
  <c r="I17" i="1"/>
  <c r="G17" i="1"/>
  <c r="I16" i="1"/>
  <c r="G16" i="1"/>
  <c r="I15" i="1"/>
  <c r="G15" i="1"/>
  <c r="I14" i="1"/>
  <c r="G14" i="1"/>
  <c r="I13" i="1"/>
  <c r="G13" i="1"/>
  <c r="O3" i="3" l="1"/>
  <c r="O7" i="3" s="1"/>
  <c r="O11" i="3" s="1"/>
  <c r="S3" i="3"/>
  <c r="S7" i="3" s="1"/>
  <c r="S11" i="3" s="1"/>
  <c r="Q3" i="3"/>
  <c r="G4" i="1"/>
  <c r="I3" i="1"/>
  <c r="I19" i="1"/>
  <c r="I11" i="1"/>
  <c r="I10" i="1"/>
  <c r="I9" i="1"/>
  <c r="I8" i="1"/>
  <c r="I7" i="1"/>
  <c r="I6" i="1"/>
  <c r="I5" i="1"/>
  <c r="I4" i="1"/>
  <c r="G19" i="1"/>
  <c r="G11" i="1"/>
  <c r="G10" i="1"/>
  <c r="G9" i="1"/>
  <c r="G8" i="1"/>
  <c r="G7" i="1"/>
  <c r="G6" i="1"/>
  <c r="G5" i="1"/>
  <c r="G3" i="1"/>
  <c r="Q7" i="3" l="1"/>
  <c r="Q11" i="3" s="1"/>
  <c r="R12" i="3" s="1"/>
</calcChain>
</file>

<file path=xl/sharedStrings.xml><?xml version="1.0" encoding="utf-8"?>
<sst xmlns="http://schemas.openxmlformats.org/spreadsheetml/2006/main" count="140" uniqueCount="96">
  <si>
    <t>1ª Nota</t>
  </si>
  <si>
    <t>2ªNota</t>
  </si>
  <si>
    <t>3ª Nota</t>
  </si>
  <si>
    <t>4ª Nota</t>
  </si>
  <si>
    <t>Sighelm</t>
  </si>
  <si>
    <t>Gesere</t>
  </si>
  <si>
    <t>Donste</t>
  </si>
  <si>
    <t>Dodmen</t>
  </si>
  <si>
    <t>Thogrim</t>
  </si>
  <si>
    <t>Layni</t>
  </si>
  <si>
    <t>Man</t>
  </si>
  <si>
    <t>Ciasere</t>
  </si>
  <si>
    <t>Anael</t>
  </si>
  <si>
    <t>Timfrid</t>
  </si>
  <si>
    <t>Nota Final</t>
  </si>
  <si>
    <t>Média</t>
  </si>
  <si>
    <t>Média da Turma</t>
  </si>
  <si>
    <t>Aluno</t>
  </si>
  <si>
    <t>Resultado</t>
  </si>
  <si>
    <t>Nota Necessária</t>
  </si>
  <si>
    <t>Etapas</t>
  </si>
  <si>
    <t>Estória</t>
  </si>
  <si>
    <t>Desenvolvimento</t>
  </si>
  <si>
    <t>Polimento</t>
  </si>
  <si>
    <t>Desenhar Cenários</t>
  </si>
  <si>
    <t>Desenhar Personagens</t>
  </si>
  <si>
    <t>Programar Puzzles</t>
  </si>
  <si>
    <t>Programar Estória</t>
  </si>
  <si>
    <t>Resolver Problemas</t>
  </si>
  <si>
    <t>Resolver Cenário</t>
  </si>
  <si>
    <t>Programar C. Batalha</t>
  </si>
  <si>
    <t>Resolver E. na Gramática</t>
  </si>
  <si>
    <t>Horas por Etapa</t>
  </si>
  <si>
    <t>Valor por Hora</t>
  </si>
  <si>
    <t>Total do Projeto</t>
  </si>
  <si>
    <t>Horas por Atividade</t>
  </si>
  <si>
    <t>VALOR TOTAL:</t>
  </si>
  <si>
    <t>Criar</t>
  </si>
  <si>
    <t>Criar Universo</t>
  </si>
  <si>
    <t>Criar Enredo</t>
  </si>
  <si>
    <t>Criar Personagens</t>
  </si>
  <si>
    <t>Quant.</t>
  </si>
  <si>
    <t>Desenhar</t>
  </si>
  <si>
    <t>Horas por Atividades das Etapas.</t>
  </si>
  <si>
    <t>Programar</t>
  </si>
  <si>
    <t>Resolver</t>
  </si>
  <si>
    <t>Enel</t>
  </si>
  <si>
    <t>Ontei</t>
  </si>
  <si>
    <t>Clias</t>
  </si>
  <si>
    <t>Saad</t>
  </si>
  <si>
    <t>Renel</t>
  </si>
  <si>
    <t>Bonfire</t>
  </si>
  <si>
    <t>Folsend</t>
  </si>
  <si>
    <t>Frequencia</t>
  </si>
  <si>
    <t>Frequência</t>
  </si>
  <si>
    <t>Resultado E</t>
  </si>
  <si>
    <t>Resultado OU</t>
  </si>
  <si>
    <t>RPG</t>
  </si>
  <si>
    <t>Nome</t>
  </si>
  <si>
    <t>Classe</t>
  </si>
  <si>
    <t>Titulo</t>
  </si>
  <si>
    <t>HP</t>
  </si>
  <si>
    <t>MP</t>
  </si>
  <si>
    <t>TP</t>
  </si>
  <si>
    <t>Lvl</t>
  </si>
  <si>
    <t>Nº</t>
  </si>
  <si>
    <t>Raça</t>
  </si>
  <si>
    <t>Rahlaf</t>
  </si>
  <si>
    <t>Lafhbeorn</t>
  </si>
  <si>
    <t>Marlim</t>
  </si>
  <si>
    <t>Hífonio</t>
  </si>
  <si>
    <t>Rid</t>
  </si>
  <si>
    <t>Campeão do Imperador</t>
  </si>
  <si>
    <t>Druida</t>
  </si>
  <si>
    <t>Diablo</t>
  </si>
  <si>
    <t>Bosque da Meia-Noite</t>
  </si>
  <si>
    <t>Coração Puro</t>
  </si>
  <si>
    <t>Elfo</t>
  </si>
  <si>
    <t>Humano</t>
  </si>
  <si>
    <t>Anão</t>
  </si>
  <si>
    <t>Portador das Chaves</t>
  </si>
  <si>
    <t>Guerreiro</t>
  </si>
  <si>
    <t>Paladino</t>
  </si>
  <si>
    <t>Bruxo</t>
  </si>
  <si>
    <t>Xamã</t>
  </si>
  <si>
    <t>Dungeons &amp; Dragons</t>
  </si>
  <si>
    <t>Habilidade</t>
  </si>
  <si>
    <t>Competidor</t>
  </si>
  <si>
    <t>Etapa 1</t>
  </si>
  <si>
    <t>Etapa 2</t>
  </si>
  <si>
    <t>Etapa 4</t>
  </si>
  <si>
    <t>Etapa 3</t>
  </si>
  <si>
    <t>Etapa 5</t>
  </si>
  <si>
    <t>Perc(%)</t>
  </si>
  <si>
    <t>Et. Partici</t>
  </si>
  <si>
    <t xml:space="preserve">Etapas: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</si>
</sst>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* #,##0.00_-;\-&quot;R$&quot;* #,##0.00_-;_-&quot;R$&quot;* &quot;-&quot;??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sz val="11"/>
      <color theme="1" tint="4.9989318521683403E-2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1">
    <xf numFmtId="0" fontId="0" fillId="0" borderId="0" xfId="0"/>
    <xf numFmtId="0" fontId="0" fillId="6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3" borderId="3" xfId="0" applyNumberFormat="1" applyFill="1" applyBorder="1" applyAlignment="1"/>
    <xf numFmtId="2" fontId="0" fillId="3" borderId="4" xfId="0" applyNumberFormat="1" applyFill="1" applyBorder="1" applyAlignment="1"/>
    <xf numFmtId="2" fontId="0" fillId="3" borderId="5" xfId="0" applyNumberFormat="1" applyFill="1" applyBorder="1" applyAlignment="1"/>
    <xf numFmtId="2" fontId="0" fillId="5" borderId="3" xfId="0" applyNumberFormat="1" applyFill="1" applyBorder="1" applyAlignment="1"/>
    <xf numFmtId="2" fontId="0" fillId="5" borderId="4" xfId="0" applyNumberFormat="1" applyFill="1" applyBorder="1" applyAlignment="1"/>
    <xf numFmtId="2" fontId="0" fillId="5" borderId="5" xfId="0" applyNumberFormat="1" applyFill="1" applyBorder="1" applyAlignment="1"/>
    <xf numFmtId="2" fontId="0" fillId="5" borderId="3" xfId="0" applyNumberFormat="1" applyFill="1" applyBorder="1" applyProtection="1">
      <protection locked="0"/>
    </xf>
    <xf numFmtId="2" fontId="0" fillId="3" borderId="3" xfId="0" applyNumberFormat="1" applyFill="1" applyBorder="1" applyProtection="1">
      <protection locked="0"/>
    </xf>
    <xf numFmtId="2" fontId="0" fillId="5" borderId="4" xfId="0" applyNumberFormat="1" applyFill="1" applyBorder="1" applyProtection="1">
      <protection locked="0"/>
    </xf>
    <xf numFmtId="2" fontId="0" fillId="3" borderId="4" xfId="0" applyNumberFormat="1" applyFill="1" applyBorder="1" applyProtection="1">
      <protection locked="0"/>
    </xf>
    <xf numFmtId="2" fontId="0" fillId="5" borderId="5" xfId="0" applyNumberFormat="1" applyFill="1" applyBorder="1" applyProtection="1">
      <protection locked="0"/>
    </xf>
    <xf numFmtId="2" fontId="0" fillId="3" borderId="5" xfId="0" applyNumberFormat="1" applyFill="1" applyBorder="1" applyProtection="1">
      <protection locked="0"/>
    </xf>
    <xf numFmtId="0" fontId="0" fillId="8" borderId="0" xfId="0" applyFill="1" applyAlignment="1"/>
    <xf numFmtId="0" fontId="0" fillId="8" borderId="0" xfId="0" applyFill="1" applyAlignment="1">
      <alignment vertical="top"/>
    </xf>
    <xf numFmtId="0" fontId="0" fillId="8" borderId="6" xfId="0" applyFill="1" applyBorder="1" applyAlignment="1"/>
    <xf numFmtId="0" fontId="0" fillId="8" borderId="7" xfId="0" applyFill="1" applyBorder="1" applyAlignment="1"/>
    <xf numFmtId="0" fontId="0" fillId="8" borderId="10" xfId="0" applyFill="1" applyBorder="1"/>
    <xf numFmtId="0" fontId="0" fillId="8" borderId="11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3" xfId="0" applyFill="1" applyBorder="1" applyAlignment="1"/>
    <xf numFmtId="0" fontId="0" fillId="8" borderId="5" xfId="0" applyFill="1" applyBorder="1"/>
    <xf numFmtId="0" fontId="0" fillId="8" borderId="3" xfId="0" applyFill="1" applyBorder="1"/>
    <xf numFmtId="0" fontId="0" fillId="2" borderId="4" xfId="0" applyFont="1" applyFill="1" applyBorder="1" applyAlignment="1">
      <alignment horizontal="center"/>
    </xf>
    <xf numFmtId="1" fontId="0" fillId="3" borderId="3" xfId="0" applyNumberFormat="1" applyFill="1" applyBorder="1" applyAlignment="1"/>
    <xf numFmtId="1" fontId="0" fillId="3" borderId="4" xfId="0" applyNumberFormat="1" applyFill="1" applyBorder="1" applyAlignment="1"/>
    <xf numFmtId="1" fontId="0" fillId="3" borderId="5" xfId="0" applyNumberFormat="1" applyFill="1" applyBorder="1" applyAlignment="1"/>
    <xf numFmtId="2" fontId="0" fillId="3" borderId="2" xfId="0" applyNumberFormat="1" applyFill="1" applyBorder="1" applyProtection="1">
      <protection locked="0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12" borderId="0" xfId="0" applyFont="1" applyFill="1"/>
    <xf numFmtId="0" fontId="3" fillId="3" borderId="0" xfId="0" applyFont="1" applyFill="1"/>
    <xf numFmtId="0" fontId="2" fillId="12" borderId="0" xfId="0" applyFont="1" applyFill="1" applyAlignment="1">
      <alignment horizontal="justify" vertical="center" wrapText="1"/>
    </xf>
    <xf numFmtId="1" fontId="3" fillId="12" borderId="0" xfId="0" applyNumberFormat="1" applyFont="1" applyFill="1"/>
    <xf numFmtId="0" fontId="4" fillId="9" borderId="0" xfId="0" applyFont="1" applyFill="1"/>
    <xf numFmtId="0" fontId="0" fillId="13" borderId="0" xfId="0" applyFill="1"/>
    <xf numFmtId="0" fontId="0" fillId="10" borderId="0" xfId="0" applyFill="1"/>
    <xf numFmtId="0" fontId="3" fillId="10" borderId="0" xfId="0" applyFont="1" applyFill="1"/>
    <xf numFmtId="0" fontId="0" fillId="0" borderId="0" xfId="0" applyBorder="1"/>
    <xf numFmtId="0" fontId="5" fillId="14" borderId="0" xfId="0" applyFont="1" applyFill="1"/>
    <xf numFmtId="0" fontId="0" fillId="15" borderId="0" xfId="0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0" fillId="11" borderId="0" xfId="2" applyNumberFormat="1" applyFont="1" applyFill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9" fontId="0" fillId="3" borderId="12" xfId="2" applyFont="1" applyFill="1" applyBorder="1" applyAlignment="1">
      <alignment horizontal="center"/>
    </xf>
    <xf numFmtId="9" fontId="0" fillId="3" borderId="13" xfId="2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2" borderId="2" xfId="0" applyFont="1" applyFill="1" applyBorder="1" applyAlignment="1">
      <alignment horizontal="center"/>
    </xf>
    <xf numFmtId="0" fontId="0" fillId="3" borderId="6" xfId="0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3" borderId="12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3" fillId="11" borderId="0" xfId="0" applyFont="1" applyFill="1" applyAlignment="1">
      <alignment horizontal="center"/>
    </xf>
    <xf numFmtId="0" fontId="0" fillId="11" borderId="0" xfId="0" applyFill="1" applyBorder="1" applyAlignment="1" applyProtection="1">
      <alignment horizontal="left"/>
      <protection locked="0"/>
    </xf>
    <xf numFmtId="0" fontId="5" fillId="14" borderId="0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/>
    <xf numFmtId="0" fontId="0" fillId="8" borderId="0" xfId="0" applyFill="1" applyAlignment="1">
      <alignment vertical="top"/>
    </xf>
    <xf numFmtId="0" fontId="0" fillId="8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44" fontId="0" fillId="8" borderId="0" xfId="1" applyFont="1" applyFill="1" applyAlignment="1">
      <alignment horizontal="center"/>
    </xf>
    <xf numFmtId="4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right"/>
    </xf>
    <xf numFmtId="44" fontId="0" fillId="8" borderId="0" xfId="0" applyNumberFormat="1" applyFill="1" applyAlignment="1"/>
    <xf numFmtId="0" fontId="0" fillId="8" borderId="0" xfId="0" applyFill="1" applyBorder="1" applyAlignment="1"/>
    <xf numFmtId="0" fontId="0" fillId="11" borderId="0" xfId="0" applyFill="1" applyAlignment="1">
      <alignment horizontal="right"/>
    </xf>
    <xf numFmtId="10" fontId="0" fillId="11" borderId="0" xfId="0" applyNumberFormat="1" applyFill="1"/>
  </cellXfs>
  <cellStyles count="3">
    <cellStyle name="Moeda" xfId="1" builtinId="4"/>
    <cellStyle name="Normal" xfId="0" builtinId="0"/>
    <cellStyle name="Porcentagem" xfId="2" builtinId="5"/>
  </cellStyles>
  <dxfs count="21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>
    <tabColor theme="4" tint="-0.499984740745262"/>
  </sheetPr>
  <dimension ref="A2:U19"/>
  <sheetViews>
    <sheetView workbookViewId="0">
      <selection activeCell="A3" sqref="A3:B12"/>
    </sheetView>
  </sheetViews>
  <sheetFormatPr defaultRowHeight="15" x14ac:dyDescent="0.25"/>
  <cols>
    <col min="1" max="2" width="9.140625" customWidth="1"/>
    <col min="7" max="7" width="10" customWidth="1"/>
    <col min="8" max="8" width="11.85546875" customWidth="1"/>
    <col min="10" max="10" width="9" customWidth="1"/>
  </cols>
  <sheetData>
    <row r="2" spans="1:21" x14ac:dyDescent="0.25">
      <c r="A2" s="56" t="s">
        <v>17</v>
      </c>
      <c r="B2" s="56"/>
      <c r="C2" s="1" t="s">
        <v>0</v>
      </c>
      <c r="D2" s="2" t="s">
        <v>1</v>
      </c>
      <c r="E2" s="1" t="s">
        <v>2</v>
      </c>
      <c r="F2" s="2" t="s">
        <v>3</v>
      </c>
      <c r="G2" s="1" t="s">
        <v>14</v>
      </c>
      <c r="H2" s="26" t="s">
        <v>53</v>
      </c>
      <c r="I2" s="2" t="s">
        <v>15</v>
      </c>
      <c r="J2" s="52" t="s">
        <v>55</v>
      </c>
      <c r="K2" s="53"/>
      <c r="L2" s="52" t="s">
        <v>56</v>
      </c>
      <c r="M2" s="53"/>
      <c r="Q2" s="49" t="s">
        <v>16</v>
      </c>
      <c r="R2" s="49"/>
      <c r="S2" s="59" t="s">
        <v>19</v>
      </c>
      <c r="T2" s="60"/>
      <c r="U2" s="30">
        <v>7</v>
      </c>
    </row>
    <row r="3" spans="1:21" x14ac:dyDescent="0.25">
      <c r="A3" s="57" t="s">
        <v>12</v>
      </c>
      <c r="B3" s="58"/>
      <c r="C3" s="9">
        <v>7</v>
      </c>
      <c r="D3" s="10">
        <v>6</v>
      </c>
      <c r="E3" s="9">
        <v>8</v>
      </c>
      <c r="F3" s="10">
        <v>7</v>
      </c>
      <c r="G3" s="6">
        <f t="shared" ref="G3:G11" si="0">SUM(C3,D3,E3,F3)</f>
        <v>28</v>
      </c>
      <c r="H3" s="27">
        <v>75</v>
      </c>
      <c r="I3" s="3">
        <f t="shared" ref="I3:I19" si="1">AVERAGE(C3,D3,E3,F3)</f>
        <v>7</v>
      </c>
      <c r="J3" s="47" t="str">
        <f t="shared" ref="J3:J19" si="2">IF(AND(I3&gt;=$U$2,H3&gt;=75),"Aprovado",IF(AND(I3&gt;=3,H3&gt;=35),"Exame","Reprovado"))</f>
        <v>Aprovado</v>
      </c>
      <c r="K3" s="48"/>
      <c r="L3" s="47" t="str">
        <f>IF(OR(I3&gt;=$U$2,H3&gt;=75),"Aprovado",IF(OR(I3&gt;=3,H3&gt;=35),"Exame","Reprovado"))</f>
        <v>Aprovado</v>
      </c>
      <c r="M3" s="48"/>
      <c r="Q3" s="61">
        <f>AVERAGE(I3:I19)</f>
        <v>5.8455882352941178</v>
      </c>
      <c r="R3" s="62"/>
    </row>
    <row r="4" spans="1:21" x14ac:dyDescent="0.25">
      <c r="A4" s="54" t="s">
        <v>51</v>
      </c>
      <c r="B4" s="55"/>
      <c r="C4" s="11">
        <v>7.5</v>
      </c>
      <c r="D4" s="12">
        <v>6</v>
      </c>
      <c r="E4" s="11">
        <v>6</v>
      </c>
      <c r="F4" s="12">
        <v>7</v>
      </c>
      <c r="G4" s="7">
        <f t="shared" si="0"/>
        <v>26.5</v>
      </c>
      <c r="H4" s="28">
        <v>45</v>
      </c>
      <c r="I4" s="4">
        <f t="shared" si="1"/>
        <v>6.625</v>
      </c>
      <c r="J4" s="47" t="str">
        <f t="shared" si="2"/>
        <v>Exame</v>
      </c>
      <c r="K4" s="48"/>
      <c r="L4" s="47" t="str">
        <f t="shared" ref="L4:L19" si="3">IF(OR(I4&gt;=$U$2,H4&gt;=75),"Aprovado",IF(OR(I4&gt;=3,H4&gt;=35),"Exame","Reprovado"))</f>
        <v>Exame</v>
      </c>
      <c r="M4" s="48"/>
      <c r="Q4" s="49" t="s">
        <v>54</v>
      </c>
      <c r="R4" s="49"/>
    </row>
    <row r="5" spans="1:21" x14ac:dyDescent="0.25">
      <c r="A5" s="54" t="s">
        <v>11</v>
      </c>
      <c r="B5" s="55"/>
      <c r="C5" s="11">
        <v>2</v>
      </c>
      <c r="D5" s="12">
        <v>8</v>
      </c>
      <c r="E5" s="11">
        <v>7</v>
      </c>
      <c r="F5" s="12">
        <v>9</v>
      </c>
      <c r="G5" s="7">
        <f t="shared" si="0"/>
        <v>26</v>
      </c>
      <c r="H5" s="28">
        <v>36</v>
      </c>
      <c r="I5" s="4">
        <f t="shared" si="1"/>
        <v>6.5</v>
      </c>
      <c r="J5" s="47" t="str">
        <f t="shared" si="2"/>
        <v>Exame</v>
      </c>
      <c r="K5" s="48"/>
      <c r="L5" s="47" t="str">
        <f t="shared" si="3"/>
        <v>Exame</v>
      </c>
      <c r="M5" s="48"/>
      <c r="Q5" s="50">
        <v>0.75</v>
      </c>
      <c r="R5" s="51"/>
    </row>
    <row r="6" spans="1:21" x14ac:dyDescent="0.25">
      <c r="A6" s="54" t="s">
        <v>48</v>
      </c>
      <c r="B6" s="55"/>
      <c r="C6" s="11">
        <v>4</v>
      </c>
      <c r="D6" s="12">
        <v>2</v>
      </c>
      <c r="E6" s="11">
        <v>1</v>
      </c>
      <c r="F6" s="12">
        <v>3</v>
      </c>
      <c r="G6" s="7">
        <f t="shared" si="0"/>
        <v>10</v>
      </c>
      <c r="H6" s="28">
        <v>89</v>
      </c>
      <c r="I6" s="4">
        <f t="shared" si="1"/>
        <v>2.5</v>
      </c>
      <c r="J6" s="47" t="str">
        <f t="shared" si="2"/>
        <v>Reprovado</v>
      </c>
      <c r="K6" s="48"/>
      <c r="L6" s="47" t="str">
        <f t="shared" si="3"/>
        <v>Aprovado</v>
      </c>
      <c r="M6" s="48"/>
    </row>
    <row r="7" spans="1:21" x14ac:dyDescent="0.25">
      <c r="A7" s="54" t="s">
        <v>7</v>
      </c>
      <c r="B7" s="55"/>
      <c r="C7" s="11">
        <v>10</v>
      </c>
      <c r="D7" s="12">
        <v>9</v>
      </c>
      <c r="E7" s="11">
        <v>7</v>
      </c>
      <c r="F7" s="12">
        <v>8</v>
      </c>
      <c r="G7" s="7">
        <f t="shared" si="0"/>
        <v>34</v>
      </c>
      <c r="H7" s="28">
        <v>90</v>
      </c>
      <c r="I7" s="4">
        <f t="shared" si="1"/>
        <v>8.5</v>
      </c>
      <c r="J7" s="47" t="str">
        <f t="shared" si="2"/>
        <v>Aprovado</v>
      </c>
      <c r="K7" s="48"/>
      <c r="L7" s="47" t="str">
        <f t="shared" si="3"/>
        <v>Aprovado</v>
      </c>
      <c r="M7" s="48"/>
    </row>
    <row r="8" spans="1:21" x14ac:dyDescent="0.25">
      <c r="A8" s="54" t="s">
        <v>6</v>
      </c>
      <c r="B8" s="55"/>
      <c r="C8" s="11">
        <v>7.5</v>
      </c>
      <c r="D8" s="12">
        <v>6.5</v>
      </c>
      <c r="E8" s="11">
        <v>7</v>
      </c>
      <c r="F8" s="12">
        <v>7</v>
      </c>
      <c r="G8" s="7">
        <f t="shared" si="0"/>
        <v>28</v>
      </c>
      <c r="H8" s="28">
        <v>60</v>
      </c>
      <c r="I8" s="4">
        <f t="shared" si="1"/>
        <v>7</v>
      </c>
      <c r="J8" s="47" t="str">
        <f t="shared" si="2"/>
        <v>Exame</v>
      </c>
      <c r="K8" s="48"/>
      <c r="L8" s="47" t="str">
        <f t="shared" si="3"/>
        <v>Aprovado</v>
      </c>
      <c r="M8" s="48"/>
    </row>
    <row r="9" spans="1:21" x14ac:dyDescent="0.25">
      <c r="A9" s="54" t="s">
        <v>46</v>
      </c>
      <c r="B9" s="55"/>
      <c r="C9" s="11">
        <v>8</v>
      </c>
      <c r="D9" s="12">
        <v>7</v>
      </c>
      <c r="E9" s="11">
        <v>7.5</v>
      </c>
      <c r="F9" s="12">
        <v>6.5</v>
      </c>
      <c r="G9" s="7">
        <f t="shared" si="0"/>
        <v>29</v>
      </c>
      <c r="H9" s="28">
        <v>54</v>
      </c>
      <c r="I9" s="4">
        <f t="shared" si="1"/>
        <v>7.25</v>
      </c>
      <c r="J9" s="47" t="str">
        <f t="shared" si="2"/>
        <v>Exame</v>
      </c>
      <c r="K9" s="48"/>
      <c r="L9" s="47" t="str">
        <f t="shared" si="3"/>
        <v>Aprovado</v>
      </c>
      <c r="M9" s="48"/>
    </row>
    <row r="10" spans="1:21" x14ac:dyDescent="0.25">
      <c r="A10" s="54" t="s">
        <v>52</v>
      </c>
      <c r="B10" s="55"/>
      <c r="C10" s="11">
        <v>5.5</v>
      </c>
      <c r="D10" s="12">
        <v>5</v>
      </c>
      <c r="E10" s="11">
        <v>1.5</v>
      </c>
      <c r="F10" s="12">
        <v>9</v>
      </c>
      <c r="G10" s="7">
        <f t="shared" si="0"/>
        <v>21</v>
      </c>
      <c r="H10" s="28">
        <v>76</v>
      </c>
      <c r="I10" s="4">
        <f t="shared" si="1"/>
        <v>5.25</v>
      </c>
      <c r="J10" s="47" t="str">
        <f t="shared" si="2"/>
        <v>Exame</v>
      </c>
      <c r="K10" s="48"/>
      <c r="L10" s="47" t="str">
        <f t="shared" si="3"/>
        <v>Aprovado</v>
      </c>
      <c r="M10" s="48"/>
    </row>
    <row r="11" spans="1:21" x14ac:dyDescent="0.25">
      <c r="A11" s="54" t="s">
        <v>5</v>
      </c>
      <c r="B11" s="55"/>
      <c r="C11" s="11">
        <v>2.5</v>
      </c>
      <c r="D11" s="12">
        <v>3.5</v>
      </c>
      <c r="E11" s="11">
        <v>9.5</v>
      </c>
      <c r="F11" s="12">
        <v>10</v>
      </c>
      <c r="G11" s="7">
        <f t="shared" si="0"/>
        <v>25.5</v>
      </c>
      <c r="H11" s="28">
        <v>57</v>
      </c>
      <c r="I11" s="4">
        <f t="shared" si="1"/>
        <v>6.375</v>
      </c>
      <c r="J11" s="47" t="str">
        <f t="shared" si="2"/>
        <v>Exame</v>
      </c>
      <c r="K11" s="48"/>
      <c r="L11" s="47" t="str">
        <f t="shared" si="3"/>
        <v>Exame</v>
      </c>
      <c r="M11" s="48"/>
    </row>
    <row r="12" spans="1:21" x14ac:dyDescent="0.25">
      <c r="A12" s="54" t="s">
        <v>9</v>
      </c>
      <c r="B12" s="55"/>
      <c r="C12" s="11">
        <v>7</v>
      </c>
      <c r="D12" s="12">
        <v>6</v>
      </c>
      <c r="E12" s="11">
        <v>9.5</v>
      </c>
      <c r="F12" s="12">
        <v>5.5</v>
      </c>
      <c r="G12" s="7">
        <f t="shared" ref="G12" si="4">SUM(C12,D12,E12,F12)</f>
        <v>28</v>
      </c>
      <c r="H12" s="28">
        <v>89</v>
      </c>
      <c r="I12" s="4">
        <f t="shared" si="1"/>
        <v>7</v>
      </c>
      <c r="J12" s="47" t="str">
        <f t="shared" si="2"/>
        <v>Aprovado</v>
      </c>
      <c r="K12" s="48"/>
      <c r="L12" s="47" t="str">
        <f t="shared" si="3"/>
        <v>Aprovado</v>
      </c>
      <c r="M12" s="48"/>
    </row>
    <row r="13" spans="1:21" x14ac:dyDescent="0.25">
      <c r="A13" s="54" t="s">
        <v>10</v>
      </c>
      <c r="B13" s="55"/>
      <c r="C13" s="11">
        <v>1.5</v>
      </c>
      <c r="D13" s="12">
        <v>3.5</v>
      </c>
      <c r="E13" s="11">
        <v>4.5</v>
      </c>
      <c r="F13" s="12">
        <v>2</v>
      </c>
      <c r="G13" s="7">
        <f t="shared" ref="G13:G18" si="5">SUM(C13,D13,E13,F13)</f>
        <v>11.5</v>
      </c>
      <c r="H13" s="28">
        <v>96</v>
      </c>
      <c r="I13" s="4">
        <f t="shared" si="1"/>
        <v>2.875</v>
      </c>
      <c r="J13" s="47" t="str">
        <f t="shared" si="2"/>
        <v>Reprovado</v>
      </c>
      <c r="K13" s="48"/>
      <c r="L13" s="47" t="str">
        <f t="shared" si="3"/>
        <v>Aprovado</v>
      </c>
      <c r="M13" s="48"/>
    </row>
    <row r="14" spans="1:21" x14ac:dyDescent="0.25">
      <c r="A14" s="54" t="s">
        <v>47</v>
      </c>
      <c r="B14" s="55"/>
      <c r="C14" s="11">
        <v>2.5</v>
      </c>
      <c r="D14" s="12">
        <v>3.5</v>
      </c>
      <c r="E14" s="11">
        <v>1</v>
      </c>
      <c r="F14" s="12">
        <v>3</v>
      </c>
      <c r="G14" s="7">
        <f t="shared" si="5"/>
        <v>10</v>
      </c>
      <c r="H14" s="28">
        <v>95</v>
      </c>
      <c r="I14" s="4">
        <f t="shared" si="1"/>
        <v>2.5</v>
      </c>
      <c r="J14" s="47" t="str">
        <f t="shared" si="2"/>
        <v>Reprovado</v>
      </c>
      <c r="K14" s="48"/>
      <c r="L14" s="47" t="str">
        <f t="shared" si="3"/>
        <v>Aprovado</v>
      </c>
      <c r="M14" s="48"/>
    </row>
    <row r="15" spans="1:21" x14ac:dyDescent="0.25">
      <c r="A15" s="54" t="s">
        <v>50</v>
      </c>
      <c r="B15" s="55"/>
      <c r="C15" s="11">
        <v>2.5</v>
      </c>
      <c r="D15" s="12">
        <v>3.5</v>
      </c>
      <c r="E15" s="11">
        <v>9.5</v>
      </c>
      <c r="F15" s="12">
        <v>9</v>
      </c>
      <c r="G15" s="7">
        <f t="shared" si="5"/>
        <v>24.5</v>
      </c>
      <c r="H15" s="28">
        <v>96</v>
      </c>
      <c r="I15" s="4">
        <f t="shared" si="1"/>
        <v>6.125</v>
      </c>
      <c r="J15" s="47" t="str">
        <f t="shared" si="2"/>
        <v>Exame</v>
      </c>
      <c r="K15" s="48"/>
      <c r="L15" s="47" t="str">
        <f t="shared" si="3"/>
        <v>Aprovado</v>
      </c>
      <c r="M15" s="48"/>
    </row>
    <row r="16" spans="1:21" x14ac:dyDescent="0.25">
      <c r="A16" s="54" t="s">
        <v>49</v>
      </c>
      <c r="B16" s="55"/>
      <c r="C16" s="11">
        <v>2.5</v>
      </c>
      <c r="D16" s="12">
        <v>5</v>
      </c>
      <c r="E16" s="11">
        <v>3</v>
      </c>
      <c r="F16" s="12">
        <v>4</v>
      </c>
      <c r="G16" s="7">
        <f t="shared" si="5"/>
        <v>14.5</v>
      </c>
      <c r="H16" s="28">
        <v>35</v>
      </c>
      <c r="I16" s="4">
        <f t="shared" si="1"/>
        <v>3.625</v>
      </c>
      <c r="J16" s="47" t="str">
        <f t="shared" si="2"/>
        <v>Exame</v>
      </c>
      <c r="K16" s="48"/>
      <c r="L16" s="47" t="str">
        <f t="shared" si="3"/>
        <v>Exame</v>
      </c>
      <c r="M16" s="48"/>
    </row>
    <row r="17" spans="1:13" x14ac:dyDescent="0.25">
      <c r="A17" s="54" t="s">
        <v>4</v>
      </c>
      <c r="B17" s="55"/>
      <c r="C17" s="11">
        <v>2.5</v>
      </c>
      <c r="D17" s="12">
        <v>3.5</v>
      </c>
      <c r="E17" s="11">
        <v>9.5</v>
      </c>
      <c r="F17" s="12">
        <v>7</v>
      </c>
      <c r="G17" s="7">
        <f t="shared" si="5"/>
        <v>22.5</v>
      </c>
      <c r="H17" s="28">
        <v>25</v>
      </c>
      <c r="I17" s="4">
        <f t="shared" si="1"/>
        <v>5.625</v>
      </c>
      <c r="J17" s="47" t="str">
        <f t="shared" si="2"/>
        <v>Reprovado</v>
      </c>
      <c r="K17" s="48"/>
      <c r="L17" s="47" t="str">
        <f t="shared" si="3"/>
        <v>Exame</v>
      </c>
      <c r="M17" s="48"/>
    </row>
    <row r="18" spans="1:13" x14ac:dyDescent="0.25">
      <c r="A18" s="54" t="s">
        <v>8</v>
      </c>
      <c r="B18" s="55"/>
      <c r="C18" s="11">
        <v>5.5</v>
      </c>
      <c r="D18" s="12">
        <v>6.5</v>
      </c>
      <c r="E18" s="11">
        <v>7.5</v>
      </c>
      <c r="F18" s="12">
        <v>9.5</v>
      </c>
      <c r="G18" s="7">
        <f t="shared" si="5"/>
        <v>29</v>
      </c>
      <c r="H18" s="28">
        <v>85</v>
      </c>
      <c r="I18" s="4">
        <f t="shared" si="1"/>
        <v>7.25</v>
      </c>
      <c r="J18" s="47" t="str">
        <f t="shared" si="2"/>
        <v>Aprovado</v>
      </c>
      <c r="K18" s="48"/>
      <c r="L18" s="47" t="str">
        <f t="shared" si="3"/>
        <v>Aprovado</v>
      </c>
      <c r="M18" s="48"/>
    </row>
    <row r="19" spans="1:13" x14ac:dyDescent="0.25">
      <c r="A19" s="63" t="s">
        <v>13</v>
      </c>
      <c r="B19" s="64"/>
      <c r="C19" s="13">
        <v>10</v>
      </c>
      <c r="D19" s="14">
        <v>6</v>
      </c>
      <c r="E19" s="13">
        <v>7</v>
      </c>
      <c r="F19" s="14">
        <v>6.5</v>
      </c>
      <c r="G19" s="8">
        <f>SUM(C19,D19,E19,F19)</f>
        <v>29.5</v>
      </c>
      <c r="H19" s="29">
        <v>16</v>
      </c>
      <c r="I19" s="5">
        <f t="shared" si="1"/>
        <v>7.375</v>
      </c>
      <c r="J19" s="47" t="str">
        <f t="shared" si="2"/>
        <v>Reprovado</v>
      </c>
      <c r="K19" s="48"/>
      <c r="L19" s="47" t="str">
        <f t="shared" si="3"/>
        <v>Aprovado</v>
      </c>
      <c r="M19" s="48"/>
    </row>
  </sheetData>
  <sortState ref="A3:B19">
    <sortCondition ref="A19"/>
  </sortState>
  <mergeCells count="59">
    <mergeCell ref="A8:B8"/>
    <mergeCell ref="A9:B9"/>
    <mergeCell ref="A10:B10"/>
    <mergeCell ref="A11:B11"/>
    <mergeCell ref="A19:B19"/>
    <mergeCell ref="S2:T2"/>
    <mergeCell ref="Q3:R3"/>
    <mergeCell ref="J2:K2"/>
    <mergeCell ref="J3:K3"/>
    <mergeCell ref="J4:K4"/>
    <mergeCell ref="Q2:R2"/>
    <mergeCell ref="J10:K10"/>
    <mergeCell ref="J11:K11"/>
    <mergeCell ref="J19:K19"/>
    <mergeCell ref="A2:B2"/>
    <mergeCell ref="A3:B3"/>
    <mergeCell ref="A4:B4"/>
    <mergeCell ref="A5:B5"/>
    <mergeCell ref="A6:B6"/>
    <mergeCell ref="A7:B7"/>
    <mergeCell ref="J12:K12"/>
    <mergeCell ref="A12:B12"/>
    <mergeCell ref="J5:K5"/>
    <mergeCell ref="J6:K6"/>
    <mergeCell ref="J7:K7"/>
    <mergeCell ref="J8:K8"/>
    <mergeCell ref="J9:K9"/>
    <mergeCell ref="A13:B13"/>
    <mergeCell ref="J13:K13"/>
    <mergeCell ref="A14:B14"/>
    <mergeCell ref="J14:K14"/>
    <mergeCell ref="A15:B15"/>
    <mergeCell ref="J15:K15"/>
    <mergeCell ref="A16:B16"/>
    <mergeCell ref="J16:K16"/>
    <mergeCell ref="A17:B17"/>
    <mergeCell ref="J17:K17"/>
    <mergeCell ref="A18:B18"/>
    <mergeCell ref="J18:K18"/>
    <mergeCell ref="Q4:R4"/>
    <mergeCell ref="Q5:R5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6:M16"/>
    <mergeCell ref="L17:M17"/>
    <mergeCell ref="L18:M18"/>
    <mergeCell ref="L19:M19"/>
    <mergeCell ref="L11:M11"/>
    <mergeCell ref="L12:M12"/>
    <mergeCell ref="L13:M13"/>
    <mergeCell ref="L14:M14"/>
    <mergeCell ref="L15:M15"/>
  </mergeCells>
  <conditionalFormatting sqref="J19:K19 J3:K11">
    <cfRule type="cellIs" dxfId="20" priority="61" operator="equal">
      <formula>"Reprovado"</formula>
    </cfRule>
    <cfRule type="cellIs" dxfId="19" priority="62" operator="equal">
      <formula>"Aprovado"</formula>
    </cfRule>
  </conditionalFormatting>
  <conditionalFormatting sqref="J12:K12">
    <cfRule type="cellIs" dxfId="18" priority="17" operator="equal">
      <formula>"Reprovado"</formula>
    </cfRule>
    <cfRule type="cellIs" dxfId="17" priority="18" operator="equal">
      <formula>"Aprovado"</formula>
    </cfRule>
  </conditionalFormatting>
  <conditionalFormatting sqref="L3:M19">
    <cfRule type="cellIs" dxfId="16" priority="15" operator="equal">
      <formula>"Reprovado"</formula>
    </cfRule>
    <cfRule type="cellIs" dxfId="15" priority="16" operator="equal">
      <formula>"Aprovado"</formula>
    </cfRule>
  </conditionalFormatting>
  <conditionalFormatting sqref="J13:K13">
    <cfRule type="cellIs" dxfId="14" priority="19" operator="equal">
      <formula>"Reprovado"</formula>
    </cfRule>
    <cfRule type="cellIs" dxfId="13" priority="20" operator="equal">
      <formula>"Aprovado"</formula>
    </cfRule>
  </conditionalFormatting>
  <conditionalFormatting sqref="J18:K18">
    <cfRule type="cellIs" dxfId="12" priority="29" operator="equal">
      <formula>"Reprovado"</formula>
    </cfRule>
    <cfRule type="cellIs" dxfId="11" priority="30" operator="equal">
      <formula>"Aprovado"</formula>
    </cfRule>
  </conditionalFormatting>
  <conditionalFormatting sqref="J17:K17">
    <cfRule type="cellIs" dxfId="10" priority="27" operator="equal">
      <formula>"Reprovado"</formula>
    </cfRule>
    <cfRule type="cellIs" dxfId="9" priority="28" operator="equal">
      <formula>"Aprovado"</formula>
    </cfRule>
  </conditionalFormatting>
  <conditionalFormatting sqref="J15:K15">
    <cfRule type="cellIs" dxfId="8" priority="23" operator="equal">
      <formula>"Reprovado"</formula>
    </cfRule>
    <cfRule type="cellIs" dxfId="7" priority="24" operator="equal">
      <formula>"Aprovado"</formula>
    </cfRule>
  </conditionalFormatting>
  <conditionalFormatting sqref="J14:K14">
    <cfRule type="cellIs" dxfId="6" priority="21" operator="equal">
      <formula>"Reprovado"</formula>
    </cfRule>
    <cfRule type="cellIs" dxfId="5" priority="22" operator="equal">
      <formula>"Aprovado"</formula>
    </cfRule>
  </conditionalFormatting>
  <conditionalFormatting sqref="J16:K16">
    <cfRule type="cellIs" dxfId="4" priority="25" operator="equal">
      <formula>"Reprovado"</formula>
    </cfRule>
    <cfRule type="cellIs" dxfId="3" priority="26" operator="equal">
      <formula>"Aprovado"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E5" sqref="E5"/>
    </sheetView>
  </sheetViews>
  <sheetFormatPr defaultRowHeight="15" x14ac:dyDescent="0.25"/>
  <cols>
    <col min="1" max="1" width="4.28515625" customWidth="1"/>
    <col min="2" max="2" width="18.28515625" customWidth="1"/>
    <col min="3" max="3" width="34.85546875" customWidth="1"/>
    <col min="4" max="4" width="12.140625" customWidth="1"/>
    <col min="5" max="5" width="13.85546875" customWidth="1"/>
    <col min="9" max="9" width="10.5703125" bestFit="1" customWidth="1"/>
    <col min="11" max="11" width="15.5703125" customWidth="1"/>
    <col min="12" max="12" width="1" customWidth="1"/>
  </cols>
  <sheetData>
    <row r="1" spans="1:12" x14ac:dyDescent="0.25">
      <c r="A1" s="37" t="s">
        <v>57</v>
      </c>
      <c r="B1" s="65" t="s">
        <v>85</v>
      </c>
      <c r="C1" s="65"/>
      <c r="D1" s="40"/>
      <c r="E1" s="40"/>
      <c r="F1" s="40"/>
      <c r="G1" s="40"/>
      <c r="H1" s="40"/>
      <c r="I1" s="40"/>
      <c r="J1" s="40"/>
      <c r="K1" s="39"/>
      <c r="L1" s="39"/>
    </row>
    <row r="2" spans="1:12" x14ac:dyDescent="0.25">
      <c r="A2" s="32" t="s">
        <v>65</v>
      </c>
      <c r="B2" s="32" t="s">
        <v>58</v>
      </c>
      <c r="C2" s="32" t="s">
        <v>60</v>
      </c>
      <c r="D2" s="32" t="s">
        <v>66</v>
      </c>
      <c r="E2" s="32" t="s">
        <v>59</v>
      </c>
      <c r="F2" s="32" t="s">
        <v>61</v>
      </c>
      <c r="G2" s="32" t="s">
        <v>62</v>
      </c>
      <c r="H2" s="32" t="s">
        <v>63</v>
      </c>
      <c r="I2" s="32" t="s">
        <v>15</v>
      </c>
      <c r="J2" s="32" t="s">
        <v>64</v>
      </c>
      <c r="K2" s="32" t="s">
        <v>86</v>
      </c>
      <c r="L2" s="39"/>
    </row>
    <row r="3" spans="1:12" x14ac:dyDescent="0.25">
      <c r="A3" s="34">
        <v>1</v>
      </c>
      <c r="B3" s="35" t="s">
        <v>67</v>
      </c>
      <c r="C3" s="34" t="s">
        <v>72</v>
      </c>
      <c r="D3" s="33" t="s">
        <v>77</v>
      </c>
      <c r="E3" s="34" t="s">
        <v>81</v>
      </c>
      <c r="F3" s="33">
        <v>34</v>
      </c>
      <c r="G3" s="34">
        <v>0</v>
      </c>
      <c r="H3" s="33">
        <v>60</v>
      </c>
      <c r="I3" s="34">
        <f>AVERAGE(F3:H3)</f>
        <v>31.333333333333332</v>
      </c>
      <c r="J3" s="36">
        <f>AVERAGE(F3:H3)</f>
        <v>31.333333333333332</v>
      </c>
      <c r="K3" s="31" t="str">
        <f>IF(I3&lt;40,"Iniciante",IF(I3&lt;79,"Intermediário","Avançado"))</f>
        <v>Iniciante</v>
      </c>
      <c r="L3" s="39"/>
    </row>
    <row r="4" spans="1:12" x14ac:dyDescent="0.25">
      <c r="A4" s="34">
        <v>2</v>
      </c>
      <c r="B4" s="33" t="s">
        <v>68</v>
      </c>
      <c r="C4" s="34" t="s">
        <v>75</v>
      </c>
      <c r="D4" s="33" t="s">
        <v>77</v>
      </c>
      <c r="E4" s="34" t="s">
        <v>73</v>
      </c>
      <c r="F4" s="33">
        <v>56</v>
      </c>
      <c r="G4" s="34">
        <v>83</v>
      </c>
      <c r="H4" s="33">
        <v>80</v>
      </c>
      <c r="I4" s="34">
        <f>AVERAGE(F4:H4)</f>
        <v>73</v>
      </c>
      <c r="J4" s="36">
        <f>AVERAGE(F4:H4)</f>
        <v>73</v>
      </c>
      <c r="K4" s="31" t="str">
        <f>IF(I4&lt;40,"Iniciante",IF(I4&lt;79,"Intermediário","Avançado"))</f>
        <v>Intermediário</v>
      </c>
      <c r="L4" s="39"/>
    </row>
    <row r="5" spans="1:12" x14ac:dyDescent="0.25">
      <c r="A5" s="34">
        <v>3</v>
      </c>
      <c r="B5" s="33" t="s">
        <v>69</v>
      </c>
      <c r="C5" s="34" t="s">
        <v>76</v>
      </c>
      <c r="D5" s="33" t="s">
        <v>78</v>
      </c>
      <c r="E5" s="34" t="s">
        <v>82</v>
      </c>
      <c r="F5" s="33">
        <v>43</v>
      </c>
      <c r="G5" s="34">
        <v>10</v>
      </c>
      <c r="H5" s="33">
        <v>100</v>
      </c>
      <c r="I5" s="34">
        <f>AVERAGE(F5:H5)</f>
        <v>51</v>
      </c>
      <c r="J5" s="36">
        <f>AVERAGE(F5:H5)</f>
        <v>51</v>
      </c>
      <c r="K5" s="31" t="str">
        <f>IF(I5&lt;40,"Iniciante",IF(I5&lt;79,"Intermediário","Avançado"))</f>
        <v>Intermediário</v>
      </c>
      <c r="L5" s="39"/>
    </row>
    <row r="6" spans="1:12" x14ac:dyDescent="0.25">
      <c r="A6" s="34">
        <v>4</v>
      </c>
      <c r="B6" s="33" t="s">
        <v>70</v>
      </c>
      <c r="C6" s="34" t="s">
        <v>74</v>
      </c>
      <c r="D6" s="33" t="s">
        <v>79</v>
      </c>
      <c r="E6" s="34" t="s">
        <v>83</v>
      </c>
      <c r="F6" s="33">
        <v>78</v>
      </c>
      <c r="G6" s="34">
        <v>100</v>
      </c>
      <c r="H6" s="33">
        <v>100</v>
      </c>
      <c r="I6" s="34">
        <f>AVERAGE(F6:H6)</f>
        <v>92.666666666666671</v>
      </c>
      <c r="J6" s="36">
        <f>AVERAGE(F6:H6)</f>
        <v>92.666666666666671</v>
      </c>
      <c r="K6" s="31" t="str">
        <f>IF(I6&lt;40,"Iniciante",IF(I6&lt;79,"Intermediário","Avançado"))</f>
        <v>Avançado</v>
      </c>
      <c r="L6" s="39"/>
    </row>
    <row r="7" spans="1:12" x14ac:dyDescent="0.25">
      <c r="A7" s="34">
        <v>5</v>
      </c>
      <c r="B7" s="35" t="s">
        <v>71</v>
      </c>
      <c r="C7" s="34" t="s">
        <v>80</v>
      </c>
      <c r="D7" s="33" t="s">
        <v>79</v>
      </c>
      <c r="E7" s="34" t="s">
        <v>84</v>
      </c>
      <c r="F7" s="33">
        <v>21</v>
      </c>
      <c r="G7" s="34">
        <v>32</v>
      </c>
      <c r="H7" s="33">
        <v>40</v>
      </c>
      <c r="I7" s="34">
        <f>AVERAGE(F7:H7)</f>
        <v>31</v>
      </c>
      <c r="J7" s="36">
        <f>AVERAGE(F7:H7)</f>
        <v>31</v>
      </c>
      <c r="K7" s="31" t="str">
        <f>IF(I7&lt;40,"Iniciante",IF(I7&lt;79,"Intermediário","Avançado"))</f>
        <v>Iniciante</v>
      </c>
      <c r="L7" s="39"/>
    </row>
    <row r="8" spans="1:12" ht="6" customHeight="1" x14ac:dyDescent="0.2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</row>
  </sheetData>
  <mergeCells count="1">
    <mergeCell ref="B1:C1"/>
  </mergeCells>
  <conditionalFormatting sqref="K3:K7">
    <cfRule type="cellIs" dxfId="2" priority="1" operator="equal">
      <formula>"Iniciante"</formula>
    </cfRule>
    <cfRule type="cellIs" dxfId="1" priority="2" operator="equal">
      <formula>"Intermediário"</formula>
    </cfRule>
    <cfRule type="cellIs" dxfId="0" priority="3" operator="equal">
      <formula>"Avançado"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5"/>
  <sheetViews>
    <sheetView tabSelected="1" workbookViewId="0">
      <selection activeCell="J7" sqref="J7"/>
    </sheetView>
  </sheetViews>
  <sheetFormatPr defaultRowHeight="15" x14ac:dyDescent="0.25"/>
  <cols>
    <col min="1" max="1" width="14.7109375" customWidth="1"/>
    <col min="10" max="10" width="11.5703125" customWidth="1"/>
  </cols>
  <sheetData>
    <row r="3" spans="1:11" x14ac:dyDescent="0.25">
      <c r="A3" s="41"/>
      <c r="B3" s="41"/>
    </row>
    <row r="4" spans="1:11" x14ac:dyDescent="0.25">
      <c r="A4" s="67" t="s">
        <v>87</v>
      </c>
      <c r="B4" s="67"/>
      <c r="C4" s="42" t="s">
        <v>88</v>
      </c>
      <c r="D4" s="42" t="s">
        <v>89</v>
      </c>
      <c r="E4" s="42" t="s">
        <v>91</v>
      </c>
      <c r="F4" s="42" t="s">
        <v>90</v>
      </c>
      <c r="G4" s="42" t="s">
        <v>92</v>
      </c>
      <c r="H4" s="42" t="s">
        <v>94</v>
      </c>
      <c r="I4" s="42" t="s">
        <v>93</v>
      </c>
      <c r="J4" s="42" t="s">
        <v>15</v>
      </c>
      <c r="K4" s="45" t="s">
        <v>18</v>
      </c>
    </row>
    <row r="5" spans="1:11" x14ac:dyDescent="0.25">
      <c r="A5" s="66" t="s">
        <v>12</v>
      </c>
      <c r="B5" s="66"/>
      <c r="C5" s="43">
        <v>7.5</v>
      </c>
      <c r="D5" s="43">
        <v>9.5</v>
      </c>
      <c r="E5" s="43"/>
      <c r="F5" s="43">
        <v>4.5</v>
      </c>
      <c r="G5" s="43">
        <v>6</v>
      </c>
      <c r="H5" s="46">
        <f>COUNTA(C5:G5)</f>
        <v>4</v>
      </c>
      <c r="I5" s="80"/>
      <c r="J5" s="44">
        <f>AVERAGE(C5:G5)</f>
        <v>6.875</v>
      </c>
      <c r="K5" s="38"/>
    </row>
    <row r="6" spans="1:11" x14ac:dyDescent="0.25">
      <c r="A6" s="66" t="s">
        <v>51</v>
      </c>
      <c r="B6" s="66"/>
      <c r="C6" s="43">
        <v>5.3</v>
      </c>
      <c r="D6" s="43"/>
      <c r="E6" s="43"/>
      <c r="F6" s="43">
        <v>7.45</v>
      </c>
      <c r="G6" s="43">
        <v>8.65</v>
      </c>
      <c r="H6" s="46">
        <f t="shared" ref="H6:H14" si="0">COUNTA(C6:G6)</f>
        <v>3</v>
      </c>
      <c r="I6" s="80"/>
      <c r="J6" s="44">
        <f>AVERAGE(C6:G6)</f>
        <v>7.1333333333333329</v>
      </c>
      <c r="K6" s="38"/>
    </row>
    <row r="7" spans="1:11" x14ac:dyDescent="0.25">
      <c r="A7" s="66" t="s">
        <v>11</v>
      </c>
      <c r="B7" s="66"/>
      <c r="C7" s="43">
        <v>1.5</v>
      </c>
      <c r="D7" s="43">
        <v>3.1</v>
      </c>
      <c r="E7" s="43">
        <v>6.1</v>
      </c>
      <c r="F7" s="43">
        <v>1.1000000000000001</v>
      </c>
      <c r="G7" s="43">
        <v>0.3</v>
      </c>
      <c r="H7" s="46">
        <f t="shared" si="0"/>
        <v>5</v>
      </c>
      <c r="I7" s="80"/>
      <c r="J7" s="44">
        <f>AVERAGE(C7:G7)</f>
        <v>2.42</v>
      </c>
      <c r="K7" s="38"/>
    </row>
    <row r="8" spans="1:11" x14ac:dyDescent="0.25">
      <c r="A8" s="66" t="s">
        <v>48</v>
      </c>
      <c r="B8" s="66"/>
      <c r="C8" s="43"/>
      <c r="D8" s="43">
        <v>9.2100000000000009</v>
      </c>
      <c r="E8" s="43">
        <v>8.9600000000000009</v>
      </c>
      <c r="F8" s="43">
        <v>4.78</v>
      </c>
      <c r="G8" s="43">
        <v>6.58</v>
      </c>
      <c r="H8" s="46">
        <f t="shared" si="0"/>
        <v>4</v>
      </c>
      <c r="I8" s="80"/>
      <c r="J8" s="44">
        <f>AVERAGE(C8:G8)</f>
        <v>7.3825000000000003</v>
      </c>
      <c r="K8" s="38"/>
    </row>
    <row r="9" spans="1:11" x14ac:dyDescent="0.25">
      <c r="A9" s="66" t="s">
        <v>7</v>
      </c>
      <c r="B9" s="66"/>
      <c r="C9" s="43">
        <v>3.28</v>
      </c>
      <c r="D9" s="43">
        <v>5.45</v>
      </c>
      <c r="E9" s="43">
        <v>6.23</v>
      </c>
      <c r="F9" s="43">
        <v>5.43</v>
      </c>
      <c r="G9" s="43">
        <v>7.98</v>
      </c>
      <c r="H9" s="46">
        <f t="shared" si="0"/>
        <v>5</v>
      </c>
      <c r="I9" s="80"/>
      <c r="J9" s="44">
        <f>AVERAGE(C9:G9)</f>
        <v>5.6740000000000004</v>
      </c>
      <c r="K9" s="38"/>
    </row>
    <row r="10" spans="1:11" x14ac:dyDescent="0.25">
      <c r="A10" s="66" t="s">
        <v>6</v>
      </c>
      <c r="B10" s="66"/>
      <c r="C10" s="43">
        <v>1.1200000000000001</v>
      </c>
      <c r="D10" s="43">
        <v>0.59</v>
      </c>
      <c r="E10" s="43">
        <v>2.19</v>
      </c>
      <c r="F10" s="43">
        <v>10</v>
      </c>
      <c r="G10" s="43"/>
      <c r="H10" s="46">
        <f t="shared" si="0"/>
        <v>4</v>
      </c>
      <c r="I10" s="80"/>
      <c r="J10" s="44">
        <f>AVERAGE(C10:G10)</f>
        <v>3.4750000000000001</v>
      </c>
      <c r="K10" s="38"/>
    </row>
    <row r="11" spans="1:11" x14ac:dyDescent="0.25">
      <c r="A11" s="66" t="s">
        <v>46</v>
      </c>
      <c r="B11" s="66"/>
      <c r="C11" s="43">
        <v>6.79</v>
      </c>
      <c r="D11" s="43">
        <v>7.21</v>
      </c>
      <c r="E11" s="43">
        <v>6.99</v>
      </c>
      <c r="F11" s="43">
        <v>8.01</v>
      </c>
      <c r="G11" s="43">
        <v>6.04</v>
      </c>
      <c r="H11" s="46">
        <f t="shared" si="0"/>
        <v>5</v>
      </c>
      <c r="I11" s="80"/>
      <c r="J11" s="44">
        <f>AVERAGE(C11:G11)</f>
        <v>7.008</v>
      </c>
      <c r="K11" s="38"/>
    </row>
    <row r="12" spans="1:11" x14ac:dyDescent="0.25">
      <c r="A12" s="66" t="s">
        <v>52</v>
      </c>
      <c r="B12" s="66"/>
      <c r="C12" s="43">
        <v>4.3</v>
      </c>
      <c r="D12" s="43"/>
      <c r="E12" s="43"/>
      <c r="F12" s="43"/>
      <c r="G12" s="43">
        <v>1.1000000000000001</v>
      </c>
      <c r="H12" s="46">
        <f t="shared" si="0"/>
        <v>2</v>
      </c>
      <c r="I12" s="80"/>
      <c r="J12" s="44">
        <f>AVERAGE(C12:G12)</f>
        <v>2.7</v>
      </c>
      <c r="K12" s="38"/>
    </row>
    <row r="13" spans="1:11" x14ac:dyDescent="0.25">
      <c r="A13" s="66" t="s">
        <v>5</v>
      </c>
      <c r="B13" s="66"/>
      <c r="C13" s="43"/>
      <c r="D13" s="43">
        <v>4.3</v>
      </c>
      <c r="E13" s="43"/>
      <c r="F13" s="43">
        <v>1.2</v>
      </c>
      <c r="G13" s="43"/>
      <c r="H13" s="46">
        <f t="shared" si="0"/>
        <v>2</v>
      </c>
      <c r="I13" s="80"/>
      <c r="J13" s="44">
        <f>AVERAGE(C13:G13)</f>
        <v>2.75</v>
      </c>
      <c r="K13" s="38"/>
    </row>
    <row r="14" spans="1:11" x14ac:dyDescent="0.25">
      <c r="A14" s="66" t="s">
        <v>9</v>
      </c>
      <c r="B14" s="66"/>
      <c r="C14" s="43">
        <v>4.25</v>
      </c>
      <c r="D14" s="43">
        <v>6.4</v>
      </c>
      <c r="E14" s="43"/>
      <c r="F14" s="43"/>
      <c r="G14" s="43">
        <v>4.5</v>
      </c>
      <c r="H14" s="46">
        <f t="shared" si="0"/>
        <v>3</v>
      </c>
      <c r="I14" s="80"/>
      <c r="J14" s="44">
        <f>AVERAGE(C14:G14)</f>
        <v>5.05</v>
      </c>
      <c r="K14" s="38"/>
    </row>
    <row r="15" spans="1:11" x14ac:dyDescent="0.25">
      <c r="A15" s="79" t="s">
        <v>95</v>
      </c>
      <c r="B15" s="79"/>
      <c r="C15" s="43">
        <v>5</v>
      </c>
    </row>
  </sheetData>
  <mergeCells count="12">
    <mergeCell ref="A15:B15"/>
    <mergeCell ref="A11:B11"/>
    <mergeCell ref="A12:B12"/>
    <mergeCell ref="A13:B13"/>
    <mergeCell ref="A14:B14"/>
    <mergeCell ref="A4:B4"/>
    <mergeCell ref="A5:B5"/>
    <mergeCell ref="A6:B6"/>
    <mergeCell ref="A7:B7"/>
    <mergeCell ref="A8:B8"/>
    <mergeCell ref="A9:B9"/>
    <mergeCell ref="A10:B1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T16"/>
  <sheetViews>
    <sheetView zoomScaleNormal="100" workbookViewId="0">
      <selection activeCell="M19" sqref="M19"/>
    </sheetView>
  </sheetViews>
  <sheetFormatPr defaultRowHeight="15" x14ac:dyDescent="0.25"/>
  <cols>
    <col min="3" max="4" width="11.5703125" customWidth="1"/>
    <col min="5" max="5" width="11" customWidth="1"/>
    <col min="6" max="6" width="11.7109375" customWidth="1"/>
    <col min="11" max="11" width="9.85546875" customWidth="1"/>
  </cols>
  <sheetData>
    <row r="1" spans="1:20" x14ac:dyDescent="0.25">
      <c r="A1" s="73" t="s">
        <v>20</v>
      </c>
      <c r="B1" s="73"/>
      <c r="C1" s="73"/>
      <c r="D1" s="73"/>
      <c r="E1" s="73"/>
      <c r="F1" s="73"/>
      <c r="H1" s="73" t="s">
        <v>43</v>
      </c>
      <c r="I1" s="73"/>
      <c r="J1" s="73"/>
      <c r="K1" s="73"/>
      <c r="L1" s="73"/>
      <c r="M1" s="73"/>
      <c r="O1" s="73" t="s">
        <v>35</v>
      </c>
      <c r="P1" s="73"/>
      <c r="Q1" s="73"/>
      <c r="R1" s="73"/>
      <c r="S1" s="73"/>
      <c r="T1" s="73"/>
    </row>
    <row r="2" spans="1:20" x14ac:dyDescent="0.25">
      <c r="A2" s="72" t="s">
        <v>21</v>
      </c>
      <c r="B2" s="72"/>
      <c r="C2" s="72" t="s">
        <v>22</v>
      </c>
      <c r="D2" s="72"/>
      <c r="E2" s="72" t="s">
        <v>23</v>
      </c>
      <c r="F2" s="72"/>
      <c r="H2" s="72" t="s">
        <v>21</v>
      </c>
      <c r="I2" s="72"/>
      <c r="J2" s="72" t="s">
        <v>22</v>
      </c>
      <c r="K2" s="72"/>
      <c r="L2" s="72" t="s">
        <v>23</v>
      </c>
      <c r="M2" s="72"/>
      <c r="O2" s="72" t="s">
        <v>21</v>
      </c>
      <c r="P2" s="72"/>
      <c r="Q2" s="72" t="s">
        <v>22</v>
      </c>
      <c r="R2" s="72"/>
      <c r="S2" s="72" t="s">
        <v>23</v>
      </c>
      <c r="T2" s="72"/>
    </row>
    <row r="3" spans="1:20" x14ac:dyDescent="0.25">
      <c r="A3" s="71" t="s">
        <v>38</v>
      </c>
      <c r="B3" s="71"/>
      <c r="C3" s="15" t="s">
        <v>25</v>
      </c>
      <c r="D3" s="15"/>
      <c r="E3" s="16" t="s">
        <v>28</v>
      </c>
      <c r="F3" s="16"/>
      <c r="H3" s="17" t="s">
        <v>37</v>
      </c>
      <c r="I3" s="23">
        <v>16</v>
      </c>
      <c r="J3" s="23" t="s">
        <v>42</v>
      </c>
      <c r="K3" s="18">
        <v>20</v>
      </c>
      <c r="L3" s="25" t="s">
        <v>45</v>
      </c>
      <c r="M3" s="22">
        <v>24</v>
      </c>
      <c r="O3" s="68">
        <f>(I3*I4)+(I5*I6)</f>
        <v>48</v>
      </c>
      <c r="P3" s="68"/>
      <c r="Q3" s="68">
        <f>(K3*K4)+(K5*K6)</f>
        <v>400</v>
      </c>
      <c r="R3" s="68"/>
      <c r="S3" s="68">
        <f>(M3*M4)+(M5*M6)</f>
        <v>96</v>
      </c>
      <c r="T3" s="68"/>
    </row>
    <row r="4" spans="1:20" x14ac:dyDescent="0.25">
      <c r="A4" s="71" t="s">
        <v>39</v>
      </c>
      <c r="B4" s="71"/>
      <c r="C4" s="15" t="s">
        <v>24</v>
      </c>
      <c r="D4" s="15"/>
      <c r="E4" s="16" t="s">
        <v>29</v>
      </c>
      <c r="F4" s="16"/>
      <c r="H4" s="19" t="s">
        <v>41</v>
      </c>
      <c r="I4" s="24">
        <v>3</v>
      </c>
      <c r="J4" s="24" t="s">
        <v>41</v>
      </c>
      <c r="K4" s="20">
        <v>2</v>
      </c>
      <c r="L4" s="24" t="s">
        <v>41</v>
      </c>
      <c r="M4" s="20">
        <v>4</v>
      </c>
      <c r="O4" s="69"/>
      <c r="P4" s="69"/>
      <c r="Q4" s="69"/>
      <c r="R4" s="69"/>
      <c r="S4" s="69"/>
      <c r="T4" s="69"/>
    </row>
    <row r="5" spans="1:20" x14ac:dyDescent="0.25">
      <c r="A5" s="71" t="s">
        <v>40</v>
      </c>
      <c r="B5" s="71"/>
      <c r="C5" s="69" t="s">
        <v>30</v>
      </c>
      <c r="D5" s="69"/>
      <c r="E5" s="70" t="s">
        <v>31</v>
      </c>
      <c r="F5" s="70"/>
      <c r="H5" s="21"/>
      <c r="I5" s="25"/>
      <c r="J5" s="25" t="s">
        <v>44</v>
      </c>
      <c r="K5" s="22">
        <v>120</v>
      </c>
      <c r="L5" s="25"/>
      <c r="M5" s="22"/>
      <c r="O5" s="73" t="s">
        <v>32</v>
      </c>
      <c r="P5" s="73"/>
      <c r="Q5" s="73"/>
      <c r="R5" s="73"/>
      <c r="S5" s="73"/>
      <c r="T5" s="73"/>
    </row>
    <row r="6" spans="1:20" x14ac:dyDescent="0.25">
      <c r="A6" s="69"/>
      <c r="B6" s="69"/>
      <c r="C6" s="69" t="s">
        <v>26</v>
      </c>
      <c r="D6" s="69"/>
      <c r="E6" s="70" t="s">
        <v>28</v>
      </c>
      <c r="F6" s="70"/>
      <c r="H6" s="19" t="s">
        <v>41</v>
      </c>
      <c r="I6" s="24"/>
      <c r="J6" s="24" t="s">
        <v>41</v>
      </c>
      <c r="K6" s="20">
        <v>3</v>
      </c>
      <c r="L6" s="24" t="s">
        <v>41</v>
      </c>
      <c r="M6" s="20"/>
      <c r="O6" s="72" t="s">
        <v>21</v>
      </c>
      <c r="P6" s="72"/>
      <c r="Q6" s="72" t="s">
        <v>22</v>
      </c>
      <c r="R6" s="72"/>
      <c r="S6" s="72" t="s">
        <v>23</v>
      </c>
      <c r="T6" s="72"/>
    </row>
    <row r="7" spans="1:20" x14ac:dyDescent="0.25">
      <c r="A7" s="69"/>
      <c r="B7" s="69"/>
      <c r="C7" s="78" t="s">
        <v>27</v>
      </c>
      <c r="D7" s="78"/>
      <c r="E7" s="69"/>
      <c r="F7" s="69"/>
      <c r="H7" s="21"/>
      <c r="I7" s="25"/>
      <c r="J7" s="25"/>
      <c r="K7" s="22"/>
      <c r="L7" s="25"/>
      <c r="M7" s="22"/>
      <c r="O7" s="68">
        <f>(I4+I6)*O3</f>
        <v>144</v>
      </c>
      <c r="P7" s="68"/>
      <c r="Q7" s="68">
        <f>(K4+K6)*Q3</f>
        <v>2000</v>
      </c>
      <c r="R7" s="68"/>
      <c r="S7" s="68">
        <f>(M4+M6)*S3</f>
        <v>384</v>
      </c>
      <c r="T7" s="68"/>
    </row>
    <row r="8" spans="1:20" x14ac:dyDescent="0.25">
      <c r="A8" s="68"/>
      <c r="B8" s="68"/>
      <c r="C8" s="68"/>
      <c r="D8" s="68"/>
      <c r="E8" s="68"/>
      <c r="F8" s="68"/>
      <c r="H8" s="19" t="s">
        <v>41</v>
      </c>
      <c r="I8" s="24"/>
      <c r="J8" s="24" t="s">
        <v>41</v>
      </c>
      <c r="K8" s="20"/>
      <c r="L8" s="24" t="s">
        <v>41</v>
      </c>
      <c r="M8" s="20"/>
      <c r="O8" s="69"/>
      <c r="P8" s="69"/>
      <c r="Q8" s="69"/>
      <c r="R8" s="69"/>
      <c r="S8" s="69"/>
      <c r="T8" s="69"/>
    </row>
    <row r="9" spans="1:20" x14ac:dyDescent="0.25">
      <c r="A9" s="68"/>
      <c r="B9" s="68"/>
      <c r="C9" s="68"/>
      <c r="D9" s="68"/>
      <c r="E9" s="68"/>
      <c r="F9" s="68"/>
      <c r="H9" s="21"/>
      <c r="I9" s="25"/>
      <c r="J9" s="25"/>
      <c r="K9" s="22"/>
      <c r="L9" s="25"/>
      <c r="M9" s="22"/>
      <c r="O9" s="73" t="s">
        <v>34</v>
      </c>
      <c r="P9" s="73"/>
      <c r="Q9" s="73"/>
      <c r="R9" s="73"/>
      <c r="S9" s="73"/>
      <c r="T9" s="73"/>
    </row>
    <row r="10" spans="1:20" x14ac:dyDescent="0.25">
      <c r="A10" s="68"/>
      <c r="B10" s="68"/>
      <c r="C10" s="68"/>
      <c r="D10" s="68"/>
      <c r="E10" s="68"/>
      <c r="F10" s="68"/>
      <c r="H10" s="19" t="s">
        <v>41</v>
      </c>
      <c r="I10" s="24"/>
      <c r="J10" s="24" t="s">
        <v>41</v>
      </c>
      <c r="K10" s="20"/>
      <c r="L10" s="24" t="s">
        <v>41</v>
      </c>
      <c r="M10" s="20"/>
      <c r="O10" s="72" t="s">
        <v>21</v>
      </c>
      <c r="P10" s="72"/>
      <c r="Q10" s="72" t="s">
        <v>22</v>
      </c>
      <c r="R10" s="72"/>
      <c r="S10" s="72" t="s">
        <v>23</v>
      </c>
      <c r="T10" s="72"/>
    </row>
    <row r="11" spans="1:20" x14ac:dyDescent="0.25">
      <c r="A11" s="68"/>
      <c r="B11" s="68"/>
      <c r="C11" s="68"/>
      <c r="D11" s="68"/>
      <c r="E11" s="68"/>
      <c r="F11" s="68"/>
      <c r="H11" s="21"/>
      <c r="I11" s="25"/>
      <c r="J11" s="25"/>
      <c r="K11" s="22"/>
      <c r="L11" s="25"/>
      <c r="M11" s="22"/>
      <c r="O11" s="77">
        <f>O7*H15</f>
        <v>5760</v>
      </c>
      <c r="P11" s="69"/>
      <c r="Q11" s="77">
        <f>Q7*J15</f>
        <v>100000</v>
      </c>
      <c r="R11" s="69"/>
      <c r="S11" s="77">
        <f>S7*L15</f>
        <v>13440</v>
      </c>
      <c r="T11" s="69"/>
    </row>
    <row r="12" spans="1:20" x14ac:dyDescent="0.25">
      <c r="A12" s="68"/>
      <c r="B12" s="68"/>
      <c r="C12" s="68"/>
      <c r="D12" s="68"/>
      <c r="E12" s="68"/>
      <c r="F12" s="68"/>
      <c r="H12" s="19" t="s">
        <v>41</v>
      </c>
      <c r="I12" s="24"/>
      <c r="J12" s="24" t="s">
        <v>41</v>
      </c>
      <c r="K12" s="20"/>
      <c r="L12" s="24" t="s">
        <v>41</v>
      </c>
      <c r="M12" s="20"/>
      <c r="O12" s="76" t="s">
        <v>36</v>
      </c>
      <c r="P12" s="76"/>
      <c r="Q12" s="76"/>
      <c r="R12" s="75">
        <f>SUM($O$11:$T$11)</f>
        <v>119200</v>
      </c>
      <c r="S12" s="75"/>
      <c r="T12" s="75"/>
    </row>
    <row r="13" spans="1:20" x14ac:dyDescent="0.25">
      <c r="H13" s="73" t="s">
        <v>33</v>
      </c>
      <c r="I13" s="73"/>
      <c r="J13" s="73"/>
      <c r="K13" s="73"/>
      <c r="L13" s="73"/>
      <c r="M13" s="73"/>
    </row>
    <row r="14" spans="1:20" x14ac:dyDescent="0.25">
      <c r="H14" s="72" t="s">
        <v>21</v>
      </c>
      <c r="I14" s="72"/>
      <c r="J14" s="72" t="s">
        <v>22</v>
      </c>
      <c r="K14" s="72"/>
      <c r="L14" s="72" t="s">
        <v>23</v>
      </c>
      <c r="M14" s="72"/>
    </row>
    <row r="15" spans="1:20" x14ac:dyDescent="0.25">
      <c r="H15" s="74">
        <v>40</v>
      </c>
      <c r="I15" s="74"/>
      <c r="J15" s="74">
        <v>50</v>
      </c>
      <c r="K15" s="74"/>
      <c r="L15" s="74">
        <v>35</v>
      </c>
      <c r="M15" s="74"/>
    </row>
    <row r="16" spans="1:20" x14ac:dyDescent="0.25">
      <c r="H16" s="69"/>
      <c r="I16" s="69"/>
      <c r="J16" s="69"/>
      <c r="K16" s="69"/>
      <c r="L16" s="69"/>
      <c r="M16" s="69"/>
    </row>
  </sheetData>
  <mergeCells count="73">
    <mergeCell ref="A12:B12"/>
    <mergeCell ref="C12:D12"/>
    <mergeCell ref="E12:F12"/>
    <mergeCell ref="A11:B11"/>
    <mergeCell ref="C11:D11"/>
    <mergeCell ref="E11:F11"/>
    <mergeCell ref="A10:B10"/>
    <mergeCell ref="C10:D10"/>
    <mergeCell ref="E10:F10"/>
    <mergeCell ref="L2:M2"/>
    <mergeCell ref="A9:B9"/>
    <mergeCell ref="C9:D9"/>
    <mergeCell ref="E9:F9"/>
    <mergeCell ref="E8:F8"/>
    <mergeCell ref="E5:F5"/>
    <mergeCell ref="C7:D7"/>
    <mergeCell ref="C8:D8"/>
    <mergeCell ref="A8:B8"/>
    <mergeCell ref="O9:T9"/>
    <mergeCell ref="H13:M13"/>
    <mergeCell ref="R12:T12"/>
    <mergeCell ref="O12:Q12"/>
    <mergeCell ref="H1:M1"/>
    <mergeCell ref="H2:I2"/>
    <mergeCell ref="J2:K2"/>
    <mergeCell ref="O1:T1"/>
    <mergeCell ref="O2:P2"/>
    <mergeCell ref="Q2:R2"/>
    <mergeCell ref="S2:T2"/>
    <mergeCell ref="O11:P11"/>
    <mergeCell ref="Q11:R11"/>
    <mergeCell ref="S11:T11"/>
    <mergeCell ref="O10:P10"/>
    <mergeCell ref="Q10:R10"/>
    <mergeCell ref="O7:P7"/>
    <mergeCell ref="Q7:R7"/>
    <mergeCell ref="A1:F1"/>
    <mergeCell ref="A2:B2"/>
    <mergeCell ref="C2:D2"/>
    <mergeCell ref="E2:F2"/>
    <mergeCell ref="A3:B3"/>
    <mergeCell ref="S4:T4"/>
    <mergeCell ref="Q4:R4"/>
    <mergeCell ref="S10:T10"/>
    <mergeCell ref="H16:I16"/>
    <mergeCell ref="J16:K16"/>
    <mergeCell ref="L16:M16"/>
    <mergeCell ref="S7:T7"/>
    <mergeCell ref="H14:I14"/>
    <mergeCell ref="J14:K14"/>
    <mergeCell ref="L14:M14"/>
    <mergeCell ref="H15:I15"/>
    <mergeCell ref="J15:K15"/>
    <mergeCell ref="L15:M15"/>
    <mergeCell ref="O8:P8"/>
    <mergeCell ref="Q8:R8"/>
    <mergeCell ref="S8:T8"/>
    <mergeCell ref="Q3:R3"/>
    <mergeCell ref="S3:T3"/>
    <mergeCell ref="E7:F7"/>
    <mergeCell ref="E6:F6"/>
    <mergeCell ref="A7:B7"/>
    <mergeCell ref="O3:P3"/>
    <mergeCell ref="C5:D5"/>
    <mergeCell ref="C6:D6"/>
    <mergeCell ref="A4:B4"/>
    <mergeCell ref="A5:B5"/>
    <mergeCell ref="A6:B6"/>
    <mergeCell ref="O6:P6"/>
    <mergeCell ref="Q6:R6"/>
    <mergeCell ref="S6:T6"/>
    <mergeCell ref="O5:T5"/>
    <mergeCell ref="O4:P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 1 = Notas</vt:lpstr>
      <vt:lpstr>RPG - 1</vt:lpstr>
      <vt:lpstr>Competição - 2</vt:lpstr>
      <vt:lpstr>Atividade 2 = Trabalho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2021-11-08T19:53:53Z</cp:lastPrinted>
  <dcterms:created xsi:type="dcterms:W3CDTF">2021-10-26T17:24:16Z</dcterms:created>
  <dcterms:modified xsi:type="dcterms:W3CDTF">2021-11-08T20:51:20Z</dcterms:modified>
</cp:coreProperties>
</file>