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B0ED0252-74D2-4B06-AC9C-6CB05742CA8C}" xr6:coauthVersionLast="47" xr6:coauthVersionMax="47" xr10:uidLastSave="{00000000-0000-0000-0000-000000000000}"/>
  <bookViews>
    <workbookView xWindow="-108" yWindow="-108" windowWidth="23256" windowHeight="12576" xr2:uid="{00000000-000D-0000-FFFF-FFFF00000000}"/>
  </bookViews>
  <sheets>
    <sheet name="Planificacion" sheetId="11" r:id="rId1"/>
  </sheets>
  <definedNames>
    <definedName name="hoy" localSheetId="0">TODAY()</definedName>
    <definedName name="Inicio_del_proyecto">Planificacion!$E$3</definedName>
    <definedName name="Semana_para_mostrar">Planificacion!$E$4</definedName>
    <definedName name="task_end" localSheetId="0">Planificacion!$F1</definedName>
    <definedName name="task_progress" localSheetId="0">Planificacion!$D1</definedName>
    <definedName name="task_start" localSheetId="0">Planificacion!$E1</definedName>
    <definedName name="_xlnm.Print_Titles" localSheetId="0">Planificacion!$4:$6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11" l="1"/>
  <c r="I12" i="11"/>
  <c r="I13" i="11"/>
  <c r="I14" i="11"/>
  <c r="I16" i="11"/>
  <c r="I18" i="11"/>
  <c r="I19" i="11"/>
  <c r="I20" i="11"/>
  <c r="I21" i="11"/>
  <c r="I22" i="11"/>
  <c r="I24" i="11"/>
  <c r="I25" i="11"/>
  <c r="I26" i="11"/>
  <c r="I27" i="11"/>
  <c r="I28" i="11"/>
  <c r="I29" i="11"/>
  <c r="I30" i="11"/>
  <c r="I31" i="11"/>
  <c r="I33" i="11"/>
  <c r="I34" i="11"/>
  <c r="I35" i="11"/>
  <c r="I36" i="11"/>
  <c r="I38" i="11"/>
  <c r="I39" i="11"/>
  <c r="I40" i="11"/>
  <c r="I41" i="11"/>
  <c r="I42" i="11"/>
  <c r="I44" i="11"/>
  <c r="I45" i="11"/>
  <c r="I46" i="11"/>
  <c r="I48" i="11"/>
  <c r="I50" i="11"/>
  <c r="I52" i="11"/>
  <c r="I9" i="11"/>
  <c r="K52" i="11"/>
  <c r="K51" i="11"/>
  <c r="K50" i="11"/>
  <c r="K49" i="11"/>
  <c r="K48" i="11"/>
  <c r="K47" i="11"/>
  <c r="K46" i="11"/>
  <c r="K45" i="11"/>
  <c r="K44" i="11"/>
  <c r="K43" i="11"/>
  <c r="K42" i="11"/>
  <c r="K41" i="11"/>
  <c r="K40" i="11"/>
  <c r="K39" i="11"/>
  <c r="K38" i="11"/>
  <c r="K37" i="11"/>
  <c r="K36" i="11"/>
  <c r="K35" i="11"/>
  <c r="K34" i="11"/>
  <c r="K33" i="11"/>
  <c r="K7" i="11" l="1"/>
  <c r="L5" i="11" l="1"/>
  <c r="L6" i="11" s="1"/>
  <c r="K32" i="11"/>
  <c r="K23" i="11"/>
  <c r="K22" i="11"/>
  <c r="K21" i="11"/>
  <c r="K20" i="11"/>
  <c r="K19" i="11"/>
  <c r="K17" i="11"/>
  <c r="K16" i="11"/>
  <c r="K15" i="11"/>
  <c r="K10" i="11"/>
  <c r="K8" i="11"/>
  <c r="K9" i="11" l="1"/>
  <c r="K18" i="11" l="1"/>
  <c r="K11" i="11"/>
  <c r="M5" i="11"/>
  <c r="L4" i="11"/>
  <c r="N5" i="11" l="1"/>
  <c r="O5" i="11" s="1"/>
  <c r="P5" i="11" s="1"/>
  <c r="Q5" i="11" s="1"/>
  <c r="M6" i="11"/>
  <c r="K12" i="11"/>
  <c r="N6" i="11" l="1"/>
  <c r="O6" i="11"/>
  <c r="Q6" i="11"/>
  <c r="R5" i="11"/>
  <c r="P6" i="11"/>
  <c r="K14" i="11"/>
  <c r="K13" i="11"/>
  <c r="S5" i="11" l="1"/>
  <c r="R6" i="11"/>
  <c r="S6" i="11" l="1"/>
  <c r="T5" i="11"/>
  <c r="U5" i="11" s="1"/>
  <c r="V5" i="11" s="1"/>
  <c r="W5" i="11" s="1"/>
  <c r="X5" i="11" s="1"/>
  <c r="Y5" i="11" s="1"/>
  <c r="Z5" i="11" s="1"/>
  <c r="S4" i="11"/>
  <c r="AA5" i="11" l="1"/>
  <c r="AB5" i="11" s="1"/>
  <c r="AC5" i="11" s="1"/>
  <c r="AD5" i="11" s="1"/>
  <c r="AE5" i="11" s="1"/>
  <c r="AF5" i="11" s="1"/>
  <c r="AG5" i="11" s="1"/>
  <c r="Z4" i="11"/>
  <c r="AH5" i="11" l="1"/>
  <c r="AI5" i="11" s="1"/>
  <c r="AJ5" i="11" s="1"/>
  <c r="AK5" i="11" s="1"/>
  <c r="AL5" i="11" s="1"/>
  <c r="AM5" i="11" s="1"/>
  <c r="AN5" i="11" s="1"/>
  <c r="AG4" i="11"/>
  <c r="AO5" i="11" l="1"/>
  <c r="AP5" i="11" s="1"/>
  <c r="AQ5" i="11" s="1"/>
  <c r="AR5" i="11" s="1"/>
  <c r="AS5" i="11" s="1"/>
  <c r="AT5" i="11" s="1"/>
  <c r="AU5" i="11" s="1"/>
  <c r="AN4" i="11"/>
  <c r="AV5" i="11" l="1"/>
  <c r="AU4" i="11"/>
  <c r="T6" i="11"/>
  <c r="AW5" i="11" l="1"/>
  <c r="AV6" i="11"/>
  <c r="U6" i="11"/>
  <c r="AW6" i="11" l="1"/>
  <c r="AX5" i="11"/>
  <c r="AY5" i="11" l="1"/>
  <c r="AX6" i="11"/>
  <c r="W6" i="11"/>
  <c r="AZ5" i="11" l="1"/>
  <c r="AY6" i="11"/>
  <c r="X6" i="11"/>
  <c r="BA5" i="11" l="1"/>
  <c r="AZ6" i="11"/>
  <c r="Y6" i="11"/>
  <c r="BB5" i="11" l="1"/>
  <c r="BA6" i="11"/>
  <c r="Z6" i="11"/>
  <c r="BC5" i="11" l="1"/>
  <c r="BB4" i="11"/>
  <c r="V6" i="11" s="1"/>
  <c r="BB6" i="11"/>
  <c r="AA6" i="11"/>
  <c r="BD5" i="11" l="1"/>
  <c r="BC6" i="11"/>
  <c r="AB6" i="11"/>
  <c r="BD6" i="11" l="1"/>
  <c r="BE5" i="11"/>
  <c r="BE6" i="11" l="1"/>
  <c r="BF5" i="11"/>
  <c r="AD6" i="11"/>
  <c r="BF6" i="11" l="1"/>
  <c r="BG5" i="11"/>
  <c r="AE6" i="11"/>
  <c r="BH5" i="11" l="1"/>
  <c r="BG6" i="11"/>
  <c r="AF6" i="11"/>
  <c r="BH6" i="11" l="1"/>
  <c r="BI5" i="11"/>
  <c r="AG6" i="11"/>
  <c r="BI6" i="11" l="1"/>
  <c r="BJ5" i="11"/>
  <c r="BI4" i="11"/>
  <c r="AC6" i="11" s="1"/>
  <c r="AH6" i="11"/>
  <c r="BJ6" i="11" l="1"/>
  <c r="BK5" i="11"/>
  <c r="AI6" i="11"/>
  <c r="BL5" i="11" l="1"/>
  <c r="BK6" i="11"/>
  <c r="AJ6" i="11"/>
  <c r="BM5" i="11" l="1"/>
  <c r="BL6" i="11"/>
  <c r="AK6" i="11"/>
  <c r="BN5" i="11" l="1"/>
  <c r="BM6" i="11"/>
  <c r="AL6" i="11"/>
  <c r="BO5" i="11" l="1"/>
  <c r="BO6" i="11" s="1"/>
  <c r="BN6" i="11"/>
  <c r="AM6" i="11"/>
  <c r="AN6" i="11" l="1"/>
  <c r="AO6" i="11" l="1"/>
  <c r="AP6" i="11" l="1"/>
  <c r="AQ6" i="11" l="1"/>
  <c r="AR6" i="11" l="1"/>
  <c r="AS6" i="11" l="1"/>
  <c r="AT6" i="11" l="1"/>
  <c r="AU6" i="11" l="1"/>
</calcChain>
</file>

<file path=xl/sharedStrings.xml><?xml version="1.0" encoding="utf-8"?>
<sst xmlns="http://schemas.openxmlformats.org/spreadsheetml/2006/main" count="114" uniqueCount="79">
  <si>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</si>
  <si>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</si>
  <si>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</si>
  <si>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</si>
  <si>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</si>
  <si>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</si>
  <si>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</si>
  <si>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</si>
  <si>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</si>
  <si>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</si>
  <si>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</si>
  <si>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</si>
  <si>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</si>
  <si>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</si>
  <si>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</si>
  <si>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</si>
  <si>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FIN</t>
  </si>
  <si>
    <t>DÍAS</t>
  </si>
  <si>
    <t>BBDD Hospital</t>
  </si>
  <si>
    <t>Planificacio del Projecte</t>
  </si>
  <si>
    <t>Unai</t>
  </si>
  <si>
    <t>Investigacio Eienes i Planificacio</t>
  </si>
  <si>
    <t>Bloc de conectivitat i login</t>
  </si>
  <si>
    <t>Manuel i Alex</t>
  </si>
  <si>
    <t>Connectar amb una base de dades des d’un entorn de programació Python.</t>
  </si>
  <si>
    <t>Poder registrar-se i iniciar sessió al programa.</t>
  </si>
  <si>
    <t>Guardar en un fitxer separat les dades del login: usuari i contrasenya.</t>
  </si>
  <si>
    <t>Es valorarà si s’introdueix algun tipus de seguretat a les dades que es guarden al fitxer.</t>
  </si>
  <si>
    <t>Responsables del proyecto: Unai, Victor,Manuel y Alex</t>
  </si>
  <si>
    <t>Disseny ER -Model Relacional</t>
  </si>
  <si>
    <t>Creacio del Model Er - relacional per la base de dades.</t>
  </si>
  <si>
    <t>Esquema de seguretat</t>
  </si>
  <si>
    <t>Crear matriu de seguretat</t>
  </si>
  <si>
    <t>Document Sql amb les setencies</t>
  </si>
  <si>
    <t>Configurar servidor SSL</t>
  </si>
  <si>
    <t>Data Masking</t>
  </si>
  <si>
    <t>Documents per registrar informacio AGPD</t>
  </si>
  <si>
    <t>Bloc de manteniment</t>
  </si>
  <si>
    <t>Donar d’alta nou personal al centre</t>
  </si>
  <si>
    <t> Donar d’alta nous pacients</t>
  </si>
  <si>
    <t> Saber les visites que hi ha planificades, especificant l’hora, el metge/ssa i el pacient.</t>
  </si>
  <si>
    <t>Donada una habitació cal saber les reserves previstes</t>
  </si>
  <si>
    <t>Donat un metge/ssa saber les visites i les operacions que té programades</t>
  </si>
  <si>
    <t xml:space="preserve">Per a cada quiròfan és vol saber quants aparells mèdics té assignat i quina quantitat </t>
  </si>
  <si>
    <t>Esquema d'alta disponibilitat</t>
  </si>
  <si>
    <t>Documentacio infraestructura de hardware</t>
  </si>
  <si>
    <t>Replicar base de dades, crear diagrama del funcionament de la replica i manual de instalacio i administracio de les repliques</t>
  </si>
  <si>
    <t>Scripts de Backup de la BD i documentar scripts ( i planficar el cron)</t>
  </si>
  <si>
    <t>Script de restauracio + Documentar script</t>
  </si>
  <si>
    <t>Bloc de consultes</t>
  </si>
  <si>
    <t>Donada una planta de l'hospital, saber quantes habitacions, quiròfans i personal d’infermeria té</t>
  </si>
  <si>
    <t>Informe de tot el personal que treballa a l’hospital</t>
  </si>
  <si>
    <t>Informe de nombre de visites ateses per dia</t>
  </si>
  <si>
    <t>Ranking de metges que atenen més pacients</t>
  </si>
  <si>
    <t>Malalties més comunes</t>
  </si>
  <si>
    <t>Validar perfomance del sistema</t>
  </si>
  <si>
    <t>Crear registres</t>
  </si>
  <si>
    <t>Crear indexs</t>
  </si>
  <si>
    <t>Bloc de exportacio de dades</t>
  </si>
  <si>
    <t>Descàrregar de totes les visites que hi ha hagut entre dues dates on figuri un identificador de visita, dia, metge que ha atès i pacient</t>
  </si>
  <si>
    <t>Document final de instalacio</t>
  </si>
  <si>
    <t>Documentar tota la part de implentacio de sistemas</t>
  </si>
  <si>
    <t>Manual d'usuari</t>
  </si>
  <si>
    <t xml:space="preserve"> Manual d’usuari detallat per treballar amb l’aplicació a desenvolupar</t>
  </si>
  <si>
    <t>Dummy Data</t>
  </si>
  <si>
    <t>Horas estimades</t>
  </si>
  <si>
    <t>Hores Reals</t>
  </si>
  <si>
    <t>ASIGNAT</t>
  </si>
  <si>
    <t>INICI</t>
  </si>
  <si>
    <t>PROGRES</t>
  </si>
  <si>
    <t>Diferencia hores</t>
  </si>
  <si>
    <t>Saber si depèn d’un metge/ssa o bé és de planta,
saber per a cada quiròfan, les operacions que hi ha previstes, el pacient a operar, l’hora, el metge/ssa que les farà i el personal d’infermeria que intervindrà</t>
  </si>
  <si>
    <t>Pacient ens interessarà saber les visites que ha fet, els medicaments que li han receptat, les vegades que ha estat ingressat, saber les vegades que ha passat pel quiròfan</t>
  </si>
  <si>
    <t>Alex</t>
  </si>
  <si>
    <t>Manu</t>
  </si>
  <si>
    <t>Victor</t>
  </si>
  <si>
    <t>Alex i Manu</t>
  </si>
  <si>
    <t>Victor i Unai</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</si>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</sst>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family val="2"/>
      <scheme val="minor"/>
    </font>
    <font>
      <sz val="11"/>
      <color rgb="FF000000"/>
      <name val="Calibri"/>
      <family val="2"/>
      <scheme val="minor"/>
    </font>
    <font>
      <b/>
      <sz val="24"/>
      <color theme="1" tint="0.34998626667073579"/>
      <name val="Calibri"/>
      <family val="2"/>
      <scheme val="major"/>
    </font>
    <font>
      <u/>
      <sz val="11"/>
      <name val="Calibri"/>
      <family val="2"/>
      <scheme val="minor"/>
    </font>
    <font>
      <b/>
      <sz val="12"/>
      <color theme="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B8B7"/>
        <bgColor rgb="FF000000"/>
      </patternFill>
    </fill>
    <fill>
      <patternFill patternType="solid">
        <fgColor rgb="FFF2DCDB"/>
        <bgColor rgb="FF000000"/>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9D9D9"/>
      </top>
      <bottom style="medium">
        <color rgb="FFD9D9D9"/>
      </bottom>
      <diagonal/>
    </border>
    <border>
      <left/>
      <right/>
      <top/>
      <bottom style="medium">
        <color rgb="FFD9D9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1" applyNumberFormat="0" applyAlignment="0" applyProtection="0"/>
    <xf numFmtId="0" fontId="21" fillId="18" borderId="12" applyNumberFormat="0" applyAlignment="0" applyProtection="0"/>
    <xf numFmtId="0" fontId="22" fillId="18" borderId="11" applyNumberFormat="0" applyAlignment="0" applyProtection="0"/>
    <xf numFmtId="0" fontId="23" fillId="0" borderId="13" applyNumberFormat="0" applyFill="0" applyAlignment="0" applyProtection="0"/>
    <xf numFmtId="0" fontId="24" fillId="19" borderId="14" applyNumberFormat="0" applyAlignment="0" applyProtection="0"/>
    <xf numFmtId="0" fontId="25" fillId="0" borderId="0" applyNumberFormat="0" applyFill="0" applyBorder="0" applyAlignment="0" applyProtection="0"/>
    <xf numFmtId="0" fontId="7" fillId="20"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2"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2"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2"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2"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2"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2"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11" borderId="2" xfId="10"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168" fontId="7" fillId="3" borderId="2" xfId="10" applyFill="1">
      <alignment horizontal="center" vertical="center"/>
    </xf>
    <xf numFmtId="168" fontId="7" fillId="4" borderId="2" xfId="10" applyFill="1">
      <alignment horizontal="center" vertical="center"/>
    </xf>
    <xf numFmtId="168" fontId="7" fillId="10" borderId="2" xfId="10" applyFill="1">
      <alignment horizontal="center" vertical="center"/>
    </xf>
    <xf numFmtId="0" fontId="27" fillId="45" borderId="17" xfId="0" applyFont="1" applyFill="1" applyBorder="1" applyAlignment="1">
      <alignment horizontal="left" vertical="center" indent="1"/>
    </xf>
    <xf numFmtId="0" fontId="28" fillId="45" borderId="17" xfId="0" applyFont="1" applyFill="1" applyBorder="1" applyAlignment="1">
      <alignment horizontal="center" vertical="center"/>
    </xf>
    <xf numFmtId="9" fontId="4" fillId="45" borderId="17" xfId="0" applyNumberFormat="1" applyFont="1" applyFill="1" applyBorder="1" applyAlignment="1">
      <alignment horizontal="center" vertical="center"/>
    </xf>
    <xf numFmtId="168" fontId="28" fillId="45" borderId="17" xfId="0" applyNumberFormat="1" applyFont="1" applyFill="1" applyBorder="1" applyAlignment="1">
      <alignment horizontal="center" vertical="center"/>
    </xf>
    <xf numFmtId="168" fontId="4" fillId="45" borderId="17" xfId="0" applyNumberFormat="1" applyFont="1" applyFill="1" applyBorder="1" applyAlignment="1">
      <alignment horizontal="center" vertical="center"/>
    </xf>
    <xf numFmtId="0" fontId="28" fillId="46" borderId="18" xfId="0" applyFont="1" applyFill="1" applyBorder="1" applyAlignment="1">
      <alignment horizontal="left" vertical="center" indent="2"/>
    </xf>
    <xf numFmtId="0" fontId="28" fillId="46" borderId="18" xfId="0" applyFont="1" applyFill="1" applyBorder="1" applyAlignment="1">
      <alignment horizontal="center" vertical="center"/>
    </xf>
    <xf numFmtId="9" fontId="4" fillId="46" borderId="18" xfId="0" applyNumberFormat="1" applyFont="1" applyFill="1" applyBorder="1" applyAlignment="1">
      <alignment horizontal="center" vertical="center"/>
    </xf>
    <xf numFmtId="168" fontId="28" fillId="46" borderId="18" xfId="0" applyNumberFormat="1" applyFont="1" applyFill="1" applyBorder="1" applyAlignment="1">
      <alignment horizontal="center" vertical="center"/>
    </xf>
    <xf numFmtId="0" fontId="7" fillId="43" borderId="2" xfId="52" applyBorder="1" applyAlignment="1">
      <alignment horizontal="center" vertical="center"/>
    </xf>
    <xf numFmtId="9" fontId="7" fillId="43" borderId="2" xfId="52" applyNumberFormat="1" applyBorder="1" applyAlignment="1">
      <alignment horizontal="center" vertical="center"/>
    </xf>
    <xf numFmtId="168" fontId="7" fillId="43" borderId="2" xfId="52" applyNumberFormat="1" applyBorder="1" applyAlignment="1">
      <alignment horizontal="center" vertical="center"/>
    </xf>
    <xf numFmtId="0" fontId="5" fillId="43" borderId="2" xfId="52" applyFont="1" applyBorder="1" applyAlignment="1">
      <alignment horizontal="left" vertical="center" indent="1"/>
    </xf>
    <xf numFmtId="0" fontId="7" fillId="42" borderId="2" xfId="51" applyBorder="1" applyAlignment="1">
      <alignment horizontal="left" vertical="center" indent="2"/>
    </xf>
    <xf numFmtId="0" fontId="7" fillId="42" borderId="2" xfId="51" applyBorder="1" applyAlignment="1">
      <alignment horizontal="center" vertical="center"/>
    </xf>
    <xf numFmtId="9" fontId="7" fillId="42" borderId="2" xfId="51" applyNumberFormat="1" applyBorder="1" applyAlignment="1">
      <alignment horizontal="center" vertical="center"/>
    </xf>
    <xf numFmtId="168" fontId="7" fillId="42" borderId="2" xfId="51" applyNumberFormat="1" applyBorder="1" applyAlignment="1">
      <alignment horizontal="center" vertical="center"/>
    </xf>
    <xf numFmtId="0" fontId="7" fillId="22" borderId="2" xfId="31" applyBorder="1" applyAlignment="1">
      <alignment horizontal="left" vertical="center" indent="1"/>
    </xf>
    <xf numFmtId="9" fontId="7" fillId="22" borderId="2" xfId="31" applyNumberFormat="1" applyBorder="1" applyAlignment="1">
      <alignment horizontal="center" vertical="center"/>
    </xf>
    <xf numFmtId="168" fontId="7" fillId="22" borderId="2" xfId="31" applyNumberFormat="1" applyBorder="1" applyAlignment="1">
      <alignment horizontal="center" vertical="center"/>
    </xf>
    <xf numFmtId="0" fontId="7" fillId="22" borderId="2" xfId="31" applyBorder="1" applyAlignment="1">
      <alignment horizontal="left" vertical="center" wrapText="1" indent="1"/>
    </xf>
    <xf numFmtId="0" fontId="29" fillId="0" borderId="0" xfId="5" applyFont="1" applyAlignment="1">
      <alignment horizontal="left"/>
    </xf>
    <xf numFmtId="168" fontId="30" fillId="9" borderId="2" xfId="0" applyNumberFormat="1" applyFont="1" applyFill="1" applyBorder="1" applyAlignment="1">
      <alignment horizontal="center" vertical="center"/>
    </xf>
    <xf numFmtId="0" fontId="31" fillId="13" borderId="1" xfId="0" applyFont="1" applyFill="1" applyBorder="1" applyAlignment="1">
      <alignment horizontal="center" vertical="center" wrapText="1"/>
    </xf>
    <xf numFmtId="166" fontId="7" fillId="0" borderId="0" xfId="9" applyBorder="1">
      <alignment horizontal="center" vertical="center"/>
    </xf>
    <xf numFmtId="0" fontId="0" fillId="0" borderId="19" xfId="0" applyBorder="1" applyAlignment="1">
      <alignment horizontal="center" vertical="center"/>
    </xf>
    <xf numFmtId="0" fontId="7" fillId="3" borderId="2" xfId="10" applyNumberFormat="1" applyFill="1">
      <alignment horizontal="center" vertical="center"/>
    </xf>
    <xf numFmtId="0" fontId="30" fillId="9" borderId="2" xfId="0" applyFont="1" applyFill="1" applyBorder="1" applyAlignment="1">
      <alignment horizontal="center" vertical="center"/>
    </xf>
    <xf numFmtId="0" fontId="7" fillId="4" borderId="2" xfId="10" applyNumberFormat="1" applyFill="1">
      <alignment horizontal="center" vertical="center"/>
    </xf>
    <xf numFmtId="0" fontId="4" fillId="6" borderId="2" xfId="0" applyFont="1" applyFill="1" applyBorder="1" applyAlignment="1">
      <alignment horizontal="center" vertical="center"/>
    </xf>
    <xf numFmtId="0" fontId="7" fillId="11" borderId="2" xfId="10" applyNumberFormat="1" applyFill="1">
      <alignment horizontal="center" vertical="center"/>
    </xf>
    <xf numFmtId="0" fontId="4" fillId="5" borderId="2" xfId="0" applyFont="1" applyFill="1" applyBorder="1" applyAlignment="1">
      <alignment horizontal="center" vertical="center"/>
    </xf>
    <xf numFmtId="0" fontId="7" fillId="10" borderId="2" xfId="10" applyNumberFormat="1" applyFill="1">
      <alignment horizontal="center" vertical="center"/>
    </xf>
    <xf numFmtId="0" fontId="4" fillId="8" borderId="2" xfId="0" applyFont="1" applyFill="1" applyBorder="1" applyAlignment="1">
      <alignment horizontal="center" vertical="center"/>
    </xf>
    <xf numFmtId="0" fontId="7" fillId="22" borderId="2" xfId="31" applyNumberFormat="1" applyBorder="1" applyAlignment="1">
      <alignment horizontal="center" vertical="center"/>
    </xf>
    <xf numFmtId="0" fontId="4" fillId="45" borderId="0" xfId="0" applyFont="1" applyFill="1" applyAlignment="1">
      <alignment horizontal="center" vertical="center"/>
    </xf>
    <xf numFmtId="0" fontId="28" fillId="46" borderId="0" xfId="0" applyFont="1" applyFill="1" applyAlignment="1">
      <alignment horizontal="center" vertical="center"/>
    </xf>
    <xf numFmtId="0" fontId="7" fillId="43" borderId="2" xfId="52" applyNumberFormat="1" applyBorder="1" applyAlignment="1">
      <alignment horizontal="center" vertical="center"/>
    </xf>
    <xf numFmtId="0" fontId="7" fillId="42" borderId="2" xfId="51" applyNumberFormat="1" applyBorder="1" applyAlignment="1">
      <alignment horizontal="center" vertical="center"/>
    </xf>
    <xf numFmtId="0" fontId="4" fillId="9" borderId="2" xfId="0" applyFont="1" applyFill="1" applyBorder="1" applyAlignment="1">
      <alignment horizontal="center" vertical="center"/>
    </xf>
    <xf numFmtId="0" fontId="7" fillId="38" borderId="2" xfId="47" applyBorder="1" applyAlignment="1">
      <alignment horizontal="center" vertical="center"/>
    </xf>
    <xf numFmtId="0" fontId="7" fillId="0" borderId="0" xfId="8">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7" fillId="0" borderId="20" xfId="9" applyBorder="1">
      <alignment horizontal="center" vertical="center"/>
    </xf>
    <xf numFmtId="166" fontId="7" fillId="0" borderId="21" xfId="9" applyBorder="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2E2A"/>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2"/>
  <sheetViews>
    <sheetView showGridLines="0" tabSelected="1" showRuler="0" zoomScale="81" zoomScaleNormal="81" zoomScalePageLayoutView="70" workbookViewId="0">
      <pane ySplit="6" topLeftCell="A8" activePane="bottomLeft" state="frozen"/>
      <selection pane="bottomLeft" activeCell="H15" sqref="H15"/>
    </sheetView>
  </sheetViews>
  <sheetFormatPr baseColWidth="10" defaultColWidth="9.109375" defaultRowHeight="30" customHeight="1"/>
  <cols>
    <col min="1" max="1" width="2.6640625" style="27" customWidth="1"/>
    <col min="2" max="2" width="144.44140625" customWidth="1"/>
    <col min="3" max="3" width="12.5546875" customWidth="1"/>
    <col min="4" max="4" width="12.21875" customWidth="1"/>
    <col min="5" max="5" width="10.44140625" style="5" customWidth="1"/>
    <col min="6" max="9" width="10.44140625" customWidth="1"/>
    <col min="10" max="10" width="2.6640625" customWidth="1"/>
    <col min="11" max="11" width="9.44140625" hidden="1" customWidth="1"/>
    <col min="12" max="67" width="3.33203125" customWidth="1"/>
    <col min="72" max="73" width="10.33203125"/>
  </cols>
  <sheetData>
    <row r="1" spans="1:67" ht="30" customHeight="1">
      <c r="A1" s="28" t="s">
        <v>0</v>
      </c>
      <c r="B1" s="83" t="s">
        <v>18</v>
      </c>
      <c r="C1" s="1"/>
      <c r="D1" s="2"/>
      <c r="E1" s="4"/>
      <c r="F1" s="26"/>
      <c r="G1" s="26"/>
      <c r="H1" s="26"/>
      <c r="I1" s="26"/>
      <c r="K1" s="2"/>
      <c r="L1" s="45"/>
    </row>
    <row r="2" spans="1:67" ht="30" customHeight="1">
      <c r="A2" s="27" t="s">
        <v>1</v>
      </c>
      <c r="B2" s="30"/>
      <c r="L2" s="46"/>
    </row>
    <row r="3" spans="1:67" ht="30" customHeight="1">
      <c r="A3" s="27" t="s">
        <v>2</v>
      </c>
      <c r="B3" s="31" t="s">
        <v>28</v>
      </c>
      <c r="C3" s="103" t="s">
        <v>14</v>
      </c>
      <c r="D3" s="103"/>
      <c r="E3" s="107">
        <v>45385</v>
      </c>
      <c r="F3" s="108"/>
      <c r="G3" s="86"/>
      <c r="H3" s="86"/>
      <c r="I3" s="86"/>
    </row>
    <row r="4" spans="1:67" ht="30" customHeight="1">
      <c r="A4" s="28" t="s">
        <v>3</v>
      </c>
      <c r="C4" s="103" t="s">
        <v>15</v>
      </c>
      <c r="D4" s="103"/>
      <c r="E4" s="87">
        <v>1</v>
      </c>
      <c r="L4" s="104">
        <f>L5</f>
        <v>45383</v>
      </c>
      <c r="M4" s="105"/>
      <c r="N4" s="105"/>
      <c r="O4" s="105"/>
      <c r="P4" s="105"/>
      <c r="Q4" s="105"/>
      <c r="R4" s="106"/>
      <c r="S4" s="104">
        <f>S5</f>
        <v>45390</v>
      </c>
      <c r="T4" s="105"/>
      <c r="U4" s="105"/>
      <c r="V4" s="105"/>
      <c r="W4" s="105"/>
      <c r="X4" s="105"/>
      <c r="Y4" s="106"/>
      <c r="Z4" s="104">
        <f>Z5</f>
        <v>45397</v>
      </c>
      <c r="AA4" s="105"/>
      <c r="AB4" s="105"/>
      <c r="AC4" s="105"/>
      <c r="AD4" s="105"/>
      <c r="AE4" s="105"/>
      <c r="AF4" s="106"/>
      <c r="AG4" s="104">
        <f>AG5</f>
        <v>45404</v>
      </c>
      <c r="AH4" s="105"/>
      <c r="AI4" s="105"/>
      <c r="AJ4" s="105"/>
      <c r="AK4" s="105"/>
      <c r="AL4" s="105"/>
      <c r="AM4" s="106"/>
      <c r="AN4" s="104">
        <f>AN5</f>
        <v>45411</v>
      </c>
      <c r="AO4" s="105"/>
      <c r="AP4" s="105"/>
      <c r="AQ4" s="105"/>
      <c r="AR4" s="105"/>
      <c r="AS4" s="105"/>
      <c r="AT4" s="106"/>
      <c r="AU4" s="104">
        <f>AU5</f>
        <v>45418</v>
      </c>
      <c r="AV4" s="105"/>
      <c r="AW4" s="105"/>
      <c r="AX4" s="105"/>
      <c r="AY4" s="105"/>
      <c r="AZ4" s="105"/>
      <c r="BA4" s="106"/>
      <c r="BB4" s="104">
        <f>BB5</f>
        <v>45425</v>
      </c>
      <c r="BC4" s="105"/>
      <c r="BD4" s="105"/>
      <c r="BE4" s="105"/>
      <c r="BF4" s="105"/>
      <c r="BG4" s="105"/>
      <c r="BH4" s="106"/>
      <c r="BI4" s="104">
        <f>BI5</f>
        <v>45432</v>
      </c>
      <c r="BJ4" s="105"/>
      <c r="BK4" s="105"/>
      <c r="BL4" s="105"/>
      <c r="BM4" s="105"/>
      <c r="BN4" s="105"/>
      <c r="BO4" s="106"/>
    </row>
    <row r="5" spans="1:67" ht="15" customHeight="1">
      <c r="A5" s="28" t="s">
        <v>4</v>
      </c>
      <c r="B5" s="44"/>
      <c r="C5" s="44"/>
      <c r="D5" s="44"/>
      <c r="E5" s="44"/>
      <c r="F5" s="44"/>
      <c r="G5" s="44"/>
      <c r="H5" s="44"/>
      <c r="I5" s="44"/>
      <c r="J5" s="44"/>
      <c r="L5" s="56">
        <f>Inicio_del_proyecto-WEEKDAY(Inicio_del_proyecto,1)+2+7*(Semana_para_mostrar-1)</f>
        <v>45383</v>
      </c>
      <c r="M5" s="57">
        <f>L5+1</f>
        <v>45384</v>
      </c>
      <c r="N5" s="57">
        <f t="shared" ref="N5:BA5" si="0">M5+1</f>
        <v>45385</v>
      </c>
      <c r="O5" s="57">
        <f t="shared" si="0"/>
        <v>45386</v>
      </c>
      <c r="P5" s="57">
        <f t="shared" si="0"/>
        <v>45387</v>
      </c>
      <c r="Q5" s="57">
        <f t="shared" si="0"/>
        <v>45388</v>
      </c>
      <c r="R5" s="58">
        <f t="shared" si="0"/>
        <v>45389</v>
      </c>
      <c r="S5" s="56">
        <f>R5+1</f>
        <v>45390</v>
      </c>
      <c r="T5" s="57">
        <f>S5+1</f>
        <v>45391</v>
      </c>
      <c r="U5" s="57">
        <f t="shared" si="0"/>
        <v>45392</v>
      </c>
      <c r="V5" s="57">
        <f t="shared" si="0"/>
        <v>45393</v>
      </c>
      <c r="W5" s="57">
        <f t="shared" si="0"/>
        <v>45394</v>
      </c>
      <c r="X5" s="57">
        <f t="shared" si="0"/>
        <v>45395</v>
      </c>
      <c r="Y5" s="58">
        <f t="shared" si="0"/>
        <v>45396</v>
      </c>
      <c r="Z5" s="56">
        <f>Y5+1</f>
        <v>45397</v>
      </c>
      <c r="AA5" s="57">
        <f>Z5+1</f>
        <v>45398</v>
      </c>
      <c r="AB5" s="57">
        <f t="shared" si="0"/>
        <v>45399</v>
      </c>
      <c r="AC5" s="57">
        <f t="shared" si="0"/>
        <v>45400</v>
      </c>
      <c r="AD5" s="57">
        <f t="shared" si="0"/>
        <v>45401</v>
      </c>
      <c r="AE5" s="57">
        <f t="shared" si="0"/>
        <v>45402</v>
      </c>
      <c r="AF5" s="58">
        <f t="shared" si="0"/>
        <v>45403</v>
      </c>
      <c r="AG5" s="56">
        <f>AF5+1</f>
        <v>45404</v>
      </c>
      <c r="AH5" s="57">
        <f>AG5+1</f>
        <v>45405</v>
      </c>
      <c r="AI5" s="57">
        <f t="shared" si="0"/>
        <v>45406</v>
      </c>
      <c r="AJ5" s="57">
        <f t="shared" si="0"/>
        <v>45407</v>
      </c>
      <c r="AK5" s="57">
        <f t="shared" si="0"/>
        <v>45408</v>
      </c>
      <c r="AL5" s="57">
        <f t="shared" si="0"/>
        <v>45409</v>
      </c>
      <c r="AM5" s="58">
        <f t="shared" si="0"/>
        <v>45410</v>
      </c>
      <c r="AN5" s="56">
        <f>AM5+1</f>
        <v>45411</v>
      </c>
      <c r="AO5" s="57">
        <f>AN5+1</f>
        <v>45412</v>
      </c>
      <c r="AP5" s="57">
        <f t="shared" si="0"/>
        <v>45413</v>
      </c>
      <c r="AQ5" s="57">
        <f t="shared" si="0"/>
        <v>45414</v>
      </c>
      <c r="AR5" s="57">
        <f t="shared" si="0"/>
        <v>45415</v>
      </c>
      <c r="AS5" s="57">
        <f t="shared" si="0"/>
        <v>45416</v>
      </c>
      <c r="AT5" s="58">
        <f t="shared" si="0"/>
        <v>45417</v>
      </c>
      <c r="AU5" s="56">
        <f>AT5+1</f>
        <v>45418</v>
      </c>
      <c r="AV5" s="57">
        <f>AU5+1</f>
        <v>45419</v>
      </c>
      <c r="AW5" s="57">
        <f t="shared" si="0"/>
        <v>45420</v>
      </c>
      <c r="AX5" s="57">
        <f t="shared" si="0"/>
        <v>45421</v>
      </c>
      <c r="AY5" s="57">
        <f t="shared" si="0"/>
        <v>45422</v>
      </c>
      <c r="AZ5" s="57">
        <f t="shared" si="0"/>
        <v>45423</v>
      </c>
      <c r="BA5" s="58">
        <f t="shared" si="0"/>
        <v>45424</v>
      </c>
      <c r="BB5" s="56">
        <f>BA5+1</f>
        <v>45425</v>
      </c>
      <c r="BC5" s="57">
        <f>BB5+1</f>
        <v>45426</v>
      </c>
      <c r="BD5" s="57">
        <f t="shared" ref="BD5:BH5" si="1">BC5+1</f>
        <v>45427</v>
      </c>
      <c r="BE5" s="57">
        <f t="shared" si="1"/>
        <v>45428</v>
      </c>
      <c r="BF5" s="57">
        <f t="shared" si="1"/>
        <v>45429</v>
      </c>
      <c r="BG5" s="57">
        <f t="shared" si="1"/>
        <v>45430</v>
      </c>
      <c r="BH5" s="58">
        <f t="shared" si="1"/>
        <v>45431</v>
      </c>
      <c r="BI5" s="56">
        <f>BH5+1</f>
        <v>45432</v>
      </c>
      <c r="BJ5" s="57">
        <f>BI5+1</f>
        <v>45433</v>
      </c>
      <c r="BK5" s="57">
        <f t="shared" ref="BK5:BO5" si="2">BJ5+1</f>
        <v>45434</v>
      </c>
      <c r="BL5" s="57">
        <f t="shared" si="2"/>
        <v>45435</v>
      </c>
      <c r="BM5" s="57">
        <f t="shared" si="2"/>
        <v>45436</v>
      </c>
      <c r="BN5" s="57">
        <f t="shared" si="2"/>
        <v>45437</v>
      </c>
      <c r="BO5" s="58">
        <f t="shared" si="2"/>
        <v>45438</v>
      </c>
    </row>
    <row r="6" spans="1:67" ht="30" customHeight="1" thickBot="1">
      <c r="A6" s="28" t="s">
        <v>5</v>
      </c>
      <c r="B6" s="6" t="s">
        <v>13</v>
      </c>
      <c r="C6" s="85" t="s">
        <v>67</v>
      </c>
      <c r="D6" s="85" t="s">
        <v>69</v>
      </c>
      <c r="E6" s="85" t="s">
        <v>68</v>
      </c>
      <c r="F6" s="85" t="s">
        <v>16</v>
      </c>
      <c r="G6" s="85" t="s">
        <v>65</v>
      </c>
      <c r="H6" s="85" t="s">
        <v>66</v>
      </c>
      <c r="I6" s="85" t="s">
        <v>70</v>
      </c>
      <c r="J6" s="7"/>
      <c r="K6" s="7" t="s">
        <v>17</v>
      </c>
      <c r="L6" s="8" t="str">
        <f t="shared" ref="L6" si="3">LEFT(TEXT(L5,"ddd"),1)</f>
        <v>l</v>
      </c>
      <c r="M6" s="8" t="str">
        <f t="shared" ref="M6" si="4">LEFT(TEXT(M5,"ddd"),1)</f>
        <v>m</v>
      </c>
      <c r="N6" s="8" t="str">
        <f t="shared" ref="N6:AU6" si="5">LEFT(TEXT(N5,"ddd"),1)</f>
        <v>m</v>
      </c>
      <c r="O6" s="8" t="str">
        <f t="shared" si="5"/>
        <v>j</v>
      </c>
      <c r="P6" s="8" t="str">
        <f t="shared" si="5"/>
        <v>v</v>
      </c>
      <c r="Q6" s="8" t="str">
        <f t="shared" si="5"/>
        <v>s</v>
      </c>
      <c r="R6" s="8" t="str">
        <f t="shared" si="5"/>
        <v>d</v>
      </c>
      <c r="S6" s="8" t="str">
        <f t="shared" si="5"/>
        <v>l</v>
      </c>
      <c r="T6" s="8" t="str">
        <f t="shared" si="5"/>
        <v>m</v>
      </c>
      <c r="U6" s="8" t="str">
        <f t="shared" si="5"/>
        <v>m</v>
      </c>
      <c r="V6" s="8" t="str">
        <f t="shared" si="5"/>
        <v>j</v>
      </c>
      <c r="W6" s="8" t="str">
        <f t="shared" si="5"/>
        <v>v</v>
      </c>
      <c r="X6" s="8" t="str">
        <f t="shared" si="5"/>
        <v>s</v>
      </c>
      <c r="Y6" s="8" t="str">
        <f t="shared" si="5"/>
        <v>d</v>
      </c>
      <c r="Z6" s="8" t="str">
        <f t="shared" si="5"/>
        <v>l</v>
      </c>
      <c r="AA6" s="8" t="str">
        <f t="shared" si="5"/>
        <v>m</v>
      </c>
      <c r="AB6" s="8" t="str">
        <f t="shared" si="5"/>
        <v>m</v>
      </c>
      <c r="AC6" s="8" t="str">
        <f t="shared" si="5"/>
        <v>j</v>
      </c>
      <c r="AD6" s="8" t="str">
        <f t="shared" si="5"/>
        <v>v</v>
      </c>
      <c r="AE6" s="8" t="str">
        <f t="shared" si="5"/>
        <v>s</v>
      </c>
      <c r="AF6" s="8" t="str">
        <f t="shared" si="5"/>
        <v>d</v>
      </c>
      <c r="AG6" s="8" t="str">
        <f t="shared" si="5"/>
        <v>l</v>
      </c>
      <c r="AH6" s="8" t="str">
        <f t="shared" si="5"/>
        <v>m</v>
      </c>
      <c r="AI6" s="8" t="str">
        <f t="shared" si="5"/>
        <v>m</v>
      </c>
      <c r="AJ6" s="8" t="str">
        <f t="shared" si="5"/>
        <v>j</v>
      </c>
      <c r="AK6" s="8" t="str">
        <f t="shared" si="5"/>
        <v>v</v>
      </c>
      <c r="AL6" s="8" t="str">
        <f t="shared" si="5"/>
        <v>s</v>
      </c>
      <c r="AM6" s="8" t="str">
        <f t="shared" si="5"/>
        <v>d</v>
      </c>
      <c r="AN6" s="8" t="str">
        <f t="shared" si="5"/>
        <v>l</v>
      </c>
      <c r="AO6" s="8" t="str">
        <f t="shared" si="5"/>
        <v>m</v>
      </c>
      <c r="AP6" s="8" t="str">
        <f t="shared" si="5"/>
        <v>m</v>
      </c>
      <c r="AQ6" s="8" t="str">
        <f t="shared" si="5"/>
        <v>j</v>
      </c>
      <c r="AR6" s="8" t="str">
        <f t="shared" si="5"/>
        <v>v</v>
      </c>
      <c r="AS6" s="8" t="str">
        <f t="shared" si="5"/>
        <v>s</v>
      </c>
      <c r="AT6" s="8" t="str">
        <f t="shared" si="5"/>
        <v>d</v>
      </c>
      <c r="AU6" s="8" t="str">
        <f t="shared" si="5"/>
        <v>l</v>
      </c>
      <c r="AV6" s="8" t="str">
        <f t="shared" ref="AV6:BO6" si="6">LEFT(TEXT(AV5,"ddd"),1)</f>
        <v>m</v>
      </c>
      <c r="AW6" s="8" t="str">
        <f t="shared" si="6"/>
        <v>m</v>
      </c>
      <c r="AX6" s="8" t="str">
        <f t="shared" si="6"/>
        <v>j</v>
      </c>
      <c r="AY6" s="8" t="str">
        <f t="shared" si="6"/>
        <v>v</v>
      </c>
      <c r="AZ6" s="8" t="str">
        <f t="shared" si="6"/>
        <v>s</v>
      </c>
      <c r="BA6" s="8" t="str">
        <f t="shared" si="6"/>
        <v>d</v>
      </c>
      <c r="BB6" s="8" t="str">
        <f t="shared" si="6"/>
        <v>l</v>
      </c>
      <c r="BC6" s="8" t="str">
        <f t="shared" si="6"/>
        <v>m</v>
      </c>
      <c r="BD6" s="8" t="str">
        <f t="shared" si="6"/>
        <v>m</v>
      </c>
      <c r="BE6" s="8" t="str">
        <f t="shared" si="6"/>
        <v>j</v>
      </c>
      <c r="BF6" s="8" t="str">
        <f t="shared" si="6"/>
        <v>v</v>
      </c>
      <c r="BG6" s="8" t="str">
        <f t="shared" si="6"/>
        <v>s</v>
      </c>
      <c r="BH6" s="8" t="str">
        <f t="shared" si="6"/>
        <v>d</v>
      </c>
      <c r="BI6" s="8" t="str">
        <f t="shared" si="6"/>
        <v>l</v>
      </c>
      <c r="BJ6" s="8" t="str">
        <f t="shared" si="6"/>
        <v>m</v>
      </c>
      <c r="BK6" s="8" t="str">
        <f t="shared" si="6"/>
        <v>m</v>
      </c>
      <c r="BL6" s="8" t="str">
        <f t="shared" si="6"/>
        <v>j</v>
      </c>
      <c r="BM6" s="8" t="str">
        <f t="shared" si="6"/>
        <v>v</v>
      </c>
      <c r="BN6" s="8" t="str">
        <f t="shared" si="6"/>
        <v>s</v>
      </c>
      <c r="BO6" s="8" t="str">
        <f t="shared" si="6"/>
        <v>d</v>
      </c>
    </row>
    <row r="7" spans="1:67" ht="30" hidden="1" customHeight="1" thickBot="1">
      <c r="A7" s="27" t="s">
        <v>6</v>
      </c>
      <c r="C7" s="29"/>
      <c r="E7"/>
      <c r="K7" t="str">
        <f>IF(OR(ISBLANK(task_start),ISBLANK(task_end)),"",task_end-task_start+1)</f>
        <v/>
      </c>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row>
    <row r="8" spans="1:67" s="3" customFormat="1" ht="30" customHeight="1" thickBot="1">
      <c r="A8" s="28" t="s">
        <v>7</v>
      </c>
      <c r="B8" s="10" t="s">
        <v>19</v>
      </c>
      <c r="C8" s="32"/>
      <c r="D8" s="11"/>
      <c r="E8" s="47"/>
      <c r="F8" s="48"/>
      <c r="G8" s="48"/>
      <c r="H8" s="48"/>
      <c r="I8" s="48"/>
      <c r="J8" s="9"/>
      <c r="K8" s="9" t="str">
        <f t="shared" ref="K8:K52" si="7">IF(OR(ISBLANK(task_start),ISBLANK(task_end)),"",task_end-task_start+1)</f>
        <v/>
      </c>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row>
    <row r="9" spans="1:67" s="3" customFormat="1" ht="30" customHeight="1" thickBot="1">
      <c r="A9" s="28" t="s">
        <v>8</v>
      </c>
      <c r="B9" s="40" t="s">
        <v>21</v>
      </c>
      <c r="C9" s="33" t="s">
        <v>20</v>
      </c>
      <c r="D9" s="12">
        <v>1</v>
      </c>
      <c r="E9" s="59">
        <v>45385</v>
      </c>
      <c r="F9" s="59">
        <v>45390</v>
      </c>
      <c r="G9" s="88">
        <v>3</v>
      </c>
      <c r="H9" s="88">
        <v>3</v>
      </c>
      <c r="I9" s="95">
        <f>H9-G9</f>
        <v>0</v>
      </c>
      <c r="J9" s="9"/>
      <c r="K9" s="9">
        <f t="shared" si="7"/>
        <v>6</v>
      </c>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row>
    <row r="10" spans="1:67" s="3" customFormat="1" ht="30" customHeight="1" thickBot="1">
      <c r="A10" s="28" t="s">
        <v>9</v>
      </c>
      <c r="B10" s="13" t="s">
        <v>22</v>
      </c>
      <c r="C10" s="34"/>
      <c r="D10" s="14"/>
      <c r="E10" s="49"/>
      <c r="F10" s="84"/>
      <c r="G10" s="89"/>
      <c r="H10" s="89"/>
      <c r="I10" s="89"/>
      <c r="J10" s="9"/>
      <c r="K10" s="9" t="str">
        <f t="shared" si="7"/>
        <v/>
      </c>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row>
    <row r="11" spans="1:67" s="3" customFormat="1" ht="30" customHeight="1" thickBot="1">
      <c r="A11" s="28"/>
      <c r="B11" s="41" t="s">
        <v>24</v>
      </c>
      <c r="C11" s="35" t="s">
        <v>23</v>
      </c>
      <c r="D11" s="15">
        <v>1</v>
      </c>
      <c r="E11" s="60">
        <v>45385</v>
      </c>
      <c r="F11" s="60">
        <v>45390</v>
      </c>
      <c r="G11" s="90">
        <v>1</v>
      </c>
      <c r="H11" s="90">
        <v>0.5</v>
      </c>
      <c r="I11" s="95">
        <f t="shared" ref="I11:I52" si="8">H11-G11</f>
        <v>-0.5</v>
      </c>
      <c r="J11" s="9"/>
      <c r="K11" s="9">
        <f t="shared" si="7"/>
        <v>6</v>
      </c>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row>
    <row r="12" spans="1:67" s="3" customFormat="1" ht="30" customHeight="1" thickBot="1">
      <c r="A12" s="27"/>
      <c r="B12" s="41" t="s">
        <v>25</v>
      </c>
      <c r="C12" s="35" t="s">
        <v>23</v>
      </c>
      <c r="D12" s="15">
        <v>1</v>
      </c>
      <c r="E12" s="60">
        <v>45385</v>
      </c>
      <c r="F12" s="60">
        <v>45390</v>
      </c>
      <c r="G12" s="90">
        <v>2</v>
      </c>
      <c r="H12" s="90">
        <v>1.5</v>
      </c>
      <c r="I12" s="95">
        <f t="shared" si="8"/>
        <v>-0.5</v>
      </c>
      <c r="J12" s="9"/>
      <c r="K12" s="9">
        <f t="shared" si="7"/>
        <v>6</v>
      </c>
      <c r="L12" s="23"/>
      <c r="M12" s="23"/>
      <c r="N12" s="23"/>
      <c r="O12" s="23"/>
      <c r="P12" s="23"/>
      <c r="Q12" s="23"/>
      <c r="R12" s="23"/>
      <c r="S12" s="23"/>
      <c r="T12" s="23"/>
      <c r="U12" s="23"/>
      <c r="V12" s="23"/>
      <c r="W12" s="23"/>
      <c r="X12" s="24"/>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row>
    <row r="13" spans="1:67" s="3" customFormat="1" ht="30" customHeight="1" thickBot="1">
      <c r="A13" s="27"/>
      <c r="B13" s="41" t="s">
        <v>26</v>
      </c>
      <c r="C13" s="35" t="s">
        <v>23</v>
      </c>
      <c r="D13" s="15">
        <v>1</v>
      </c>
      <c r="E13" s="60">
        <v>45385</v>
      </c>
      <c r="F13" s="60">
        <v>45390</v>
      </c>
      <c r="G13" s="90">
        <v>3</v>
      </c>
      <c r="H13" s="90">
        <v>3</v>
      </c>
      <c r="I13" s="95">
        <f t="shared" si="8"/>
        <v>0</v>
      </c>
      <c r="J13" s="9"/>
      <c r="K13" s="9">
        <f t="shared" si="7"/>
        <v>6</v>
      </c>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row>
    <row r="14" spans="1:67" s="3" customFormat="1" ht="30" customHeight="1" thickBot="1">
      <c r="A14" s="27"/>
      <c r="B14" s="41" t="s">
        <v>27</v>
      </c>
      <c r="C14" s="35" t="s">
        <v>23</v>
      </c>
      <c r="D14" s="15">
        <v>1</v>
      </c>
      <c r="E14" s="60">
        <v>45385</v>
      </c>
      <c r="F14" s="60">
        <v>45390</v>
      </c>
      <c r="G14" s="90">
        <v>5</v>
      </c>
      <c r="H14" s="90">
        <v>5.5</v>
      </c>
      <c r="I14" s="95">
        <f t="shared" si="8"/>
        <v>0.5</v>
      </c>
      <c r="J14" s="9"/>
      <c r="K14" s="9">
        <f t="shared" si="7"/>
        <v>6</v>
      </c>
      <c r="L14" s="23"/>
      <c r="M14" s="23"/>
      <c r="N14" s="23"/>
      <c r="O14" s="23"/>
      <c r="P14" s="23"/>
      <c r="Q14" s="23"/>
      <c r="R14" s="23"/>
      <c r="S14" s="23"/>
      <c r="T14" s="23"/>
      <c r="U14" s="23"/>
      <c r="V14" s="23"/>
      <c r="W14" s="23"/>
      <c r="X14" s="23"/>
      <c r="Y14" s="23"/>
      <c r="Z14" s="23"/>
      <c r="AA14" s="23"/>
      <c r="AB14" s="24"/>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row>
    <row r="15" spans="1:67" s="3" customFormat="1" ht="30" customHeight="1" thickBot="1">
      <c r="A15" s="27" t="s">
        <v>10</v>
      </c>
      <c r="B15" s="16" t="s">
        <v>29</v>
      </c>
      <c r="C15" s="36"/>
      <c r="D15" s="17"/>
      <c r="E15" s="51"/>
      <c r="F15" s="52"/>
      <c r="G15" s="91"/>
      <c r="H15" s="91"/>
      <c r="I15" s="91"/>
      <c r="J15" s="9"/>
      <c r="K15" s="9" t="str">
        <f t="shared" si="7"/>
        <v/>
      </c>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row>
    <row r="16" spans="1:67" s="3" customFormat="1" ht="30" customHeight="1" thickBot="1">
      <c r="A16" s="27"/>
      <c r="B16" s="42" t="s">
        <v>30</v>
      </c>
      <c r="C16" s="37" t="s">
        <v>23</v>
      </c>
      <c r="D16" s="18">
        <v>0</v>
      </c>
      <c r="E16" s="53">
        <v>45390</v>
      </c>
      <c r="F16" s="53">
        <v>45397</v>
      </c>
      <c r="G16" s="92">
        <v>13</v>
      </c>
      <c r="H16" s="92"/>
      <c r="I16" s="95">
        <f t="shared" si="8"/>
        <v>-13</v>
      </c>
      <c r="J16" s="9"/>
      <c r="K16" s="9">
        <f t="shared" si="7"/>
        <v>8</v>
      </c>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row>
    <row r="17" spans="1:67" s="3" customFormat="1" ht="30" customHeight="1" thickBot="1">
      <c r="A17" s="27" t="s">
        <v>10</v>
      </c>
      <c r="B17" s="19" t="s">
        <v>31</v>
      </c>
      <c r="C17" s="38"/>
      <c r="D17" s="20"/>
      <c r="E17" s="54"/>
      <c r="F17" s="55"/>
      <c r="G17" s="93"/>
      <c r="H17" s="93"/>
      <c r="I17" s="93"/>
      <c r="J17" s="9"/>
      <c r="K17" s="9" t="str">
        <f t="shared" si="7"/>
        <v/>
      </c>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row>
    <row r="18" spans="1:67" s="3" customFormat="1" ht="30" customHeight="1" thickBot="1">
      <c r="A18" s="27"/>
      <c r="B18" s="43" t="s">
        <v>32</v>
      </c>
      <c r="C18" s="39" t="s">
        <v>73</v>
      </c>
      <c r="D18" s="21">
        <v>0</v>
      </c>
      <c r="E18" s="61">
        <v>45397</v>
      </c>
      <c r="F18" s="61">
        <v>45404</v>
      </c>
      <c r="G18" s="94">
        <v>13</v>
      </c>
      <c r="H18" s="94"/>
      <c r="I18" s="95">
        <f t="shared" si="8"/>
        <v>-13</v>
      </c>
      <c r="J18" s="9"/>
      <c r="K18" s="9">
        <f t="shared" si="7"/>
        <v>8</v>
      </c>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row>
    <row r="19" spans="1:67" s="3" customFormat="1" ht="30" customHeight="1" thickBot="1">
      <c r="A19" s="27"/>
      <c r="B19" s="43" t="s">
        <v>33</v>
      </c>
      <c r="C19" s="39" t="s">
        <v>74</v>
      </c>
      <c r="D19" s="21">
        <v>0</v>
      </c>
      <c r="E19" s="61">
        <v>45397</v>
      </c>
      <c r="F19" s="61">
        <v>45404</v>
      </c>
      <c r="G19" s="94">
        <v>13</v>
      </c>
      <c r="H19" s="94"/>
      <c r="I19" s="95">
        <f t="shared" si="8"/>
        <v>-13</v>
      </c>
      <c r="J19" s="9"/>
      <c r="K19" s="9">
        <f t="shared" si="7"/>
        <v>8</v>
      </c>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row>
    <row r="20" spans="1:67" s="3" customFormat="1" ht="30" customHeight="1" thickBot="1">
      <c r="A20" s="27"/>
      <c r="B20" s="43" t="s">
        <v>34</v>
      </c>
      <c r="C20" s="39" t="s">
        <v>75</v>
      </c>
      <c r="D20" s="21">
        <v>0</v>
      </c>
      <c r="E20" s="61">
        <v>45397</v>
      </c>
      <c r="F20" s="61">
        <v>45404</v>
      </c>
      <c r="G20" s="94">
        <v>13</v>
      </c>
      <c r="H20" s="94"/>
      <c r="I20" s="95">
        <f t="shared" si="8"/>
        <v>-13</v>
      </c>
      <c r="J20" s="9"/>
      <c r="K20" s="9">
        <f t="shared" si="7"/>
        <v>8</v>
      </c>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row>
    <row r="21" spans="1:67" s="3" customFormat="1" ht="30" customHeight="1" thickBot="1">
      <c r="A21" s="27"/>
      <c r="B21" s="43" t="s">
        <v>35</v>
      </c>
      <c r="C21" s="39" t="s">
        <v>73</v>
      </c>
      <c r="D21" s="21">
        <v>0</v>
      </c>
      <c r="E21" s="61">
        <v>45397</v>
      </c>
      <c r="F21" s="61">
        <v>45404</v>
      </c>
      <c r="G21" s="94">
        <v>13</v>
      </c>
      <c r="H21" s="94"/>
      <c r="I21" s="95">
        <f t="shared" si="8"/>
        <v>-13</v>
      </c>
      <c r="J21" s="9"/>
      <c r="K21" s="9">
        <f t="shared" si="7"/>
        <v>8</v>
      </c>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row>
    <row r="22" spans="1:67" s="3" customFormat="1" ht="30" customHeight="1" thickBot="1">
      <c r="A22" s="27"/>
      <c r="B22" s="43" t="s">
        <v>36</v>
      </c>
      <c r="C22" s="39" t="s">
        <v>20</v>
      </c>
      <c r="D22" s="21">
        <v>0</v>
      </c>
      <c r="E22" s="61">
        <v>45397</v>
      </c>
      <c r="F22" s="61">
        <v>45404</v>
      </c>
      <c r="G22" s="94">
        <v>13</v>
      </c>
      <c r="H22" s="94"/>
      <c r="I22" s="95">
        <f t="shared" si="8"/>
        <v>-13</v>
      </c>
      <c r="J22" s="9"/>
      <c r="K22" s="9">
        <f t="shared" si="7"/>
        <v>8</v>
      </c>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row>
    <row r="23" spans="1:67" s="3" customFormat="1" ht="30" customHeight="1" thickBot="1">
      <c r="A23" s="27" t="s">
        <v>11</v>
      </c>
      <c r="B23" s="10" t="s">
        <v>37</v>
      </c>
      <c r="C23" s="32" t="s">
        <v>76</v>
      </c>
      <c r="D23" s="11">
        <v>0</v>
      </c>
      <c r="E23" s="47">
        <v>45404</v>
      </c>
      <c r="F23" s="48">
        <v>45407</v>
      </c>
      <c r="G23" s="95"/>
      <c r="H23" s="95"/>
      <c r="I23" s="95"/>
      <c r="J23" s="9"/>
      <c r="K23" s="9">
        <f t="shared" si="7"/>
        <v>4</v>
      </c>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row>
    <row r="24" spans="1:67" s="3" customFormat="1" ht="30" customHeight="1" thickBot="1">
      <c r="A24" s="27"/>
      <c r="B24" s="79" t="s">
        <v>38</v>
      </c>
      <c r="C24" s="102" t="s">
        <v>76</v>
      </c>
      <c r="D24" s="80">
        <v>0</v>
      </c>
      <c r="E24" s="81">
        <v>45404</v>
      </c>
      <c r="F24" s="81">
        <v>45407</v>
      </c>
      <c r="G24" s="96">
        <v>9</v>
      </c>
      <c r="H24" s="96"/>
      <c r="I24" s="95">
        <f t="shared" si="8"/>
        <v>-9</v>
      </c>
      <c r="J24" s="9"/>
      <c r="K24" s="9"/>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row>
    <row r="25" spans="1:67" s="3" customFormat="1" ht="30" customHeight="1" thickBot="1">
      <c r="A25" s="27"/>
      <c r="B25" s="79" t="s">
        <v>39</v>
      </c>
      <c r="C25" s="102" t="s">
        <v>76</v>
      </c>
      <c r="D25" s="80">
        <v>0</v>
      </c>
      <c r="E25" s="81">
        <v>45404</v>
      </c>
      <c r="F25" s="81">
        <v>45407</v>
      </c>
      <c r="G25" s="96">
        <v>9</v>
      </c>
      <c r="H25" s="96"/>
      <c r="I25" s="95">
        <f t="shared" si="8"/>
        <v>-9</v>
      </c>
      <c r="J25" s="9"/>
      <c r="K25" s="9"/>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row>
    <row r="26" spans="1:67" s="3" customFormat="1" ht="30" customHeight="1" thickBot="1">
      <c r="A26" s="27"/>
      <c r="B26" s="82" t="s">
        <v>71</v>
      </c>
      <c r="C26" s="102" t="s">
        <v>76</v>
      </c>
      <c r="D26" s="80">
        <v>0</v>
      </c>
      <c r="E26" s="81">
        <v>45404</v>
      </c>
      <c r="F26" s="81">
        <v>45407</v>
      </c>
      <c r="G26" s="96">
        <v>9</v>
      </c>
      <c r="H26" s="96"/>
      <c r="I26" s="95">
        <f t="shared" si="8"/>
        <v>-9</v>
      </c>
      <c r="J26" s="9"/>
      <c r="K26" s="9"/>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row>
    <row r="27" spans="1:67" s="3" customFormat="1" ht="30" customHeight="1" thickBot="1">
      <c r="A27" s="27"/>
      <c r="B27" s="79" t="s">
        <v>40</v>
      </c>
      <c r="C27" s="102" t="s">
        <v>76</v>
      </c>
      <c r="D27" s="80">
        <v>0</v>
      </c>
      <c r="E27" s="81">
        <v>45404</v>
      </c>
      <c r="F27" s="81">
        <v>45407</v>
      </c>
      <c r="G27" s="96">
        <v>9</v>
      </c>
      <c r="H27" s="96"/>
      <c r="I27" s="95">
        <f t="shared" si="8"/>
        <v>-9</v>
      </c>
      <c r="J27" s="9"/>
      <c r="K27" s="9"/>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row>
    <row r="28" spans="1:67" s="3" customFormat="1" ht="30" customHeight="1" thickBot="1">
      <c r="A28" s="27"/>
      <c r="B28" s="79" t="s">
        <v>41</v>
      </c>
      <c r="C28" s="102" t="s">
        <v>76</v>
      </c>
      <c r="D28" s="80">
        <v>0</v>
      </c>
      <c r="E28" s="81">
        <v>45404</v>
      </c>
      <c r="F28" s="81">
        <v>45407</v>
      </c>
      <c r="G28" s="96">
        <v>9</v>
      </c>
      <c r="H28" s="96"/>
      <c r="I28" s="95">
        <f t="shared" si="8"/>
        <v>-9</v>
      </c>
      <c r="J28" s="9"/>
      <c r="K28" s="9"/>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row>
    <row r="29" spans="1:67" s="3" customFormat="1" ht="30" customHeight="1" thickBot="1">
      <c r="A29" s="27"/>
      <c r="B29" s="79" t="s">
        <v>42</v>
      </c>
      <c r="C29" s="102" t="s">
        <v>76</v>
      </c>
      <c r="D29" s="80">
        <v>0</v>
      </c>
      <c r="E29" s="81">
        <v>45404</v>
      </c>
      <c r="F29" s="81">
        <v>45407</v>
      </c>
      <c r="G29" s="96">
        <v>9</v>
      </c>
      <c r="H29" s="96"/>
      <c r="I29" s="95">
        <f t="shared" si="8"/>
        <v>-9</v>
      </c>
      <c r="J29" s="9"/>
      <c r="K29" s="9"/>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row>
    <row r="30" spans="1:67" s="3" customFormat="1" ht="30" customHeight="1" thickBot="1">
      <c r="A30" s="27"/>
      <c r="B30" s="79" t="s">
        <v>72</v>
      </c>
      <c r="C30" s="102" t="s">
        <v>76</v>
      </c>
      <c r="D30" s="80">
        <v>0</v>
      </c>
      <c r="E30" s="81">
        <v>45404</v>
      </c>
      <c r="F30" s="81">
        <v>45407</v>
      </c>
      <c r="G30" s="96">
        <v>9</v>
      </c>
      <c r="H30" s="96"/>
      <c r="I30" s="95">
        <f t="shared" si="8"/>
        <v>-9</v>
      </c>
      <c r="J30" s="9"/>
      <c r="K30" s="9"/>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row>
    <row r="31" spans="1:67" s="3" customFormat="1" ht="30" customHeight="1" thickBot="1">
      <c r="A31" s="27"/>
      <c r="B31" s="79" t="s">
        <v>43</v>
      </c>
      <c r="C31" s="102" t="s">
        <v>76</v>
      </c>
      <c r="D31" s="80">
        <v>0</v>
      </c>
      <c r="E31" s="81">
        <v>45404</v>
      </c>
      <c r="F31" s="81">
        <v>45407</v>
      </c>
      <c r="G31" s="96">
        <v>9</v>
      </c>
      <c r="H31" s="96"/>
      <c r="I31" s="95">
        <f t="shared" si="8"/>
        <v>-9</v>
      </c>
      <c r="J31" s="9"/>
      <c r="K31" s="9"/>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row>
    <row r="32" spans="1:67" s="3" customFormat="1" ht="30" customHeight="1" thickBot="1">
      <c r="A32" s="28" t="s">
        <v>12</v>
      </c>
      <c r="B32" s="62" t="s">
        <v>44</v>
      </c>
      <c r="C32" s="63"/>
      <c r="D32" s="64"/>
      <c r="E32" s="65"/>
      <c r="F32" s="66"/>
      <c r="G32" s="97"/>
      <c r="H32" s="97"/>
      <c r="I32" s="97"/>
      <c r="J32" s="22"/>
      <c r="K32" s="22" t="str">
        <f t="shared" si="7"/>
        <v/>
      </c>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row>
    <row r="33" spans="1:67" s="3" customFormat="1" ht="30" customHeight="1" thickBot="1">
      <c r="A33" s="28"/>
      <c r="B33" s="67" t="s">
        <v>45</v>
      </c>
      <c r="C33" s="68" t="s">
        <v>77</v>
      </c>
      <c r="D33" s="69">
        <v>0</v>
      </c>
      <c r="E33" s="70">
        <v>45407</v>
      </c>
      <c r="F33" s="70">
        <v>45418</v>
      </c>
      <c r="G33" s="98">
        <v>18</v>
      </c>
      <c r="H33" s="98"/>
      <c r="I33" s="95">
        <f t="shared" si="8"/>
        <v>-18</v>
      </c>
      <c r="J33" s="9"/>
      <c r="K33" s="9">
        <f t="shared" si="7"/>
        <v>12</v>
      </c>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row>
    <row r="34" spans="1:67" s="3" customFormat="1" ht="30" customHeight="1" thickBot="1">
      <c r="A34" s="28"/>
      <c r="B34" s="67" t="s">
        <v>46</v>
      </c>
      <c r="C34" s="68" t="s">
        <v>77</v>
      </c>
      <c r="D34" s="69">
        <v>0</v>
      </c>
      <c r="E34" s="70">
        <v>45407</v>
      </c>
      <c r="F34" s="70">
        <v>45418</v>
      </c>
      <c r="G34" s="98">
        <v>18</v>
      </c>
      <c r="H34" s="98"/>
      <c r="I34" s="95">
        <f t="shared" si="8"/>
        <v>-18</v>
      </c>
      <c r="J34" s="9"/>
      <c r="K34" s="9">
        <f t="shared" si="7"/>
        <v>12</v>
      </c>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row>
    <row r="35" spans="1:67" s="3" customFormat="1" ht="30" customHeight="1" thickBot="1">
      <c r="A35" s="28"/>
      <c r="B35" s="67" t="s">
        <v>47</v>
      </c>
      <c r="C35" s="68" t="s">
        <v>77</v>
      </c>
      <c r="D35" s="69">
        <v>0</v>
      </c>
      <c r="E35" s="70">
        <v>45407</v>
      </c>
      <c r="F35" s="70">
        <v>45418</v>
      </c>
      <c r="G35" s="98">
        <v>18</v>
      </c>
      <c r="H35" s="98"/>
      <c r="I35" s="95">
        <f t="shared" si="8"/>
        <v>-18</v>
      </c>
      <c r="J35" s="9"/>
      <c r="K35" s="9">
        <f t="shared" si="7"/>
        <v>12</v>
      </c>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row>
    <row r="36" spans="1:67" s="3" customFormat="1" ht="30" customHeight="1" thickBot="1">
      <c r="A36" s="28"/>
      <c r="B36" s="67" t="s">
        <v>48</v>
      </c>
      <c r="C36" s="68" t="s">
        <v>77</v>
      </c>
      <c r="D36" s="69">
        <v>0</v>
      </c>
      <c r="E36" s="70">
        <v>45407</v>
      </c>
      <c r="F36" s="70">
        <v>45418</v>
      </c>
      <c r="G36" s="98">
        <v>18</v>
      </c>
      <c r="H36" s="98"/>
      <c r="I36" s="95">
        <f t="shared" si="8"/>
        <v>-18</v>
      </c>
      <c r="J36" s="9"/>
      <c r="K36" s="9">
        <f t="shared" si="7"/>
        <v>12</v>
      </c>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row>
    <row r="37" spans="1:67" s="3" customFormat="1" ht="30" customHeight="1" thickBot="1">
      <c r="A37" s="27" t="s">
        <v>10</v>
      </c>
      <c r="B37" s="16" t="s">
        <v>49</v>
      </c>
      <c r="C37" s="36"/>
      <c r="D37" s="17"/>
      <c r="E37" s="51"/>
      <c r="F37" s="52"/>
      <c r="G37" s="91"/>
      <c r="H37" s="91"/>
      <c r="I37" s="91"/>
      <c r="J37" s="9"/>
      <c r="K37" s="9" t="str">
        <f t="shared" si="7"/>
        <v/>
      </c>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row>
    <row r="38" spans="1:67" s="3" customFormat="1" ht="30" customHeight="1" thickBot="1">
      <c r="A38" s="27"/>
      <c r="B38" s="42" t="s">
        <v>50</v>
      </c>
      <c r="C38" s="37" t="s">
        <v>76</v>
      </c>
      <c r="D38" s="18">
        <v>0</v>
      </c>
      <c r="E38" s="53">
        <v>45418</v>
      </c>
      <c r="F38" s="53">
        <v>45421</v>
      </c>
      <c r="G38" s="92">
        <v>9</v>
      </c>
      <c r="H38" s="92"/>
      <c r="I38" s="95">
        <f t="shared" si="8"/>
        <v>-9</v>
      </c>
      <c r="J38" s="9"/>
      <c r="K38" s="9">
        <f t="shared" si="7"/>
        <v>4</v>
      </c>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row>
    <row r="39" spans="1:67" s="3" customFormat="1" ht="30" customHeight="1" thickBot="1">
      <c r="A39" s="27"/>
      <c r="B39" s="42" t="s">
        <v>51</v>
      </c>
      <c r="C39" s="37" t="s">
        <v>76</v>
      </c>
      <c r="D39" s="18">
        <v>0</v>
      </c>
      <c r="E39" s="53">
        <v>45418</v>
      </c>
      <c r="F39" s="53">
        <v>45421</v>
      </c>
      <c r="G39" s="92">
        <v>9</v>
      </c>
      <c r="H39" s="92"/>
      <c r="I39" s="95">
        <f t="shared" si="8"/>
        <v>-9</v>
      </c>
      <c r="J39" s="9"/>
      <c r="K39" s="9">
        <f t="shared" si="7"/>
        <v>4</v>
      </c>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row>
    <row r="40" spans="1:67" s="3" customFormat="1" ht="30" customHeight="1" thickBot="1">
      <c r="A40" s="27"/>
      <c r="B40" s="42" t="s">
        <v>52</v>
      </c>
      <c r="C40" s="37" t="s">
        <v>76</v>
      </c>
      <c r="D40" s="18">
        <v>0</v>
      </c>
      <c r="E40" s="53">
        <v>45418</v>
      </c>
      <c r="F40" s="53">
        <v>45421</v>
      </c>
      <c r="G40" s="92">
        <v>9</v>
      </c>
      <c r="H40" s="92"/>
      <c r="I40" s="95">
        <f t="shared" si="8"/>
        <v>-9</v>
      </c>
      <c r="J40" s="9"/>
      <c r="K40" s="9">
        <f t="shared" si="7"/>
        <v>4</v>
      </c>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row>
    <row r="41" spans="1:67" s="3" customFormat="1" ht="30" customHeight="1" thickBot="1">
      <c r="A41" s="27"/>
      <c r="B41" s="42" t="s">
        <v>53</v>
      </c>
      <c r="C41" s="37" t="s">
        <v>76</v>
      </c>
      <c r="D41" s="18">
        <v>0</v>
      </c>
      <c r="E41" s="53">
        <v>45418</v>
      </c>
      <c r="F41" s="53">
        <v>45421</v>
      </c>
      <c r="G41" s="92">
        <v>9</v>
      </c>
      <c r="H41" s="92"/>
      <c r="I41" s="95">
        <f t="shared" si="8"/>
        <v>-9</v>
      </c>
      <c r="J41" s="9"/>
      <c r="K41" s="9">
        <f t="shared" si="7"/>
        <v>4</v>
      </c>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row>
    <row r="42" spans="1:67" s="3" customFormat="1" ht="30" customHeight="1" thickBot="1">
      <c r="A42" s="27"/>
      <c r="B42" s="42" t="s">
        <v>54</v>
      </c>
      <c r="C42" s="37" t="s">
        <v>76</v>
      </c>
      <c r="D42" s="18">
        <v>0</v>
      </c>
      <c r="E42" s="53">
        <v>45418</v>
      </c>
      <c r="F42" s="53">
        <v>45421</v>
      </c>
      <c r="G42" s="92">
        <v>9</v>
      </c>
      <c r="H42" s="92"/>
      <c r="I42" s="95">
        <f t="shared" si="8"/>
        <v>-9</v>
      </c>
      <c r="J42" s="9"/>
      <c r="K42" s="9">
        <f t="shared" si="7"/>
        <v>4</v>
      </c>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row>
    <row r="43" spans="1:67" s="3" customFormat="1" ht="30" customHeight="1" thickBot="1">
      <c r="A43" s="27" t="s">
        <v>10</v>
      </c>
      <c r="B43" s="19" t="s">
        <v>64</v>
      </c>
      <c r="C43" s="38"/>
      <c r="D43" s="20"/>
      <c r="E43" s="54"/>
      <c r="F43" s="55"/>
      <c r="G43" s="93"/>
      <c r="H43" s="93"/>
      <c r="I43" s="93"/>
      <c r="J43" s="9"/>
      <c r="K43" s="9" t="str">
        <f t="shared" si="7"/>
        <v/>
      </c>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row>
    <row r="44" spans="1:67" s="3" customFormat="1" ht="30" customHeight="1" thickBot="1">
      <c r="A44" s="27"/>
      <c r="B44" s="43" t="s">
        <v>55</v>
      </c>
      <c r="C44" s="39" t="s">
        <v>73</v>
      </c>
      <c r="D44" s="21">
        <v>0</v>
      </c>
      <c r="E44" s="61">
        <v>45421</v>
      </c>
      <c r="F44" s="61">
        <v>45425</v>
      </c>
      <c r="G44" s="94">
        <v>7</v>
      </c>
      <c r="H44" s="94"/>
      <c r="I44" s="95">
        <f t="shared" si="8"/>
        <v>-7</v>
      </c>
      <c r="J44" s="9"/>
      <c r="K44" s="9">
        <f t="shared" si="7"/>
        <v>5</v>
      </c>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row>
    <row r="45" spans="1:67" s="3" customFormat="1" ht="30" customHeight="1" thickBot="1">
      <c r="A45" s="27"/>
      <c r="B45" s="43" t="s">
        <v>56</v>
      </c>
      <c r="C45" s="39" t="s">
        <v>73</v>
      </c>
      <c r="D45" s="21">
        <v>0</v>
      </c>
      <c r="E45" s="61">
        <v>45421</v>
      </c>
      <c r="F45" s="61">
        <v>45425</v>
      </c>
      <c r="G45" s="94">
        <v>7</v>
      </c>
      <c r="H45" s="94"/>
      <c r="I45" s="95">
        <f t="shared" si="8"/>
        <v>-7</v>
      </c>
      <c r="J45" s="9"/>
      <c r="K45" s="9">
        <f t="shared" si="7"/>
        <v>5</v>
      </c>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row>
    <row r="46" spans="1:67" s="3" customFormat="1" ht="30" customHeight="1" thickBot="1">
      <c r="A46" s="27"/>
      <c r="B46" s="43" t="s">
        <v>57</v>
      </c>
      <c r="C46" s="39" t="s">
        <v>73</v>
      </c>
      <c r="D46" s="21">
        <v>0</v>
      </c>
      <c r="E46" s="61">
        <v>45421</v>
      </c>
      <c r="F46" s="61">
        <v>45425</v>
      </c>
      <c r="G46" s="94">
        <v>7</v>
      </c>
      <c r="H46" s="94"/>
      <c r="I46" s="95">
        <f t="shared" si="8"/>
        <v>-7</v>
      </c>
      <c r="J46" s="9"/>
      <c r="K46" s="9">
        <f t="shared" si="7"/>
        <v>5</v>
      </c>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row>
    <row r="47" spans="1:67" s="3" customFormat="1" ht="30" customHeight="1" thickBot="1">
      <c r="A47" s="28" t="s">
        <v>7</v>
      </c>
      <c r="B47" s="74" t="s">
        <v>58</v>
      </c>
      <c r="C47" s="71"/>
      <c r="D47" s="72"/>
      <c r="E47" s="73"/>
      <c r="F47" s="73"/>
      <c r="G47" s="99"/>
      <c r="H47" s="99"/>
      <c r="I47" s="99"/>
      <c r="J47" s="9"/>
      <c r="K47" s="9" t="str">
        <f t="shared" si="7"/>
        <v/>
      </c>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row>
    <row r="48" spans="1:67" s="3" customFormat="1" ht="30" customHeight="1" thickBot="1">
      <c r="A48" s="28" t="s">
        <v>8</v>
      </c>
      <c r="B48" s="75" t="s">
        <v>59</v>
      </c>
      <c r="C48" s="76" t="s">
        <v>20</v>
      </c>
      <c r="D48" s="77">
        <v>0</v>
      </c>
      <c r="E48" s="78">
        <v>45425</v>
      </c>
      <c r="F48" s="78">
        <v>45427</v>
      </c>
      <c r="G48" s="100">
        <v>6</v>
      </c>
      <c r="H48" s="100"/>
      <c r="I48" s="95">
        <f t="shared" si="8"/>
        <v>-6</v>
      </c>
      <c r="J48" s="9"/>
      <c r="K48" s="9">
        <f t="shared" si="7"/>
        <v>3</v>
      </c>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row>
    <row r="49" spans="1:67" s="3" customFormat="1" ht="30" customHeight="1" thickBot="1">
      <c r="A49" s="28" t="s">
        <v>7</v>
      </c>
      <c r="B49" s="10" t="s">
        <v>60</v>
      </c>
      <c r="C49" s="32"/>
      <c r="D49" s="11"/>
      <c r="E49" s="47"/>
      <c r="F49" s="48"/>
      <c r="G49" s="95"/>
      <c r="H49" s="95"/>
      <c r="I49" s="95"/>
      <c r="J49" s="9"/>
      <c r="K49" s="9" t="str">
        <f t="shared" si="7"/>
        <v/>
      </c>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row>
    <row r="50" spans="1:67" s="3" customFormat="1" ht="30" customHeight="1" thickBot="1">
      <c r="A50" s="28" t="s">
        <v>8</v>
      </c>
      <c r="B50" s="40" t="s">
        <v>61</v>
      </c>
      <c r="C50" s="33" t="s">
        <v>78</v>
      </c>
      <c r="D50" s="12">
        <v>0</v>
      </c>
      <c r="E50" s="59">
        <v>45385</v>
      </c>
      <c r="F50" s="59">
        <v>45432</v>
      </c>
      <c r="G50" s="88">
        <v>76</v>
      </c>
      <c r="H50" s="88"/>
      <c r="I50" s="95">
        <f t="shared" si="8"/>
        <v>-76</v>
      </c>
      <c r="J50" s="9"/>
      <c r="K50" s="9">
        <f t="shared" si="7"/>
        <v>48</v>
      </c>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row>
    <row r="51" spans="1:67" s="3" customFormat="1" ht="30" customHeight="1" thickBot="1">
      <c r="A51" s="28" t="s">
        <v>9</v>
      </c>
      <c r="B51" s="13" t="s">
        <v>62</v>
      </c>
      <c r="C51" s="34"/>
      <c r="D51" s="14"/>
      <c r="E51" s="49"/>
      <c r="F51" s="50"/>
      <c r="G51" s="101"/>
      <c r="H51" s="101"/>
      <c r="I51" s="101"/>
      <c r="J51" s="9"/>
      <c r="K51" s="9" t="str">
        <f t="shared" si="7"/>
        <v/>
      </c>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row>
    <row r="52" spans="1:67" s="3" customFormat="1" ht="30" customHeight="1" thickBot="1">
      <c r="A52" s="28"/>
      <c r="B52" s="41" t="s">
        <v>63</v>
      </c>
      <c r="C52" s="35" t="s">
        <v>78</v>
      </c>
      <c r="D52" s="15">
        <v>0</v>
      </c>
      <c r="E52" s="60">
        <v>45427</v>
      </c>
      <c r="F52" s="60">
        <v>45432</v>
      </c>
      <c r="G52" s="90">
        <v>11</v>
      </c>
      <c r="H52" s="90"/>
      <c r="I52" s="95">
        <f t="shared" si="8"/>
        <v>-11</v>
      </c>
      <c r="J52" s="9"/>
      <c r="K52" s="9">
        <f t="shared" si="7"/>
        <v>6</v>
      </c>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row>
  </sheetData>
  <mergeCells count="11">
    <mergeCell ref="BI4:BO4"/>
    <mergeCell ref="L4:R4"/>
    <mergeCell ref="S4:Y4"/>
    <mergeCell ref="Z4:AF4"/>
    <mergeCell ref="AG4:AM4"/>
    <mergeCell ref="C3:D3"/>
    <mergeCell ref="C4:D4"/>
    <mergeCell ref="AN4:AT4"/>
    <mergeCell ref="AU4:BA4"/>
    <mergeCell ref="BB4:BH4"/>
    <mergeCell ref="E3:F3"/>
  </mergeCells>
  <conditionalFormatting sqref="D7:D31">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37:D42">
    <cfRule type="dataBar" priority="42">
      <dataBar>
        <cfvo type="num" val="0"/>
        <cfvo type="num" val="1"/>
        <color theme="0" tint="-0.249977111117893"/>
      </dataBar>
      <extLst>
        <ext xmlns:x14="http://schemas.microsoft.com/office/spreadsheetml/2009/9/main" uri="{B025F937-C7B1-47D3-B67F-A62EFF666E3E}">
          <x14:id>{8639D094-21E4-4D7C-A996-CA4DC13FF180}</x14:id>
        </ext>
      </extLst>
    </cfRule>
  </conditionalFormatting>
  <conditionalFormatting sqref="D43:D46">
    <cfRule type="dataBar" priority="26">
      <dataBar>
        <cfvo type="num" val="0"/>
        <cfvo type="num" val="1"/>
        <color theme="0" tint="-0.249977111117893"/>
      </dataBar>
      <extLst>
        <ext xmlns:x14="http://schemas.microsoft.com/office/spreadsheetml/2009/9/main" uri="{B025F937-C7B1-47D3-B67F-A62EFF666E3E}">
          <x14:id>{03F1039B-76C2-42F7-BE1D-7E02EF67B76E}</x14:id>
        </ext>
      </extLst>
    </cfRule>
  </conditionalFormatting>
  <conditionalFormatting sqref="D47:D48">
    <cfRule type="dataBar" priority="19">
      <dataBar>
        <cfvo type="num" val="0"/>
        <cfvo type="num" val="1"/>
        <color theme="0" tint="-0.249977111117893"/>
      </dataBar>
      <extLst>
        <ext xmlns:x14="http://schemas.microsoft.com/office/spreadsheetml/2009/9/main" uri="{B025F937-C7B1-47D3-B67F-A62EFF666E3E}">
          <x14:id>{1A9B7994-901F-4354-BAB2-4B7DB263985C}</x14:id>
        </ext>
      </extLst>
    </cfRule>
  </conditionalFormatting>
  <conditionalFormatting sqref="D49:D50">
    <cfRule type="dataBar" priority="15">
      <dataBar>
        <cfvo type="num" val="0"/>
        <cfvo type="num" val="1"/>
        <color theme="0" tint="-0.249977111117893"/>
      </dataBar>
      <extLst>
        <ext xmlns:x14="http://schemas.microsoft.com/office/spreadsheetml/2009/9/main" uri="{B025F937-C7B1-47D3-B67F-A62EFF666E3E}">
          <x14:id>{9B6A7BC5-2ECC-4D6F-B2D2-9B07C4F23BA8}</x14:id>
        </ext>
      </extLst>
    </cfRule>
  </conditionalFormatting>
  <conditionalFormatting sqref="D51:D52">
    <cfRule type="dataBar" priority="11">
      <dataBar>
        <cfvo type="num" val="0"/>
        <cfvo type="num" val="1"/>
        <color theme="0" tint="-0.249977111117893"/>
      </dataBar>
      <extLst>
        <ext xmlns:x14="http://schemas.microsoft.com/office/spreadsheetml/2009/9/main" uri="{B025F937-C7B1-47D3-B67F-A62EFF666E3E}">
          <x14:id>{F7DC01EF-66A5-4F95-891C-34FC43DB5ACE}</x14:id>
        </ext>
      </extLst>
    </cfRule>
  </conditionalFormatting>
  <conditionalFormatting sqref="I9 I11:I14 I16 I18:I22 I24:I31 I33:I36 I38:I42 I44:I46 I48 I50 I52">
    <cfRule type="cellIs" dxfId="5" priority="1" operator="equal">
      <formula>0</formula>
    </cfRule>
    <cfRule type="cellIs" dxfId="4" priority="2" operator="lessThan">
      <formula>0</formula>
    </cfRule>
    <cfRule type="cellIs" dxfId="3" priority="3" operator="greaterThan">
      <formula>0</formula>
    </cfRule>
  </conditionalFormatting>
  <conditionalFormatting sqref="L5:BO52">
    <cfRule type="expression" dxfId="2" priority="14">
      <formula>AND(TODAY()&gt;=L$5,TODAY()&lt;M$5)</formula>
    </cfRule>
  </conditionalFormatting>
  <conditionalFormatting sqref="L7:BO52">
    <cfRule type="expression" dxfId="1" priority="12">
      <formula>AND(task_start&lt;=L$5,ROUNDDOWN((task_end-task_start+1)*task_progress,0)+task_start-1&gt;=L$5)</formula>
    </cfRule>
    <cfRule type="expression" dxfId="0" priority="13" stopIfTrue="1">
      <formula>AND(task_end&gt;=L$5,task_start&lt;M$5)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8639D094-21E4-4D7C-A996-CA4DC13FF180}">
            <x14:dataBar minLength="0" maxLength="100" gradient="0">
              <x14:cfvo type="num">
                <xm:f>0</xm:f>
              </x14:cfvo>
              <x14:cfvo type="num">
                <xm:f>1</xm:f>
              </x14:cfvo>
              <x14:negativeFillColor rgb="FFFF0000"/>
              <x14:axisColor rgb="FF000000"/>
            </x14:dataBar>
          </x14:cfRule>
          <xm:sqref>D37:D42</xm:sqref>
        </x14:conditionalFormatting>
        <x14:conditionalFormatting xmlns:xm="http://schemas.microsoft.com/office/excel/2006/main">
          <x14:cfRule type="dataBar" id="{03F1039B-76C2-42F7-BE1D-7E02EF67B76E}">
            <x14:dataBar minLength="0" maxLength="100" gradient="0">
              <x14:cfvo type="num">
                <xm:f>0</xm:f>
              </x14:cfvo>
              <x14:cfvo type="num">
                <xm:f>1</xm:f>
              </x14:cfvo>
              <x14:negativeFillColor rgb="FFFF0000"/>
              <x14:axisColor rgb="FF000000"/>
            </x14:dataBar>
          </x14:cfRule>
          <xm:sqref>D43:D46</xm:sqref>
        </x14:conditionalFormatting>
        <x14:conditionalFormatting xmlns:xm="http://schemas.microsoft.com/office/excel/2006/main">
          <x14:cfRule type="dataBar" id="{1A9B7994-901F-4354-BAB2-4B7DB263985C}">
            <x14:dataBar minLength="0" maxLength="100" gradient="0">
              <x14:cfvo type="num">
                <xm:f>0</xm:f>
              </x14:cfvo>
              <x14:cfvo type="num">
                <xm:f>1</xm:f>
              </x14:cfvo>
              <x14:negativeFillColor rgb="FFFF0000"/>
              <x14:axisColor rgb="FF000000"/>
            </x14:dataBar>
          </x14:cfRule>
          <xm:sqref>D47:D48</xm:sqref>
        </x14:conditionalFormatting>
        <x14:conditionalFormatting xmlns:xm="http://schemas.microsoft.com/office/excel/2006/main">
          <x14:cfRule type="dataBar" id="{9B6A7BC5-2ECC-4D6F-B2D2-9B07C4F23BA8}">
            <x14:dataBar minLength="0" maxLength="100" gradient="0">
              <x14:cfvo type="num">
                <xm:f>0</xm:f>
              </x14:cfvo>
              <x14:cfvo type="num">
                <xm:f>1</xm:f>
              </x14:cfvo>
              <x14:negativeFillColor rgb="FFFF0000"/>
              <x14:axisColor rgb="FF000000"/>
            </x14:dataBar>
          </x14:cfRule>
          <xm:sqref>D49:D50</xm:sqref>
        </x14:conditionalFormatting>
        <x14:conditionalFormatting xmlns:xm="http://schemas.microsoft.com/office/excel/2006/main">
          <x14:cfRule type="dataBar" id="{F7DC01EF-66A5-4F95-891C-34FC43DB5ACE}">
            <x14:dataBar minLength="0" maxLength="100" gradient="0">
              <x14:cfvo type="num">
                <xm:f>0</xm:f>
              </x14:cfvo>
              <x14:cfvo type="num">
                <xm:f>1</xm:f>
              </x14:cfvo>
              <x14:negativeFillColor rgb="FFFF0000"/>
              <x14:axisColor rgb="FF000000"/>
            </x14:dataBar>
          </x14:cfRule>
          <xm:sqref>D51:D52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0d52d6e6-cb64-4b87-8acc-f2b28acf2ba5" xsi:nil="true"/>
    <_activity xmlns="0d52d6e6-cb64-4b87-8acc-f2b28acf2b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06BFC367CEAB4A92EA5F24FC187B32" ma:contentTypeVersion="17" ma:contentTypeDescription="Crea un document nou" ma:contentTypeScope="" ma:versionID="d8e9edbbafc8e0e55d7ba72a16407afb">
  <xsd:schema xmlns:xsd="http://www.w3.org/2001/XMLSchema" xmlns:xs="http://www.w3.org/2001/XMLSchema" xmlns:p="http://schemas.microsoft.com/office/2006/metadata/properties" xmlns:ns3="0d52d6e6-cb64-4b87-8acc-f2b28acf2ba5" xmlns:ns4="f1b1fe53-34b4-420b-9246-69f46456a08e" targetNamespace="http://schemas.microsoft.com/office/2006/metadata/properties" ma:root="true" ma:fieldsID="6318d1b619216efeccbb2391755688fe" ns3:_="" ns4:_="">
    <xsd:import namespace="0d52d6e6-cb64-4b87-8acc-f2b28acf2ba5"/>
    <xsd:import namespace="f1b1fe53-34b4-420b-9246-69f46456a08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2d6e6-cb64-4b87-8acc-f2b28acf2b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b1fe53-34b4-420b-9246-69f46456a08e" elementFormDefault="qualified">
    <xsd:import namespace="http://schemas.microsoft.com/office/2006/documentManagement/types"/>
    <xsd:import namespace="http://schemas.microsoft.com/office/infopath/2007/PartnerControls"/>
    <xsd:element name="SharedWithUsers" ma:index="12" nillable="true" ma:displayName="Compartit amb"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 compartit amb detalls" ma:internalName="SharedWithDetails" ma:readOnly="true">
      <xsd:simpleType>
        <xsd:restriction base="dms:Note">
          <xsd:maxLength value="255"/>
        </xsd:restriction>
      </xsd:simpleType>
    </xsd:element>
    <xsd:element name="SharingHintHash" ma:index="14" nillable="true" ma:displayName="Hash de la indicació per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us de contingut"/>
        <xsd:element ref="dc:title" minOccurs="0" maxOccurs="1" ma:index="4" ma:displayName="Títo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f1b1fe53-34b4-420b-9246-69f46456a08e"/>
    <ds:schemaRef ds:uri="http://schemas.microsoft.com/office/infopath/2007/PartnerControls"/>
    <ds:schemaRef ds:uri="http://purl.org/dc/terms/"/>
    <ds:schemaRef ds:uri="0d52d6e6-cb64-4b87-8acc-f2b28acf2ba5"/>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80CBCD6-7071-4A04-8E78-C18E92E2EB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52d6e6-cb64-4b87-8acc-f2b28acf2ba5"/>
    <ds:schemaRef ds:uri="f1b1fe53-34b4-420b-9246-69f46456a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Planificacion</vt:lpstr>
      <vt:lpstr>Inicio_del_proyecto</vt:lpstr>
      <vt:lpstr>Semana_para_mostrar</vt:lpstr>
      <vt:lpstr>Planificacion!task_end</vt:lpstr>
      <vt:lpstr>Planificacion!task_progress</vt:lpstr>
      <vt:lpstr>Planificacion!task_start</vt:lpstr>
      <vt:lpstr>Planificacion!Títulos_a_imprimir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2024-04-08T16:56:50Z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0x0101003706BFC367CEAB4A92EA5F24FC187B32</vt:lpwstr>
  </property>
</Properties>
</file>