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W\Projects\StarcraftStats\"/>
    </mc:Choice>
  </mc:AlternateContent>
  <bookViews>
    <workbookView xWindow="0" yWindow="0" windowWidth="28800" windowHeight="12435"/>
  </bookViews>
  <sheets>
    <sheet name="Data" sheetId="1" r:id="rId1"/>
    <sheet name="Overall Stats" sheetId="14" r:id="rId2"/>
    <sheet name="Match Up Stats" sheetId="8" r:id="rId3"/>
  </sheets>
  <calcPr calcId="152511"/>
</workbook>
</file>

<file path=xl/calcChain.xml><?xml version="1.0" encoding="utf-8"?>
<calcChain xmlns="http://schemas.openxmlformats.org/spreadsheetml/2006/main">
  <c r="R21" i="1" l="1"/>
  <c r="R20" i="1"/>
  <c r="AU10" i="1"/>
  <c r="BF11" i="1"/>
  <c r="BE11" i="1"/>
  <c r="BD11" i="1"/>
  <c r="BC11" i="1"/>
  <c r="BB11" i="1"/>
  <c r="BA11" i="1"/>
  <c r="AZ11" i="1"/>
  <c r="AY11" i="1"/>
  <c r="AX11" i="1"/>
  <c r="BF10" i="1"/>
  <c r="BE10" i="1"/>
  <c r="BD10" i="1"/>
  <c r="BC10" i="1"/>
  <c r="BB10" i="1"/>
  <c r="BA10" i="1"/>
  <c r="AZ10" i="1"/>
  <c r="AY10" i="1"/>
  <c r="AX10" i="1"/>
  <c r="BF9" i="1"/>
  <c r="BE9" i="1"/>
  <c r="BD9" i="1"/>
  <c r="BC9" i="1"/>
  <c r="BB9" i="1"/>
  <c r="BA9" i="1"/>
  <c r="AZ9" i="1"/>
  <c r="AY9" i="1"/>
  <c r="AX9" i="1"/>
  <c r="BF8" i="1"/>
  <c r="BE8" i="1"/>
  <c r="BD8" i="1"/>
  <c r="BC8" i="1"/>
  <c r="BB8" i="1"/>
  <c r="BA8" i="1"/>
  <c r="AZ8" i="1"/>
  <c r="AY8" i="1"/>
  <c r="AX8" i="1"/>
  <c r="AX6" i="1"/>
  <c r="AV11" i="1"/>
  <c r="AU11" i="1"/>
  <c r="AT11" i="1"/>
  <c r="AV9" i="1"/>
  <c r="AU9" i="1"/>
  <c r="AT9" i="1"/>
  <c r="AV7" i="1"/>
  <c r="AU7" i="1"/>
  <c r="AT7" i="1"/>
  <c r="AT6" i="1"/>
  <c r="AV10" i="1"/>
  <c r="AT10" i="1"/>
  <c r="AV8" i="1"/>
  <c r="AU8" i="1"/>
  <c r="AT8" i="1"/>
  <c r="AV6" i="1"/>
  <c r="AU6" i="1"/>
  <c r="F23" i="1"/>
  <c r="BF7" i="1"/>
  <c r="BE7" i="1"/>
  <c r="BD7" i="1"/>
  <c r="BC7" i="1"/>
  <c r="BB7" i="1"/>
  <c r="BA7" i="1"/>
  <c r="AZ7" i="1"/>
  <c r="BF6" i="1"/>
  <c r="BE6" i="1"/>
  <c r="BD6" i="1"/>
  <c r="BC6" i="1"/>
  <c r="BB6" i="1"/>
  <c r="BA6" i="1"/>
  <c r="AY7" i="1"/>
  <c r="AX7" i="1"/>
  <c r="AZ6" i="1"/>
  <c r="AY6" i="1"/>
  <c r="H25" i="1"/>
  <c r="G25" i="1"/>
  <c r="F25" i="1"/>
  <c r="H24" i="1"/>
  <c r="G24" i="1"/>
  <c r="F24" i="1"/>
  <c r="H23" i="1"/>
  <c r="G23" i="1"/>
  <c r="F15" i="1"/>
  <c r="C25" i="1" s="1"/>
  <c r="D10" i="1"/>
  <c r="T31" i="1"/>
  <c r="T30" i="1"/>
  <c r="T29" i="1"/>
  <c r="T28" i="1"/>
  <c r="T27" i="1"/>
  <c r="T26" i="1"/>
  <c r="S31" i="1"/>
  <c r="S30" i="1"/>
  <c r="S29" i="1"/>
  <c r="S28" i="1"/>
  <c r="S27" i="1"/>
  <c r="S26" i="1"/>
  <c r="R31" i="1"/>
  <c r="R30" i="1"/>
  <c r="R29" i="1"/>
  <c r="R28" i="1"/>
  <c r="R27" i="1"/>
  <c r="R26" i="1"/>
  <c r="T25" i="1"/>
  <c r="T24" i="1"/>
  <c r="T23" i="1"/>
  <c r="T22" i="1"/>
  <c r="T21" i="1"/>
  <c r="T20" i="1"/>
  <c r="S25" i="1"/>
  <c r="S24" i="1"/>
  <c r="S23" i="1"/>
  <c r="S22" i="1"/>
  <c r="S20" i="1"/>
  <c r="S21" i="1"/>
  <c r="R25" i="1"/>
  <c r="R24" i="1"/>
  <c r="R23" i="1"/>
  <c r="R22" i="1"/>
  <c r="Q25" i="1"/>
  <c r="Q24" i="1"/>
  <c r="P25" i="1"/>
  <c r="P24" i="1"/>
  <c r="O25" i="1"/>
  <c r="O24" i="1"/>
  <c r="P23" i="1"/>
  <c r="P22" i="1"/>
  <c r="O23" i="1"/>
  <c r="O22" i="1"/>
  <c r="Q21" i="1"/>
  <c r="Q20" i="1"/>
  <c r="P21" i="1"/>
  <c r="P20" i="1"/>
  <c r="Q23" i="1"/>
  <c r="Q22" i="1"/>
  <c r="O21" i="1"/>
  <c r="O20" i="1"/>
  <c r="R11" i="1"/>
  <c r="O5" i="1"/>
  <c r="T16" i="1"/>
  <c r="T15" i="1"/>
  <c r="T14" i="1"/>
  <c r="T13" i="1"/>
  <c r="T12" i="1"/>
  <c r="T11" i="1"/>
  <c r="S16" i="1"/>
  <c r="S15" i="1"/>
  <c r="S14" i="1"/>
  <c r="S13" i="1"/>
  <c r="S12" i="1"/>
  <c r="S11" i="1"/>
  <c r="R16" i="1"/>
  <c r="R15" i="1"/>
  <c r="R14" i="1"/>
  <c r="R13" i="1"/>
  <c r="R12" i="1"/>
  <c r="T10" i="1"/>
  <c r="T9" i="1"/>
  <c r="S10" i="1"/>
  <c r="S9" i="1"/>
  <c r="R10" i="1"/>
  <c r="R9" i="1"/>
  <c r="T8" i="1"/>
  <c r="T7" i="1"/>
  <c r="S8" i="1"/>
  <c r="S7" i="1"/>
  <c r="R8" i="1"/>
  <c r="R7" i="1"/>
  <c r="T6" i="1"/>
  <c r="T5" i="1"/>
  <c r="S6" i="1"/>
  <c r="S5" i="1"/>
  <c r="R6" i="1"/>
  <c r="R5" i="1"/>
  <c r="Q10" i="1"/>
  <c r="Q9" i="1"/>
  <c r="P10" i="1"/>
  <c r="P9" i="1"/>
  <c r="O10" i="1"/>
  <c r="O9" i="1"/>
  <c r="Q8" i="1"/>
  <c r="Q7" i="1"/>
  <c r="P8" i="1"/>
  <c r="P7" i="1"/>
  <c r="O8" i="1"/>
  <c r="O7" i="1"/>
  <c r="Q6" i="1"/>
  <c r="Q5" i="1"/>
  <c r="P6" i="1"/>
  <c r="P5" i="1"/>
  <c r="O6" i="1"/>
  <c r="K15" i="1"/>
  <c r="J15" i="1"/>
  <c r="G15" i="1"/>
  <c r="B25" i="1" s="1"/>
  <c r="E25" i="1" s="1"/>
  <c r="C15" i="1"/>
  <c r="C24" i="1" s="1"/>
  <c r="B15" i="1"/>
  <c r="C23" i="1" s="1"/>
  <c r="L13" i="1"/>
  <c r="L12" i="1"/>
  <c r="L11" i="1"/>
  <c r="L10" i="1"/>
  <c r="L8" i="1"/>
  <c r="L7" i="1"/>
  <c r="L6" i="1"/>
  <c r="L5" i="1"/>
  <c r="L4" i="1"/>
  <c r="L3" i="1"/>
  <c r="H13" i="1"/>
  <c r="H12" i="1"/>
  <c r="H11" i="1"/>
  <c r="H10" i="1"/>
  <c r="H8" i="1"/>
  <c r="H7" i="1"/>
  <c r="H6" i="1"/>
  <c r="H5" i="1"/>
  <c r="H4" i="1"/>
  <c r="H3" i="1"/>
  <c r="D4" i="1"/>
  <c r="D5" i="1"/>
  <c r="D6" i="1"/>
  <c r="D7" i="1"/>
  <c r="D8" i="1"/>
  <c r="D11" i="1"/>
  <c r="D12" i="1"/>
  <c r="D13" i="1"/>
  <c r="D3" i="1"/>
  <c r="D25" i="1" l="1"/>
  <c r="D15" i="1"/>
  <c r="B23" i="1"/>
  <c r="E23" i="1" s="1"/>
  <c r="B24" i="1"/>
  <c r="E24" i="1" s="1"/>
  <c r="H15" i="1"/>
  <c r="L15" i="1"/>
  <c r="D24" i="1" l="1"/>
  <c r="D23" i="1"/>
</calcChain>
</file>

<file path=xl/sharedStrings.xml><?xml version="1.0" encoding="utf-8"?>
<sst xmlns="http://schemas.openxmlformats.org/spreadsheetml/2006/main" count="139" uniqueCount="49">
  <si>
    <t>Z</t>
  </si>
  <si>
    <t>P</t>
  </si>
  <si>
    <t>T</t>
  </si>
  <si>
    <t xml:space="preserve">TOTAL </t>
  </si>
  <si>
    <t>W/L</t>
  </si>
  <si>
    <t>Huy</t>
  </si>
  <si>
    <t>Don</t>
  </si>
  <si>
    <t>Milan</t>
  </si>
  <si>
    <t>Game Match Up Stats</t>
  </si>
  <si>
    <t>Huy vs Milan</t>
  </si>
  <si>
    <t>Don vs Huy</t>
  </si>
  <si>
    <t>Don vs Milan</t>
  </si>
  <si>
    <t>Percentage Win Stats</t>
  </si>
  <si>
    <t>Overall Stats</t>
  </si>
  <si>
    <t>Starcraft Game Stats (Starting 1 September 2009)</t>
  </si>
  <si>
    <t>Z vs P</t>
  </si>
  <si>
    <t>Z vs T</t>
  </si>
  <si>
    <t>T vs Z</t>
  </si>
  <si>
    <t>T vs P</t>
  </si>
  <si>
    <t>P vs Z</t>
  </si>
  <si>
    <t>P vs T</t>
  </si>
  <si>
    <t>Z vs Z</t>
  </si>
  <si>
    <t>T vs T</t>
  </si>
  <si>
    <t>P vs P</t>
  </si>
  <si>
    <t>Mirror</t>
  </si>
  <si>
    <t>Total</t>
  </si>
  <si>
    <t>Streak</t>
  </si>
  <si>
    <t>L</t>
  </si>
  <si>
    <t>W</t>
  </si>
  <si>
    <t>Wins As</t>
  </si>
  <si>
    <t>Wins</t>
  </si>
  <si>
    <t>Loses</t>
  </si>
  <si>
    <t>Favorite</t>
  </si>
  <si>
    <t>Protoss</t>
  </si>
  <si>
    <t>Zerg</t>
  </si>
  <si>
    <t>Percentage</t>
  </si>
  <si>
    <t>Terran</t>
  </si>
  <si>
    <t>Huy Wins</t>
  </si>
  <si>
    <t>Don Wins</t>
  </si>
  <si>
    <t>Milan Wins</t>
  </si>
  <si>
    <t>Huy Loses</t>
  </si>
  <si>
    <t>Don Loses</t>
  </si>
  <si>
    <t>Milan Loses</t>
  </si>
  <si>
    <t>Huy Loses To</t>
  </si>
  <si>
    <t>Don Loses To</t>
  </si>
  <si>
    <t>Milan Loses To</t>
  </si>
  <si>
    <t>Huy Wins As</t>
  </si>
  <si>
    <t>Don Wins As</t>
  </si>
  <si>
    <t>Milan Wins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</si>
</sst>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9" fontId="1" fillId="0" borderId="5" xfId="1" applyFont="1" applyBorder="1" applyAlignment="1">
      <alignment horizontal="center"/>
    </xf>
    <xf numFmtId="9" fontId="1" fillId="0" borderId="6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2" fontId="1" fillId="0" borderId="0" xfId="1" applyNumberFormat="1" applyFont="1" applyBorder="1"/>
    <xf numFmtId="0" fontId="0" fillId="0" borderId="0" xfId="0" applyBorder="1" applyAlignment="1"/>
    <xf numFmtId="9" fontId="1" fillId="0" borderId="0" xfId="1" applyFont="1" applyBorder="1"/>
    <xf numFmtId="0" fontId="0" fillId="0" borderId="0" xfId="0" applyFill="1" applyBorder="1"/>
    <xf numFmtId="0" fontId="1" fillId="0" borderId="0" xfId="1" applyNumberFormat="1" applyFont="1" applyBorder="1"/>
    <xf numFmtId="0" fontId="0" fillId="0" borderId="14" xfId="0" applyBorder="1"/>
    <xf numFmtId="0" fontId="0" fillId="0" borderId="0" xfId="1" applyNumberFormat="1" applyFont="1" applyBorder="1"/>
    <xf numFmtId="0" fontId="0" fillId="0" borderId="10" xfId="0" applyBorder="1" applyAlignment="1"/>
    <xf numFmtId="0" fontId="0" fillId="0" borderId="3" xfId="0" applyFill="1" applyBorder="1"/>
    <xf numFmtId="2" fontId="1" fillId="0" borderId="2" xfId="1" applyNumberFormat="1" applyFont="1" applyBorder="1"/>
    <xf numFmtId="9" fontId="1" fillId="0" borderId="2" xfId="1" applyFont="1" applyBorder="1"/>
    <xf numFmtId="0" fontId="0" fillId="0" borderId="2" xfId="1" applyNumberFormat="1" applyFont="1" applyBorder="1"/>
    <xf numFmtId="0" fontId="1" fillId="0" borderId="2" xfId="1" applyNumberFormat="1" applyFont="1" applyBorder="1"/>
    <xf numFmtId="0" fontId="0" fillId="0" borderId="12" xfId="0" applyBorder="1"/>
    <xf numFmtId="0" fontId="0" fillId="0" borderId="13" xfId="0" applyBorder="1"/>
    <xf numFmtId="2" fontId="1" fillId="0" borderId="13" xfId="1" applyNumberFormat="1" applyFont="1" applyBorder="1"/>
    <xf numFmtId="9" fontId="1" fillId="0" borderId="13" xfId="1" applyFont="1" applyBorder="1"/>
    <xf numFmtId="0" fontId="0" fillId="0" borderId="13" xfId="1" applyNumberFormat="1" applyFont="1" applyBorder="1"/>
    <xf numFmtId="0" fontId="1" fillId="0" borderId="13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Stats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Data!$AS$6</c:f>
              <c:strCache>
                <c:ptCount val="1"/>
                <c:pt idx="0">
                  <c:v>Huy Wins As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Data!$AT$6:$AV$6</c:f>
              <c:numCache>
                <c:formatCode>General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Data!$AS$7</c:f>
              <c:strCache>
                <c:ptCount val="1"/>
                <c:pt idx="0">
                  <c:v>Huy Loses 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Data!$AT$7:$AV$7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Data!$AS$8</c:f>
              <c:strCache>
                <c:ptCount val="1"/>
                <c:pt idx="0">
                  <c:v>Don Wins As</c:v>
                </c:pt>
              </c:strCache>
            </c:strRef>
          </c:tx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Data!$AT$8:$AV$8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Data!$AS$9</c:f>
              <c:strCache>
                <c:ptCount val="1"/>
                <c:pt idx="0">
                  <c:v>Don Loses To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Data!$AT$9:$AV$9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Data!$AS$10</c:f>
              <c:strCache>
                <c:ptCount val="1"/>
                <c:pt idx="0">
                  <c:v>Milan Wins As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Data!$AT$10:$AV$10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Data!$AS$11</c:f>
              <c:strCache>
                <c:ptCount val="1"/>
                <c:pt idx="0">
                  <c:v>Milan Loses 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Data!$AT$11:$AV$11</c:f>
              <c:numCache>
                <c:formatCode>General</c:formatCode>
                <c:ptCount val="3"/>
                <c:pt idx="0">
                  <c:v>15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56240"/>
        <c:axId val="125553440"/>
      </c:barChart>
      <c:catAx>
        <c:axId val="12555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553440"/>
        <c:crosses val="autoZero"/>
        <c:auto val="1"/>
        <c:lblAlgn val="ctr"/>
        <c:lblOffset val="100"/>
        <c:noMultiLvlLbl val="0"/>
      </c:catAx>
      <c:valAx>
        <c:axId val="1255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562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 Up Stats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Data!$AW$6</c:f>
              <c:strCache>
                <c:ptCount val="1"/>
                <c:pt idx="0">
                  <c:v>Huy Wins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Data!$AX$6:$BF$6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Data!$AW$7</c:f>
              <c:strCache>
                <c:ptCount val="1"/>
                <c:pt idx="0">
                  <c:v>Huy Loses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Data!$AX$7:$BF$7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Data!$AW$8</c:f>
              <c:strCache>
                <c:ptCount val="1"/>
                <c:pt idx="0">
                  <c:v>Don Wins</c:v>
                </c:pt>
              </c:strCache>
            </c:strRef>
          </c:tx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Data!$AX$8:$BF$8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Data!$AW$9</c:f>
              <c:strCache>
                <c:ptCount val="1"/>
                <c:pt idx="0">
                  <c:v>Don Loses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Data!$AX$9:$BF$9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ser>
          <c:idx val="4"/>
          <c:order val="4"/>
          <c:tx>
            <c:strRef>
              <c:f>Data!$AW$10</c:f>
              <c:strCache>
                <c:ptCount val="1"/>
                <c:pt idx="0">
                  <c:v>Milan Wins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Data!$AX$10:$BF$10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Data!$AW$11</c:f>
              <c:strCache>
                <c:ptCount val="1"/>
                <c:pt idx="0">
                  <c:v>Milan Loses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Data!$AX$11:$BF$11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15</c:v>
                </c:pt>
                <c:pt idx="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61280"/>
        <c:axId val="32182144"/>
      </c:barChart>
      <c:catAx>
        <c:axId val="12556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82144"/>
        <c:crosses val="autoZero"/>
        <c:auto val="1"/>
        <c:lblAlgn val="ctr"/>
        <c:lblOffset val="100"/>
        <c:noMultiLvlLbl val="0"/>
      </c:catAx>
      <c:valAx>
        <c:axId val="321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12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abSelected="1" workbookViewId="0">
      <selection activeCell="R22" sqref="R22"/>
    </sheetView>
  </sheetViews>
  <sheetFormatPr defaultRowHeight="15" x14ac:dyDescent="0.25"/>
  <cols>
    <col min="1" max="1" width="10.85546875" bestFit="1" customWidth="1"/>
    <col min="2" max="2" width="5.42578125" bestFit="1" customWidth="1"/>
    <col min="3" max="3" width="5.85546875" bestFit="1" customWidth="1"/>
    <col min="4" max="4" width="7" bestFit="1" customWidth="1"/>
    <col min="5" max="5" width="12.140625" bestFit="1" customWidth="1"/>
    <col min="6" max="7" width="6" bestFit="1" customWidth="1"/>
    <col min="8" max="8" width="7" bestFit="1" customWidth="1"/>
    <col min="9" max="9" width="12.28515625" bestFit="1" customWidth="1"/>
    <col min="10" max="10" width="4.5703125" bestFit="1" customWidth="1"/>
    <col min="11" max="11" width="6" bestFit="1" customWidth="1"/>
    <col min="12" max="12" width="7" bestFit="1" customWidth="1"/>
    <col min="13" max="15" width="9.140625" customWidth="1"/>
    <col min="42" max="42" width="9.140625" customWidth="1"/>
    <col min="43" max="43" width="9.5703125" bestFit="1" customWidth="1"/>
    <col min="44" max="44" width="9.42578125" bestFit="1" customWidth="1"/>
    <col min="45" max="45" width="14" bestFit="1" customWidth="1"/>
    <col min="46" max="46" width="10" bestFit="1" customWidth="1"/>
    <col min="47" max="48" width="9.85546875" bestFit="1" customWidth="1"/>
    <col min="49" max="49" width="11.28515625" bestFit="1" customWidth="1"/>
  </cols>
  <sheetData>
    <row r="1" spans="1:58" ht="21.75" thickBot="1" x14ac:dyDescent="0.4">
      <c r="A1" s="49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22"/>
      <c r="X1" s="22"/>
      <c r="Y1" s="22"/>
    </row>
    <row r="2" spans="1:58" x14ac:dyDescent="0.25">
      <c r="A2" s="20" t="s">
        <v>10</v>
      </c>
      <c r="B2" s="10" t="s">
        <v>6</v>
      </c>
      <c r="C2" s="10" t="s">
        <v>5</v>
      </c>
      <c r="D2" s="4" t="s">
        <v>3</v>
      </c>
      <c r="E2" s="20" t="s">
        <v>9</v>
      </c>
      <c r="F2" s="10" t="s">
        <v>5</v>
      </c>
      <c r="G2" s="10" t="s">
        <v>7</v>
      </c>
      <c r="H2" s="4" t="s">
        <v>3</v>
      </c>
      <c r="I2" s="20" t="s">
        <v>11</v>
      </c>
      <c r="J2" s="10" t="s">
        <v>6</v>
      </c>
      <c r="K2" s="10" t="s">
        <v>7</v>
      </c>
      <c r="L2" s="4" t="s">
        <v>3</v>
      </c>
      <c r="O2" s="48" t="s">
        <v>8</v>
      </c>
      <c r="P2" s="48"/>
      <c r="Q2" s="48"/>
      <c r="R2" s="48"/>
      <c r="S2" s="48"/>
      <c r="T2" s="48"/>
    </row>
    <row r="3" spans="1:58" x14ac:dyDescent="0.25">
      <c r="A3" s="18" t="s">
        <v>16</v>
      </c>
      <c r="B3" s="17">
        <v>0</v>
      </c>
      <c r="C3" s="17">
        <v>3</v>
      </c>
      <c r="D3" s="3">
        <f>SUM(B3:C3)</f>
        <v>3</v>
      </c>
      <c r="E3" s="18" t="s">
        <v>16</v>
      </c>
      <c r="F3" s="17">
        <v>0</v>
      </c>
      <c r="G3" s="17">
        <v>0</v>
      </c>
      <c r="H3" s="3">
        <f>SUM(F3:G3)</f>
        <v>0</v>
      </c>
      <c r="I3" s="18" t="s">
        <v>16</v>
      </c>
      <c r="J3" s="17">
        <v>0</v>
      </c>
      <c r="K3" s="17">
        <v>0</v>
      </c>
      <c r="L3" s="3">
        <f>SUM(J3:K3)</f>
        <v>0</v>
      </c>
      <c r="O3" s="48" t="s">
        <v>5</v>
      </c>
      <c r="P3" s="48"/>
      <c r="Q3" s="48"/>
      <c r="R3" s="48" t="s">
        <v>7</v>
      </c>
      <c r="S3" s="48"/>
      <c r="T3" s="48"/>
    </row>
    <row r="4" spans="1:58" ht="15.75" thickBot="1" x14ac:dyDescent="0.3">
      <c r="A4" s="18" t="s">
        <v>15</v>
      </c>
      <c r="B4" s="17">
        <v>0</v>
      </c>
      <c r="C4" s="17">
        <v>4</v>
      </c>
      <c r="D4" s="3">
        <f t="shared" ref="D4:D13" si="0">SUM(B4:C4)</f>
        <v>4</v>
      </c>
      <c r="E4" s="18" t="s">
        <v>15</v>
      </c>
      <c r="F4" s="17">
        <v>0</v>
      </c>
      <c r="G4" s="17">
        <v>0</v>
      </c>
      <c r="H4" s="3">
        <f t="shared" ref="H4:H13" si="1">SUM(F4:G4)</f>
        <v>0</v>
      </c>
      <c r="I4" s="18" t="s">
        <v>15</v>
      </c>
      <c r="J4" s="17">
        <v>1</v>
      </c>
      <c r="K4" s="17">
        <v>1</v>
      </c>
      <c r="L4" s="3">
        <f t="shared" ref="L4:L13" si="2">SUM(J4:K4)</f>
        <v>2</v>
      </c>
      <c r="O4" s="5" t="s">
        <v>1</v>
      </c>
      <c r="P4" s="5" t="s">
        <v>0</v>
      </c>
      <c r="Q4" s="5" t="s">
        <v>2</v>
      </c>
      <c r="R4" s="5" t="s">
        <v>1</v>
      </c>
      <c r="S4" s="5" t="s">
        <v>0</v>
      </c>
      <c r="T4" s="5" t="s">
        <v>2</v>
      </c>
      <c r="AQ4" s="16"/>
      <c r="AR4" s="16"/>
      <c r="AS4" s="16"/>
      <c r="AT4" s="48"/>
      <c r="AU4" s="48"/>
      <c r="AV4" s="48"/>
      <c r="AX4" s="16"/>
      <c r="AY4" s="16"/>
      <c r="AZ4" s="16"/>
      <c r="BA4" s="16"/>
      <c r="BB4" s="16"/>
      <c r="BC4" s="16"/>
      <c r="BD4" s="16"/>
      <c r="BE4" s="16"/>
      <c r="BF4" s="16"/>
    </row>
    <row r="5" spans="1:58" x14ac:dyDescent="0.25">
      <c r="A5" s="18" t="s">
        <v>17</v>
      </c>
      <c r="B5" s="17">
        <v>0</v>
      </c>
      <c r="C5" s="17">
        <v>0</v>
      </c>
      <c r="D5" s="3">
        <f t="shared" si="0"/>
        <v>0</v>
      </c>
      <c r="E5" s="18" t="s">
        <v>17</v>
      </c>
      <c r="F5" s="17">
        <v>7</v>
      </c>
      <c r="G5" s="17">
        <v>0</v>
      </c>
      <c r="H5" s="3">
        <f t="shared" si="1"/>
        <v>7</v>
      </c>
      <c r="I5" s="18" t="s">
        <v>17</v>
      </c>
      <c r="J5" s="17">
        <v>1</v>
      </c>
      <c r="K5" s="17">
        <v>0</v>
      </c>
      <c r="L5" s="3">
        <f t="shared" si="2"/>
        <v>1</v>
      </c>
      <c r="M5" s="42" t="s">
        <v>6</v>
      </c>
      <c r="N5" s="43" t="s">
        <v>1</v>
      </c>
      <c r="O5" s="6">
        <f>C13</f>
        <v>1</v>
      </c>
      <c r="P5" s="6">
        <f>C7</f>
        <v>4</v>
      </c>
      <c r="Q5" s="7">
        <f>C8</f>
        <v>0</v>
      </c>
      <c r="R5" s="6">
        <f>K13</f>
        <v>0</v>
      </c>
      <c r="S5" s="7">
        <f>K7</f>
        <v>4</v>
      </c>
      <c r="T5" s="7">
        <f>K8</f>
        <v>0</v>
      </c>
      <c r="U5" s="45" t="s">
        <v>1</v>
      </c>
      <c r="V5" s="42" t="s">
        <v>6</v>
      </c>
      <c r="AT5" t="s">
        <v>33</v>
      </c>
      <c r="AU5" t="s">
        <v>34</v>
      </c>
      <c r="AV5" t="s">
        <v>36</v>
      </c>
      <c r="AX5" t="s">
        <v>23</v>
      </c>
      <c r="AY5" t="s">
        <v>20</v>
      </c>
      <c r="AZ5" t="s">
        <v>19</v>
      </c>
      <c r="BA5" t="s">
        <v>22</v>
      </c>
      <c r="BB5" t="s">
        <v>18</v>
      </c>
      <c r="BC5" t="s">
        <v>17</v>
      </c>
      <c r="BD5" t="s">
        <v>21</v>
      </c>
      <c r="BE5" t="s">
        <v>15</v>
      </c>
      <c r="BF5" t="s">
        <v>16</v>
      </c>
    </row>
    <row r="6" spans="1:58" ht="15.75" thickBot="1" x14ac:dyDescent="0.3">
      <c r="A6" s="18" t="s">
        <v>18</v>
      </c>
      <c r="B6" s="17">
        <v>0</v>
      </c>
      <c r="C6" s="17">
        <v>1</v>
      </c>
      <c r="D6" s="3">
        <f t="shared" si="0"/>
        <v>1</v>
      </c>
      <c r="E6" s="18" t="s">
        <v>18</v>
      </c>
      <c r="F6" s="17">
        <v>0</v>
      </c>
      <c r="G6" s="17">
        <v>0</v>
      </c>
      <c r="H6" s="3">
        <f t="shared" si="1"/>
        <v>0</v>
      </c>
      <c r="I6" s="18" t="s">
        <v>18</v>
      </c>
      <c r="J6" s="17">
        <v>0</v>
      </c>
      <c r="K6" s="17">
        <v>0</v>
      </c>
      <c r="L6" s="3">
        <f t="shared" si="2"/>
        <v>0</v>
      </c>
      <c r="M6" s="42"/>
      <c r="N6" s="43"/>
      <c r="O6" s="8">
        <f>B13</f>
        <v>0</v>
      </c>
      <c r="P6" s="8">
        <f>B7</f>
        <v>0</v>
      </c>
      <c r="Q6" s="9">
        <f>B8</f>
        <v>0</v>
      </c>
      <c r="R6" s="8">
        <f>J13</f>
        <v>0</v>
      </c>
      <c r="S6" s="9">
        <f>J7</f>
        <v>8</v>
      </c>
      <c r="T6" s="9">
        <f>J8</f>
        <v>0</v>
      </c>
      <c r="U6" s="45"/>
      <c r="V6" s="42"/>
      <c r="AS6" t="s">
        <v>46</v>
      </c>
      <c r="AT6">
        <f>$C$4+$C$6+$C$13+$F$7+$F$8+$F$13</f>
        <v>13</v>
      </c>
      <c r="AU6">
        <f>$C$5+$C$7+$C$11+$F$3+$F$4+$F$11</f>
        <v>12</v>
      </c>
      <c r="AV6">
        <f>$C$3+$C$8+$C$12+$F$5+$F$6+$F$12</f>
        <v>10</v>
      </c>
      <c r="AW6" t="s">
        <v>37</v>
      </c>
      <c r="AX6">
        <f>$C$13+$F$13</f>
        <v>1</v>
      </c>
      <c r="AY6">
        <f>$C$6+$F$8</f>
        <v>1</v>
      </c>
      <c r="AZ6">
        <f>$C$4+$F$7</f>
        <v>11</v>
      </c>
      <c r="BA6">
        <f>$C$12+$F$12</f>
        <v>0</v>
      </c>
      <c r="BB6">
        <f>$C$8+$F$6</f>
        <v>0</v>
      </c>
      <c r="BC6">
        <f>$C$3+$F$5</f>
        <v>10</v>
      </c>
      <c r="BD6">
        <f>$C$11+$F$11</f>
        <v>8</v>
      </c>
      <c r="BE6">
        <f>$C$7+$F$4</f>
        <v>4</v>
      </c>
      <c r="BF6">
        <f>$C$5+$F$3</f>
        <v>0</v>
      </c>
    </row>
    <row r="7" spans="1:58" x14ac:dyDescent="0.25">
      <c r="A7" s="18" t="s">
        <v>19</v>
      </c>
      <c r="B7" s="17">
        <v>0</v>
      </c>
      <c r="C7" s="17">
        <v>4</v>
      </c>
      <c r="D7" s="3">
        <f t="shared" si="0"/>
        <v>4</v>
      </c>
      <c r="E7" s="18" t="s">
        <v>19</v>
      </c>
      <c r="F7" s="17">
        <v>7</v>
      </c>
      <c r="G7" s="17">
        <v>1</v>
      </c>
      <c r="H7" s="3">
        <f t="shared" si="1"/>
        <v>8</v>
      </c>
      <c r="I7" s="18" t="s">
        <v>19</v>
      </c>
      <c r="J7" s="17">
        <v>8</v>
      </c>
      <c r="K7" s="17">
        <v>4</v>
      </c>
      <c r="L7" s="3">
        <f t="shared" si="2"/>
        <v>12</v>
      </c>
      <c r="M7" s="42"/>
      <c r="N7" s="43" t="s">
        <v>0</v>
      </c>
      <c r="O7" s="6">
        <f>C4</f>
        <v>4</v>
      </c>
      <c r="P7" s="6">
        <f>C11</f>
        <v>4</v>
      </c>
      <c r="Q7" s="7">
        <f>C3</f>
        <v>3</v>
      </c>
      <c r="R7" s="6">
        <f>K4</f>
        <v>1</v>
      </c>
      <c r="S7" s="7">
        <f>K11</f>
        <v>1</v>
      </c>
      <c r="T7" s="7">
        <f>K3</f>
        <v>0</v>
      </c>
      <c r="U7" s="45" t="s">
        <v>0</v>
      </c>
      <c r="V7" s="42"/>
      <c r="AS7" t="s">
        <v>43</v>
      </c>
      <c r="AT7">
        <f>$B$7+$B$8+$B$13+$G$4+$G$6+$G$13</f>
        <v>0</v>
      </c>
      <c r="AU7">
        <f>$B$3+$B$4+$B$11+$G$5+$G$7+$G$11</f>
        <v>1</v>
      </c>
      <c r="AV7">
        <f>$B$5+$B$6+$B$12+$G$3+$G$8+$G$12</f>
        <v>0</v>
      </c>
      <c r="AW7" t="s">
        <v>40</v>
      </c>
      <c r="AX7">
        <f>$B$13+$G$13</f>
        <v>0</v>
      </c>
      <c r="AY7">
        <f>$B$6+$G$8</f>
        <v>0</v>
      </c>
      <c r="AZ7">
        <f>$B$4+$G$7</f>
        <v>1</v>
      </c>
      <c r="BA7">
        <f>$B$12+$G$12</f>
        <v>0</v>
      </c>
      <c r="BB7">
        <f>$B$8+$G$6</f>
        <v>0</v>
      </c>
      <c r="BC7">
        <f>$B$3+$G$5</f>
        <v>0</v>
      </c>
      <c r="BD7">
        <f>$B$11+G$11</f>
        <v>0</v>
      </c>
      <c r="BE7">
        <f>$B$7+$G$4</f>
        <v>0</v>
      </c>
      <c r="BF7">
        <f>$B$5+$G$3</f>
        <v>0</v>
      </c>
    </row>
    <row r="8" spans="1:58" ht="15.75" thickBot="1" x14ac:dyDescent="0.3">
      <c r="A8" s="18" t="s">
        <v>20</v>
      </c>
      <c r="B8" s="17">
        <v>0</v>
      </c>
      <c r="C8" s="17">
        <v>0</v>
      </c>
      <c r="D8" s="3">
        <f t="shared" si="0"/>
        <v>0</v>
      </c>
      <c r="E8" s="18" t="s">
        <v>20</v>
      </c>
      <c r="F8" s="17">
        <v>0</v>
      </c>
      <c r="G8" s="17">
        <v>0</v>
      </c>
      <c r="H8" s="3">
        <f t="shared" si="1"/>
        <v>0</v>
      </c>
      <c r="I8" s="18" t="s">
        <v>20</v>
      </c>
      <c r="J8" s="17">
        <v>0</v>
      </c>
      <c r="K8" s="17">
        <v>0</v>
      </c>
      <c r="L8" s="3">
        <f t="shared" si="2"/>
        <v>0</v>
      </c>
      <c r="M8" s="42"/>
      <c r="N8" s="43"/>
      <c r="O8" s="8">
        <f>B4</f>
        <v>0</v>
      </c>
      <c r="P8" s="8">
        <f>B11</f>
        <v>0</v>
      </c>
      <c r="Q8" s="9">
        <f>B3</f>
        <v>0</v>
      </c>
      <c r="R8" s="8">
        <f>J4</f>
        <v>1</v>
      </c>
      <c r="S8" s="9">
        <f>J11</f>
        <v>4</v>
      </c>
      <c r="T8" s="9">
        <f>K4</f>
        <v>1</v>
      </c>
      <c r="U8" s="45"/>
      <c r="V8" s="42"/>
      <c r="AS8" t="s">
        <v>47</v>
      </c>
      <c r="AT8" s="17">
        <f>$B$7+$B$8+$B$13+$J$7+$J$8+$J$13</f>
        <v>8</v>
      </c>
      <c r="AU8" s="17">
        <f>$B$3+$B$4+$B$11+$J$3+$J$4+$J$11</f>
        <v>5</v>
      </c>
      <c r="AV8" s="17">
        <f>$B$5+$B$6+$B$12+$J$5+$J$6+$J$12</f>
        <v>1</v>
      </c>
      <c r="AW8" t="s">
        <v>38</v>
      </c>
      <c r="AX8">
        <f>$B$13+$J$13</f>
        <v>0</v>
      </c>
      <c r="AY8">
        <f>$B$8+$J$8</f>
        <v>0</v>
      </c>
      <c r="AZ8">
        <f>$B$7+$J$7</f>
        <v>8</v>
      </c>
      <c r="BA8">
        <f>$B$12+$J$12</f>
        <v>0</v>
      </c>
      <c r="BB8">
        <f>$B$6+$J$6</f>
        <v>0</v>
      </c>
      <c r="BC8">
        <f>$B$5+$J$5</f>
        <v>1</v>
      </c>
      <c r="BD8">
        <f>$B$11+$J$11</f>
        <v>4</v>
      </c>
      <c r="BE8">
        <f>$B$4+$J$4</f>
        <v>1</v>
      </c>
      <c r="BF8">
        <f>$B$3+$J$3</f>
        <v>0</v>
      </c>
    </row>
    <row r="9" spans="1:58" x14ac:dyDescent="0.25">
      <c r="A9" s="18"/>
      <c r="B9" s="17"/>
      <c r="C9" s="17"/>
      <c r="D9" s="3"/>
      <c r="E9" s="18"/>
      <c r="F9" s="17"/>
      <c r="G9" s="17"/>
      <c r="H9" s="3"/>
      <c r="I9" s="18"/>
      <c r="J9" s="17"/>
      <c r="K9" s="17"/>
      <c r="L9" s="3"/>
      <c r="M9" s="42"/>
      <c r="N9" s="43" t="s">
        <v>2</v>
      </c>
      <c r="O9" s="6">
        <f>C6</f>
        <v>1</v>
      </c>
      <c r="P9" s="6">
        <f>C5</f>
        <v>0</v>
      </c>
      <c r="Q9" s="7">
        <f>C12</f>
        <v>0</v>
      </c>
      <c r="R9" s="6">
        <f>K6</f>
        <v>0</v>
      </c>
      <c r="S9" s="7">
        <f>K5</f>
        <v>0</v>
      </c>
      <c r="T9" s="7">
        <f>K12</f>
        <v>0</v>
      </c>
      <c r="U9" s="45" t="s">
        <v>2</v>
      </c>
      <c r="V9" s="42"/>
      <c r="AS9" t="s">
        <v>44</v>
      </c>
      <c r="AT9">
        <f>$C$4+$C$6+$C$13+$K$4+$K$6+$K$13</f>
        <v>7</v>
      </c>
      <c r="AU9">
        <f>$C$5+$C$7+$C$11+$K$5+$K$7+$K$11</f>
        <v>13</v>
      </c>
      <c r="AV9">
        <f>$C$3+$C$8+$C$12+$K$3+$K$8+$K$12</f>
        <v>3</v>
      </c>
      <c r="AW9" t="s">
        <v>41</v>
      </c>
      <c r="AX9">
        <f>$C$13+$K$13</f>
        <v>1</v>
      </c>
      <c r="AY9">
        <f>$C$8+$K$8</f>
        <v>0</v>
      </c>
      <c r="AZ9">
        <f>$C$7+$K$7</f>
        <v>8</v>
      </c>
      <c r="BA9">
        <f>$C$12+$K$12</f>
        <v>0</v>
      </c>
      <c r="BB9">
        <f>$C$6+$K$6</f>
        <v>1</v>
      </c>
      <c r="BC9">
        <f>$C$5+$K$5</f>
        <v>0</v>
      </c>
      <c r="BD9">
        <f>$C$11+$K$11</f>
        <v>5</v>
      </c>
      <c r="BE9">
        <f>$C$4+$K$4</f>
        <v>5</v>
      </c>
      <c r="BF9">
        <f>$C$3+$K$3</f>
        <v>3</v>
      </c>
    </row>
    <row r="10" spans="1:58" ht="15.75" thickBot="1" x14ac:dyDescent="0.3">
      <c r="A10" s="18" t="s">
        <v>24</v>
      </c>
      <c r="B10" s="17"/>
      <c r="C10" s="17"/>
      <c r="D10" s="3">
        <f>SUM(B10:C10)</f>
        <v>0</v>
      </c>
      <c r="E10" s="18" t="s">
        <v>24</v>
      </c>
      <c r="F10" s="17"/>
      <c r="G10" s="17"/>
      <c r="H10" s="3">
        <f t="shared" si="1"/>
        <v>0</v>
      </c>
      <c r="I10" s="18" t="s">
        <v>24</v>
      </c>
      <c r="J10" s="17"/>
      <c r="K10" s="17"/>
      <c r="L10" s="3">
        <f t="shared" si="2"/>
        <v>0</v>
      </c>
      <c r="M10" s="42"/>
      <c r="N10" s="43"/>
      <c r="O10" s="8">
        <f>B6</f>
        <v>0</v>
      </c>
      <c r="P10" s="8">
        <f>B5</f>
        <v>0</v>
      </c>
      <c r="Q10" s="9">
        <f>B12</f>
        <v>0</v>
      </c>
      <c r="R10" s="8">
        <f>J6</f>
        <v>0</v>
      </c>
      <c r="S10" s="9">
        <f>J5</f>
        <v>1</v>
      </c>
      <c r="T10" s="9">
        <f>J12</f>
        <v>0</v>
      </c>
      <c r="U10" s="45"/>
      <c r="V10" s="42"/>
      <c r="AS10" t="s">
        <v>48</v>
      </c>
      <c r="AT10" s="17">
        <f>$G$4+$G$6+$G$13+$K$4+$K$6+$K$13</f>
        <v>1</v>
      </c>
      <c r="AU10" s="17">
        <f>$G$5+$G$7+$G$11+$K$5+$K$7+$K$11</f>
        <v>6</v>
      </c>
      <c r="AV10" s="17">
        <f>$G$3+$G$8+$G$12+$K$3+$K$8+$K$12</f>
        <v>0</v>
      </c>
      <c r="AW10" t="s">
        <v>39</v>
      </c>
      <c r="AX10">
        <f>$G$13+$K$13</f>
        <v>0</v>
      </c>
      <c r="AY10">
        <f>$G$6+$K$6</f>
        <v>0</v>
      </c>
      <c r="AZ10">
        <f>$G$4+$K$4</f>
        <v>1</v>
      </c>
      <c r="BA10">
        <f>$G$12+$K$12</f>
        <v>0</v>
      </c>
      <c r="BB10">
        <f>$G$8+$K$8</f>
        <v>0</v>
      </c>
      <c r="BC10">
        <f>$G$3+$K$3</f>
        <v>0</v>
      </c>
      <c r="BD10">
        <f>$G$11+$K$11</f>
        <v>1</v>
      </c>
      <c r="BE10">
        <f>$G$7+$K$7</f>
        <v>5</v>
      </c>
      <c r="BF10">
        <f>$G$5+$K$5</f>
        <v>0</v>
      </c>
    </row>
    <row r="11" spans="1:58" x14ac:dyDescent="0.25">
      <c r="A11" s="18" t="s">
        <v>21</v>
      </c>
      <c r="B11" s="17">
        <v>0</v>
      </c>
      <c r="C11" s="17">
        <v>4</v>
      </c>
      <c r="D11" s="3">
        <f t="shared" si="0"/>
        <v>4</v>
      </c>
      <c r="E11" s="18" t="s">
        <v>21</v>
      </c>
      <c r="F11" s="17">
        <v>4</v>
      </c>
      <c r="G11" s="17">
        <v>0</v>
      </c>
      <c r="H11" s="3">
        <f t="shared" si="1"/>
        <v>4</v>
      </c>
      <c r="I11" s="18" t="s">
        <v>21</v>
      </c>
      <c r="J11" s="17">
        <v>4</v>
      </c>
      <c r="K11" s="17">
        <v>1</v>
      </c>
      <c r="L11" s="3">
        <f t="shared" si="2"/>
        <v>5</v>
      </c>
      <c r="P11" s="46" t="s">
        <v>5</v>
      </c>
      <c r="Q11" s="47" t="s">
        <v>1</v>
      </c>
      <c r="R11" s="6">
        <f>G13</f>
        <v>0</v>
      </c>
      <c r="S11" s="7">
        <f>G7</f>
        <v>1</v>
      </c>
      <c r="T11" s="7">
        <f>G8</f>
        <v>0</v>
      </c>
      <c r="U11" s="45" t="s">
        <v>1</v>
      </c>
      <c r="V11" s="42" t="s">
        <v>5</v>
      </c>
      <c r="AS11" t="s">
        <v>45</v>
      </c>
      <c r="AT11">
        <f>$F$7+$F$8+$F$13+$J$7+$J$8+$J$13</f>
        <v>15</v>
      </c>
      <c r="AU11">
        <f>$F$3+$F$4+$F$11+$J$3+$J$4+$J$11</f>
        <v>9</v>
      </c>
      <c r="AV11">
        <f>$F$5+$F$6+$F$12+$J$5+$J$6+$J$12</f>
        <v>8</v>
      </c>
      <c r="AW11" t="s">
        <v>42</v>
      </c>
      <c r="AX11">
        <f>$F$13+$J$13</f>
        <v>0</v>
      </c>
      <c r="AY11">
        <f>$F$6+$J$6</f>
        <v>0</v>
      </c>
      <c r="AZ11">
        <f>$F$4+$J$4</f>
        <v>1</v>
      </c>
      <c r="BA11">
        <f>$F$12+$J$12</f>
        <v>0</v>
      </c>
      <c r="BB11">
        <f>$F$8+$J$8</f>
        <v>0</v>
      </c>
      <c r="BC11">
        <f>$F$3+$J$3</f>
        <v>0</v>
      </c>
      <c r="BD11">
        <f>$F$11+$J$11</f>
        <v>8</v>
      </c>
      <c r="BE11">
        <f>$F$7+$J$7</f>
        <v>15</v>
      </c>
      <c r="BF11">
        <f>$F$5+$J$5</f>
        <v>8</v>
      </c>
    </row>
    <row r="12" spans="1:58" ht="15.75" thickBot="1" x14ac:dyDescent="0.3">
      <c r="A12" s="18" t="s">
        <v>22</v>
      </c>
      <c r="B12" s="17">
        <v>0</v>
      </c>
      <c r="C12" s="17">
        <v>0</v>
      </c>
      <c r="D12" s="3">
        <f t="shared" si="0"/>
        <v>0</v>
      </c>
      <c r="E12" s="18" t="s">
        <v>22</v>
      </c>
      <c r="F12" s="17">
        <v>0</v>
      </c>
      <c r="G12" s="17">
        <v>0</v>
      </c>
      <c r="H12" s="3">
        <f t="shared" si="1"/>
        <v>0</v>
      </c>
      <c r="I12" s="18" t="s">
        <v>22</v>
      </c>
      <c r="J12" s="17">
        <v>0</v>
      </c>
      <c r="K12" s="17">
        <v>0</v>
      </c>
      <c r="L12" s="3">
        <f t="shared" si="2"/>
        <v>0</v>
      </c>
      <c r="P12" s="45"/>
      <c r="Q12" s="43"/>
      <c r="R12" s="8">
        <f>F13</f>
        <v>0</v>
      </c>
      <c r="S12" s="9">
        <f>F7</f>
        <v>7</v>
      </c>
      <c r="T12" s="9">
        <f>F8</f>
        <v>0</v>
      </c>
      <c r="U12" s="45"/>
      <c r="V12" s="42"/>
    </row>
    <row r="13" spans="1:58" x14ac:dyDescent="0.25">
      <c r="A13" s="18" t="s">
        <v>23</v>
      </c>
      <c r="B13" s="17">
        <v>0</v>
      </c>
      <c r="C13" s="17">
        <v>1</v>
      </c>
      <c r="D13" s="3">
        <f t="shared" si="0"/>
        <v>1</v>
      </c>
      <c r="E13" s="18" t="s">
        <v>23</v>
      </c>
      <c r="F13" s="17">
        <v>0</v>
      </c>
      <c r="G13" s="17">
        <v>0</v>
      </c>
      <c r="H13" s="3">
        <f t="shared" si="1"/>
        <v>0</v>
      </c>
      <c r="I13" s="18" t="s">
        <v>23</v>
      </c>
      <c r="J13" s="17">
        <v>0</v>
      </c>
      <c r="K13" s="17">
        <v>0</v>
      </c>
      <c r="L13" s="3">
        <f t="shared" si="2"/>
        <v>0</v>
      </c>
      <c r="P13" s="45"/>
      <c r="Q13" s="43" t="s">
        <v>0</v>
      </c>
      <c r="R13" s="6">
        <f>G4</f>
        <v>0</v>
      </c>
      <c r="S13" s="7">
        <f>G11</f>
        <v>0</v>
      </c>
      <c r="T13" s="7">
        <f>G3</f>
        <v>0</v>
      </c>
      <c r="U13" s="45" t="s">
        <v>0</v>
      </c>
      <c r="V13" s="42"/>
    </row>
    <row r="14" spans="1:58" ht="15.75" thickBot="1" x14ac:dyDescent="0.3">
      <c r="A14" s="18"/>
      <c r="B14" s="17"/>
      <c r="C14" s="17"/>
      <c r="D14" s="3"/>
      <c r="E14" s="18"/>
      <c r="F14" s="17"/>
      <c r="G14" s="17"/>
      <c r="H14" s="3"/>
      <c r="I14" s="18"/>
      <c r="J14" s="17"/>
      <c r="K14" s="17"/>
      <c r="L14" s="3"/>
      <c r="P14" s="45"/>
      <c r="Q14" s="43"/>
      <c r="R14" s="8">
        <f>F4</f>
        <v>0</v>
      </c>
      <c r="S14" s="9">
        <f>F11</f>
        <v>4</v>
      </c>
      <c r="T14" s="9">
        <f>F3</f>
        <v>0</v>
      </c>
      <c r="U14" s="45"/>
      <c r="V14" s="42"/>
    </row>
    <row r="15" spans="1:58" ht="15.75" thickBot="1" x14ac:dyDescent="0.3">
      <c r="A15" s="19" t="s">
        <v>25</v>
      </c>
      <c r="B15" s="2">
        <f>SUM(B3:B13)</f>
        <v>0</v>
      </c>
      <c r="C15" s="2">
        <f>SUM(C3:C13)</f>
        <v>17</v>
      </c>
      <c r="D15" s="1">
        <f>SUM(D3:D13)</f>
        <v>17</v>
      </c>
      <c r="E15" s="19" t="s">
        <v>25</v>
      </c>
      <c r="F15" s="2">
        <f>SUM(F3:F13)</f>
        <v>18</v>
      </c>
      <c r="G15" s="2">
        <f>SUM(G3:G13)</f>
        <v>1</v>
      </c>
      <c r="H15" s="1">
        <f>SUM(H3:H13)</f>
        <v>19</v>
      </c>
      <c r="I15" s="19" t="s">
        <v>25</v>
      </c>
      <c r="J15" s="2">
        <f>SUM(J3:J13)</f>
        <v>14</v>
      </c>
      <c r="K15" s="2">
        <f>SUM(K3:K13)</f>
        <v>6</v>
      </c>
      <c r="L15" s="1">
        <f>SUM(L3:L13)</f>
        <v>20</v>
      </c>
      <c r="P15" s="45"/>
      <c r="Q15" s="43" t="s">
        <v>2</v>
      </c>
      <c r="R15" s="6">
        <f>G6</f>
        <v>0</v>
      </c>
      <c r="S15" s="7">
        <f>G5</f>
        <v>0</v>
      </c>
      <c r="T15" s="7">
        <f>G12</f>
        <v>0</v>
      </c>
      <c r="U15" s="44" t="s">
        <v>2</v>
      </c>
      <c r="V15" s="42"/>
    </row>
    <row r="16" spans="1:58" ht="15.75" thickBot="1" x14ac:dyDescent="0.3">
      <c r="P16" s="45"/>
      <c r="Q16" s="43"/>
      <c r="R16" s="5">
        <f>F6</f>
        <v>0</v>
      </c>
      <c r="S16" s="8">
        <f>F5</f>
        <v>7</v>
      </c>
      <c r="T16" s="9">
        <f>F12</f>
        <v>0</v>
      </c>
      <c r="U16" s="44"/>
      <c r="V16" s="42"/>
    </row>
    <row r="17" spans="1:22" x14ac:dyDescent="0.25">
      <c r="O17" s="48" t="s">
        <v>12</v>
      </c>
      <c r="P17" s="48"/>
      <c r="Q17" s="48"/>
      <c r="R17" s="48"/>
      <c r="S17" s="48"/>
      <c r="T17" s="48"/>
    </row>
    <row r="18" spans="1:22" x14ac:dyDescent="0.25">
      <c r="O18" s="48" t="s">
        <v>5</v>
      </c>
      <c r="P18" s="48"/>
      <c r="Q18" s="48"/>
      <c r="R18" s="48" t="s">
        <v>7</v>
      </c>
      <c r="S18" s="48"/>
      <c r="T18" s="48"/>
    </row>
    <row r="19" spans="1:22" ht="15.75" thickBot="1" x14ac:dyDescent="0.3">
      <c r="O19" s="5" t="s">
        <v>1</v>
      </c>
      <c r="P19" s="5" t="s">
        <v>0</v>
      </c>
      <c r="Q19" s="5" t="s">
        <v>2</v>
      </c>
      <c r="R19" s="5" t="s">
        <v>1</v>
      </c>
      <c r="S19" s="5" t="s">
        <v>0</v>
      </c>
      <c r="T19" s="5" t="s">
        <v>2</v>
      </c>
    </row>
    <row r="20" spans="1:22" ht="15.75" thickBot="1" x14ac:dyDescent="0.3">
      <c r="A20" s="52" t="s">
        <v>13</v>
      </c>
      <c r="B20" s="53"/>
      <c r="C20" s="53"/>
      <c r="D20" s="53"/>
      <c r="E20" s="53"/>
      <c r="F20" s="53"/>
      <c r="G20" s="53"/>
      <c r="H20" s="53"/>
      <c r="I20" s="53"/>
      <c r="J20" s="53"/>
      <c r="K20" s="54"/>
      <c r="M20" s="42" t="s">
        <v>6</v>
      </c>
      <c r="N20" s="43" t="s">
        <v>1</v>
      </c>
      <c r="O20" s="11">
        <f>C13/SUM(B13:C13)</f>
        <v>1</v>
      </c>
      <c r="P20" s="11">
        <f>C7/SUM(B7:C7)</f>
        <v>1</v>
      </c>
      <c r="Q20" s="12" t="e">
        <f>C8/SUM(B8:C8)</f>
        <v>#DIV/0!</v>
      </c>
      <c r="R20" s="11">
        <f>IF(SUM(J13:K13)=0,0,K13/SUM(J13:K13))</f>
        <v>0</v>
      </c>
      <c r="S20" s="12">
        <f>K7/SUM(J7:K7)</f>
        <v>0.33333333333333331</v>
      </c>
      <c r="T20" s="12" t="e">
        <f>K8/SUM(J8:K8)</f>
        <v>#DIV/0!</v>
      </c>
      <c r="U20" s="45" t="s">
        <v>1</v>
      </c>
      <c r="V20" s="42" t="s">
        <v>6</v>
      </c>
    </row>
    <row r="21" spans="1:22" ht="15.75" thickBot="1" x14ac:dyDescent="0.3">
      <c r="A21" s="28"/>
      <c r="B21" s="22"/>
      <c r="C21" s="22"/>
      <c r="D21" s="22"/>
      <c r="E21" s="22"/>
      <c r="F21" s="50" t="s">
        <v>29</v>
      </c>
      <c r="G21" s="50"/>
      <c r="H21" s="50"/>
      <c r="I21" s="22" t="s">
        <v>32</v>
      </c>
      <c r="J21" s="50" t="s">
        <v>26</v>
      </c>
      <c r="K21" s="51"/>
      <c r="M21" s="42"/>
      <c r="N21" s="43"/>
      <c r="O21" s="13">
        <f>B13/SUM(B13:C13)</f>
        <v>0</v>
      </c>
      <c r="P21" s="13">
        <f>B7/SUM(B7:C7)</f>
        <v>0</v>
      </c>
      <c r="Q21" s="14" t="e">
        <f>B8/SUM(B8:C8)</f>
        <v>#DIV/0!</v>
      </c>
      <c r="R21" s="11">
        <f>IF(SUM(J13:K13)=0,0,J13/SUM(J13:K13))</f>
        <v>0</v>
      </c>
      <c r="S21" s="14">
        <f>J7/SUM(J7:K7)</f>
        <v>0.66666666666666663</v>
      </c>
      <c r="T21" s="14" t="e">
        <f>J8/SUM(J8:K8)</f>
        <v>#DIV/0!</v>
      </c>
      <c r="U21" s="45"/>
      <c r="V21" s="42"/>
    </row>
    <row r="22" spans="1:22" x14ac:dyDescent="0.25">
      <c r="A22" s="18"/>
      <c r="B22" s="17" t="s">
        <v>30</v>
      </c>
      <c r="C22" s="17" t="s">
        <v>31</v>
      </c>
      <c r="D22" s="17" t="s">
        <v>4</v>
      </c>
      <c r="E22" s="17" t="s">
        <v>35</v>
      </c>
      <c r="F22" s="17" t="s">
        <v>1</v>
      </c>
      <c r="G22" s="24" t="s">
        <v>0</v>
      </c>
      <c r="H22" s="24" t="s">
        <v>2</v>
      </c>
      <c r="I22" s="24"/>
      <c r="J22" s="24" t="s">
        <v>28</v>
      </c>
      <c r="K22" s="29" t="s">
        <v>27</v>
      </c>
      <c r="M22" s="42"/>
      <c r="N22" s="43" t="s">
        <v>0</v>
      </c>
      <c r="O22" s="11">
        <f>C4/SUM(B4:C4)</f>
        <v>1</v>
      </c>
      <c r="P22" s="11">
        <f>C11/SUM(B11:C11)</f>
        <v>1</v>
      </c>
      <c r="Q22" s="12">
        <f>C3/SUM(B3:C3)</f>
        <v>1</v>
      </c>
      <c r="R22" s="11">
        <f>K4/SUM(J4:K4)</f>
        <v>0.5</v>
      </c>
      <c r="S22" s="12">
        <f>K11/SUM(J11:K11)</f>
        <v>0.2</v>
      </c>
      <c r="T22" s="12" t="e">
        <f>K3/SUM(J3:K3)</f>
        <v>#DIV/0!</v>
      </c>
      <c r="U22" s="44" t="s">
        <v>0</v>
      </c>
      <c r="V22" s="42"/>
    </row>
    <row r="23" spans="1:22" ht="15.75" thickBot="1" x14ac:dyDescent="0.3">
      <c r="A23" s="18" t="s">
        <v>5</v>
      </c>
      <c r="B23" s="34">
        <f>SUM($C$15,$F$15)</f>
        <v>35</v>
      </c>
      <c r="C23" s="35">
        <f>SUM($B$15,$G$15)</f>
        <v>1</v>
      </c>
      <c r="D23" s="36">
        <f>B23/C23</f>
        <v>35</v>
      </c>
      <c r="E23" s="37">
        <f>B23/SUM(B23:C23)</f>
        <v>0.97222222222222221</v>
      </c>
      <c r="F23" s="35">
        <f>$C$4+$C$6+$C$13+$F$7+$F$8+$F$13</f>
        <v>13</v>
      </c>
      <c r="G23" s="35">
        <f>$C$5+$C$7+$C$11+$F$3+$F$4+$F$11</f>
        <v>12</v>
      </c>
      <c r="H23" s="35">
        <f>$C$3+$C$8+$C$12+$F$5+$F$6+$F$12</f>
        <v>10</v>
      </c>
      <c r="I23" s="38" t="s">
        <v>33</v>
      </c>
      <c r="J23" s="39">
        <v>12</v>
      </c>
      <c r="K23" s="40"/>
      <c r="M23" s="42"/>
      <c r="N23" s="43"/>
      <c r="O23" s="13">
        <f>B4/SUM(B4:C4)</f>
        <v>0</v>
      </c>
      <c r="P23" s="13">
        <f>B11/SUM(B11:C11)</f>
        <v>0</v>
      </c>
      <c r="Q23" s="14">
        <f>B3/SUM(B3:C3)</f>
        <v>0</v>
      </c>
      <c r="R23" s="13">
        <f>J4/SUM(J4:K4)</f>
        <v>0.5</v>
      </c>
      <c r="S23" s="14">
        <f>J11/SUM(J11:K11)</f>
        <v>0.8</v>
      </c>
      <c r="T23" s="14" t="e">
        <f>J3/SUM(J3:K3)</f>
        <v>#DIV/0!</v>
      </c>
      <c r="U23" s="44"/>
      <c r="V23" s="42"/>
    </row>
    <row r="24" spans="1:22" x14ac:dyDescent="0.25">
      <c r="A24" s="18" t="s">
        <v>6</v>
      </c>
      <c r="B24" s="26">
        <f>SUM($B$15,$J$15)</f>
        <v>14</v>
      </c>
      <c r="C24" s="17">
        <f>SUM($C$15,$K$15)</f>
        <v>23</v>
      </c>
      <c r="D24" s="21">
        <f>B24/C24</f>
        <v>0.60869565217391308</v>
      </c>
      <c r="E24" s="23">
        <f>B24/SUM(B24:C24)</f>
        <v>0.3783783783783784</v>
      </c>
      <c r="F24" s="17">
        <f>$B$7+$B$8+$B$13+$J$7+$J$8+$J$13</f>
        <v>8</v>
      </c>
      <c r="G24" s="17">
        <f>$B$3+$B$4+$B$11+$J$3+$J$4+$J$11</f>
        <v>5</v>
      </c>
      <c r="H24" s="17">
        <f>$B$5+$B$6+$B$12+$J$5+$J$6+$J$12</f>
        <v>1</v>
      </c>
      <c r="I24" s="27" t="s">
        <v>33</v>
      </c>
      <c r="J24" s="25"/>
      <c r="K24" s="3">
        <v>1</v>
      </c>
      <c r="M24" s="42"/>
      <c r="N24" s="43" t="s">
        <v>2</v>
      </c>
      <c r="O24" s="11">
        <f>C6/SUM(B6:C6)</f>
        <v>1</v>
      </c>
      <c r="P24" s="11" t="e">
        <f>C5/SUM(B5:C5)</f>
        <v>#DIV/0!</v>
      </c>
      <c r="Q24" s="12" t="e">
        <f>C12/SUM(B12:C12)</f>
        <v>#DIV/0!</v>
      </c>
      <c r="R24" s="11" t="e">
        <f>K6/SUM(J6:K6)</f>
        <v>#DIV/0!</v>
      </c>
      <c r="S24" s="12">
        <f>K5/SUM(J5:K5)</f>
        <v>0</v>
      </c>
      <c r="T24" s="12" t="e">
        <f>K12/SUM(J12:K12)</f>
        <v>#DIV/0!</v>
      </c>
      <c r="U24" s="45" t="s">
        <v>2</v>
      </c>
      <c r="V24" s="42"/>
    </row>
    <row r="25" spans="1:22" ht="15.75" thickBot="1" x14ac:dyDescent="0.3">
      <c r="A25" s="19" t="s">
        <v>7</v>
      </c>
      <c r="B25" s="41">
        <f>SUM($G$15,$K$15)</f>
        <v>7</v>
      </c>
      <c r="C25" s="2">
        <f>SUM($F$15,$J$15)</f>
        <v>32</v>
      </c>
      <c r="D25" s="30">
        <f>B25/C25</f>
        <v>0.21875</v>
      </c>
      <c r="E25" s="31">
        <f>B25/SUM(B25:C25)</f>
        <v>0.17948717948717949</v>
      </c>
      <c r="F25" s="2">
        <f>$G$4+$G$6+$G$13+$K$4+$K$6+$K$13</f>
        <v>1</v>
      </c>
      <c r="G25" s="2">
        <f>$G$5+$G$7+$G$11+$K$5+$K$7+$K$11</f>
        <v>6</v>
      </c>
      <c r="H25" s="2">
        <f>$G$3+$G$8+$G$12+$K$3+$K$8+$K$12</f>
        <v>0</v>
      </c>
      <c r="I25" s="32" t="s">
        <v>34</v>
      </c>
      <c r="J25" s="33"/>
      <c r="K25" s="1">
        <v>1</v>
      </c>
      <c r="M25" s="42"/>
      <c r="N25" s="43"/>
      <c r="O25" s="13">
        <f>B6/SUM(B6:C6)</f>
        <v>0</v>
      </c>
      <c r="P25" s="13" t="e">
        <f>B5/SUM(B5:C5)</f>
        <v>#DIV/0!</v>
      </c>
      <c r="Q25" s="14" t="e">
        <f>B12/SUM(B12:C12)</f>
        <v>#DIV/0!</v>
      </c>
      <c r="R25" s="13" t="e">
        <f>J6/SUM(J6:K6)</f>
        <v>#DIV/0!</v>
      </c>
      <c r="S25" s="14">
        <f>J5/SUM(J5:K5)</f>
        <v>1</v>
      </c>
      <c r="T25" s="14" t="e">
        <f>J12/SUM(J12:K12)</f>
        <v>#DIV/0!</v>
      </c>
      <c r="U25" s="45"/>
      <c r="V25" s="42"/>
    </row>
    <row r="26" spans="1:22" x14ac:dyDescent="0.25">
      <c r="P26" s="46" t="s">
        <v>5</v>
      </c>
      <c r="Q26" s="47" t="s">
        <v>1</v>
      </c>
      <c r="R26" s="11" t="e">
        <f>G13/SUM(F13:G13)</f>
        <v>#DIV/0!</v>
      </c>
      <c r="S26" s="12">
        <f>G7/SUM(F7:G7)</f>
        <v>0.125</v>
      </c>
      <c r="T26" s="12" t="e">
        <f>G8/SUM(F8:G8)</f>
        <v>#DIV/0!</v>
      </c>
      <c r="U26" s="45" t="s">
        <v>1</v>
      </c>
      <c r="V26" s="42" t="s">
        <v>5</v>
      </c>
    </row>
    <row r="27" spans="1:22" ht="15.75" thickBot="1" x14ac:dyDescent="0.3">
      <c r="P27" s="42"/>
      <c r="Q27" s="43"/>
      <c r="R27" s="13" t="e">
        <f>F13/SUM(F13:G13)</f>
        <v>#DIV/0!</v>
      </c>
      <c r="S27" s="14">
        <f>F7/SUM(F7:G7)</f>
        <v>0.875</v>
      </c>
      <c r="T27" s="14" t="e">
        <f>F8/SUM(F8:G8)</f>
        <v>#DIV/0!</v>
      </c>
      <c r="U27" s="45"/>
      <c r="V27" s="42"/>
    </row>
    <row r="28" spans="1:22" x14ac:dyDescent="0.25">
      <c r="P28" s="42"/>
      <c r="Q28" s="43" t="s">
        <v>0</v>
      </c>
      <c r="R28" s="11" t="e">
        <f>G4/SUM(F4:G4)</f>
        <v>#DIV/0!</v>
      </c>
      <c r="S28" s="12">
        <f>G11/SUM(F11:G11)</f>
        <v>0</v>
      </c>
      <c r="T28" s="12" t="e">
        <f>G3/SUM(F3:G3)</f>
        <v>#DIV/0!</v>
      </c>
      <c r="U28" s="45" t="s">
        <v>0</v>
      </c>
      <c r="V28" s="42"/>
    </row>
    <row r="29" spans="1:22" ht="15.75" thickBot="1" x14ac:dyDescent="0.3">
      <c r="P29" s="42"/>
      <c r="Q29" s="43"/>
      <c r="R29" s="13" t="e">
        <f>F4/SUM(F4:G4)</f>
        <v>#DIV/0!</v>
      </c>
      <c r="S29" s="14">
        <f>F11/SUM(F11:G11)</f>
        <v>1</v>
      </c>
      <c r="T29" s="14" t="e">
        <f>F3/SUM(F3:G3)</f>
        <v>#DIV/0!</v>
      </c>
      <c r="U29" s="45"/>
      <c r="V29" s="42"/>
    </row>
    <row r="30" spans="1:22" x14ac:dyDescent="0.25">
      <c r="P30" s="42"/>
      <c r="Q30" s="43" t="s">
        <v>2</v>
      </c>
      <c r="R30" s="11" t="e">
        <f>G6/SUM(F6:G6)</f>
        <v>#DIV/0!</v>
      </c>
      <c r="S30" s="12">
        <f>G5/SUM(F5:G5)</f>
        <v>0</v>
      </c>
      <c r="T30" s="12" t="e">
        <f>G12/SUM(F12:G12)</f>
        <v>#DIV/0!</v>
      </c>
      <c r="U30" s="45" t="s">
        <v>2</v>
      </c>
      <c r="V30" s="42"/>
    </row>
    <row r="31" spans="1:22" ht="15.75" thickBot="1" x14ac:dyDescent="0.3">
      <c r="P31" s="42"/>
      <c r="Q31" s="43"/>
      <c r="R31" s="15" t="e">
        <f>F6/SUM(F6:G6)</f>
        <v>#DIV/0!</v>
      </c>
      <c r="S31" s="13">
        <f>F5/SUM(F5:G5)</f>
        <v>1</v>
      </c>
      <c r="T31" s="14" t="e">
        <f>F12/SUM(F12:G12)</f>
        <v>#DIV/0!</v>
      </c>
      <c r="U31" s="45"/>
      <c r="V31" s="42"/>
    </row>
  </sheetData>
  <mergeCells count="43">
    <mergeCell ref="AT4:AV4"/>
    <mergeCell ref="N5:N6"/>
    <mergeCell ref="N7:N8"/>
    <mergeCell ref="N9:N10"/>
    <mergeCell ref="M5:M10"/>
    <mergeCell ref="F21:H21"/>
    <mergeCell ref="J21:K21"/>
    <mergeCell ref="A20:K20"/>
    <mergeCell ref="O18:Q18"/>
    <mergeCell ref="R18:T18"/>
    <mergeCell ref="N20:N21"/>
    <mergeCell ref="M20:M25"/>
    <mergeCell ref="A1:V1"/>
    <mergeCell ref="U15:U16"/>
    <mergeCell ref="V11:V16"/>
    <mergeCell ref="P11:P16"/>
    <mergeCell ref="Q15:Q16"/>
    <mergeCell ref="O2:T2"/>
    <mergeCell ref="Q11:Q12"/>
    <mergeCell ref="Q13:Q14"/>
    <mergeCell ref="O3:Q3"/>
    <mergeCell ref="R3:T3"/>
    <mergeCell ref="V5:V10"/>
    <mergeCell ref="U5:U6"/>
    <mergeCell ref="U7:U8"/>
    <mergeCell ref="U9:U10"/>
    <mergeCell ref="U11:U12"/>
    <mergeCell ref="U13:U14"/>
    <mergeCell ref="U20:U21"/>
    <mergeCell ref="P26:P31"/>
    <mergeCell ref="Q26:Q27"/>
    <mergeCell ref="U26:U27"/>
    <mergeCell ref="O17:T17"/>
    <mergeCell ref="V26:V31"/>
    <mergeCell ref="Q28:Q29"/>
    <mergeCell ref="U28:U29"/>
    <mergeCell ref="Q30:Q31"/>
    <mergeCell ref="U30:U31"/>
    <mergeCell ref="V20:V25"/>
    <mergeCell ref="N22:N23"/>
    <mergeCell ref="U22:U23"/>
    <mergeCell ref="N24:N25"/>
    <mergeCell ref="U24:U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Overall Stats</vt:lpstr>
      <vt:lpstr>Match Up Stats</vt:lpstr>
    </vt:vector>
  </TitlesOfParts>
  <Company>&lt;57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Danudet Boonyakamol</dc:creator>
  <cp:lastModifiedBy>Milan</cp:lastModifiedBy>
  <dcterms:created xsi:type="dcterms:W3CDTF">2009-09-02T01:49:05Z</dcterms:created>
  <dcterms:modified xsi:type="dcterms:W3CDTF">2013-05-18T22:36:51Z</dcterms:modified>
</cp:coreProperties>
</file>