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m\Desktop\Excel Project\Excel_Project\"/>
    </mc:Choice>
  </mc:AlternateContent>
  <xr:revisionPtr revIDLastSave="0" documentId="13_ncr:1_{960A587C-A0EC-40D6-8374-3320FE4B5576}" xr6:coauthVersionLast="47" xr6:coauthVersionMax="47" xr10:uidLastSave="{00000000-0000-0000-0000-000000000000}"/>
  <bookViews>
    <workbookView xWindow="-120" yWindow="-120" windowWidth="29040" windowHeight="16440" xr2:uid="{D558DEAB-6184-463D-AA1D-619B294777E4}"/>
  </bookViews>
  <sheets>
    <sheet name="Dashboard" sheetId="1" r:id="rId1"/>
    <sheet name="weightLogInfo_merged" sheetId="2" r:id="rId2"/>
    <sheet name="heartrate_seconds_merged" sheetId="4" r:id="rId3"/>
  </sheets>
  <definedNames>
    <definedName name="ExternalData_1" localSheetId="2" hidden="1">heartrate_seconds_merged!$A$1:$C$194</definedName>
    <definedName name="ExternalData_1" localSheetId="1" hidden="1">weightLogInfo_merged!$A$1:$C$68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4" l="1"/>
  <c r="D16" i="1"/>
  <c r="D24" i="1" l="1"/>
  <c r="E24" i="1" s="1"/>
  <c r="D17" i="1"/>
  <c r="E17" i="1" s="1"/>
  <c r="D18" i="1"/>
  <c r="E18" i="1" s="1"/>
  <c r="D19" i="1"/>
  <c r="E19" i="1" s="1"/>
  <c r="D20" i="1"/>
  <c r="E20" i="1" s="1"/>
  <c r="E16" i="1"/>
  <c r="D22" i="1"/>
  <c r="E22" i="1" s="1"/>
  <c r="D23" i="1"/>
  <c r="E23" i="1" s="1"/>
  <c r="D25" i="1"/>
  <c r="E25" i="1" s="1"/>
  <c r="D21" i="1"/>
  <c r="E21" i="1" s="1"/>
  <c r="H6" i="4"/>
  <c r="I6" i="4" s="1"/>
  <c r="I3" i="4"/>
  <c r="I4" i="4"/>
  <c r="I5" i="4"/>
  <c r="I2" i="4"/>
  <c r="H3" i="4"/>
  <c r="H4" i="4"/>
  <c r="H5" i="4"/>
  <c r="H2" i="2"/>
  <c r="I2" i="2" s="1"/>
  <c r="G2" i="4" a="1"/>
  <c r="G2" i="4" s="1"/>
  <c r="H3" i="2"/>
  <c r="I3" i="2" s="1"/>
  <c r="J3" i="2" s="1"/>
  <c r="H4" i="2"/>
  <c r="I4" i="2" s="1"/>
  <c r="J4" i="2" s="1"/>
  <c r="H5" i="2"/>
  <c r="I5" i="2" s="1"/>
  <c r="J5" i="2" s="1"/>
  <c r="H6" i="2"/>
  <c r="I6" i="2" s="1"/>
  <c r="J6" i="2" s="1"/>
  <c r="H7" i="2"/>
  <c r="I7" i="2" s="1"/>
  <c r="J7" i="2" s="1"/>
  <c r="H8" i="2"/>
  <c r="I8" i="2" s="1"/>
  <c r="J8" i="2" s="1"/>
  <c r="H9" i="2"/>
  <c r="I9" i="2" s="1"/>
  <c r="J9" i="2" s="1"/>
  <c r="G2" i="2" a="1"/>
  <c r="G2" i="2" s="1"/>
  <c r="J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F85A9D-497F-462A-9066-1A74775A7E89}" keepAlive="1" name="Query - heartrate_seconds_merged" description="Connection to the 'heartrate_seconds_merged' query in the workbook." type="5" refreshedVersion="8" background="1" saveData="1">
    <dbPr connection="Provider=Microsoft.Mashup.OleDb.1;Data Source=$Workbook$;Location=heartrate_seconds_merged;Extended Properties=&quot;&quot;" command="SELECT * FROM [heartrate_seconds_merged]"/>
  </connection>
  <connection id="2" xr16:uid="{353C6151-860E-416B-BA13-C28C35CA7425}" keepAlive="1" name="Query - weightLogInfo_merged" description="Connection to the 'weightLogInfo_merged' query in the workbook." type="5" refreshedVersion="8" background="1" saveData="1">
    <dbPr connection="Provider=Microsoft.Mashup.OleDb.1;Data Source=$Workbook$;Location=weightLogInfo_merged;Extended Properties=&quot;&quot;" command="SELECT * FROM [weightLogInfo_merge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<sst xmlns="http://schemas.openxmlformats.org/spreadsheetml/2006/main" count="46" uniqueCount="26">
  <si>
    <t>Id</t>
  </si>
  <si>
    <t>BMI</t>
  </si>
  <si>
    <t>Date</t>
  </si>
  <si>
    <t>Weight_Range</t>
  </si>
  <si>
    <t xml:space="preserve"> Potential_Customers</t>
  </si>
  <si>
    <t>Time</t>
  </si>
  <si>
    <t>Value</t>
  </si>
  <si>
    <t>ID</t>
  </si>
  <si>
    <t>Healthy</t>
  </si>
  <si>
    <t>FALSE</t>
  </si>
  <si>
    <t>Overweight</t>
  </si>
  <si>
    <t>Obesity</t>
  </si>
  <si>
    <t xml:space="preserve">Heart_Rate </t>
  </si>
  <si>
    <t>Potential Customers for Leanfit.(BMI)</t>
  </si>
  <si>
    <t>Potential Customers for Leanfit.(Heart_Rate)</t>
  </si>
  <si>
    <t>Potential Customers for Leanfit</t>
  </si>
  <si>
    <t>Reason</t>
  </si>
  <si>
    <t>Type</t>
  </si>
  <si>
    <t>Criteria</t>
  </si>
  <si>
    <t>Formula</t>
  </si>
  <si>
    <t>Description</t>
  </si>
  <si>
    <t>Heart_Rate</t>
  </si>
  <si>
    <t xml:space="preserve"> =IF(BMI&gt;=18.5, IF(BMI&lt;25, "Healthy", IF(BMI&lt;30, "Overweight", "Obesity")), "")</t>
  </si>
  <si>
    <t xml:space="preserve"> =IF(Heart_Rate&gt;=185,TRUE,FALSE)</t>
  </si>
  <si>
    <t>If Heart Rate is more then 185.</t>
  </si>
  <si>
    <t>BMI 18.5-24.9: Healthy weight.
BMI 25-29.9: Overweight.
BMI 30 or higher: Obesity.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</si>
</sst>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5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 style="double">
        <color rgb="FF3F3F3F"/>
      </top>
      <bottom style="medium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rgb="FF3F3F3F"/>
      </top>
      <bottom style="medium">
        <color indexed="64"/>
      </bottom>
      <diagonal/>
    </border>
    <border>
      <left/>
      <right style="medium">
        <color indexed="64"/>
      </right>
      <top style="double">
        <color rgb="FF3F3F3F"/>
      </top>
      <bottom style="medium">
        <color indexed="64"/>
      </bottom>
      <diagonal/>
    </border>
  </borders>
  <cellStyleXfs count="6">
    <xf numFmtId="0" fontId="0" fillId="0" borderId="0"/>
    <xf numFmtId="0" fontId="2" fillId="0" borderId="4" applyNumberFormat="0" applyFill="0" applyAlignment="0" applyProtection="0"/>
    <xf numFmtId="0" fontId="3" fillId="3" borderId="5" applyNumberFormat="0" applyAlignment="0" applyProtection="0"/>
    <xf numFmtId="0" fontId="4" fillId="5" borderId="8" applyNumberFormat="0" applyAlignment="0" applyProtection="0"/>
    <xf numFmtId="0" fontId="5" fillId="0" borderId="9" applyNumberFormat="0" applyFill="0" applyAlignment="0" applyProtection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22" fontId="0" fillId="0" borderId="0" xfId="0" applyNumberFormat="1"/>
    <xf numFmtId="0" fontId="0" fillId="0" borderId="2" xfId="0" applyBorder="1"/>
    <xf numFmtId="0" fontId="1" fillId="0" borderId="1" xfId="0" applyFont="1" applyBorder="1"/>
    <xf numFmtId="0" fontId="0" fillId="0" borderId="3" xfId="0" applyBorder="1"/>
    <xf numFmtId="0" fontId="0" fillId="2" borderId="2" xfId="0" applyFill="1" applyBorder="1"/>
    <xf numFmtId="0" fontId="0" fillId="0" borderId="7" xfId="0" applyBorder="1"/>
    <xf numFmtId="0" fontId="1" fillId="0" borderId="6" xfId="0" applyFont="1" applyBorder="1" applyAlignment="1">
      <alignment horizontal="left" vertical="top"/>
    </xf>
    <xf numFmtId="0" fontId="0" fillId="4" borderId="7" xfId="0" applyFill="1" applyBorder="1"/>
    <xf numFmtId="0" fontId="0" fillId="4" borderId="2" xfId="0" applyFill="1" applyBorder="1"/>
    <xf numFmtId="0" fontId="8" fillId="3" borderId="5" xfId="2" applyFont="1" applyAlignment="1">
      <alignment horizontal="center" vertical="center"/>
    </xf>
    <xf numFmtId="0" fontId="5" fillId="5" borderId="10" xfId="4" applyFill="1" applyBorder="1" applyAlignment="1">
      <alignment horizontal="center" vertical="center"/>
    </xf>
    <xf numFmtId="0" fontId="8" fillId="0" borderId="0" xfId="5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3" borderId="14" xfId="2" applyBorder="1"/>
    <xf numFmtId="0" fontId="8" fillId="5" borderId="8" xfId="5" applyFont="1" applyFill="1" applyBorder="1" applyAlignment="1">
      <alignment horizontal="center" vertical="center"/>
    </xf>
    <xf numFmtId="0" fontId="8" fillId="5" borderId="8" xfId="5" applyFont="1" applyFill="1" applyBorder="1"/>
    <xf numFmtId="0" fontId="8" fillId="5" borderId="8" xfId="5" applyFont="1" applyFill="1" applyBorder="1" applyAlignment="1">
      <alignment horizontal="center"/>
    </xf>
    <xf numFmtId="0" fontId="8" fillId="5" borderId="15" xfId="5" applyFont="1" applyFill="1" applyBorder="1"/>
    <xf numFmtId="0" fontId="8" fillId="5" borderId="15" xfId="5" applyFont="1" applyFill="1" applyBorder="1" applyAlignment="1">
      <alignment horizontal="center"/>
    </xf>
    <xf numFmtId="0" fontId="5" fillId="5" borderId="16" xfId="4" applyFill="1" applyBorder="1" applyAlignment="1">
      <alignment horizontal="center" vertical="center"/>
    </xf>
    <xf numFmtId="0" fontId="8" fillId="5" borderId="10" xfId="3" applyFont="1" applyBorder="1" applyAlignment="1">
      <alignment horizontal="center" vertical="center"/>
    </xf>
    <xf numFmtId="0" fontId="8" fillId="5" borderId="19" xfId="3" applyFont="1" applyBorder="1" applyAlignment="1">
      <alignment horizontal="center" vertical="center"/>
    </xf>
    <xf numFmtId="0" fontId="8" fillId="5" borderId="20" xfId="3" applyFont="1" applyBorder="1" applyAlignment="1">
      <alignment horizontal="center" vertical="center"/>
    </xf>
    <xf numFmtId="0" fontId="8" fillId="5" borderId="10" xfId="3" applyFont="1" applyBorder="1" applyAlignment="1">
      <alignment horizontal="center" vertical="center" wrapText="1"/>
    </xf>
    <xf numFmtId="0" fontId="8" fillId="5" borderId="19" xfId="3" applyFont="1" applyBorder="1" applyAlignment="1">
      <alignment horizontal="center" vertical="center" wrapText="1"/>
    </xf>
    <xf numFmtId="0" fontId="8" fillId="5" borderId="20" xfId="3" applyFont="1" applyBorder="1" applyAlignment="1">
      <alignment horizontal="center" vertical="center" wrapText="1"/>
    </xf>
    <xf numFmtId="0" fontId="8" fillId="5" borderId="16" xfId="3" applyFont="1" applyBorder="1" applyAlignment="1">
      <alignment horizontal="center" vertical="center"/>
    </xf>
    <xf numFmtId="0" fontId="8" fillId="5" borderId="17" xfId="3" applyFont="1" applyBorder="1" applyAlignment="1">
      <alignment horizontal="center" vertical="center"/>
    </xf>
    <xf numFmtId="0" fontId="8" fillId="5" borderId="18" xfId="3" applyFont="1" applyBorder="1" applyAlignment="1">
      <alignment horizontal="center" vertical="center"/>
    </xf>
    <xf numFmtId="0" fontId="3" fillId="3" borderId="11" xfId="2" applyBorder="1" applyAlignment="1">
      <alignment horizontal="center" vertical="center"/>
    </xf>
    <xf numFmtId="0" fontId="3" fillId="3" borderId="12" xfId="2" applyBorder="1" applyAlignment="1">
      <alignment horizontal="center" vertical="center"/>
    </xf>
    <xf numFmtId="0" fontId="3" fillId="3" borderId="13" xfId="2" applyBorder="1" applyAlignment="1">
      <alignment horizontal="center" vertical="center"/>
    </xf>
    <xf numFmtId="0" fontId="9" fillId="6" borderId="4" xfId="1" applyFont="1" applyFill="1" applyAlignment="1">
      <alignment horizontal="center"/>
    </xf>
    <xf numFmtId="0" fontId="3" fillId="3" borderId="5" xfId="2" applyAlignment="1">
      <alignment horizontal="center"/>
    </xf>
    <xf numFmtId="0" fontId="8" fillId="3" borderId="11" xfId="2" applyFont="1" applyBorder="1" applyAlignment="1">
      <alignment horizontal="center" vertical="center"/>
    </xf>
    <xf numFmtId="0" fontId="8" fillId="3" borderId="12" xfId="2" applyFont="1" applyBorder="1" applyAlignment="1">
      <alignment horizontal="center" vertical="center"/>
    </xf>
    <xf numFmtId="0" fontId="8" fillId="3" borderId="13" xfId="2" applyFont="1" applyBorder="1" applyAlignment="1">
      <alignment horizontal="center" vertical="center"/>
    </xf>
  </cellXfs>
  <cellStyles count="6">
    <cellStyle name="Check Cell" xfId="2" builtinId="23"/>
    <cellStyle name="Explanatory Text" xfId="5" builtinId="53"/>
    <cellStyle name="Heading 1" xfId="1" builtinId="16"/>
    <cellStyle name="Heading 2" xfId="4" builtinId="17"/>
    <cellStyle name="Normal" xfId="0" builtinId="0"/>
    <cellStyle name="Output" xfId="3" builtinId="21"/>
  </cellStyles>
  <dxfs count="19">
    <dxf>
      <numFmt numFmtId="27" formatCode="m/d/yyyy\ h:mm"/>
    </dxf>
    <dxf>
      <numFmt numFmtId="27" formatCode="m/d/yyyy\ h:mm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top style="double">
          <color rgb="FF3F3F3F"/>
        </top>
        <bottom style="thin">
          <color rgb="FF3F3F3F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double">
          <color rgb="FF3F3F3F"/>
        </bottom>
      </border>
    </dxf>
    <dxf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Potential Customers for Leanfit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>
            <a:outerShdw blurRad="50800" dist="50800" dir="5400000" sx="3000" sy="3000" algn="ctr" rotWithShape="0">
              <a:srgbClr val="000000">
                <a:alpha val="43137"/>
              </a:srgbClr>
            </a:outerShdw>
          </a:effectLst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0383727034120735"/>
          <c:y val="0.19847003499562554"/>
          <c:w val="0.45036242344706912"/>
          <c:h val="0.75060403907844853"/>
        </c:manualLayout>
      </c:layout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644-481B-B5A4-603EBDD190A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644-481B-B5A4-603EBDD190AA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BMI</c:v>
              </c:pt>
              <c:pt idx="1">
                <c:v>Heart_Rate</c:v>
              </c:pt>
            </c:strLit>
          </c:cat>
          <c:val>
            <c:numLit>
              <c:formatCode>General</c:formatCode>
              <c:ptCount val="2"/>
              <c:pt idx="0">
                <c:v>5</c:v>
              </c:pt>
              <c:pt idx="1">
                <c:v>5</c:v>
              </c:pt>
            </c:numLit>
          </c:val>
          <c:extLst>
            <c:ext xmlns:c16="http://schemas.microsoft.com/office/drawing/2014/chart" uri="{C3380CC4-5D6E-409C-BE32-E72D297353CC}">
              <c16:uniqueId val="{00000004-D644-481B-B5A4-603EBDD190A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514350</xdr:colOff>
      <xdr:row>10</xdr:row>
      <xdr:rowOff>85725</xdr:rowOff>
    </xdr:from>
    <xdr:to>
      <xdr:col>11</xdr:col>
      <xdr:colOff>504825</xdr:colOff>
      <xdr:row>26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A5B231-9825-F315-B8B5-2FFDBDA02E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DC0FDC9-2AF5-4C23-91B4-390AC5981ED4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BMI" tableColumnId="2"/>
      <queryTableField id="3" name="Dat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E20629-AB1D-4354-8066-C43FC2602D70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Time" tableColumnId="2"/>
      <queryTableField id="3" name="Value" tableColumnId="3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0DADD6-2C3C-4854-9878-F9E5C3CE1783}" name="Table3" displayName="Table3" ref="C3:F11" totalsRowShown="0" dataDxfId="18" dataCellStyle="Explanatory Text">
  <autoFilter ref="C3:F11" xr:uid="{500DADD6-2C3C-4854-9878-F9E5C3CE1783}"/>
  <tableColumns count="4">
    <tableColumn id="1" xr3:uid="{68367AFA-F5A0-4982-ABF6-20918AB04146}" name="Id" dataDxfId="17" dataCellStyle="Explanatory Text"/>
    <tableColumn id="2" xr3:uid="{A22559FC-106B-47B3-A473-D84095257EB6}" name="BMI" dataDxfId="16" dataCellStyle="Explanatory Text"/>
    <tableColumn id="3" xr3:uid="{7EFA8660-B09D-4466-A207-A04AA316F975}" name="Weight_Range" dataDxfId="15" dataCellStyle="Explanatory Text"/>
    <tableColumn id="4" xr3:uid="{37F90A7F-F316-4BD0-8ED9-7BB62D9829D5}" name=" Potential_Customers" dataDxfId="14" dataCellStyle="Explanatory Tex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E94E56-4D38-4208-9FBB-CDA7C4F8C71C}" name="Table4" displayName="Table4" ref="H3:J8" totalsRowShown="0" headerRowDxfId="13" dataDxfId="12" dataCellStyle="Explanatory Text">
  <autoFilter ref="H3:J8" xr:uid="{EFE94E56-4D38-4208-9FBB-CDA7C4F8C71C}"/>
  <tableColumns count="3">
    <tableColumn id="1" xr3:uid="{FDAB1129-912B-459E-9EAD-661CAADBE8D9}" name="ID" dataDxfId="11" dataCellStyle="Explanatory Text"/>
    <tableColumn id="2" xr3:uid="{CDF6E40C-E53E-4CF9-A0B8-85AFCD2100A4}" name="Heart_Rate " dataDxfId="10" dataCellStyle="Explanatory Text"/>
    <tableColumn id="3" xr3:uid="{325E083C-E86F-47F8-9B6F-6C4AF864667A}" name=" Potential_Customers" dataDxfId="9" dataCellStyle="Explanatory Text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8E8483-6006-4364-8AE6-394C96775884}" name="Table5" displayName="Table5" ref="C15:E25" totalsRowShown="0" headerRowDxfId="8" dataDxfId="6" headerRowBorderDxfId="7" tableBorderDxfId="5" headerRowCellStyle="Check Cell" dataCellStyle="Explanatory Text">
  <autoFilter ref="C15:E25" xr:uid="{148E8483-6006-4364-8AE6-394C96775884}"/>
  <tableColumns count="3">
    <tableColumn id="1" xr3:uid="{E071D8CA-2C36-4E6F-B981-5B605A85C0A7}" name="ID" dataDxfId="4" dataCellStyle="Explanatory Text"/>
    <tableColumn id="2" xr3:uid="{6242F1F0-866E-40FC-A1B5-00B7D139F7AB}" name="Reason" dataDxfId="3" dataCellStyle="Explanatory Text">
      <calculatedColumnFormula>_xlfn.XLOOKUP(C16,Table4[ID],Table4[Heart_Rate ],)</calculatedColumnFormula>
    </tableColumn>
    <tableColumn id="3" xr3:uid="{BBC9148C-38DF-4FF0-9B41-E9F14CF546DF}" name="Type" dataDxfId="2" dataCellStyle="Explanatory Text">
      <calculatedColumnFormula>IF(D16="Overweight","BMI",IF(D16="Obesity","BMI","Heart_Rate"))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0CC477-77FE-416B-ACDC-F989BF20E07B}" name="Table_weightLogInfo_merged" displayName="Table_weightLogInfo_merged" ref="A1:C68" tableType="queryTable" totalsRowShown="0">
  <autoFilter ref="A1:C68" xr:uid="{820CC477-77FE-416B-ACDC-F989BF20E07B}"/>
  <tableColumns count="3">
    <tableColumn id="1" xr3:uid="{A7191936-E271-43DE-B576-761E6A375E6E}" uniqueName="1" name="Id" queryTableFieldId="1"/>
    <tableColumn id="2" xr3:uid="{96C6E082-698A-41DB-8702-F80C68DF7307}" uniqueName="2" name="BMI" queryTableFieldId="2"/>
    <tableColumn id="3" xr3:uid="{97F711AC-CC85-445C-A04C-A0203634BB9A}" uniqueName="3" name="Date" queryTableFieldId="3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9BC041-1EE5-4863-AC7B-85C92B14B7FB}" name="Table_heartrate_seconds_merged" displayName="Table_heartrate_seconds_merged" ref="A1:C194" tableType="queryTable" totalsRowShown="0">
  <autoFilter ref="A1:C194" xr:uid="{F39BC041-1EE5-4863-AC7B-85C92B14B7FB}"/>
  <tableColumns count="3">
    <tableColumn id="1" xr3:uid="{A7785963-73AD-4947-A634-D3EF08427260}" uniqueName="1" name="Id" queryTableFieldId="1"/>
    <tableColumn id="2" xr3:uid="{C490426F-B6E2-4D85-96BE-9CE86BDA115F}" uniqueName="2" name="Time" queryTableFieldId="2" dataDxfId="0"/>
    <tableColumn id="3" xr3:uid="{C6349EC6-4F44-45CE-8B54-C0B33C329A8E}" uniqueName="3" name="Value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BC3C-8540-45E0-AFE1-D5607B2B4A54}">
  <dimension ref="B1:P31"/>
  <sheetViews>
    <sheetView tabSelected="1" workbookViewId="0">
      <selection activeCell="G35" sqref="G35"/>
    </sheetView>
  </sheetViews>
  <sheetFormatPr defaultRowHeight="15" x14ac:dyDescent="0.25"/>
  <cols>
    <col min="1" max="1" width="5.7109375" customWidth="1"/>
    <col min="2" max="2" width="12.85546875" bestFit="1" customWidth="1"/>
    <col min="3" max="3" width="13" customWidth="1"/>
    <col min="4" max="4" width="11.7109375" customWidth="1"/>
    <col min="5" max="5" width="13.42578125" customWidth="1"/>
    <col min="6" max="6" width="22.140625" customWidth="1"/>
    <col min="7" max="7" width="16.5703125" customWidth="1"/>
    <col min="8" max="8" width="13.140625" customWidth="1"/>
    <col min="9" max="10" width="13.7109375" customWidth="1"/>
    <col min="12" max="12" width="23.140625" customWidth="1"/>
  </cols>
  <sheetData>
    <row r="1" spans="3:10" ht="15.75" thickBot="1" x14ac:dyDescent="0.3"/>
    <row r="2" spans="3:10" ht="16.5" thickTop="1" thickBot="1" x14ac:dyDescent="0.3">
      <c r="C2" s="30" t="s">
        <v>13</v>
      </c>
      <c r="D2" s="31"/>
      <c r="E2" s="31"/>
      <c r="F2" s="32"/>
      <c r="H2" s="34" t="s">
        <v>14</v>
      </c>
      <c r="I2" s="34"/>
      <c r="J2" s="34"/>
    </row>
    <row r="3" spans="3:10" ht="15.75" thickTop="1" x14ac:dyDescent="0.25">
      <c r="C3" t="s">
        <v>0</v>
      </c>
      <c r="D3" t="s">
        <v>1</v>
      </c>
      <c r="E3" t="s">
        <v>3</v>
      </c>
      <c r="F3" t="s">
        <v>4</v>
      </c>
      <c r="H3" s="13" t="s">
        <v>7</v>
      </c>
      <c r="I3" s="13" t="s">
        <v>12</v>
      </c>
      <c r="J3" s="13" t="s">
        <v>4</v>
      </c>
    </row>
    <row r="4" spans="3:10" x14ac:dyDescent="0.25">
      <c r="C4" s="12">
        <v>6962181067</v>
      </c>
      <c r="D4" s="12">
        <v>24.389999389648398</v>
      </c>
      <c r="E4" s="12" t="s">
        <v>8</v>
      </c>
      <c r="F4" s="12" t="s">
        <v>9</v>
      </c>
      <c r="H4" s="12">
        <v>2022484408</v>
      </c>
      <c r="I4" s="12">
        <v>203</v>
      </c>
      <c r="J4" s="12" t="b">
        <v>1</v>
      </c>
    </row>
    <row r="5" spans="3:10" x14ac:dyDescent="0.25">
      <c r="C5" s="12">
        <v>2873212765</v>
      </c>
      <c r="D5" s="12">
        <v>21.690000534057599</v>
      </c>
      <c r="E5" s="12" t="s">
        <v>8</v>
      </c>
      <c r="F5" s="12" t="s">
        <v>9</v>
      </c>
      <c r="H5" s="12">
        <v>2347167796</v>
      </c>
      <c r="I5" s="12">
        <v>195</v>
      </c>
      <c r="J5" s="12" t="b">
        <v>1</v>
      </c>
    </row>
    <row r="6" spans="3:10" ht="15" customHeight="1" x14ac:dyDescent="0.25">
      <c r="C6" s="12">
        <v>8877689391</v>
      </c>
      <c r="D6" s="12">
        <v>25.680000305175799</v>
      </c>
      <c r="E6" s="12" t="s">
        <v>10</v>
      </c>
      <c r="F6" s="12" t="b">
        <v>1</v>
      </c>
      <c r="H6" s="12">
        <v>4020332650</v>
      </c>
      <c r="I6" s="12">
        <v>191</v>
      </c>
      <c r="J6" s="12" t="b">
        <v>1</v>
      </c>
    </row>
    <row r="7" spans="3:10" ht="15" customHeight="1" x14ac:dyDescent="0.25">
      <c r="C7" s="12">
        <v>4558609924</v>
      </c>
      <c r="D7" s="12">
        <v>27.459999084472699</v>
      </c>
      <c r="E7" s="12" t="s">
        <v>10</v>
      </c>
      <c r="F7" s="12" t="b">
        <v>1</v>
      </c>
      <c r="H7" s="12">
        <v>4558609924</v>
      </c>
      <c r="I7" s="12">
        <v>199</v>
      </c>
      <c r="J7" s="12" t="b">
        <v>1</v>
      </c>
    </row>
    <row r="8" spans="3:10" x14ac:dyDescent="0.25">
      <c r="C8" s="12">
        <v>4319703577</v>
      </c>
      <c r="D8" s="12">
        <v>27.450000762939499</v>
      </c>
      <c r="E8" s="12" t="s">
        <v>10</v>
      </c>
      <c r="F8" s="12" t="b">
        <v>1</v>
      </c>
      <c r="H8" s="12">
        <v>6117666160</v>
      </c>
      <c r="I8" s="12">
        <v>189</v>
      </c>
      <c r="J8" s="12" t="b">
        <v>1</v>
      </c>
    </row>
    <row r="9" spans="3:10" x14ac:dyDescent="0.25">
      <c r="C9" s="12">
        <v>1503960366</v>
      </c>
      <c r="D9" s="12">
        <v>22.649999618530298</v>
      </c>
      <c r="E9" s="12" t="s">
        <v>8</v>
      </c>
      <c r="F9" s="12" t="s">
        <v>9</v>
      </c>
    </row>
    <row r="10" spans="3:10" x14ac:dyDescent="0.25">
      <c r="C10" s="12">
        <v>5577150313</v>
      </c>
      <c r="D10" s="12">
        <v>28</v>
      </c>
      <c r="E10" s="12" t="s">
        <v>10</v>
      </c>
      <c r="F10" s="12" t="b">
        <v>1</v>
      </c>
    </row>
    <row r="11" spans="3:10" ht="15" customHeight="1" x14ac:dyDescent="0.25">
      <c r="C11" s="12">
        <v>1927972279</v>
      </c>
      <c r="D11" s="12">
        <v>47.540000915527301</v>
      </c>
      <c r="E11" s="12" t="s">
        <v>11</v>
      </c>
      <c r="F11" s="12" t="b">
        <v>1</v>
      </c>
    </row>
    <row r="14" spans="3:10" ht="20.25" thickBot="1" x14ac:dyDescent="0.35">
      <c r="C14" s="33" t="s">
        <v>15</v>
      </c>
      <c r="D14" s="33"/>
      <c r="E14" s="33"/>
    </row>
    <row r="15" spans="3:10" ht="16.5" thickTop="1" thickBot="1" x14ac:dyDescent="0.3">
      <c r="C15" s="14" t="s">
        <v>7</v>
      </c>
      <c r="D15" s="14" t="s">
        <v>16</v>
      </c>
      <c r="E15" s="14" t="s">
        <v>17</v>
      </c>
    </row>
    <row r="16" spans="3:10" ht="15.75" thickTop="1" x14ac:dyDescent="0.25">
      <c r="C16" s="15">
        <v>8877689391</v>
      </c>
      <c r="D16" s="16" t="str">
        <f>_xlfn.XLOOKUP(C16,C6:C11,E6:E11,)</f>
        <v>Overweight</v>
      </c>
      <c r="E16" s="16" t="str">
        <f>IF(D16="Overweight","BMI",IF(D16="Obesity","BMI","Heart_Rate"))</f>
        <v>BMI</v>
      </c>
    </row>
    <row r="17" spans="2:16" x14ac:dyDescent="0.25">
      <c r="C17" s="15">
        <v>4558609924</v>
      </c>
      <c r="D17" s="16" t="str">
        <f>_xlfn.XLOOKUP(C17,C7:C13,E7:E13,)</f>
        <v>Overweight</v>
      </c>
      <c r="E17" s="16" t="str">
        <f>IF(D17="Overweight","BMI",IF(D17="Obesity","BMI","Heart_Rate"))</f>
        <v>BMI</v>
      </c>
    </row>
    <row r="18" spans="2:16" x14ac:dyDescent="0.25">
      <c r="C18" s="15">
        <v>4319703577</v>
      </c>
      <c r="D18" s="16" t="str">
        <f>_xlfn.XLOOKUP(C18,C8:C13,E8:E13,)</f>
        <v>Overweight</v>
      </c>
      <c r="E18" s="16" t="str">
        <f t="shared" ref="E18:E25" si="0">IF(D18="Overweight","BMI",IF(D18="Obesity","BMI","Heart_Rate"))</f>
        <v>BMI</v>
      </c>
    </row>
    <row r="19" spans="2:16" x14ac:dyDescent="0.25">
      <c r="C19" s="15">
        <v>5577150313</v>
      </c>
      <c r="D19" s="16" t="str">
        <f>_xlfn.XLOOKUP(C19,C9:C13,E9:E13,)</f>
        <v>Overweight</v>
      </c>
      <c r="E19" s="16" t="str">
        <f t="shared" si="0"/>
        <v>BMI</v>
      </c>
    </row>
    <row r="20" spans="2:16" x14ac:dyDescent="0.25">
      <c r="C20" s="15">
        <v>1927972279</v>
      </c>
      <c r="D20" s="16" t="str">
        <f>_xlfn.XLOOKUP(C20,C10:C13,E10:E13,)</f>
        <v>Obesity</v>
      </c>
      <c r="E20" s="16" t="str">
        <f t="shared" si="0"/>
        <v>BMI</v>
      </c>
    </row>
    <row r="21" spans="2:16" x14ac:dyDescent="0.25">
      <c r="C21" s="16">
        <v>2022484408</v>
      </c>
      <c r="D21" s="17">
        <f>_xlfn.XLOOKUP(C21,Table4[ID],Table4[Heart_Rate ],)</f>
        <v>203</v>
      </c>
      <c r="E21" s="16" t="str">
        <f t="shared" si="0"/>
        <v>Heart_Rate</v>
      </c>
    </row>
    <row r="22" spans="2:16" x14ac:dyDescent="0.25">
      <c r="C22" s="16">
        <v>2347167796</v>
      </c>
      <c r="D22" s="17">
        <f>_xlfn.XLOOKUP(C22,Table4[ID],Table4[Heart_Rate ],)</f>
        <v>195</v>
      </c>
      <c r="E22" s="16" t="str">
        <f t="shared" si="0"/>
        <v>Heart_Rate</v>
      </c>
    </row>
    <row r="23" spans="2:16" x14ac:dyDescent="0.25">
      <c r="C23" s="16">
        <v>4020332650</v>
      </c>
      <c r="D23" s="17">
        <f>_xlfn.XLOOKUP(C23,Table4[ID],Table4[Heart_Rate ],)</f>
        <v>191</v>
      </c>
      <c r="E23" s="16" t="str">
        <f t="shared" si="0"/>
        <v>Heart_Rate</v>
      </c>
    </row>
    <row r="24" spans="2:16" x14ac:dyDescent="0.25">
      <c r="C24" s="16">
        <v>4558609924</v>
      </c>
      <c r="D24" s="17">
        <f>_xlfn.XLOOKUP(C24,Table4[ID],Table4[Heart_Rate ],)</f>
        <v>199</v>
      </c>
      <c r="E24" s="16" t="str">
        <f t="shared" si="0"/>
        <v>Heart_Rate</v>
      </c>
    </row>
    <row r="25" spans="2:16" x14ac:dyDescent="0.25">
      <c r="C25" s="18">
        <v>6117666160</v>
      </c>
      <c r="D25" s="19">
        <f>_xlfn.XLOOKUP(C25,Table4[ID],Table4[Heart_Rate ],)</f>
        <v>189</v>
      </c>
      <c r="E25" s="18" t="str">
        <f t="shared" si="0"/>
        <v>Heart_Rate</v>
      </c>
    </row>
    <row r="28" spans="2:16" ht="15.75" thickBot="1" x14ac:dyDescent="0.3"/>
    <row r="29" spans="2:16" ht="16.5" thickTop="1" thickBot="1" x14ac:dyDescent="0.3">
      <c r="B29" s="10" t="s">
        <v>18</v>
      </c>
      <c r="C29" s="35" t="s">
        <v>19</v>
      </c>
      <c r="D29" s="36"/>
      <c r="E29" s="36"/>
      <c r="F29" s="36"/>
      <c r="G29" s="37"/>
      <c r="H29" s="35" t="s">
        <v>20</v>
      </c>
      <c r="I29" s="36"/>
      <c r="J29" s="36"/>
      <c r="K29" s="36"/>
      <c r="L29" s="36"/>
      <c r="M29" s="36"/>
      <c r="N29" s="36"/>
      <c r="O29" s="36"/>
      <c r="P29" s="37"/>
    </row>
    <row r="30" spans="2:16" ht="44.25" customHeight="1" thickTop="1" thickBot="1" x14ac:dyDescent="0.3">
      <c r="B30" s="11" t="s">
        <v>1</v>
      </c>
      <c r="C30" s="21" t="s">
        <v>22</v>
      </c>
      <c r="D30" s="22"/>
      <c r="E30" s="22"/>
      <c r="F30" s="22"/>
      <c r="G30" s="23"/>
      <c r="H30" s="24" t="s">
        <v>25</v>
      </c>
      <c r="I30" s="25"/>
      <c r="J30" s="25"/>
      <c r="K30" s="25"/>
      <c r="L30" s="25"/>
      <c r="M30" s="25"/>
      <c r="N30" s="25"/>
      <c r="O30" s="25"/>
      <c r="P30" s="26"/>
    </row>
    <row r="31" spans="2:16" ht="18" thickBot="1" x14ac:dyDescent="0.3">
      <c r="B31" s="20" t="s">
        <v>21</v>
      </c>
      <c r="C31" s="27" t="s">
        <v>23</v>
      </c>
      <c r="D31" s="28"/>
      <c r="E31" s="28"/>
      <c r="F31" s="28"/>
      <c r="G31" s="29"/>
      <c r="H31" s="27" t="s">
        <v>24</v>
      </c>
      <c r="I31" s="28"/>
      <c r="J31" s="28"/>
      <c r="K31" s="28"/>
      <c r="L31" s="28"/>
      <c r="M31" s="28"/>
      <c r="N31" s="28"/>
      <c r="O31" s="28"/>
      <c r="P31" s="29"/>
    </row>
  </sheetData>
  <mergeCells count="9">
    <mergeCell ref="C30:G30"/>
    <mergeCell ref="H30:P30"/>
    <mergeCell ref="C31:G31"/>
    <mergeCell ref="H31:P31"/>
    <mergeCell ref="C2:F2"/>
    <mergeCell ref="C14:E14"/>
    <mergeCell ref="H2:J2"/>
    <mergeCell ref="C29:G29"/>
    <mergeCell ref="H29:P29"/>
  </mergeCell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7C3A2-E809-47A4-AE46-8F0E923CCB38}">
  <sheetPr>
    <tabColor theme="3"/>
  </sheetPr>
  <dimension ref="A1:K68"/>
  <sheetViews>
    <sheetView workbookViewId="0">
      <selection activeCell="G14" sqref="G14"/>
    </sheetView>
  </sheetViews>
  <sheetFormatPr defaultRowHeight="15" x14ac:dyDescent="0.25"/>
  <cols>
    <col min="1" max="1" width="11" bestFit="1" customWidth="1"/>
    <col min="2" max="2" width="12" bestFit="1" customWidth="1"/>
    <col min="3" max="3" width="14.85546875" bestFit="1" customWidth="1"/>
    <col min="7" max="7" width="13" customWidth="1"/>
    <col min="8" max="8" width="9.140625" customWidth="1"/>
    <col min="9" max="9" width="13.7109375" customWidth="1"/>
    <col min="10" max="10" width="22.7109375" customWidth="1"/>
  </cols>
  <sheetData>
    <row r="1" spans="1:11" x14ac:dyDescent="0.25">
      <c r="A1" t="s">
        <v>0</v>
      </c>
      <c r="B1" t="s">
        <v>1</v>
      </c>
      <c r="C1" t="s">
        <v>2</v>
      </c>
      <c r="G1" s="3" t="s">
        <v>0</v>
      </c>
      <c r="H1" s="3" t="s">
        <v>1</v>
      </c>
      <c r="I1" s="3" t="s">
        <v>3</v>
      </c>
      <c r="J1" s="3" t="s">
        <v>4</v>
      </c>
      <c r="K1" s="4"/>
    </row>
    <row r="2" spans="1:11" x14ac:dyDescent="0.25">
      <c r="A2">
        <v>6962181067</v>
      </c>
      <c r="B2">
        <v>24.170000076293899</v>
      </c>
      <c r="C2" s="1">
        <v>42502.999988425923</v>
      </c>
      <c r="G2" s="5" cm="1">
        <f t="array" ref="G2:G9">_xlfn.UNIQUE(Table_weightLogInfo_merged[Id])</f>
        <v>6962181067</v>
      </c>
      <c r="H2" s="2">
        <f>_xlfn.MAXIFS(Table_weightLogInfo_merged[BMI],Table_weightLogInfo_merged[Id],G2)</f>
        <v>24.389999389648398</v>
      </c>
      <c r="I2" s="2" t="str">
        <f>IF(H2&gt;=18.5, IF(H2&lt;25, "Healthy", IF(H2&lt;30, "Overweight", "Obesity")), "")</f>
        <v>Healthy</v>
      </c>
      <c r="J2" s="2" t="str">
        <f>IF(I2="Healthy","FALSE","True")</f>
        <v>FALSE</v>
      </c>
    </row>
    <row r="3" spans="1:11" x14ac:dyDescent="0.25">
      <c r="A3">
        <v>2873212765</v>
      </c>
      <c r="B3">
        <v>21.690000534057599</v>
      </c>
      <c r="C3" s="1">
        <v>42502.999988425923</v>
      </c>
      <c r="G3" s="5">
        <v>2873212765</v>
      </c>
      <c r="H3" s="2">
        <f>_xlfn.MAXIFS(Table_weightLogInfo_merged[BMI],Table_weightLogInfo_merged[Id],G3)</f>
        <v>21.690000534057599</v>
      </c>
      <c r="I3" s="2" t="str">
        <f t="shared" ref="I3:I9" si="0">IF(H3&gt;=18.5, IF(H3&lt;25, "Healthy", IF(H3&lt;30, "Overweight", "Obesity")), "")</f>
        <v>Healthy</v>
      </c>
      <c r="J3" s="2" t="str">
        <f t="shared" ref="J3:J8" si="1">IF(I3="Healthy","FALSE","True")</f>
        <v>FALSE</v>
      </c>
    </row>
    <row r="4" spans="1:11" x14ac:dyDescent="0.25">
      <c r="A4">
        <v>8877689391</v>
      </c>
      <c r="B4">
        <v>25.139999389648398</v>
      </c>
      <c r="C4" s="1">
        <v>42502.279780092591</v>
      </c>
      <c r="G4" s="5">
        <v>8877689391</v>
      </c>
      <c r="H4" s="2">
        <f>_xlfn.MAXIFS(Table_weightLogInfo_merged[BMI],Table_weightLogInfo_merged[Id],G4)</f>
        <v>25.680000305175799</v>
      </c>
      <c r="I4" s="2" t="str">
        <f t="shared" si="0"/>
        <v>Overweight</v>
      </c>
      <c r="J4" s="2" t="str">
        <f>IF(I4="Healthy","FALSE","True")</f>
        <v>True</v>
      </c>
    </row>
    <row r="5" spans="1:11" x14ac:dyDescent="0.25">
      <c r="A5">
        <v>6962181067</v>
      </c>
      <c r="B5">
        <v>24.170000076293899</v>
      </c>
      <c r="C5" s="1">
        <v>42501.999988425923</v>
      </c>
      <c r="G5" s="5">
        <v>4558609924</v>
      </c>
      <c r="H5" s="2">
        <f>_xlfn.MAXIFS(Table_weightLogInfo_merged[BMI],Table_weightLogInfo_merged[Id],G5)</f>
        <v>27.459999084472699</v>
      </c>
      <c r="I5" s="2" t="str">
        <f t="shared" si="0"/>
        <v>Overweight</v>
      </c>
      <c r="J5" s="2" t="str">
        <f t="shared" si="1"/>
        <v>True</v>
      </c>
    </row>
    <row r="6" spans="1:11" x14ac:dyDescent="0.25">
      <c r="A6">
        <v>8877689391</v>
      </c>
      <c r="B6">
        <v>25.559999465942401</v>
      </c>
      <c r="C6" s="1">
        <v>42501.285960648151</v>
      </c>
      <c r="G6" s="5">
        <v>4319703577</v>
      </c>
      <c r="H6" s="2">
        <f>_xlfn.MAXIFS(Table_weightLogInfo_merged[BMI],Table_weightLogInfo_merged[Id],G6)</f>
        <v>27.450000762939499</v>
      </c>
      <c r="I6" s="2" t="str">
        <f t="shared" si="0"/>
        <v>Overweight</v>
      </c>
      <c r="J6" s="2" t="str">
        <f t="shared" si="1"/>
        <v>True</v>
      </c>
    </row>
    <row r="7" spans="1:11" x14ac:dyDescent="0.25">
      <c r="A7">
        <v>6962181067</v>
      </c>
      <c r="B7">
        <v>24.2399997711182</v>
      </c>
      <c r="C7" s="1">
        <v>42500.999988425923</v>
      </c>
      <c r="G7" s="5">
        <v>1503960366</v>
      </c>
      <c r="H7" s="2">
        <f>_xlfn.MAXIFS(Table_weightLogInfo_merged[BMI],Table_weightLogInfo_merged[Id],G7)</f>
        <v>22.649999618530298</v>
      </c>
      <c r="I7" s="2" t="str">
        <f t="shared" si="0"/>
        <v>Healthy</v>
      </c>
      <c r="J7" s="2" t="str">
        <f t="shared" si="1"/>
        <v>FALSE</v>
      </c>
    </row>
    <row r="8" spans="1:11" x14ac:dyDescent="0.25">
      <c r="A8">
        <v>4558609924</v>
      </c>
      <c r="B8">
        <v>27</v>
      </c>
      <c r="C8" s="1">
        <v>42499.999988425923</v>
      </c>
      <c r="G8" s="5">
        <v>5577150313</v>
      </c>
      <c r="H8" s="2">
        <f>_xlfn.MAXIFS(Table_weightLogInfo_merged[BMI],Table_weightLogInfo_merged[Id],G8)</f>
        <v>28</v>
      </c>
      <c r="I8" s="2" t="str">
        <f t="shared" si="0"/>
        <v>Overweight</v>
      </c>
      <c r="J8" s="2" t="str">
        <f t="shared" si="1"/>
        <v>True</v>
      </c>
    </row>
    <row r="9" spans="1:11" x14ac:dyDescent="0.25">
      <c r="A9">
        <v>6962181067</v>
      </c>
      <c r="B9">
        <v>24.350000381469702</v>
      </c>
      <c r="C9" s="1">
        <v>42499.999988425923</v>
      </c>
      <c r="G9" s="5">
        <v>1927972279</v>
      </c>
      <c r="H9" s="2">
        <f>_xlfn.MAXIFS(Table_weightLogInfo_merged[BMI],Table_weightLogInfo_merged[Id],G9)</f>
        <v>47.540000915527301</v>
      </c>
      <c r="I9" s="2" t="str">
        <f t="shared" si="0"/>
        <v>Obesity</v>
      </c>
      <c r="J9" s="2" t="str">
        <f>IF(I9="Healthy","FALSE","True")</f>
        <v>True</v>
      </c>
    </row>
    <row r="10" spans="1:11" x14ac:dyDescent="0.25">
      <c r="A10">
        <v>8877689391</v>
      </c>
      <c r="B10">
        <v>25.610000610351602</v>
      </c>
      <c r="C10" s="1">
        <v>42499.277592592596</v>
      </c>
    </row>
    <row r="11" spans="1:11" x14ac:dyDescent="0.25">
      <c r="A11">
        <v>6962181067</v>
      </c>
      <c r="B11">
        <v>23.889999389648398</v>
      </c>
      <c r="C11" s="1">
        <v>42498.999988425923</v>
      </c>
    </row>
    <row r="12" spans="1:11" x14ac:dyDescent="0.25">
      <c r="A12">
        <v>8877689391</v>
      </c>
      <c r="B12">
        <v>25.559999465942401</v>
      </c>
      <c r="C12" s="1">
        <v>42498.31658564815</v>
      </c>
    </row>
    <row r="13" spans="1:11" x14ac:dyDescent="0.25">
      <c r="A13">
        <v>6962181067</v>
      </c>
      <c r="B13">
        <v>23.889999389648398</v>
      </c>
      <c r="C13" s="1">
        <v>42497.999988425923</v>
      </c>
    </row>
    <row r="14" spans="1:11" x14ac:dyDescent="0.25">
      <c r="A14">
        <v>6962181067</v>
      </c>
      <c r="B14">
        <v>24</v>
      </c>
      <c r="C14" s="1">
        <v>42496.999988425923</v>
      </c>
    </row>
    <row r="15" spans="1:11" x14ac:dyDescent="0.25">
      <c r="A15">
        <v>8877689391</v>
      </c>
      <c r="B15">
        <v>25.440000534057599</v>
      </c>
      <c r="C15" s="1">
        <v>42496.280266203707</v>
      </c>
    </row>
    <row r="16" spans="1:11" x14ac:dyDescent="0.25">
      <c r="A16">
        <v>6962181067</v>
      </c>
      <c r="B16">
        <v>23.930000305175799</v>
      </c>
      <c r="C16" s="1">
        <v>42495.999988425923</v>
      </c>
    </row>
    <row r="17" spans="1:3" x14ac:dyDescent="0.25">
      <c r="A17">
        <v>6962181067</v>
      </c>
      <c r="B17">
        <v>23.850000381469702</v>
      </c>
      <c r="C17" s="1">
        <v>42494.999988425923</v>
      </c>
    </row>
    <row r="18" spans="1:3" x14ac:dyDescent="0.25">
      <c r="A18">
        <v>4319703577</v>
      </c>
      <c r="B18">
        <v>27.379999160766602</v>
      </c>
      <c r="C18" s="1">
        <v>42494.999988425923</v>
      </c>
    </row>
    <row r="19" spans="1:3" x14ac:dyDescent="0.25">
      <c r="A19">
        <v>8877689391</v>
      </c>
      <c r="B19">
        <v>25.2600002288818</v>
      </c>
      <c r="C19" s="1">
        <v>42494.283587962964</v>
      </c>
    </row>
    <row r="20" spans="1:3" x14ac:dyDescent="0.25">
      <c r="A20">
        <v>6962181067</v>
      </c>
      <c r="B20">
        <v>23.819999694824201</v>
      </c>
      <c r="C20" s="1">
        <v>42493.999988425923</v>
      </c>
    </row>
    <row r="21" spans="1:3" x14ac:dyDescent="0.25">
      <c r="A21">
        <v>1503960366</v>
      </c>
      <c r="B21">
        <v>22.649999618530298</v>
      </c>
      <c r="C21" s="1">
        <v>42493.999988425923</v>
      </c>
    </row>
    <row r="22" spans="1:3" x14ac:dyDescent="0.25">
      <c r="A22">
        <v>8877689391</v>
      </c>
      <c r="B22">
        <v>25.409999847412099</v>
      </c>
      <c r="C22" s="1">
        <v>42493.284502314818</v>
      </c>
    </row>
    <row r="23" spans="1:3" x14ac:dyDescent="0.25">
      <c r="A23">
        <v>4558609924</v>
      </c>
      <c r="B23">
        <v>27.040000915527301</v>
      </c>
      <c r="C23" s="1">
        <v>42492.999988425923</v>
      </c>
    </row>
    <row r="24" spans="1:3" x14ac:dyDescent="0.25">
      <c r="A24">
        <v>6962181067</v>
      </c>
      <c r="B24">
        <v>24</v>
      </c>
      <c r="C24" s="1">
        <v>42492.999988425923</v>
      </c>
    </row>
    <row r="25" spans="1:3" x14ac:dyDescent="0.25">
      <c r="A25">
        <v>1503960366</v>
      </c>
      <c r="B25">
        <v>22.649999618530298</v>
      </c>
      <c r="C25" s="1">
        <v>42492.999988425923</v>
      </c>
    </row>
    <row r="26" spans="1:3" x14ac:dyDescent="0.25">
      <c r="A26">
        <v>6962181067</v>
      </c>
      <c r="B26">
        <v>24.100000381469702</v>
      </c>
      <c r="C26" s="1">
        <v>42491.999988425923</v>
      </c>
    </row>
    <row r="27" spans="1:3" x14ac:dyDescent="0.25">
      <c r="A27">
        <v>4558609924</v>
      </c>
      <c r="B27">
        <v>27.319999694824201</v>
      </c>
      <c r="C27" s="1">
        <v>42491.999988425923</v>
      </c>
    </row>
    <row r="28" spans="1:3" x14ac:dyDescent="0.25">
      <c r="A28">
        <v>8877689391</v>
      </c>
      <c r="B28">
        <v>25.530000686645501</v>
      </c>
      <c r="C28" s="1">
        <v>42491.366539351853</v>
      </c>
    </row>
    <row r="29" spans="1:3" x14ac:dyDescent="0.25">
      <c r="A29">
        <v>6962181067</v>
      </c>
      <c r="B29">
        <v>23.819999694824201</v>
      </c>
      <c r="C29" s="1">
        <v>42490.999988425923</v>
      </c>
    </row>
    <row r="30" spans="1:3" x14ac:dyDescent="0.25">
      <c r="A30">
        <v>8877689391</v>
      </c>
      <c r="B30">
        <v>25.590000152587901</v>
      </c>
      <c r="C30" s="1">
        <v>42490.325729166667</v>
      </c>
    </row>
    <row r="31" spans="1:3" x14ac:dyDescent="0.25">
      <c r="A31">
        <v>6962181067</v>
      </c>
      <c r="B31">
        <v>23.959999084472699</v>
      </c>
      <c r="C31" s="1">
        <v>42489.999988425923</v>
      </c>
    </row>
    <row r="32" spans="1:3" x14ac:dyDescent="0.25">
      <c r="A32">
        <v>8877689391</v>
      </c>
      <c r="B32">
        <v>25.409999847412099</v>
      </c>
      <c r="C32" s="1">
        <v>42489.28466435185</v>
      </c>
    </row>
    <row r="33" spans="1:3" x14ac:dyDescent="0.25">
      <c r="A33">
        <v>6962181067</v>
      </c>
      <c r="B33">
        <v>23.889999389648398</v>
      </c>
      <c r="C33" s="1">
        <v>42488.999988425923</v>
      </c>
    </row>
    <row r="34" spans="1:3" x14ac:dyDescent="0.25">
      <c r="A34">
        <v>8877689391</v>
      </c>
      <c r="B34">
        <v>25.4899997711182</v>
      </c>
      <c r="C34" s="1">
        <v>42488.284756944442</v>
      </c>
    </row>
    <row r="35" spans="1:3" x14ac:dyDescent="0.25">
      <c r="A35">
        <v>6962181067</v>
      </c>
      <c r="B35">
        <v>23.889999389648398</v>
      </c>
      <c r="C35" s="1">
        <v>42487.999988425923</v>
      </c>
    </row>
    <row r="36" spans="1:3" x14ac:dyDescent="0.25">
      <c r="A36">
        <v>8877689391</v>
      </c>
      <c r="B36">
        <v>25.559999465942401</v>
      </c>
      <c r="C36" s="1">
        <v>42487.285474537035</v>
      </c>
    </row>
    <row r="37" spans="1:3" x14ac:dyDescent="0.25">
      <c r="A37">
        <v>8877689391</v>
      </c>
      <c r="B37">
        <v>25.4899997711182</v>
      </c>
      <c r="C37" s="1">
        <v>42486.285034722219</v>
      </c>
    </row>
    <row r="38" spans="1:3" x14ac:dyDescent="0.25">
      <c r="A38">
        <v>4558609924</v>
      </c>
      <c r="B38">
        <v>27.459999084472699</v>
      </c>
      <c r="C38" s="1">
        <v>42485.999988425923</v>
      </c>
    </row>
    <row r="39" spans="1:3" x14ac:dyDescent="0.25">
      <c r="A39">
        <v>6962181067</v>
      </c>
      <c r="B39">
        <v>24.100000381469702</v>
      </c>
      <c r="C39" s="1">
        <v>42485.999988425923</v>
      </c>
    </row>
    <row r="40" spans="1:3" x14ac:dyDescent="0.25">
      <c r="A40">
        <v>8877689391</v>
      </c>
      <c r="B40">
        <v>25.559999465942401</v>
      </c>
      <c r="C40" s="1">
        <v>42485.277962962966</v>
      </c>
    </row>
    <row r="41" spans="1:3" x14ac:dyDescent="0.25">
      <c r="A41">
        <v>6962181067</v>
      </c>
      <c r="B41">
        <v>24</v>
      </c>
      <c r="C41" s="1">
        <v>42484.999988425923</v>
      </c>
    </row>
    <row r="42" spans="1:3" x14ac:dyDescent="0.25">
      <c r="A42">
        <v>8877689391</v>
      </c>
      <c r="B42">
        <v>25.590000152587901</v>
      </c>
      <c r="C42" s="1">
        <v>42484.318113425928</v>
      </c>
    </row>
    <row r="43" spans="1:3" x14ac:dyDescent="0.25">
      <c r="A43">
        <v>6962181067</v>
      </c>
      <c r="B43">
        <v>24</v>
      </c>
      <c r="C43" s="1">
        <v>42483.999988425923</v>
      </c>
    </row>
    <row r="44" spans="1:3" x14ac:dyDescent="0.25">
      <c r="A44">
        <v>8877689391</v>
      </c>
      <c r="B44">
        <v>25.590000152587901</v>
      </c>
      <c r="C44" s="1">
        <v>42483.307268518518</v>
      </c>
    </row>
    <row r="45" spans="1:3" x14ac:dyDescent="0.25">
      <c r="A45">
        <v>6962181067</v>
      </c>
      <c r="B45">
        <v>23.959999084472699</v>
      </c>
      <c r="C45" s="1">
        <v>42482.999988425923</v>
      </c>
    </row>
    <row r="46" spans="1:3" x14ac:dyDescent="0.25">
      <c r="A46">
        <v>2873212765</v>
      </c>
      <c r="B46">
        <v>21.450000762939499</v>
      </c>
      <c r="C46" s="1">
        <v>42481.999988425923</v>
      </c>
    </row>
    <row r="47" spans="1:3" x14ac:dyDescent="0.25">
      <c r="A47">
        <v>6962181067</v>
      </c>
      <c r="B47">
        <v>23.959999084472699</v>
      </c>
      <c r="C47" s="1">
        <v>42481.999988425923</v>
      </c>
    </row>
    <row r="48" spans="1:3" x14ac:dyDescent="0.25">
      <c r="A48">
        <v>8877689391</v>
      </c>
      <c r="B48">
        <v>25.290000915527301</v>
      </c>
      <c r="C48" s="1">
        <v>42481.285034722219</v>
      </c>
    </row>
    <row r="49" spans="1:3" x14ac:dyDescent="0.25">
      <c r="A49">
        <v>6962181067</v>
      </c>
      <c r="B49">
        <v>24.100000381469702</v>
      </c>
      <c r="C49" s="1">
        <v>42480.999988425923</v>
      </c>
    </row>
    <row r="50" spans="1:3" x14ac:dyDescent="0.25">
      <c r="A50">
        <v>8877689391</v>
      </c>
      <c r="B50">
        <v>25.409999847412099</v>
      </c>
      <c r="C50" s="1">
        <v>42480.281180555554</v>
      </c>
    </row>
    <row r="51" spans="1:3" x14ac:dyDescent="0.25">
      <c r="A51">
        <v>6962181067</v>
      </c>
      <c r="B51">
        <v>23.959999084472699</v>
      </c>
      <c r="C51" s="1">
        <v>42479.999988425923</v>
      </c>
    </row>
    <row r="52" spans="1:3" x14ac:dyDescent="0.25">
      <c r="A52">
        <v>8877689391</v>
      </c>
      <c r="B52">
        <v>25.530000686645501</v>
      </c>
      <c r="C52" s="1">
        <v>42479.277442129627</v>
      </c>
    </row>
    <row r="53" spans="1:3" x14ac:dyDescent="0.25">
      <c r="A53">
        <v>4558609924</v>
      </c>
      <c r="B53">
        <v>27.25</v>
      </c>
      <c r="C53" s="1">
        <v>42478.999988425923</v>
      </c>
    </row>
    <row r="54" spans="1:3" x14ac:dyDescent="0.25">
      <c r="A54">
        <v>6962181067</v>
      </c>
      <c r="B54">
        <v>23.889999389648398</v>
      </c>
      <c r="C54" s="1">
        <v>42478.999988425923</v>
      </c>
    </row>
    <row r="55" spans="1:3" x14ac:dyDescent="0.25">
      <c r="A55">
        <v>8877689391</v>
      </c>
      <c r="B55">
        <v>25.680000305175799</v>
      </c>
      <c r="C55" s="1">
        <v>42478.285578703704</v>
      </c>
    </row>
    <row r="56" spans="1:3" x14ac:dyDescent="0.25">
      <c r="A56">
        <v>4319703577</v>
      </c>
      <c r="B56">
        <v>27.450000762939499</v>
      </c>
      <c r="C56" s="1">
        <v>42477.999988425923</v>
      </c>
    </row>
    <row r="57" spans="1:3" x14ac:dyDescent="0.25">
      <c r="A57">
        <v>6962181067</v>
      </c>
      <c r="B57">
        <v>23.959999084472699</v>
      </c>
      <c r="C57" s="1">
        <v>42477.999988425923</v>
      </c>
    </row>
    <row r="58" spans="1:3" x14ac:dyDescent="0.25">
      <c r="A58">
        <v>5577150313</v>
      </c>
      <c r="B58">
        <v>28</v>
      </c>
      <c r="C58" s="1">
        <v>42477.387442129628</v>
      </c>
    </row>
    <row r="59" spans="1:3" x14ac:dyDescent="0.25">
      <c r="A59">
        <v>6962181067</v>
      </c>
      <c r="B59">
        <v>24.209999084472699</v>
      </c>
      <c r="C59" s="1">
        <v>42476.999988425923</v>
      </c>
    </row>
    <row r="60" spans="1:3" x14ac:dyDescent="0.25">
      <c r="A60">
        <v>8877689391</v>
      </c>
      <c r="B60">
        <v>25.590000152587901</v>
      </c>
      <c r="C60" s="1">
        <v>42476.569039351853</v>
      </c>
    </row>
    <row r="61" spans="1:3" x14ac:dyDescent="0.25">
      <c r="A61">
        <v>6962181067</v>
      </c>
      <c r="B61">
        <v>24</v>
      </c>
      <c r="C61" s="1">
        <v>42475.999988425923</v>
      </c>
    </row>
    <row r="62" spans="1:3" x14ac:dyDescent="0.25">
      <c r="A62">
        <v>6962181067</v>
      </c>
      <c r="B62">
        <v>24.100000381469702</v>
      </c>
      <c r="C62" s="1">
        <v>42474.999988425923</v>
      </c>
    </row>
    <row r="63" spans="1:3" x14ac:dyDescent="0.25">
      <c r="A63">
        <v>8877689391</v>
      </c>
      <c r="B63">
        <v>25.309999465942401</v>
      </c>
      <c r="C63" s="1">
        <v>42474.283831018518</v>
      </c>
    </row>
    <row r="64" spans="1:3" x14ac:dyDescent="0.25">
      <c r="A64">
        <v>6962181067</v>
      </c>
      <c r="B64">
        <v>24.2399997711182</v>
      </c>
      <c r="C64" s="1">
        <v>42473.999988425923</v>
      </c>
    </row>
    <row r="65" spans="1:3" x14ac:dyDescent="0.25">
      <c r="A65">
        <v>8877689391</v>
      </c>
      <c r="B65">
        <v>25.409999847412099</v>
      </c>
      <c r="C65" s="1">
        <v>42473.288194444445</v>
      </c>
    </row>
    <row r="66" spans="1:3" x14ac:dyDescent="0.25">
      <c r="A66">
        <v>1927972279</v>
      </c>
      <c r="B66">
        <v>47.540000915527301</v>
      </c>
      <c r="C66" s="1">
        <v>42473.047824074078</v>
      </c>
    </row>
    <row r="67" spans="1:3" x14ac:dyDescent="0.25">
      <c r="A67">
        <v>6962181067</v>
      </c>
      <c r="B67">
        <v>24.389999389648398</v>
      </c>
      <c r="C67" s="1">
        <v>42472.999988425923</v>
      </c>
    </row>
    <row r="68" spans="1:3" x14ac:dyDescent="0.25">
      <c r="A68">
        <v>8877689391</v>
      </c>
      <c r="B68">
        <v>25.680000305175799</v>
      </c>
      <c r="C68" s="1">
        <v>42472.282766203702</v>
      </c>
    </row>
  </sheetData>
  <conditionalFormatting sqref="H2:H9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{518D747E-F6A5-44DE-817F-881E2AEB80DD}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18D747E-F6A5-44DE-817F-881E2AEB80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EFFB-C014-43FE-ADA0-4CD6F87368E6}">
  <sheetPr>
    <tabColor theme="3"/>
  </sheetPr>
  <dimension ref="A1:I194"/>
  <sheetViews>
    <sheetView workbookViewId="0">
      <selection activeCell="I3" sqref="I3"/>
    </sheetView>
  </sheetViews>
  <sheetFormatPr defaultRowHeight="15" x14ac:dyDescent="0.25"/>
  <cols>
    <col min="1" max="1" width="11" bestFit="1" customWidth="1"/>
    <col min="2" max="2" width="14.85546875" bestFit="1" customWidth="1"/>
    <col min="3" max="3" width="8.42578125" bestFit="1" customWidth="1"/>
    <col min="7" max="7" width="11" bestFit="1" customWidth="1"/>
    <col min="8" max="8" width="12.7109375" customWidth="1"/>
    <col min="9" max="9" width="21" customWidth="1"/>
  </cols>
  <sheetData>
    <row r="1" spans="1:9" ht="15.75" thickBot="1" x14ac:dyDescent="0.3">
      <c r="A1" t="s">
        <v>0</v>
      </c>
      <c r="B1" t="s">
        <v>5</v>
      </c>
      <c r="C1" t="s">
        <v>6</v>
      </c>
      <c r="G1" s="7" t="s">
        <v>7</v>
      </c>
      <c r="H1" s="7" t="s">
        <v>12</v>
      </c>
      <c r="I1" s="7" t="s">
        <v>4</v>
      </c>
    </row>
    <row r="2" spans="1:9" x14ac:dyDescent="0.25">
      <c r="A2">
        <v>2022484408</v>
      </c>
      <c r="B2" s="1">
        <v>42475.400520833333</v>
      </c>
      <c r="C2">
        <v>189</v>
      </c>
      <c r="G2" s="8" cm="1">
        <f t="array" ref="G2:G6">_xlfn.UNIQUE(Table_heartrate_seconds_merged[Id])</f>
        <v>2022484408</v>
      </c>
      <c r="H2" s="6">
        <f>_xlfn.MAXIFS(Table_heartrate_seconds_merged[Value],Table_heartrate_seconds_merged[Id],G2)</f>
        <v>203</v>
      </c>
      <c r="I2" s="6" t="b">
        <f>IF(H2&gt;=185,TRUE,FALSE)</f>
        <v>1</v>
      </c>
    </row>
    <row r="3" spans="1:9" x14ac:dyDescent="0.25">
      <c r="A3">
        <v>2022484408</v>
      </c>
      <c r="B3" s="1">
        <v>42475.400578703702</v>
      </c>
      <c r="C3">
        <v>188</v>
      </c>
      <c r="G3" s="9">
        <v>2347167796</v>
      </c>
      <c r="H3" s="2">
        <f>_xlfn.MAXIFS(Table_heartrate_seconds_merged[Value],Table_heartrate_seconds_merged[Id],G3)</f>
        <v>195</v>
      </c>
      <c r="I3" s="2" t="b">
        <f t="shared" ref="I3:I6" si="0">IF(H3&gt;=185,TRUE,FALSE)</f>
        <v>1</v>
      </c>
    </row>
    <row r="4" spans="1:9" x14ac:dyDescent="0.25">
      <c r="A4">
        <v>2022484408</v>
      </c>
      <c r="B4" s="1">
        <v>42475.400636574072</v>
      </c>
      <c r="C4">
        <v>185</v>
      </c>
      <c r="G4" s="9">
        <v>4020332650</v>
      </c>
      <c r="H4" s="2">
        <f>_xlfn.MAXIFS(Table_heartrate_seconds_merged[Value],Table_heartrate_seconds_merged[Id],G4)</f>
        <v>191</v>
      </c>
      <c r="I4" s="2" t="b">
        <f t="shared" si="0"/>
        <v>1</v>
      </c>
    </row>
    <row r="5" spans="1:9" x14ac:dyDescent="0.25">
      <c r="A5">
        <v>2022484408</v>
      </c>
      <c r="B5" s="1">
        <v>42481.688425925924</v>
      </c>
      <c r="C5">
        <v>200</v>
      </c>
      <c r="G5" s="9">
        <v>4558609924</v>
      </c>
      <c r="H5" s="2">
        <f>_xlfn.MAXIFS(Table_heartrate_seconds_merged[Value],Table_heartrate_seconds_merged[Id],G5)</f>
        <v>199</v>
      </c>
      <c r="I5" s="2" t="b">
        <f t="shared" si="0"/>
        <v>1</v>
      </c>
    </row>
    <row r="6" spans="1:9" x14ac:dyDescent="0.25">
      <c r="A6">
        <v>2022484408</v>
      </c>
      <c r="B6" s="1">
        <v>42481.68854166667</v>
      </c>
      <c r="C6">
        <v>202</v>
      </c>
      <c r="G6" s="9">
        <v>6117666160</v>
      </c>
      <c r="H6" s="2">
        <f>_xlfn.MAXIFS(Table_heartrate_seconds_merged[Value],Table_heartrate_seconds_merged[Id],G6)</f>
        <v>189</v>
      </c>
      <c r="I6" s="2" t="b">
        <f t="shared" si="0"/>
        <v>1</v>
      </c>
    </row>
    <row r="7" spans="1:9" x14ac:dyDescent="0.25">
      <c r="A7">
        <v>2022484408</v>
      </c>
      <c r="B7" s="1">
        <v>42481.688657407409</v>
      </c>
      <c r="C7">
        <v>203</v>
      </c>
    </row>
    <row r="8" spans="1:9" x14ac:dyDescent="0.25">
      <c r="A8">
        <v>2022484408</v>
      </c>
      <c r="B8" s="1">
        <v>42481.688773148147</v>
      </c>
      <c r="C8">
        <v>202</v>
      </c>
    </row>
    <row r="9" spans="1:9" x14ac:dyDescent="0.25">
      <c r="A9">
        <v>2022484408</v>
      </c>
      <c r="B9" s="1">
        <v>42481.688888888886</v>
      </c>
      <c r="C9">
        <v>203</v>
      </c>
    </row>
    <row r="10" spans="1:9" x14ac:dyDescent="0.25">
      <c r="A10">
        <v>2022484408</v>
      </c>
      <c r="B10" s="1">
        <v>42481.689004629632</v>
      </c>
      <c r="C10">
        <v>203</v>
      </c>
    </row>
    <row r="11" spans="1:9" x14ac:dyDescent="0.25">
      <c r="A11">
        <v>2022484408</v>
      </c>
      <c r="B11" s="1">
        <v>42481.689120370371</v>
      </c>
      <c r="C11">
        <v>203</v>
      </c>
    </row>
    <row r="12" spans="1:9" x14ac:dyDescent="0.25">
      <c r="A12">
        <v>2022484408</v>
      </c>
      <c r="B12" s="1">
        <v>42481.689293981479</v>
      </c>
      <c r="C12">
        <v>203</v>
      </c>
    </row>
    <row r="13" spans="1:9" x14ac:dyDescent="0.25">
      <c r="A13">
        <v>2022484408</v>
      </c>
      <c r="B13" s="1">
        <v>42481.689351851855</v>
      </c>
      <c r="C13">
        <v>201</v>
      </c>
    </row>
    <row r="14" spans="1:9" x14ac:dyDescent="0.25">
      <c r="A14">
        <v>2022484408</v>
      </c>
      <c r="B14" s="1">
        <v>42481.689467592594</v>
      </c>
      <c r="C14">
        <v>200</v>
      </c>
    </row>
    <row r="15" spans="1:9" x14ac:dyDescent="0.25">
      <c r="A15">
        <v>2022484408</v>
      </c>
      <c r="B15" s="1">
        <v>42481.689641203702</v>
      </c>
      <c r="C15">
        <v>200</v>
      </c>
    </row>
    <row r="16" spans="1:9" x14ac:dyDescent="0.25">
      <c r="A16">
        <v>2022484408</v>
      </c>
      <c r="B16" s="1">
        <v>42481.689699074072</v>
      </c>
      <c r="C16">
        <v>199</v>
      </c>
    </row>
    <row r="17" spans="1:3" x14ac:dyDescent="0.25">
      <c r="A17">
        <v>2022484408</v>
      </c>
      <c r="B17" s="1">
        <v>42481.689872685187</v>
      </c>
      <c r="C17">
        <v>199</v>
      </c>
    </row>
    <row r="18" spans="1:3" x14ac:dyDescent="0.25">
      <c r="A18">
        <v>2022484408</v>
      </c>
      <c r="B18" s="1">
        <v>42481.690046296295</v>
      </c>
      <c r="C18">
        <v>199</v>
      </c>
    </row>
    <row r="19" spans="1:3" x14ac:dyDescent="0.25">
      <c r="A19">
        <v>2022484408</v>
      </c>
      <c r="B19" s="1">
        <v>42481.690162037034</v>
      </c>
      <c r="C19">
        <v>198</v>
      </c>
    </row>
    <row r="20" spans="1:3" x14ac:dyDescent="0.25">
      <c r="A20">
        <v>2022484408</v>
      </c>
      <c r="B20" s="1">
        <v>42481.69027777778</v>
      </c>
      <c r="C20">
        <v>197</v>
      </c>
    </row>
    <row r="21" spans="1:3" x14ac:dyDescent="0.25">
      <c r="A21">
        <v>2022484408</v>
      </c>
      <c r="B21" s="1">
        <v>42481.690451388888</v>
      </c>
      <c r="C21">
        <v>197</v>
      </c>
    </row>
    <row r="22" spans="1:3" x14ac:dyDescent="0.25">
      <c r="A22">
        <v>2022484408</v>
      </c>
      <c r="B22" s="1">
        <v>42481.690625000003</v>
      </c>
      <c r="C22">
        <v>197</v>
      </c>
    </row>
    <row r="23" spans="1:3" x14ac:dyDescent="0.25">
      <c r="A23">
        <v>2022484408</v>
      </c>
      <c r="B23" s="1">
        <v>42481.690798611111</v>
      </c>
      <c r="C23">
        <v>197</v>
      </c>
    </row>
    <row r="24" spans="1:3" x14ac:dyDescent="0.25">
      <c r="A24">
        <v>2022484408</v>
      </c>
      <c r="B24" s="1">
        <v>42481.690972222219</v>
      </c>
      <c r="C24">
        <v>195</v>
      </c>
    </row>
    <row r="25" spans="1:3" x14ac:dyDescent="0.25">
      <c r="A25">
        <v>2022484408</v>
      </c>
      <c r="B25" s="1">
        <v>42481.691145833334</v>
      </c>
      <c r="C25">
        <v>195</v>
      </c>
    </row>
    <row r="26" spans="1:3" x14ac:dyDescent="0.25">
      <c r="A26">
        <v>2022484408</v>
      </c>
      <c r="B26" s="1">
        <v>42481.691319444442</v>
      </c>
      <c r="C26">
        <v>194</v>
      </c>
    </row>
    <row r="27" spans="1:3" x14ac:dyDescent="0.25">
      <c r="A27">
        <v>2022484408</v>
      </c>
      <c r="B27" s="1">
        <v>42481.691493055558</v>
      </c>
      <c r="C27">
        <v>194</v>
      </c>
    </row>
    <row r="28" spans="1:3" x14ac:dyDescent="0.25">
      <c r="A28">
        <v>2022484408</v>
      </c>
      <c r="B28" s="1">
        <v>42481.691666666666</v>
      </c>
      <c r="C28">
        <v>193</v>
      </c>
    </row>
    <row r="29" spans="1:3" x14ac:dyDescent="0.25">
      <c r="A29">
        <v>2022484408</v>
      </c>
      <c r="B29" s="1">
        <v>42481.691782407404</v>
      </c>
      <c r="C29">
        <v>189</v>
      </c>
    </row>
    <row r="30" spans="1:3" x14ac:dyDescent="0.25">
      <c r="A30">
        <v>2022484408</v>
      </c>
      <c r="B30" s="1">
        <v>42481.69195601852</v>
      </c>
      <c r="C30">
        <v>189</v>
      </c>
    </row>
    <row r="31" spans="1:3" x14ac:dyDescent="0.25">
      <c r="A31">
        <v>2022484408</v>
      </c>
      <c r="B31" s="1">
        <v>42481.692013888889</v>
      </c>
      <c r="C31">
        <v>188</v>
      </c>
    </row>
    <row r="32" spans="1:3" x14ac:dyDescent="0.25">
      <c r="A32">
        <v>2022484408</v>
      </c>
      <c r="B32" s="1">
        <v>42481.692129629628</v>
      </c>
      <c r="C32">
        <v>185</v>
      </c>
    </row>
    <row r="33" spans="1:3" x14ac:dyDescent="0.25">
      <c r="A33">
        <v>2022484408</v>
      </c>
      <c r="B33" s="1">
        <v>42481.692245370374</v>
      </c>
      <c r="C33">
        <v>185</v>
      </c>
    </row>
    <row r="34" spans="1:3" x14ac:dyDescent="0.25">
      <c r="A34">
        <v>2022484408</v>
      </c>
      <c r="B34" s="1">
        <v>42481.692418981482</v>
      </c>
      <c r="C34">
        <v>185</v>
      </c>
    </row>
    <row r="35" spans="1:3" x14ac:dyDescent="0.25">
      <c r="A35">
        <v>2022484408</v>
      </c>
      <c r="B35" s="1">
        <v>42481.69259259259</v>
      </c>
      <c r="C35">
        <v>185</v>
      </c>
    </row>
    <row r="36" spans="1:3" x14ac:dyDescent="0.25">
      <c r="A36">
        <v>2022484408</v>
      </c>
      <c r="B36" s="1">
        <v>42481.692766203705</v>
      </c>
      <c r="C36">
        <v>185</v>
      </c>
    </row>
    <row r="37" spans="1:3" x14ac:dyDescent="0.25">
      <c r="A37">
        <v>2022484408</v>
      </c>
      <c r="B37" s="1">
        <v>42481.712268518517</v>
      </c>
      <c r="C37">
        <v>202</v>
      </c>
    </row>
    <row r="38" spans="1:3" x14ac:dyDescent="0.25">
      <c r="A38">
        <v>2022484408</v>
      </c>
      <c r="B38" s="1">
        <v>42481.712384259263</v>
      </c>
      <c r="C38">
        <v>203</v>
      </c>
    </row>
    <row r="39" spans="1:3" x14ac:dyDescent="0.25">
      <c r="A39">
        <v>2022484408</v>
      </c>
      <c r="B39" s="1">
        <v>42481.712557870371</v>
      </c>
      <c r="C39">
        <v>203</v>
      </c>
    </row>
    <row r="40" spans="1:3" x14ac:dyDescent="0.25">
      <c r="A40">
        <v>2022484408</v>
      </c>
      <c r="B40" s="1">
        <v>42481.712731481479</v>
      </c>
      <c r="C40">
        <v>203</v>
      </c>
    </row>
    <row r="41" spans="1:3" x14ac:dyDescent="0.25">
      <c r="A41">
        <v>2022484408</v>
      </c>
      <c r="B41" s="1">
        <v>42481.712847222225</v>
      </c>
      <c r="C41">
        <v>202</v>
      </c>
    </row>
    <row r="42" spans="1:3" x14ac:dyDescent="0.25">
      <c r="A42">
        <v>2022484408</v>
      </c>
      <c r="B42" s="1">
        <v>42481.712962962964</v>
      </c>
      <c r="C42">
        <v>200</v>
      </c>
    </row>
    <row r="43" spans="1:3" x14ac:dyDescent="0.25">
      <c r="A43">
        <v>2022484408</v>
      </c>
      <c r="B43" s="1">
        <v>42481.713078703702</v>
      </c>
      <c r="C43">
        <v>199</v>
      </c>
    </row>
    <row r="44" spans="1:3" x14ac:dyDescent="0.25">
      <c r="A44">
        <v>2022484408</v>
      </c>
      <c r="B44" s="1">
        <v>42481.713194444441</v>
      </c>
      <c r="C44">
        <v>197</v>
      </c>
    </row>
    <row r="45" spans="1:3" x14ac:dyDescent="0.25">
      <c r="A45">
        <v>2022484408</v>
      </c>
      <c r="B45" s="1">
        <v>42481.713310185187</v>
      </c>
      <c r="C45">
        <v>195</v>
      </c>
    </row>
    <row r="46" spans="1:3" x14ac:dyDescent="0.25">
      <c r="A46">
        <v>2022484408</v>
      </c>
      <c r="B46" s="1">
        <v>42481.713425925926</v>
      </c>
      <c r="C46">
        <v>192</v>
      </c>
    </row>
    <row r="47" spans="1:3" x14ac:dyDescent="0.25">
      <c r="A47">
        <v>2022484408</v>
      </c>
      <c r="B47" s="1">
        <v>42481.713599537034</v>
      </c>
      <c r="C47">
        <v>192</v>
      </c>
    </row>
    <row r="48" spans="1:3" x14ac:dyDescent="0.25">
      <c r="A48">
        <v>2022484408</v>
      </c>
      <c r="B48" s="1">
        <v>42481.713773148149</v>
      </c>
      <c r="C48">
        <v>189</v>
      </c>
    </row>
    <row r="49" spans="1:3" x14ac:dyDescent="0.25">
      <c r="A49">
        <v>2022484408</v>
      </c>
      <c r="B49" s="1">
        <v>42481.713946759257</v>
      </c>
      <c r="C49">
        <v>189</v>
      </c>
    </row>
    <row r="50" spans="1:3" x14ac:dyDescent="0.25">
      <c r="A50">
        <v>2022484408</v>
      </c>
      <c r="B50" s="1">
        <v>42481.714004629626</v>
      </c>
      <c r="C50">
        <v>188</v>
      </c>
    </row>
    <row r="51" spans="1:3" x14ac:dyDescent="0.25">
      <c r="A51">
        <v>2347167796</v>
      </c>
      <c r="B51" s="1">
        <v>42479.765983796293</v>
      </c>
      <c r="C51">
        <v>194</v>
      </c>
    </row>
    <row r="52" spans="1:3" x14ac:dyDescent="0.25">
      <c r="A52">
        <v>2347167796</v>
      </c>
      <c r="B52" s="1">
        <v>42479.766157407408</v>
      </c>
      <c r="C52">
        <v>195</v>
      </c>
    </row>
    <row r="53" spans="1:3" x14ac:dyDescent="0.25">
      <c r="A53">
        <v>2347167796</v>
      </c>
      <c r="B53" s="1">
        <v>42479.766215277778</v>
      </c>
      <c r="C53">
        <v>191</v>
      </c>
    </row>
    <row r="54" spans="1:3" x14ac:dyDescent="0.25">
      <c r="A54">
        <v>2347167796</v>
      </c>
      <c r="B54" s="1">
        <v>42479.766273148147</v>
      </c>
      <c r="C54">
        <v>189</v>
      </c>
    </row>
    <row r="55" spans="1:3" x14ac:dyDescent="0.25">
      <c r="A55">
        <v>2347167796</v>
      </c>
      <c r="B55" s="1">
        <v>42479.766331018516</v>
      </c>
      <c r="C55">
        <v>188</v>
      </c>
    </row>
    <row r="56" spans="1:3" x14ac:dyDescent="0.25">
      <c r="A56">
        <v>2347167796</v>
      </c>
      <c r="B56" s="1">
        <v>42479.766388888886</v>
      </c>
      <c r="C56">
        <v>187</v>
      </c>
    </row>
    <row r="57" spans="1:3" x14ac:dyDescent="0.25">
      <c r="A57">
        <v>4020332650</v>
      </c>
      <c r="B57" s="1">
        <v>42475.915324074071</v>
      </c>
      <c r="C57">
        <v>191</v>
      </c>
    </row>
    <row r="58" spans="1:3" x14ac:dyDescent="0.25">
      <c r="A58">
        <v>4020332650</v>
      </c>
      <c r="B58" s="1">
        <v>42475.915335648147</v>
      </c>
      <c r="C58">
        <v>191</v>
      </c>
    </row>
    <row r="59" spans="1:3" x14ac:dyDescent="0.25">
      <c r="A59">
        <v>4020332650</v>
      </c>
      <c r="B59" s="1">
        <v>42475.915370370371</v>
      </c>
      <c r="C59">
        <v>191</v>
      </c>
    </row>
    <row r="60" spans="1:3" x14ac:dyDescent="0.25">
      <c r="A60">
        <v>4020332650</v>
      </c>
      <c r="B60" s="1">
        <v>42475.915405092594</v>
      </c>
      <c r="C60">
        <v>191</v>
      </c>
    </row>
    <row r="61" spans="1:3" x14ac:dyDescent="0.25">
      <c r="A61">
        <v>4020332650</v>
      </c>
      <c r="B61" s="1">
        <v>42475.915439814817</v>
      </c>
      <c r="C61">
        <v>191</v>
      </c>
    </row>
    <row r="62" spans="1:3" x14ac:dyDescent="0.25">
      <c r="A62">
        <v>4020332650</v>
      </c>
      <c r="B62" s="1">
        <v>42475.91547453704</v>
      </c>
      <c r="C62">
        <v>191</v>
      </c>
    </row>
    <row r="63" spans="1:3" x14ac:dyDescent="0.25">
      <c r="A63">
        <v>4020332650</v>
      </c>
      <c r="B63" s="1">
        <v>42475.915509259263</v>
      </c>
      <c r="C63">
        <v>191</v>
      </c>
    </row>
    <row r="64" spans="1:3" x14ac:dyDescent="0.25">
      <c r="A64">
        <v>4020332650</v>
      </c>
      <c r="B64" s="1">
        <v>42475.915543981479</v>
      </c>
      <c r="C64">
        <v>191</v>
      </c>
    </row>
    <row r="65" spans="1:3" x14ac:dyDescent="0.25">
      <c r="A65">
        <v>4020332650</v>
      </c>
      <c r="B65" s="1">
        <v>42475.915578703702</v>
      </c>
      <c r="C65">
        <v>191</v>
      </c>
    </row>
    <row r="66" spans="1:3" x14ac:dyDescent="0.25">
      <c r="A66">
        <v>4020332650</v>
      </c>
      <c r="B66" s="1">
        <v>42475.915613425925</v>
      </c>
      <c r="C66">
        <v>191</v>
      </c>
    </row>
    <row r="67" spans="1:3" x14ac:dyDescent="0.25">
      <c r="A67">
        <v>4020332650</v>
      </c>
      <c r="B67" s="1">
        <v>42475.915648148148</v>
      </c>
      <c r="C67">
        <v>191</v>
      </c>
    </row>
    <row r="68" spans="1:3" x14ac:dyDescent="0.25">
      <c r="A68">
        <v>4020332650</v>
      </c>
      <c r="B68" s="1">
        <v>42475.915682870371</v>
      </c>
      <c r="C68">
        <v>191</v>
      </c>
    </row>
    <row r="69" spans="1:3" x14ac:dyDescent="0.25">
      <c r="A69">
        <v>4020332650</v>
      </c>
      <c r="B69" s="1">
        <v>42475.915717592594</v>
      </c>
      <c r="C69">
        <v>191</v>
      </c>
    </row>
    <row r="70" spans="1:3" x14ac:dyDescent="0.25">
      <c r="A70">
        <v>4020332650</v>
      </c>
      <c r="B70" s="1">
        <v>42475.915752314817</v>
      </c>
      <c r="C70">
        <v>191</v>
      </c>
    </row>
    <row r="71" spans="1:3" x14ac:dyDescent="0.25">
      <c r="A71">
        <v>4020332650</v>
      </c>
      <c r="B71" s="1">
        <v>42475.91578703704</v>
      </c>
      <c r="C71">
        <v>191</v>
      </c>
    </row>
    <row r="72" spans="1:3" x14ac:dyDescent="0.25">
      <c r="A72">
        <v>4020332650</v>
      </c>
      <c r="B72" s="1">
        <v>42475.915821759256</v>
      </c>
      <c r="C72">
        <v>191</v>
      </c>
    </row>
    <row r="73" spans="1:3" x14ac:dyDescent="0.25">
      <c r="A73">
        <v>4020332650</v>
      </c>
      <c r="B73" s="1">
        <v>42475.915856481479</v>
      </c>
      <c r="C73">
        <v>191</v>
      </c>
    </row>
    <row r="74" spans="1:3" x14ac:dyDescent="0.25">
      <c r="A74">
        <v>4020332650</v>
      </c>
      <c r="B74" s="1">
        <v>42475.915891203702</v>
      </c>
      <c r="C74">
        <v>191</v>
      </c>
    </row>
    <row r="75" spans="1:3" x14ac:dyDescent="0.25">
      <c r="A75">
        <v>4020332650</v>
      </c>
      <c r="B75" s="1">
        <v>42475.915925925925</v>
      </c>
      <c r="C75">
        <v>191</v>
      </c>
    </row>
    <row r="76" spans="1:3" x14ac:dyDescent="0.25">
      <c r="A76">
        <v>4020332650</v>
      </c>
      <c r="B76" s="1">
        <v>42475.915960648148</v>
      </c>
      <c r="C76">
        <v>191</v>
      </c>
    </row>
    <row r="77" spans="1:3" x14ac:dyDescent="0.25">
      <c r="A77">
        <v>4020332650</v>
      </c>
      <c r="B77" s="1">
        <v>42475.915995370371</v>
      </c>
      <c r="C77">
        <v>191</v>
      </c>
    </row>
    <row r="78" spans="1:3" x14ac:dyDescent="0.25">
      <c r="A78">
        <v>4020332650</v>
      </c>
      <c r="B78" s="1">
        <v>42475.916030092594</v>
      </c>
      <c r="C78">
        <v>191</v>
      </c>
    </row>
    <row r="79" spans="1:3" x14ac:dyDescent="0.25">
      <c r="A79">
        <v>4020332650</v>
      </c>
      <c r="B79" s="1">
        <v>42475.916064814817</v>
      </c>
      <c r="C79">
        <v>191</v>
      </c>
    </row>
    <row r="80" spans="1:3" x14ac:dyDescent="0.25">
      <c r="A80">
        <v>4020332650</v>
      </c>
      <c r="B80" s="1">
        <v>42475.91609953704</v>
      </c>
      <c r="C80">
        <v>191</v>
      </c>
    </row>
    <row r="81" spans="1:3" x14ac:dyDescent="0.25">
      <c r="A81">
        <v>4020332650</v>
      </c>
      <c r="B81" s="1">
        <v>42475.91611111111</v>
      </c>
      <c r="C81">
        <v>191</v>
      </c>
    </row>
    <row r="82" spans="1:3" x14ac:dyDescent="0.25">
      <c r="A82">
        <v>4020332650</v>
      </c>
      <c r="B82" s="1">
        <v>42475.916145833333</v>
      </c>
      <c r="C82">
        <v>191</v>
      </c>
    </row>
    <row r="83" spans="1:3" x14ac:dyDescent="0.25">
      <c r="A83">
        <v>4020332650</v>
      </c>
      <c r="B83" s="1">
        <v>42475.916180555556</v>
      </c>
      <c r="C83">
        <v>191</v>
      </c>
    </row>
    <row r="84" spans="1:3" x14ac:dyDescent="0.25">
      <c r="A84">
        <v>4020332650</v>
      </c>
      <c r="B84" s="1">
        <v>42475.916215277779</v>
      </c>
      <c r="C84">
        <v>191</v>
      </c>
    </row>
    <row r="85" spans="1:3" x14ac:dyDescent="0.25">
      <c r="A85">
        <v>4020332650</v>
      </c>
      <c r="B85" s="1">
        <v>42475.916250000002</v>
      </c>
      <c r="C85">
        <v>191</v>
      </c>
    </row>
    <row r="86" spans="1:3" x14ac:dyDescent="0.25">
      <c r="A86">
        <v>4020332650</v>
      </c>
      <c r="B86" s="1">
        <v>42475.916284722225</v>
      </c>
      <c r="C86">
        <v>191</v>
      </c>
    </row>
    <row r="87" spans="1:3" x14ac:dyDescent="0.25">
      <c r="A87">
        <v>4020332650</v>
      </c>
      <c r="B87" s="1">
        <v>42475.916319444441</v>
      </c>
      <c r="C87">
        <v>191</v>
      </c>
    </row>
    <row r="88" spans="1:3" x14ac:dyDescent="0.25">
      <c r="A88">
        <v>4020332650</v>
      </c>
      <c r="B88" s="1">
        <v>42475.916354166664</v>
      </c>
      <c r="C88">
        <v>191</v>
      </c>
    </row>
    <row r="89" spans="1:3" x14ac:dyDescent="0.25">
      <c r="A89">
        <v>4020332650</v>
      </c>
      <c r="B89" s="1">
        <v>42475.916388888887</v>
      </c>
      <c r="C89">
        <v>191</v>
      </c>
    </row>
    <row r="90" spans="1:3" x14ac:dyDescent="0.25">
      <c r="A90">
        <v>4020332650</v>
      </c>
      <c r="B90" s="1">
        <v>42475.91642361111</v>
      </c>
      <c r="C90">
        <v>191</v>
      </c>
    </row>
    <row r="91" spans="1:3" x14ac:dyDescent="0.25">
      <c r="A91">
        <v>4020332650</v>
      </c>
      <c r="B91" s="1">
        <v>42475.916458333333</v>
      </c>
      <c r="C91">
        <v>191</v>
      </c>
    </row>
    <row r="92" spans="1:3" x14ac:dyDescent="0.25">
      <c r="A92">
        <v>4020332650</v>
      </c>
      <c r="B92" s="1">
        <v>42475.916493055556</v>
      </c>
      <c r="C92">
        <v>191</v>
      </c>
    </row>
    <row r="93" spans="1:3" x14ac:dyDescent="0.25">
      <c r="A93">
        <v>4020332650</v>
      </c>
      <c r="B93" s="1">
        <v>42475.916527777779</v>
      </c>
      <c r="C93">
        <v>191</v>
      </c>
    </row>
    <row r="94" spans="1:3" x14ac:dyDescent="0.25">
      <c r="A94">
        <v>4020332650</v>
      </c>
      <c r="B94" s="1">
        <v>42475.916562500002</v>
      </c>
      <c r="C94">
        <v>191</v>
      </c>
    </row>
    <row r="95" spans="1:3" x14ac:dyDescent="0.25">
      <c r="A95">
        <v>4020332650</v>
      </c>
      <c r="B95" s="1">
        <v>42475.916597222225</v>
      </c>
      <c r="C95">
        <v>191</v>
      </c>
    </row>
    <row r="96" spans="1:3" x14ac:dyDescent="0.25">
      <c r="A96">
        <v>4020332650</v>
      </c>
      <c r="B96" s="1">
        <v>42475.916631944441</v>
      </c>
      <c r="C96">
        <v>191</v>
      </c>
    </row>
    <row r="97" spans="1:3" x14ac:dyDescent="0.25">
      <c r="A97">
        <v>4020332650</v>
      </c>
      <c r="B97" s="1">
        <v>42475.916666666664</v>
      </c>
      <c r="C97">
        <v>191</v>
      </c>
    </row>
    <row r="98" spans="1:3" x14ac:dyDescent="0.25">
      <c r="A98">
        <v>4020332650</v>
      </c>
      <c r="B98" s="1">
        <v>42475.916701388887</v>
      </c>
      <c r="C98">
        <v>191</v>
      </c>
    </row>
    <row r="99" spans="1:3" x14ac:dyDescent="0.25">
      <c r="A99">
        <v>4020332650</v>
      </c>
      <c r="B99" s="1">
        <v>42475.91673611111</v>
      </c>
      <c r="C99">
        <v>191</v>
      </c>
    </row>
    <row r="100" spans="1:3" x14ac:dyDescent="0.25">
      <c r="A100">
        <v>4020332650</v>
      </c>
      <c r="B100" s="1">
        <v>42475.916770833333</v>
      </c>
      <c r="C100">
        <v>191</v>
      </c>
    </row>
    <row r="101" spans="1:3" x14ac:dyDescent="0.25">
      <c r="A101">
        <v>4020332650</v>
      </c>
      <c r="B101" s="1">
        <v>42475.916805555556</v>
      </c>
      <c r="C101">
        <v>191</v>
      </c>
    </row>
    <row r="102" spans="1:3" x14ac:dyDescent="0.25">
      <c r="A102">
        <v>4020332650</v>
      </c>
      <c r="B102" s="1">
        <v>42475.91684027778</v>
      </c>
      <c r="C102">
        <v>191</v>
      </c>
    </row>
    <row r="103" spans="1:3" x14ac:dyDescent="0.25">
      <c r="A103">
        <v>4020332650</v>
      </c>
      <c r="B103" s="1">
        <v>42475.916875000003</v>
      </c>
      <c r="C103">
        <v>191</v>
      </c>
    </row>
    <row r="104" spans="1:3" x14ac:dyDescent="0.25">
      <c r="A104">
        <v>4020332650</v>
      </c>
      <c r="B104" s="1">
        <v>42475.916909722226</v>
      </c>
      <c r="C104">
        <v>191</v>
      </c>
    </row>
    <row r="105" spans="1:3" x14ac:dyDescent="0.25">
      <c r="A105">
        <v>4020332650</v>
      </c>
      <c r="B105" s="1">
        <v>42475.916944444441</v>
      </c>
      <c r="C105">
        <v>191</v>
      </c>
    </row>
    <row r="106" spans="1:3" x14ac:dyDescent="0.25">
      <c r="A106">
        <v>4020332650</v>
      </c>
      <c r="B106" s="1">
        <v>42475.916979166665</v>
      </c>
      <c r="C106">
        <v>191</v>
      </c>
    </row>
    <row r="107" spans="1:3" x14ac:dyDescent="0.25">
      <c r="A107">
        <v>4020332650</v>
      </c>
      <c r="B107" s="1">
        <v>42475.917013888888</v>
      </c>
      <c r="C107">
        <v>191</v>
      </c>
    </row>
    <row r="108" spans="1:3" x14ac:dyDescent="0.25">
      <c r="A108">
        <v>4020332650</v>
      </c>
      <c r="B108" s="1">
        <v>42475.917025462964</v>
      </c>
      <c r="C108">
        <v>191</v>
      </c>
    </row>
    <row r="109" spans="1:3" x14ac:dyDescent="0.25">
      <c r="A109">
        <v>4020332650</v>
      </c>
      <c r="B109" s="1">
        <v>42475.917060185187</v>
      </c>
      <c r="C109">
        <v>191</v>
      </c>
    </row>
    <row r="110" spans="1:3" x14ac:dyDescent="0.25">
      <c r="A110">
        <v>4020332650</v>
      </c>
      <c r="B110" s="1">
        <v>42475.917094907411</v>
      </c>
      <c r="C110">
        <v>191</v>
      </c>
    </row>
    <row r="111" spans="1:3" x14ac:dyDescent="0.25">
      <c r="A111">
        <v>4020332650</v>
      </c>
      <c r="B111" s="1">
        <v>42475.917129629626</v>
      </c>
      <c r="C111">
        <v>191</v>
      </c>
    </row>
    <row r="112" spans="1:3" x14ac:dyDescent="0.25">
      <c r="A112">
        <v>4020332650</v>
      </c>
      <c r="B112" s="1">
        <v>42475.917164351849</v>
      </c>
      <c r="C112">
        <v>191</v>
      </c>
    </row>
    <row r="113" spans="1:3" x14ac:dyDescent="0.25">
      <c r="A113">
        <v>4020332650</v>
      </c>
      <c r="B113" s="1">
        <v>42475.917199074072</v>
      </c>
      <c r="C113">
        <v>191</v>
      </c>
    </row>
    <row r="114" spans="1:3" x14ac:dyDescent="0.25">
      <c r="A114">
        <v>4020332650</v>
      </c>
      <c r="B114" s="1">
        <v>42475.917233796295</v>
      </c>
      <c r="C114">
        <v>191</v>
      </c>
    </row>
    <row r="115" spans="1:3" x14ac:dyDescent="0.25">
      <c r="A115">
        <v>4020332650</v>
      </c>
      <c r="B115" s="1">
        <v>42475.917268518519</v>
      </c>
      <c r="C115">
        <v>191</v>
      </c>
    </row>
    <row r="116" spans="1:3" x14ac:dyDescent="0.25">
      <c r="A116">
        <v>4020332650</v>
      </c>
      <c r="B116" s="1">
        <v>42475.917303240742</v>
      </c>
      <c r="C116">
        <v>191</v>
      </c>
    </row>
    <row r="117" spans="1:3" x14ac:dyDescent="0.25">
      <c r="A117">
        <v>4020332650</v>
      </c>
      <c r="B117" s="1">
        <v>42475.917337962965</v>
      </c>
      <c r="C117">
        <v>191</v>
      </c>
    </row>
    <row r="118" spans="1:3" x14ac:dyDescent="0.25">
      <c r="A118">
        <v>4020332650</v>
      </c>
      <c r="B118" s="1">
        <v>42475.917372685188</v>
      </c>
      <c r="C118">
        <v>191</v>
      </c>
    </row>
    <row r="119" spans="1:3" x14ac:dyDescent="0.25">
      <c r="A119">
        <v>4020332650</v>
      </c>
      <c r="B119" s="1">
        <v>42475.917407407411</v>
      </c>
      <c r="C119">
        <v>191</v>
      </c>
    </row>
    <row r="120" spans="1:3" x14ac:dyDescent="0.25">
      <c r="A120">
        <v>4020332650</v>
      </c>
      <c r="B120" s="1">
        <v>42475.917442129627</v>
      </c>
      <c r="C120">
        <v>191</v>
      </c>
    </row>
    <row r="121" spans="1:3" x14ac:dyDescent="0.25">
      <c r="A121">
        <v>4020332650</v>
      </c>
      <c r="B121" s="1">
        <v>42475.91747685185</v>
      </c>
      <c r="C121">
        <v>191</v>
      </c>
    </row>
    <row r="122" spans="1:3" x14ac:dyDescent="0.25">
      <c r="A122">
        <v>4020332650</v>
      </c>
      <c r="B122" s="1">
        <v>42475.917500000003</v>
      </c>
      <c r="C122">
        <v>190</v>
      </c>
    </row>
    <row r="123" spans="1:3" x14ac:dyDescent="0.25">
      <c r="A123">
        <v>4020332650</v>
      </c>
      <c r="B123" s="1">
        <v>42475.917534722219</v>
      </c>
      <c r="C123">
        <v>190</v>
      </c>
    </row>
    <row r="124" spans="1:3" x14ac:dyDescent="0.25">
      <c r="A124">
        <v>4020332650</v>
      </c>
      <c r="B124" s="1">
        <v>42475.917569444442</v>
      </c>
      <c r="C124">
        <v>190</v>
      </c>
    </row>
    <row r="125" spans="1:3" x14ac:dyDescent="0.25">
      <c r="A125">
        <v>4020332650</v>
      </c>
      <c r="B125" s="1">
        <v>42475.917604166665</v>
      </c>
      <c r="C125">
        <v>190</v>
      </c>
    </row>
    <row r="126" spans="1:3" x14ac:dyDescent="0.25">
      <c r="A126">
        <v>4020332650</v>
      </c>
      <c r="B126" s="1">
        <v>42475.917638888888</v>
      </c>
      <c r="C126">
        <v>189</v>
      </c>
    </row>
    <row r="127" spans="1:3" x14ac:dyDescent="0.25">
      <c r="A127">
        <v>4020332650</v>
      </c>
      <c r="B127" s="1">
        <v>42475.917673611111</v>
      </c>
      <c r="C127">
        <v>189</v>
      </c>
    </row>
    <row r="128" spans="1:3" x14ac:dyDescent="0.25">
      <c r="A128">
        <v>4020332650</v>
      </c>
      <c r="B128" s="1">
        <v>42475.917696759258</v>
      </c>
      <c r="C128">
        <v>188</v>
      </c>
    </row>
    <row r="129" spans="1:3" x14ac:dyDescent="0.25">
      <c r="A129">
        <v>4020332650</v>
      </c>
      <c r="B129" s="1">
        <v>42475.917731481481</v>
      </c>
      <c r="C129">
        <v>187</v>
      </c>
    </row>
    <row r="130" spans="1:3" x14ac:dyDescent="0.25">
      <c r="A130">
        <v>4020332650</v>
      </c>
      <c r="B130" s="1">
        <v>42475.917754629627</v>
      </c>
      <c r="C130">
        <v>186</v>
      </c>
    </row>
    <row r="131" spans="1:3" x14ac:dyDescent="0.25">
      <c r="A131">
        <v>4020332650</v>
      </c>
      <c r="B131" s="1">
        <v>42475.91778935185</v>
      </c>
      <c r="C131">
        <v>185</v>
      </c>
    </row>
    <row r="132" spans="1:3" x14ac:dyDescent="0.25">
      <c r="A132">
        <v>4558609924</v>
      </c>
      <c r="B132" s="1">
        <v>42498.565046296295</v>
      </c>
      <c r="C132">
        <v>185</v>
      </c>
    </row>
    <row r="133" spans="1:3" x14ac:dyDescent="0.25">
      <c r="A133">
        <v>4558609924</v>
      </c>
      <c r="B133" s="1">
        <v>42498.565335648149</v>
      </c>
      <c r="C133">
        <v>186</v>
      </c>
    </row>
    <row r="134" spans="1:3" x14ac:dyDescent="0.25">
      <c r="A134">
        <v>4558609924</v>
      </c>
      <c r="B134" s="1">
        <v>42498.565451388888</v>
      </c>
      <c r="C134">
        <v>190</v>
      </c>
    </row>
    <row r="135" spans="1:3" x14ac:dyDescent="0.25">
      <c r="A135">
        <v>4558609924</v>
      </c>
      <c r="B135" s="1">
        <v>42498.565509259257</v>
      </c>
      <c r="C135">
        <v>193</v>
      </c>
    </row>
    <row r="136" spans="1:3" x14ac:dyDescent="0.25">
      <c r="A136">
        <v>4558609924</v>
      </c>
      <c r="B136" s="1">
        <v>42498.565567129626</v>
      </c>
      <c r="C136">
        <v>195</v>
      </c>
    </row>
    <row r="137" spans="1:3" x14ac:dyDescent="0.25">
      <c r="A137">
        <v>4558609924</v>
      </c>
      <c r="B137" s="1">
        <v>42498.565625000003</v>
      </c>
      <c r="C137">
        <v>197</v>
      </c>
    </row>
    <row r="138" spans="1:3" x14ac:dyDescent="0.25">
      <c r="A138">
        <v>4558609924</v>
      </c>
      <c r="B138" s="1">
        <v>42498.565682870372</v>
      </c>
      <c r="C138">
        <v>198</v>
      </c>
    </row>
    <row r="139" spans="1:3" x14ac:dyDescent="0.25">
      <c r="A139">
        <v>4558609924</v>
      </c>
      <c r="B139" s="1">
        <v>42498.565740740742</v>
      </c>
      <c r="C139">
        <v>196</v>
      </c>
    </row>
    <row r="140" spans="1:3" x14ac:dyDescent="0.25">
      <c r="A140">
        <v>4558609924</v>
      </c>
      <c r="B140" s="1">
        <v>42498.565798611111</v>
      </c>
      <c r="C140">
        <v>197</v>
      </c>
    </row>
    <row r="141" spans="1:3" x14ac:dyDescent="0.25">
      <c r="A141">
        <v>4558609924</v>
      </c>
      <c r="B141" s="1">
        <v>42498.56585648148</v>
      </c>
      <c r="C141">
        <v>198</v>
      </c>
    </row>
    <row r="142" spans="1:3" x14ac:dyDescent="0.25">
      <c r="A142">
        <v>4558609924</v>
      </c>
      <c r="B142" s="1">
        <v>42498.56591435185</v>
      </c>
      <c r="C142">
        <v>199</v>
      </c>
    </row>
    <row r="143" spans="1:3" x14ac:dyDescent="0.25">
      <c r="A143">
        <v>4558609924</v>
      </c>
      <c r="B143" s="1">
        <v>42498.565972222219</v>
      </c>
      <c r="C143">
        <v>198</v>
      </c>
    </row>
    <row r="144" spans="1:3" x14ac:dyDescent="0.25">
      <c r="A144">
        <v>4558609924</v>
      </c>
      <c r="B144" s="1">
        <v>42498.566030092596</v>
      </c>
      <c r="C144">
        <v>197</v>
      </c>
    </row>
    <row r="145" spans="1:3" x14ac:dyDescent="0.25">
      <c r="A145">
        <v>4558609924</v>
      </c>
      <c r="B145" s="1">
        <v>42498.566087962965</v>
      </c>
      <c r="C145">
        <v>199</v>
      </c>
    </row>
    <row r="146" spans="1:3" x14ac:dyDescent="0.25">
      <c r="A146">
        <v>4558609924</v>
      </c>
      <c r="B146" s="1">
        <v>42498.566203703704</v>
      </c>
      <c r="C146">
        <v>199</v>
      </c>
    </row>
    <row r="147" spans="1:3" x14ac:dyDescent="0.25">
      <c r="A147">
        <v>4558609924</v>
      </c>
      <c r="B147" s="1">
        <v>42498.566319444442</v>
      </c>
      <c r="C147">
        <v>198</v>
      </c>
    </row>
    <row r="148" spans="1:3" x14ac:dyDescent="0.25">
      <c r="A148">
        <v>4558609924</v>
      </c>
      <c r="B148" s="1">
        <v>42498.566377314812</v>
      </c>
      <c r="C148">
        <v>199</v>
      </c>
    </row>
    <row r="149" spans="1:3" x14ac:dyDescent="0.25">
      <c r="A149">
        <v>4558609924</v>
      </c>
      <c r="B149" s="1">
        <v>42498.566493055558</v>
      </c>
      <c r="C149">
        <v>195</v>
      </c>
    </row>
    <row r="150" spans="1:3" x14ac:dyDescent="0.25">
      <c r="A150">
        <v>4558609924</v>
      </c>
      <c r="B150" s="1">
        <v>42498.566550925927</v>
      </c>
      <c r="C150">
        <v>192</v>
      </c>
    </row>
    <row r="151" spans="1:3" x14ac:dyDescent="0.25">
      <c r="A151">
        <v>4558609924</v>
      </c>
      <c r="B151" s="1">
        <v>42498.566666666666</v>
      </c>
      <c r="C151">
        <v>195</v>
      </c>
    </row>
    <row r="152" spans="1:3" x14ac:dyDescent="0.25">
      <c r="A152">
        <v>4558609924</v>
      </c>
      <c r="B152" s="1">
        <v>42498.566782407404</v>
      </c>
      <c r="C152">
        <v>194</v>
      </c>
    </row>
    <row r="153" spans="1:3" x14ac:dyDescent="0.25">
      <c r="A153">
        <v>4558609924</v>
      </c>
      <c r="B153" s="1">
        <v>42498.566840277781</v>
      </c>
      <c r="C153">
        <v>195</v>
      </c>
    </row>
    <row r="154" spans="1:3" x14ac:dyDescent="0.25">
      <c r="A154">
        <v>4558609924</v>
      </c>
      <c r="B154" s="1">
        <v>42498.56689814815</v>
      </c>
      <c r="C154">
        <v>194</v>
      </c>
    </row>
    <row r="155" spans="1:3" x14ac:dyDescent="0.25">
      <c r="A155">
        <v>4558609924</v>
      </c>
      <c r="B155" s="1">
        <v>42498.56695601852</v>
      </c>
      <c r="C155">
        <v>193</v>
      </c>
    </row>
    <row r="156" spans="1:3" x14ac:dyDescent="0.25">
      <c r="A156">
        <v>4558609924</v>
      </c>
      <c r="B156" s="1">
        <v>42498.567013888889</v>
      </c>
      <c r="C156">
        <v>190</v>
      </c>
    </row>
    <row r="157" spans="1:3" x14ac:dyDescent="0.25">
      <c r="A157">
        <v>4558609924</v>
      </c>
      <c r="B157" s="1">
        <v>42498.567071759258</v>
      </c>
      <c r="C157">
        <v>192</v>
      </c>
    </row>
    <row r="158" spans="1:3" x14ac:dyDescent="0.25">
      <c r="A158">
        <v>4558609924</v>
      </c>
      <c r="B158" s="1">
        <v>42498.567129629628</v>
      </c>
      <c r="C158">
        <v>196</v>
      </c>
    </row>
    <row r="159" spans="1:3" x14ac:dyDescent="0.25">
      <c r="A159">
        <v>4558609924</v>
      </c>
      <c r="B159" s="1">
        <v>42498.567187499997</v>
      </c>
      <c r="C159">
        <v>198</v>
      </c>
    </row>
    <row r="160" spans="1:3" x14ac:dyDescent="0.25">
      <c r="A160">
        <v>4558609924</v>
      </c>
      <c r="B160" s="1">
        <v>42498.567245370374</v>
      </c>
      <c r="C160">
        <v>198</v>
      </c>
    </row>
    <row r="161" spans="1:3" x14ac:dyDescent="0.25">
      <c r="A161">
        <v>4558609924</v>
      </c>
      <c r="B161" s="1">
        <v>42498.567303240743</v>
      </c>
      <c r="C161">
        <v>197</v>
      </c>
    </row>
    <row r="162" spans="1:3" x14ac:dyDescent="0.25">
      <c r="A162">
        <v>4558609924</v>
      </c>
      <c r="B162" s="1">
        <v>42498.567361111112</v>
      </c>
      <c r="C162">
        <v>196</v>
      </c>
    </row>
    <row r="163" spans="1:3" x14ac:dyDescent="0.25">
      <c r="A163">
        <v>4558609924</v>
      </c>
      <c r="B163" s="1">
        <v>42498.567418981482</v>
      </c>
      <c r="C163">
        <v>194</v>
      </c>
    </row>
    <row r="164" spans="1:3" x14ac:dyDescent="0.25">
      <c r="A164">
        <v>4558609924</v>
      </c>
      <c r="B164" s="1">
        <v>42498.567476851851</v>
      </c>
      <c r="C164">
        <v>191</v>
      </c>
    </row>
    <row r="165" spans="1:3" x14ac:dyDescent="0.25">
      <c r="A165">
        <v>4558609924</v>
      </c>
      <c r="B165" s="1">
        <v>42498.56753472222</v>
      </c>
      <c r="C165">
        <v>188</v>
      </c>
    </row>
    <row r="166" spans="1:3" x14ac:dyDescent="0.25">
      <c r="A166">
        <v>4558609924</v>
      </c>
      <c r="B166" s="1">
        <v>42498.578240740739</v>
      </c>
      <c r="C166">
        <v>185</v>
      </c>
    </row>
    <row r="167" spans="1:3" x14ac:dyDescent="0.25">
      <c r="A167">
        <v>4558609924</v>
      </c>
      <c r="B167" s="1">
        <v>42498.578298611108</v>
      </c>
      <c r="C167">
        <v>189</v>
      </c>
    </row>
    <row r="168" spans="1:3" x14ac:dyDescent="0.25">
      <c r="A168">
        <v>4558609924</v>
      </c>
      <c r="B168" s="1">
        <v>42498.578356481485</v>
      </c>
      <c r="C168">
        <v>191</v>
      </c>
    </row>
    <row r="169" spans="1:3" x14ac:dyDescent="0.25">
      <c r="A169">
        <v>4558609924</v>
      </c>
      <c r="B169" s="1">
        <v>42498.578414351854</v>
      </c>
      <c r="C169">
        <v>193</v>
      </c>
    </row>
    <row r="170" spans="1:3" x14ac:dyDescent="0.25">
      <c r="A170">
        <v>4558609924</v>
      </c>
      <c r="B170" s="1">
        <v>42498.578472222223</v>
      </c>
      <c r="C170">
        <v>191</v>
      </c>
    </row>
    <row r="171" spans="1:3" x14ac:dyDescent="0.25">
      <c r="A171">
        <v>4558609924</v>
      </c>
      <c r="B171" s="1">
        <v>42498.578530092593</v>
      </c>
      <c r="C171">
        <v>189</v>
      </c>
    </row>
    <row r="172" spans="1:3" x14ac:dyDescent="0.25">
      <c r="A172">
        <v>4558609924</v>
      </c>
      <c r="B172" s="1">
        <v>42498.578587962962</v>
      </c>
      <c r="C172">
        <v>186</v>
      </c>
    </row>
    <row r="173" spans="1:3" x14ac:dyDescent="0.25">
      <c r="A173">
        <v>4558609924</v>
      </c>
      <c r="B173" s="1">
        <v>42498.578645833331</v>
      </c>
      <c r="C173">
        <v>185</v>
      </c>
    </row>
    <row r="174" spans="1:3" x14ac:dyDescent="0.25">
      <c r="A174">
        <v>4558609924</v>
      </c>
      <c r="B174" s="1">
        <v>42498.578703703701</v>
      </c>
      <c r="C174">
        <v>187</v>
      </c>
    </row>
    <row r="175" spans="1:3" x14ac:dyDescent="0.25">
      <c r="A175">
        <v>4558609924</v>
      </c>
      <c r="B175" s="1">
        <v>42498.578761574077</v>
      </c>
      <c r="C175">
        <v>188</v>
      </c>
    </row>
    <row r="176" spans="1:3" x14ac:dyDescent="0.25">
      <c r="A176">
        <v>4558609924</v>
      </c>
      <c r="B176" s="1">
        <v>42498.578819444447</v>
      </c>
      <c r="C176">
        <v>189</v>
      </c>
    </row>
    <row r="177" spans="1:3" x14ac:dyDescent="0.25">
      <c r="A177">
        <v>4558609924</v>
      </c>
      <c r="B177" s="1">
        <v>42498.578935185185</v>
      </c>
      <c r="C177">
        <v>192</v>
      </c>
    </row>
    <row r="178" spans="1:3" x14ac:dyDescent="0.25">
      <c r="A178">
        <v>4558609924</v>
      </c>
      <c r="B178" s="1">
        <v>42498.578993055555</v>
      </c>
      <c r="C178">
        <v>195</v>
      </c>
    </row>
    <row r="179" spans="1:3" x14ac:dyDescent="0.25">
      <c r="A179">
        <v>4558609924</v>
      </c>
      <c r="B179" s="1">
        <v>42498.579050925924</v>
      </c>
      <c r="C179">
        <v>196</v>
      </c>
    </row>
    <row r="180" spans="1:3" x14ac:dyDescent="0.25">
      <c r="A180">
        <v>4558609924</v>
      </c>
      <c r="B180" s="1">
        <v>42498.579108796293</v>
      </c>
      <c r="C180">
        <v>187</v>
      </c>
    </row>
    <row r="181" spans="1:3" x14ac:dyDescent="0.25">
      <c r="A181">
        <v>4558609924</v>
      </c>
      <c r="B181" s="1">
        <v>42498.57916666667</v>
      </c>
      <c r="C181">
        <v>189</v>
      </c>
    </row>
    <row r="182" spans="1:3" x14ac:dyDescent="0.25">
      <c r="A182">
        <v>4558609924</v>
      </c>
      <c r="B182" s="1">
        <v>42498.579224537039</v>
      </c>
      <c r="C182">
        <v>187</v>
      </c>
    </row>
    <row r="183" spans="1:3" x14ac:dyDescent="0.25">
      <c r="A183">
        <v>4558609924</v>
      </c>
      <c r="B183" s="1">
        <v>42498.579282407409</v>
      </c>
      <c r="C183">
        <v>191</v>
      </c>
    </row>
    <row r="184" spans="1:3" x14ac:dyDescent="0.25">
      <c r="A184">
        <v>4558609924</v>
      </c>
      <c r="B184" s="1">
        <v>42498.579340277778</v>
      </c>
      <c r="C184">
        <v>186</v>
      </c>
    </row>
    <row r="185" spans="1:3" x14ac:dyDescent="0.25">
      <c r="A185">
        <v>4558609924</v>
      </c>
      <c r="B185" s="1">
        <v>42498.579513888886</v>
      </c>
      <c r="C185">
        <v>187</v>
      </c>
    </row>
    <row r="186" spans="1:3" x14ac:dyDescent="0.25">
      <c r="A186">
        <v>4558609924</v>
      </c>
      <c r="B186" s="1">
        <v>42498.579571759263</v>
      </c>
      <c r="C186">
        <v>187</v>
      </c>
    </row>
    <row r="187" spans="1:3" x14ac:dyDescent="0.25">
      <c r="A187">
        <v>4558609924</v>
      </c>
      <c r="B187" s="1">
        <v>42498.579629629632</v>
      </c>
      <c r="C187">
        <v>189</v>
      </c>
    </row>
    <row r="188" spans="1:3" x14ac:dyDescent="0.25">
      <c r="A188">
        <v>4558609924</v>
      </c>
      <c r="B188" s="1">
        <v>42498.579687500001</v>
      </c>
      <c r="C188">
        <v>188</v>
      </c>
    </row>
    <row r="189" spans="1:3" x14ac:dyDescent="0.25">
      <c r="A189">
        <v>4558609924</v>
      </c>
      <c r="B189" s="1">
        <v>42498.579745370371</v>
      </c>
      <c r="C189">
        <v>188</v>
      </c>
    </row>
    <row r="190" spans="1:3" x14ac:dyDescent="0.25">
      <c r="A190">
        <v>4558609924</v>
      </c>
      <c r="B190" s="1">
        <v>42498.57980324074</v>
      </c>
      <c r="C190">
        <v>186</v>
      </c>
    </row>
    <row r="191" spans="1:3" x14ac:dyDescent="0.25">
      <c r="A191">
        <v>6117666160</v>
      </c>
      <c r="B191" s="1">
        <v>42490.914641203701</v>
      </c>
      <c r="C191">
        <v>189</v>
      </c>
    </row>
    <row r="192" spans="1:3" x14ac:dyDescent="0.25">
      <c r="A192">
        <v>6117666160</v>
      </c>
      <c r="B192" s="1">
        <v>42490.914699074077</v>
      </c>
      <c r="C192">
        <v>189</v>
      </c>
    </row>
    <row r="193" spans="1:3" x14ac:dyDescent="0.25">
      <c r="A193">
        <v>6117666160</v>
      </c>
      <c r="B193" s="1">
        <v>42490.914756944447</v>
      </c>
      <c r="C193">
        <v>188</v>
      </c>
    </row>
    <row r="194" spans="1:3" x14ac:dyDescent="0.25">
      <c r="A194">
        <v>6117666160</v>
      </c>
      <c r="B194" s="1">
        <v>42490.914814814816</v>
      </c>
      <c r="C194">
        <v>187</v>
      </c>
    </row>
  </sheetData>
  <conditionalFormatting sqref="H2:H6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{C61F8C06-607D-442B-B469-389751FE1F32}</x14:id>
        </ext>
      </extLst>
    </cfRule>
    <cfRule type="colorScale" priority="4">
      <colorScale>
        <cfvo type="min"/>
        <cfvo type="max"/>
        <color rgb="FFF8696B"/>
        <color rgb="FFFCFCFF"/>
      </colorScale>
    </cfRule>
  </conditionalFormatting>
  <conditionalFormatting sqref="H2:H7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{1FD3D841-20F1-4C90-99E1-A8F2377A7D4A}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61F8C06-607D-442B-B469-389751FE1F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H2:H6</xm:sqref>
        </x14:conditionalFormatting>
        <x14:conditionalFormatting xmlns:xm="http://schemas.microsoft.com/office/excel/2006/main">
          <x14:cfRule type="dataBar" id="{1FD3D841-20F1-4C90-99E1-A8F2377A7D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H2:H7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C0F7FC-5894-4F27-B776-5A0E90728F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weightLogInfo_merged</vt:lpstr>
      <vt:lpstr>heartrate_seconds_merged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2023-06-20T03:14:48Z</dcterms:created>
  <dcterms:modified xsi:type="dcterms:W3CDTF">2023-06-26T14:44:31Z</dcterms:modified>
</cp:coreProperties>
</file>