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bookViews>
    <workbookView xWindow="0" yWindow="0" windowWidth="20490" windowHeight="7095" activeTab="3"/>
  </bookViews>
  <sheets>
    <sheet name="Cash Summary" sheetId="1" r:id="rId1"/>
    <sheet name="Cash Spent" sheetId="4" r:id="rId2"/>
    <sheet name="Monthly Summary" sheetId="2" r:id="rId3"/>
    <sheet name="Chart Data" sheetId="3" r:id="rId4"/>
  </sheets>
  <definedNames>
    <definedName name="AccountList">CashSummaryTable[Account]</definedName>
    <definedName name="PercentageAvailable">'Cash Summary'!$B$22</definedName>
    <definedName name="_xlnm.Print_Titles" localSheetId="2">'Monthly Summary'!$B:$B,'Monthly Summary'!$19:$20</definedName>
    <definedName name="Slicer_Account">#N/A</definedName>
    <definedName name="Slicer_Account11">#N/A</definedName>
    <definedName name="Slicer_Description">#N/A</definedName>
    <definedName name="Slicer_Description21">#N/A</definedName>
  </definedNames>
  <calcPr calcId="162913"/>
  <pivotCaches>
    <pivotCache cacheId="12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 i="1" l="1" a="1"/>
  <c r="F5" i="1" s="1"/>
  <c r="F6" i="1" a="1"/>
  <c r="F6" i="1" s="1"/>
  <c r="G6" i="1" s="1"/>
  <c r="F7" i="1" a="1"/>
  <c r="F7" i="1" s="1"/>
  <c r="G7" i="1" s="1"/>
  <c r="B16" i="4"/>
  <c r="B15" i="4"/>
  <c r="B14" i="4"/>
  <c r="B13" i="4"/>
  <c r="B12" i="4"/>
  <c r="B11" i="4"/>
  <c r="B10" i="4"/>
  <c r="B9" i="4"/>
  <c r="B8" i="4"/>
  <c r="B7" i="4"/>
  <c r="B6" i="4"/>
  <c r="B5" i="4"/>
  <c r="E8" i="1"/>
  <c r="G5" i="1" l="1"/>
  <c r="G8" i="1" s="1"/>
  <c r="B22" i="1" s="1"/>
  <c r="F8" i="1"/>
</calcChain>
</file>

<file path=xl/sharedStrings.xml><?xml version="1.0" encoding="utf-8"?>
<sst xmlns="http://schemas.openxmlformats.org/spreadsheetml/2006/main" count="94" uniqueCount="48">
  <si>
    <t>Personal Money Tracker</t>
  </si>
  <si>
    <t>Monthly Summary &gt;</t>
  </si>
  <si>
    <t>Cash Summary</t>
  </si>
  <si>
    <t>Account</t>
  </si>
  <si>
    <t>Starting Cash</t>
  </si>
  <si>
    <t>Spending Total</t>
  </si>
  <si>
    <t>Cash Remaining</t>
  </si>
  <si>
    <t>Checking</t>
  </si>
  <si>
    <t>Savings</t>
  </si>
  <si>
    <t>Other</t>
  </si>
  <si>
    <t>Total</t>
  </si>
  <si>
    <t>Cash I've spent</t>
  </si>
  <si>
    <t>Date</t>
  </si>
  <si>
    <t>Description</t>
  </si>
  <si>
    <t>Amount</t>
  </si>
  <si>
    <t>ATM withdrawal</t>
  </si>
  <si>
    <t>Lunch</t>
  </si>
  <si>
    <t>Car payment</t>
  </si>
  <si>
    <t>Electricity payment</t>
  </si>
  <si>
    <t>Dinner</t>
  </si>
  <si>
    <t>Cash withdrawal</t>
  </si>
  <si>
    <t>Cash
Remaining:</t>
  </si>
  <si>
    <t>Monthly Summary</t>
  </si>
  <si>
    <t>Account Summary</t>
  </si>
  <si>
    <t>Spending Summary</t>
  </si>
  <si>
    <t>Details</t>
  </si>
  <si>
    <t>Grand Total</t>
  </si>
  <si>
    <t>Jan</t>
  </si>
  <si>
    <t>Mar</t>
  </si>
  <si>
    <t>PivotChart Data</t>
  </si>
  <si>
    <t>This PivotTable is the data source for the Account Summary PivotChart on the Monthly Summary sheet</t>
  </si>
  <si>
    <t>Sum of Amount</t>
  </si>
  <si>
    <t>Column Labels</t>
  </si>
  <si>
    <t>Row Labels</t>
  </si>
  <si>
    <t>&lt; Cash Summary</t>
  </si>
  <si>
    <t>Cash Spent &gt;</t>
  </si>
  <si>
    <t>Column chart to display percentage of available cash is in this cell.</t>
  </si>
  <si>
    <t>Slicer to filter table data by Description is in this cell.</t>
  </si>
  <si>
    <t>&lt; Cash Spent</t>
  </si>
  <si>
    <t>Slicer to filter table data by Account type is in this cell.</t>
  </si>
  <si>
    <t>Slicer to filter chart by Account type is in this cell.</t>
  </si>
  <si>
    <t>Slicer to filter chart by Description is in this cell.</t>
  </si>
  <si>
    <t>Account Summary column chart comparing checking, savings, and other for each month is in this cell.</t>
  </si>
  <si>
    <t>Sep</t>
  </si>
  <si>
    <t>Oct</t>
  </si>
  <si>
    <t>Nov</t>
  </si>
  <si>
    <t>Dec</t>
  </si>
  <si>
    <t>To update this data, first select the PivotChart.  Do a single right mouse click to get the shortcut menu.  Select Refresh or Refresh All to update the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</si>
</sst>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quot;₹&quot;\ * #,##0_ ;_ &quot;₹&quot;\ * \-#,##0_ ;_ &quot;₹&quot;\ * &quot;-&quot;_ ;_ @_ "/>
    <numFmt numFmtId="41" formatCode="_ * #,##0_ ;_ * \-#,##0_ ;_ * &quot;-&quot;_ ;_ @_ "/>
    <numFmt numFmtId="43" formatCode="_ * #,##0.00_ ;_ * \-#,##0.00_ ;_ * &quot;-&quot;??_ ;_ @_ "/>
    <numFmt numFmtId="164" formatCode="_(&quot;$&quot;* #,##0.00_);_(&quot;$&quot;* \(#,##0.00\);_(&quot;$&quot;* &quot;-&quot;??_);_(@_)"/>
    <numFmt numFmtId="165" formatCode="0.00_);\(0.00\)"/>
    <numFmt numFmtId="166" formatCode="_(@_)"/>
  </numFmts>
  <fonts count="12" x14ac:knownFonts="1">
    <font>
      <sz val="11"/>
      <color theme="1"/>
      <name val="Calibri"/>
      <family val="2"/>
      <scheme val="minor"/>
    </font>
    <font>
      <sz val="11"/>
      <color theme="1"/>
      <name val="Calibri"/>
      <family val="2"/>
      <scheme val="minor"/>
    </font>
    <font>
      <sz val="18"/>
      <color theme="3"/>
      <name val="Times New Roman"/>
      <family val="1"/>
      <scheme val="major"/>
    </font>
    <font>
      <sz val="12"/>
      <color theme="1"/>
      <name val="Calibri"/>
      <family val="2"/>
      <scheme val="minor"/>
    </font>
    <font>
      <i/>
      <sz val="22"/>
      <color theme="3"/>
      <name val="Calibri"/>
      <family val="2"/>
      <scheme val="minor"/>
    </font>
    <font>
      <i/>
      <sz val="13"/>
      <color theme="1" tint="0.34998626667073579"/>
      <name val="Times New Roman"/>
      <family val="1"/>
      <scheme val="major"/>
    </font>
    <font>
      <sz val="11"/>
      <color theme="0"/>
      <name val="Calibri"/>
      <family val="2"/>
      <scheme val="minor"/>
    </font>
    <font>
      <sz val="11"/>
      <color theme="3" tint="-0.24994659260841701"/>
      <name val="Calibri"/>
      <family val="2"/>
      <scheme val="minor"/>
    </font>
    <font>
      <sz val="22"/>
      <color theme="5" tint="-0.499984740745262"/>
      <name val="Times New Roman"/>
      <family val="2"/>
      <scheme val="major"/>
    </font>
    <font>
      <i/>
      <sz val="11"/>
      <color theme="0" tint="-0.499984740745262"/>
      <name val="Calibri"/>
      <family val="2"/>
      <scheme val="minor"/>
    </font>
    <font>
      <i/>
      <sz val="11"/>
      <color theme="1"/>
      <name val="Calibri"/>
      <family val="2"/>
      <scheme val="minor"/>
    </font>
    <font>
      <sz val="14"/>
      <color theme="3"/>
      <name val="Times New Roman"/>
      <family val="1"/>
      <scheme val="major"/>
    </font>
  </fonts>
  <fills count="4">
    <fill>
      <patternFill patternType="none"/>
    </fill>
    <fill>
      <patternFill patternType="gray125"/>
    </fill>
    <fill>
      <patternFill patternType="solid">
        <fgColor theme="4"/>
        <bgColor indexed="64"/>
      </patternFill>
    </fill>
    <fill>
      <patternFill patternType="solid">
        <fgColor rgb="FFFFFFCC"/>
      </patternFill>
    </fill>
  </fills>
  <borders count="10">
    <border>
      <left/>
      <right/>
      <top/>
      <bottom/>
      <diagonal/>
    </border>
    <border>
      <left/>
      <right/>
      <top/>
      <bottom style="dotted">
        <color theme="0" tint="-0.34998626667073579"/>
      </bottom>
      <diagonal/>
    </border>
    <border>
      <left style="thin">
        <color theme="3" tint="0.79995117038483843"/>
      </left>
      <right style="thin">
        <color theme="3" tint="0.79995117038483843"/>
      </right>
      <top style="thin">
        <color theme="3" tint="0.79995117038483843"/>
      </top>
      <bottom/>
      <diagonal/>
    </border>
    <border>
      <left style="thin">
        <color theme="3" tint="0.79995117038483843"/>
      </left>
      <right style="thin">
        <color theme="3" tint="0.79995117038483843"/>
      </right>
      <top/>
      <bottom/>
      <diagonal/>
    </border>
    <border>
      <left style="thin">
        <color theme="3" tint="0.79995117038483843"/>
      </left>
      <right style="thin">
        <color theme="3" tint="0.79995117038483843"/>
      </right>
      <top/>
      <bottom style="thin">
        <color theme="3" tint="0.79995117038483843"/>
      </bottom>
      <diagonal/>
    </border>
    <border>
      <left style="thin">
        <color theme="3" tint="0.79998168889431442"/>
      </left>
      <right style="thin">
        <color theme="3" tint="0.79998168889431442"/>
      </right>
      <top style="thin">
        <color theme="3" tint="0.79995117038483843"/>
      </top>
      <bottom/>
      <diagonal/>
    </border>
    <border>
      <left style="thin">
        <color theme="3" tint="0.79998168889431442"/>
      </left>
      <right style="thin">
        <color theme="3" tint="0.79998168889431442"/>
      </right>
      <top/>
      <bottom style="thin">
        <color theme="3" tint="0.79995117038483843"/>
      </bottom>
      <diagonal/>
    </border>
    <border>
      <left style="thin">
        <color rgb="FFB2B2B2"/>
      </left>
      <right style="thin">
        <color rgb="FFB2B2B2"/>
      </right>
      <top style="thin">
        <color rgb="FFB2B2B2"/>
      </top>
      <bottom style="thin">
        <color rgb="FFB2B2B2"/>
      </bottom>
      <diagonal/>
    </border>
    <border>
      <left/>
      <right/>
      <top style="dotted">
        <color theme="0" tint="-0.34998626667073579"/>
      </top>
      <bottom/>
      <diagonal/>
    </border>
    <border>
      <left/>
      <right style="thick">
        <color theme="0"/>
      </right>
      <top/>
      <bottom style="dotted">
        <color theme="0" tint="-0.34998626667073579"/>
      </bottom>
      <diagonal/>
    </border>
  </borders>
  <cellStyleXfs count="11">
    <xf numFmtId="0" fontId="0" fillId="0" borderId="0">
      <alignment wrapText="1"/>
    </xf>
    <xf numFmtId="164" fontId="1" fillId="0" borderId="0" applyFont="0" applyFill="0" applyBorder="0" applyAlignment="0" applyProtection="0"/>
    <xf numFmtId="0" fontId="8" fillId="0" borderId="1" applyNumberFormat="0" applyFill="0" applyAlignment="0" applyProtection="0"/>
    <xf numFmtId="9" fontId="1" fillId="0" borderId="0" applyFon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 fillId="0" borderId="0" applyFill="0" applyBorder="0" applyAlignment="0" applyProtection="0"/>
    <xf numFmtId="41" fontId="1" fillId="0" borderId="0" applyFill="0" applyBorder="0" applyAlignment="0" applyProtection="0"/>
    <xf numFmtId="42" fontId="1" fillId="0" borderId="0" applyFill="0" applyBorder="0" applyAlignment="0" applyProtection="0"/>
    <xf numFmtId="0" fontId="1" fillId="3" borderId="7" applyNumberFormat="0" applyAlignment="0" applyProtection="0"/>
  </cellStyleXfs>
  <cellXfs count="46">
    <xf numFmtId="0" fontId="0" fillId="0" borderId="0" xfId="0">
      <alignment wrapText="1"/>
    </xf>
    <xf numFmtId="0" fontId="8" fillId="0" borderId="1" xfId="2"/>
    <xf numFmtId="0" fontId="0" fillId="0" borderId="0" xfId="0" applyBorder="1">
      <alignment wrapText="1"/>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3" fillId="0" borderId="0" xfId="0" applyFont="1" applyFill="1" applyBorder="1" applyAlignment="1">
      <alignment horizontal="center" vertical="center"/>
    </xf>
    <xf numFmtId="0" fontId="3" fillId="0" borderId="0" xfId="0" applyFont="1">
      <alignment wrapText="1"/>
    </xf>
    <xf numFmtId="165" fontId="0" fillId="0" borderId="0" xfId="0" applyNumberFormat="1">
      <alignment wrapText="1"/>
    </xf>
    <xf numFmtId="0" fontId="3" fillId="0" borderId="0" xfId="0" pivotButton="1" applyFont="1">
      <alignment wrapText="1"/>
    </xf>
    <xf numFmtId="0" fontId="3" fillId="0" borderId="0" xfId="0" applyFont="1" applyAlignment="1">
      <alignment horizontal="center" vertical="center" wrapText="1"/>
    </xf>
    <xf numFmtId="14" fontId="0" fillId="0" borderId="0" xfId="0" applyNumberFormat="1" applyFont="1" applyAlignment="1">
      <alignment horizontal="left" indent="2"/>
    </xf>
    <xf numFmtId="0" fontId="3" fillId="0" borderId="0" xfId="0" applyFont="1" applyFill="1" applyBorder="1" applyAlignment="1">
      <alignment horizontal="left" vertical="center" indent="1"/>
    </xf>
    <xf numFmtId="166" fontId="0" fillId="0" borderId="0" xfId="0" applyNumberFormat="1" applyFont="1" applyAlignment="1">
      <alignment horizontal="left" indent="1"/>
    </xf>
    <xf numFmtId="166" fontId="0" fillId="0" borderId="0" xfId="0" applyNumberFormat="1" applyFont="1" applyFill="1" applyBorder="1" applyAlignment="1">
      <alignment horizontal="left"/>
    </xf>
    <xf numFmtId="165" fontId="0" fillId="0" borderId="0" xfId="0" applyNumberFormat="1" applyFont="1" applyFill="1" applyBorder="1">
      <alignment wrapText="1"/>
    </xf>
    <xf numFmtId="0" fontId="7" fillId="2" borderId="1" xfId="5" applyFill="1" applyBorder="1" applyAlignment="1">
      <alignment horizontal="center" vertical="center"/>
    </xf>
    <xf numFmtId="165" fontId="0" fillId="0" borderId="0" xfId="1" applyNumberFormat="1" applyFont="1" applyFill="1" applyBorder="1" applyAlignment="1">
      <alignment horizontal="right"/>
    </xf>
    <xf numFmtId="40" fontId="0" fillId="0" borderId="0" xfId="1" applyNumberFormat="1" applyFont="1" applyAlignment="1">
      <alignment horizontal="right" indent="1"/>
    </xf>
    <xf numFmtId="14"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wrapText="1" indent="1"/>
    </xf>
    <xf numFmtId="0" fontId="0" fillId="0" borderId="0" xfId="0" applyFont="1">
      <alignment wrapText="1"/>
    </xf>
    <xf numFmtId="0" fontId="0" fillId="0" borderId="0" xfId="0" pivotButton="1" applyFont="1">
      <alignment wrapText="1"/>
    </xf>
    <xf numFmtId="0" fontId="0" fillId="0" borderId="0" xfId="0" applyAlignment="1">
      <alignment horizontal="center" wrapText="1"/>
    </xf>
    <xf numFmtId="0" fontId="8" fillId="0" borderId="0" xfId="2" applyFont="1" applyBorder="1" applyAlignment="1">
      <alignment vertical="center"/>
    </xf>
    <xf numFmtId="0" fontId="7" fillId="2" borderId="9" xfId="5" applyFill="1" applyBorder="1" applyAlignment="1">
      <alignment vertical="center"/>
    </xf>
    <xf numFmtId="0" fontId="6" fillId="0" borderId="0" xfId="0" applyFont="1" applyAlignment="1">
      <alignment wrapText="1"/>
    </xf>
    <xf numFmtId="0" fontId="10" fillId="0" borderId="0" xfId="0" applyFont="1" applyAlignment="1">
      <alignment vertical="center"/>
    </xf>
    <xf numFmtId="0" fontId="11" fillId="0" borderId="0" xfId="0" pivotButton="1" applyFont="1" applyAlignment="1">
      <alignment horizontal="left" vertical="top" wrapText="1"/>
    </xf>
    <xf numFmtId="0" fontId="0" fillId="0" borderId="0" xfId="0" applyBorder="1" applyAlignment="1">
      <alignment wrapText="1"/>
    </xf>
    <xf numFmtId="0" fontId="0" fillId="0" borderId="0" xfId="0" applyAlignment="1">
      <alignment wrapText="1"/>
    </xf>
    <xf numFmtId="9" fontId="4" fillId="0" borderId="5" xfId="3" applyFont="1" applyBorder="1" applyAlignment="1">
      <alignment horizontal="center" vertical="center"/>
    </xf>
    <xf numFmtId="9" fontId="4" fillId="0" borderId="6" xfId="3" applyFont="1" applyBorder="1" applyAlignment="1">
      <alignment horizontal="center" vertical="center"/>
    </xf>
    <xf numFmtId="0" fontId="2" fillId="0" borderId="0" xfId="4" applyBorder="1" applyAlignment="1">
      <alignment horizontal="left"/>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0" xfId="2" applyFont="1" applyBorder="1" applyAlignment="1">
      <alignment horizontal="left" vertical="center"/>
    </xf>
    <xf numFmtId="0" fontId="8" fillId="0" borderId="1" xfId="2" applyFont="1" applyBorder="1" applyAlignment="1">
      <alignment horizontal="left" vertic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0" fillId="0" borderId="8" xfId="0" applyBorder="1" applyAlignment="1">
      <alignment horizontal="center" wrapText="1"/>
    </xf>
    <xf numFmtId="0" fontId="6" fillId="0" borderId="0" xfId="0" applyFont="1" applyAlignment="1">
      <alignment horizontal="center" wrapText="1"/>
    </xf>
    <xf numFmtId="0" fontId="2" fillId="0" borderId="0" xfId="4" applyBorder="1" applyAlignment="1">
      <alignment horizontal="left" vertical="center"/>
    </xf>
    <xf numFmtId="0" fontId="8" fillId="0" borderId="0" xfId="2" applyBorder="1" applyAlignment="1">
      <alignment horizontal="left" vertical="center"/>
    </xf>
    <xf numFmtId="0" fontId="8" fillId="0" borderId="1" xfId="2" applyBorder="1" applyAlignment="1">
      <alignment horizontal="left" vertical="center"/>
    </xf>
    <xf numFmtId="0" fontId="9" fillId="0" borderId="8" xfId="2" applyFont="1" applyBorder="1" applyAlignment="1">
      <alignment horizontal="left" wrapText="1"/>
    </xf>
  </cellXfs>
  <cellStyles count="11">
    <cellStyle name="Comma" xfId="7" builtinId="3" customBuiltin="1"/>
    <cellStyle name="Comma [0]" xfId="8" builtinId="6" customBuiltin="1"/>
    <cellStyle name="Currency" xfId="1" builtinId="4" customBuiltin="1"/>
    <cellStyle name="Currency [0]" xfId="9" builtinId="7" customBuiltin="1"/>
    <cellStyle name="Followed Hyperlink" xfId="6" builtinId="9" customBuiltin="1"/>
    <cellStyle name="Heading 1" xfId="4" builtinId="16" customBuiltin="1"/>
    <cellStyle name="Hyperlink" xfId="5" builtinId="8" customBuiltin="1"/>
    <cellStyle name="Normal" xfId="0" builtinId="0" customBuiltin="1"/>
    <cellStyle name="Note" xfId="10" builtinId="10" customBuiltin="1"/>
    <cellStyle name="Percent" xfId="3" builtinId="5" customBuiltin="1"/>
    <cellStyle name="Title" xfId="2" builtinId="15" customBuiltin="1"/>
  </cellStyles>
  <dxfs count="59">
    <dxf>
      <font>
        <sz val="9"/>
      </font>
    </dxf>
    <dxf>
      <font>
        <sz val="9"/>
      </font>
    </dxf>
    <dxf>
      <font>
        <sz val="12"/>
      </font>
    </dxf>
    <dxf>
      <font>
        <sz val="12"/>
      </font>
    </dxf>
    <dxf>
      <font>
        <sz val="12"/>
      </font>
    </dxf>
    <dxf>
      <numFmt numFmtId="165" formatCode="0.00_);\(0.00\)"/>
    </dxf>
    <dxf>
      <font>
        <sz val="11"/>
      </font>
    </dxf>
    <dxf>
      <font>
        <sz val="11"/>
      </font>
    </dxf>
    <dxf>
      <font>
        <sz val="11"/>
      </font>
    </dxf>
    <dxf>
      <alignment horizontal="right" readingOrder="0"/>
    </dxf>
    <dxf>
      <alignment horizontal="right" readingOrder="0"/>
    </dxf>
    <dxf>
      <font>
        <sz val="14"/>
      </font>
    </dxf>
    <dxf>
      <alignment horizontal="left" readingOrder="0"/>
    </dxf>
    <dxf>
      <font>
        <b val="0"/>
        <i val="0"/>
        <strike val="0"/>
        <condense val="0"/>
        <extend val="0"/>
        <outline val="0"/>
        <shadow val="0"/>
        <u val="none"/>
        <vertAlign val="baseline"/>
        <sz val="18"/>
        <color theme="3"/>
        <name val="Times New Roman"/>
        <scheme val="major"/>
      </font>
    </dxf>
    <dxf>
      <numFmt numFmtId="165" formatCode="0.00_);\(0.00\)"/>
    </dxf>
    <dxf>
      <font>
        <sz val="9"/>
      </font>
    </dxf>
    <dxf>
      <font>
        <sz val="12"/>
      </font>
    </dxf>
    <dxf>
      <font>
        <sz val="12"/>
      </font>
    </dxf>
    <dxf>
      <font>
        <sz val="9"/>
      </font>
    </dxf>
    <dxf>
      <alignment vertical="top" readingOrder="0"/>
    </dxf>
    <dxf>
      <alignment vertical="top" readingOrder="0"/>
    </dxf>
    <dxf>
      <font>
        <sz val="8"/>
      </font>
    </dxf>
    <dxf>
      <font>
        <sz val="8"/>
      </font>
    </dxf>
    <dxf>
      <font>
        <strike val="0"/>
        <outline val="0"/>
        <shadow val="0"/>
        <u val="none"/>
        <vertAlign val="baseline"/>
        <sz val="11"/>
        <color theme="1"/>
        <name val="Calibri"/>
        <scheme val="minor"/>
      </font>
      <numFmt numFmtId="166"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167" formatCode="#,##0.00_);[Red]\(#,##0.00\)"/>
      <alignment horizontal="right" vertical="bottom" textRotation="0" wrapText="0" indent="1" justifyLastLine="0" shrinkToFit="0" readingOrder="0"/>
    </dxf>
    <dxf>
      <font>
        <strike val="0"/>
        <outline val="0"/>
        <shadow val="0"/>
        <u val="none"/>
        <vertAlign val="baseline"/>
        <sz val="11"/>
        <color theme="1"/>
        <name val="Calibri"/>
        <scheme val="minor"/>
      </font>
      <numFmt numFmtId="166"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168" formatCode="m/d/yyyy"/>
      <alignment horizontal="left" vertical="bottom" textRotation="0" wrapText="0" indent="2" justifyLastLine="0" shrinkToFit="0" readingOrder="0"/>
    </dxf>
    <dxf>
      <font>
        <strike val="0"/>
        <outline val="0"/>
        <shadow val="0"/>
        <u val="none"/>
        <vertAlign val="baseline"/>
        <sz val="11"/>
        <color rgb="FF000000"/>
        <name val="Calibri"/>
        <scheme val="none"/>
      </font>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theme="1"/>
        <name val="Calibri"/>
        <scheme val="minor"/>
      </font>
      <numFmt numFmtId="165" formatCode="0.00_);\(0.00\)"/>
    </dxf>
    <dxf>
      <font>
        <strike val="0"/>
        <outline val="0"/>
        <shadow val="0"/>
        <u val="none"/>
        <vertAlign val="baseline"/>
        <sz val="11"/>
        <color theme="1"/>
        <name val="Calibri"/>
        <scheme val="minor"/>
      </font>
      <numFmt numFmtId="165" formatCode="0.00_);\(0.00\)"/>
    </dxf>
    <dxf>
      <font>
        <b val="0"/>
        <i val="0"/>
        <strike val="0"/>
        <condense val="0"/>
        <extend val="0"/>
        <outline val="0"/>
        <shadow val="0"/>
        <u val="none"/>
        <vertAlign val="baseline"/>
        <sz val="11"/>
        <color theme="1"/>
        <name val="Calibri"/>
        <scheme val="minor"/>
      </font>
      <numFmt numFmtId="166" formatCode="_(@_)"/>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strike val="0"/>
        <outline val="0"/>
        <shadow val="0"/>
        <u val="none"/>
        <vertAlign val="baseline"/>
        <sz val="11"/>
        <color theme="1"/>
        <name val="Calibri"/>
        <scheme val="minor"/>
      </font>
      <numFmt numFmtId="166" formatCode="_(@_)"/>
      <alignment horizontal="left" vertical="bottom" textRotation="0" wrapText="0" relativeIndent="-1" justifyLastLine="0" shrinkToFit="0" readingOrder="0"/>
    </dxf>
    <dxf>
      <font>
        <strike val="0"/>
        <outline val="0"/>
        <shadow val="0"/>
        <u val="none"/>
        <vertAlign val="baseline"/>
        <sz val="10"/>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2"/>
        <color theme="1"/>
        <name val="Calibri"/>
        <scheme val="minor"/>
      </font>
      <alignment vertical="center" textRotation="0" wrapText="0" indent="0" justifyLastLine="0" shrinkToFit="0" readingOrder="0"/>
    </dxf>
    <dxf>
      <font>
        <color rgb="FFC00000"/>
      </font>
    </dxf>
    <dxf>
      <font>
        <color theme="7" tint="-0.499984740745262"/>
      </font>
    </dxf>
    <dxf>
      <font>
        <color theme="4" tint="-0.499984740745262"/>
      </font>
    </dxf>
    <dxf>
      <font>
        <b val="0"/>
        <i val="0"/>
        <color theme="3"/>
      </font>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bottom/>
        <vertical/>
        <horizontal/>
      </border>
    </dxf>
    <dxf>
      <font>
        <b val="0"/>
        <i val="0"/>
        <color theme="3"/>
      </font>
      <border>
        <vertical style="thick">
          <color theme="0"/>
        </vertical>
        <horizontal style="thin">
          <color theme="0" tint="-0.14996795556505021"/>
        </horizontal>
      </border>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style="dotted">
          <color theme="3" tint="0.39994506668294322"/>
        </top>
        <bottom/>
        <vertical/>
        <horizontal/>
      </border>
    </dxf>
    <dxf>
      <font>
        <b val="0"/>
        <i val="0"/>
        <color theme="3"/>
      </font>
      <border>
        <vertical style="thick">
          <color theme="0"/>
        </vertical>
        <horizontal style="thin">
          <color theme="0" tint="-0.14996795556505021"/>
        </horizontal>
      </border>
    </dxf>
    <dxf>
      <font>
        <sz val="12"/>
        <color theme="3"/>
        <name val="Times New Roman"/>
        <scheme val="major"/>
      </font>
    </dxf>
    <dxf>
      <font>
        <sz val="11"/>
        <color theme="3"/>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2"/>
        </patternFill>
      </fill>
      <border>
        <bottom style="medium">
          <color theme="0" tint="-0.14993743705557422"/>
        </bottom>
        <vertical style="thick">
          <color theme="0"/>
        </vertical>
      </border>
    </dxf>
    <dxf>
      <font>
        <b val="0"/>
        <i val="0"/>
      </font>
      <border>
        <top style="dotted">
          <color theme="0" tint="-0.499984740745262"/>
        </top>
      </border>
    </dxf>
    <dxf>
      <font>
        <color theme="3"/>
      </font>
      <border>
        <horizontal style="thin">
          <color theme="0" tint="-0.14996795556505021"/>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2"/>
        </patternFill>
      </fill>
    </dxf>
    <dxf>
      <font>
        <color theme="1"/>
      </font>
      <fill>
        <patternFill>
          <bgColor theme="6" tint="0.79998168889431442"/>
        </patternFill>
      </fill>
      <border>
        <vertical style="thick">
          <color theme="0"/>
        </vertical>
      </border>
    </dxf>
    <dxf>
      <font>
        <b val="0"/>
        <i val="0"/>
      </font>
      <border>
        <top style="dotted">
          <color theme="0" tint="-0.499984740745262"/>
        </top>
        <bottom/>
      </border>
    </dxf>
    <dxf>
      <font>
        <color theme="3"/>
      </font>
    </dxf>
  </dxfs>
  <tableStyles count="5" defaultTableStyle="Cash Spent Table" defaultPivotStyle="Monthly Summary">
    <tableStyle name="Cash Spent Table" pivot="0" count="6">
      <tableStyleElement type="wholeTable" dxfId="58"/>
      <tableStyleElement type="headerRow" dxfId="57"/>
      <tableStyleElement type="totalRow" dxfId="56"/>
      <tableStyleElement type="secondRowStripe" dxfId="55"/>
      <tableStyleElement type="firstColumnStripe" dxfId="54"/>
      <tableStyleElement type="secondColumnStripe" dxfId="53"/>
    </tableStyle>
    <tableStyle name="CashSummaryTable" pivot="0" count="5">
      <tableStyleElement type="wholeTable" dxfId="52"/>
      <tableStyleElement type="headerRow" dxfId="51"/>
      <tableStyleElement type="totalRow" dxfId="50"/>
      <tableStyleElement type="firstColumnStripe" dxfId="49"/>
      <tableStyleElement type="secondColumnStripe" dxfId="48"/>
    </tableStyle>
    <tableStyle name="Money Tracker" pivot="0" table="0" count="8">
      <tableStyleElement type="wholeTable" dxfId="47"/>
      <tableStyleElement type="headerRow" dxfId="46"/>
    </tableStyle>
    <tableStyle name="Monthly Summary" table="0" count="3">
      <tableStyleElement type="wholeTable" dxfId="45"/>
      <tableStyleElement type="headerRow" dxfId="44"/>
      <tableStyleElement type="totalRow" dxfId="43"/>
    </tableStyle>
    <tableStyle name="Monthly Summary PivotTable data" table="0" count="4">
      <tableStyleElement type="wholeTable" dxfId="42"/>
      <tableStyleElement type="headerRow" dxfId="41"/>
      <tableStyleElement type="totalRow" dxfId="40"/>
      <tableStyleElement type="firstRowSubheading" dxfId="39"/>
    </tableStyle>
  </tableStyles>
  <colors>
    <mruColors>
      <color rgb="FFFF6600"/>
    </mruColors>
  </colors>
  <extLst>
    <ext xmlns:x14="http://schemas.microsoft.com/office/spreadsheetml/2009/9/main" uri="{46F421CA-312F-682f-3DD2-61675219B42D}">
      <x14:dxfs count="6">
        <dxf>
          <fill>
            <patternFill>
              <bgColor theme="2" tint="-9.9948118533890809E-2"/>
            </patternFill>
          </fill>
        </dxf>
        <dxf>
          <fill>
            <patternFill>
              <bgColor theme="2"/>
            </patternFill>
          </fill>
        </dxf>
        <dxf>
          <font>
            <color theme="0" tint="-0.14996795556505021"/>
          </font>
          <fill>
            <patternFill patternType="none">
              <bgColor auto="1"/>
            </patternFill>
          </fill>
          <border>
            <left style="medium">
              <color theme="0" tint="-0.14996795556505021"/>
            </left>
            <right style="medium">
              <color theme="0" tint="-0.14996795556505021"/>
            </right>
            <top style="medium">
              <color theme="0" tint="-0.14996795556505021"/>
            </top>
            <bottom style="medium">
              <color theme="0" tint="-0.14996795556505021"/>
            </bottom>
          </border>
        </dxf>
        <dxf>
          <fill>
            <patternFill>
              <bgColor theme="5" tint="0.59996337778862885"/>
            </patternFill>
          </fill>
        </dxf>
        <dxf>
          <font>
            <color theme="0" tint="-0.24994659260841701"/>
          </font>
          <border>
            <left style="medium">
              <color theme="0" tint="-0.24994659260841701"/>
            </left>
            <right style="medium">
              <color theme="0" tint="-0.24994659260841701"/>
            </right>
            <top style="medium">
              <color theme="0" tint="-0.24994659260841701"/>
            </top>
            <bottom style="medium">
              <color theme="0" tint="-0.24994659260841701"/>
            </bottom>
          </border>
        </dxf>
        <dxf>
          <font>
            <b/>
            <i val="0"/>
            <color theme="0" tint="-0.499984740745262"/>
          </font>
          <fill>
            <patternFill>
              <bgColor theme="0"/>
            </patternFill>
          </fill>
          <border>
            <left style="thin">
              <color theme="0" tint="-0.34998626667073579"/>
            </left>
            <right style="thin">
              <color theme="0" tint="-0.34998626667073579"/>
            </right>
            <top style="thin">
              <color theme="0" tint="-0.34998626667073579"/>
            </top>
            <bottom style="thin">
              <color theme="0" tint="-0.34998626667073579"/>
            </bottom>
          </border>
        </dxf>
      </x14:dxfs>
    </ext>
    <ext xmlns:x14="http://schemas.microsoft.com/office/spreadsheetml/2009/9/main" uri="{EB79DEF2-80B8-43e5-95BD-54CBDDF9020C}">
      <x14:slicerStyles defaultSlicerStyle="Money Tracker">
        <x14:slicerStyle name="Money Track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40660063772392913"/>
          <c:y val="3.4000715791347461E-2"/>
          <c:w val="0.63505380577427817"/>
          <c:h val="0.83761439655718151"/>
        </c:manualLayout>
      </c:layout>
      <c:barChart>
        <c:barDir val="col"/>
        <c:grouping val="clustered"/>
        <c:varyColors val="0"/>
        <c:ser>
          <c:idx val="0"/>
          <c:order val="0"/>
          <c:tx>
            <c:v>Cash</c:v>
          </c:tx>
          <c:invertIfNegative val="0"/>
          <c:dPt>
            <c:idx val="0"/>
            <c:invertIfNegative val="0"/>
            <c:bubble3D val="0"/>
            <c:spPr>
              <a:gradFill>
                <a:gsLst>
                  <a:gs pos="25000">
                    <a:srgbClr val="92D050">
                      <a:lumMod val="90000"/>
                    </a:srgbClr>
                  </a:gs>
                  <a:gs pos="50000">
                    <a:srgbClr val="FFC000">
                      <a:lumMod val="99000"/>
                    </a:srgbClr>
                  </a:gs>
                  <a:gs pos="75000">
                    <a:srgbClr val="FF0000">
                      <a:lumMod val="92000"/>
                      <a:lumOff val="8000"/>
                    </a:srgbClr>
                  </a:gs>
                </a:gsLst>
                <a:lin ang="5400000" scaled="0"/>
              </a:gradFill>
            </c:spPr>
            <c:extLst>
              <c:ext xmlns:c16="http://schemas.microsoft.com/office/drawing/2014/chart" uri="{C3380CC4-5D6E-409C-BE32-E72D297353CC}">
                <c16:uniqueId val="{00000001-2A66-4496-8395-062B3C13B722}"/>
              </c:ext>
            </c:extLst>
          </c:dPt>
          <c:cat>
            <c:strLit>
              <c:ptCount val="1"/>
              <c:pt idx="0">
                <c:v>Cash</c:v>
              </c:pt>
            </c:strLit>
          </c:cat>
          <c:val>
            <c:numRef>
              <c:f>'Cash Summary'!$B$22</c:f>
              <c:numCache>
                <c:formatCode>0%</c:formatCode>
                <c:ptCount val="1"/>
                <c:pt idx="0">
                  <c:v>0.73621621621621625</c:v>
                </c:pt>
              </c:numCache>
            </c:numRef>
          </c:val>
          <c:extLst>
            <c:ext xmlns:c16="http://schemas.microsoft.com/office/drawing/2014/chart" uri="{C3380CC4-5D6E-409C-BE32-E72D297353CC}">
              <c16:uniqueId val="{00000002-2A66-4496-8395-062B3C13B722}"/>
            </c:ext>
          </c:extLst>
        </c:ser>
        <c:dLbls>
          <c:showLegendKey val="0"/>
          <c:showVal val="0"/>
          <c:showCatName val="0"/>
          <c:showSerName val="0"/>
          <c:showPercent val="0"/>
          <c:showBubbleSize val="0"/>
        </c:dLbls>
        <c:gapWidth val="18"/>
        <c:axId val="581534232"/>
        <c:axId val="567614184"/>
      </c:barChart>
      <c:catAx>
        <c:axId val="581534232"/>
        <c:scaling>
          <c:orientation val="minMax"/>
        </c:scaling>
        <c:delete val="1"/>
        <c:axPos val="b"/>
        <c:numFmt formatCode="General" sourceLinked="0"/>
        <c:majorTickMark val="out"/>
        <c:minorTickMark val="none"/>
        <c:tickLblPos val="nextTo"/>
        <c:crossAx val="567614184"/>
        <c:crosses val="autoZero"/>
        <c:auto val="1"/>
        <c:lblAlgn val="ctr"/>
        <c:lblOffset val="100"/>
        <c:noMultiLvlLbl val="0"/>
      </c:catAx>
      <c:valAx>
        <c:axId val="567614184"/>
        <c:scaling>
          <c:orientation val="minMax"/>
          <c:max val="1"/>
          <c:min val="0"/>
        </c:scaling>
        <c:delete val="0"/>
        <c:axPos val="l"/>
        <c:numFmt formatCode="0%" sourceLinked="0"/>
        <c:majorTickMark val="out"/>
        <c:minorTickMark val="none"/>
        <c:tickLblPos val="nextTo"/>
        <c:spPr>
          <a:ln w="0">
            <a:solidFill>
              <a:schemeClr val="tx2"/>
            </a:solidFill>
            <a:prstDash val="sysDot"/>
          </a:ln>
        </c:spPr>
        <c:txPr>
          <a:bodyPr/>
          <a:lstStyle/>
          <a:p>
            <a:pPr>
              <a:defRPr sz="1100" i="1">
                <a:solidFill>
                  <a:schemeClr val="tx2"/>
                </a:solidFill>
              </a:defRPr>
            </a:pPr>
            <a:endParaRPr lang="en-US"/>
          </a:p>
        </c:txPr>
        <c:crossAx val="581534232"/>
        <c:crosses val="autoZero"/>
        <c:crossBetween val="between"/>
      </c:valAx>
      <c:spPr>
        <a:noFill/>
        <a:ln w="25400">
          <a:noFill/>
        </a:ln>
        <a:effectLst/>
      </c:spPr>
    </c:plotArea>
    <c:plotVisOnly val="1"/>
    <c:dispBlanksAs val="gap"/>
    <c:showDLblsOverMax val="0"/>
  </c:chart>
  <c:spPr>
    <a:noFill/>
    <a:ln>
      <a:noFill/>
    </a:ln>
  </c:sp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money tracker shubham.xlsx]Chart Data!AccountSummaryPivotTable</c:name>
    <c:fmtId val="1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'Chart Data'!$C$3:$C$4</c:f>
              <c:strCache>
                <c:ptCount val="1"/>
                <c:pt idx="0">
                  <c:v>Checking</c:v>
                </c:pt>
              </c:strCache>
            </c:strRef>
          </c:tx>
          <c:spPr>
            <a:solidFill>
              <a:schemeClr val="accent1"/>
            </a:solidFill>
            <a:ln>
              <a:noFill/>
            </a:ln>
            <a:effectLst/>
          </c:spPr>
          <c:invertIfNegative val="0"/>
          <c:cat>
            <c:strRef>
              <c:f>'Chart Data'!$B$5:$B$11</c:f>
              <c:strCache>
                <c:ptCount val="6"/>
                <c:pt idx="0">
                  <c:v>Jan</c:v>
                </c:pt>
                <c:pt idx="1">
                  <c:v>Mar</c:v>
                </c:pt>
                <c:pt idx="2">
                  <c:v>Sep</c:v>
                </c:pt>
                <c:pt idx="3">
                  <c:v>Oct</c:v>
                </c:pt>
                <c:pt idx="4">
                  <c:v>Nov</c:v>
                </c:pt>
                <c:pt idx="5">
                  <c:v>Dec</c:v>
                </c:pt>
              </c:strCache>
            </c:strRef>
          </c:cat>
          <c:val>
            <c:numRef>
              <c:f>'Chart Data'!$C$5:$C$11</c:f>
              <c:numCache>
                <c:formatCode>0.00_);\(0.00\)</c:formatCode>
                <c:ptCount val="6"/>
                <c:pt idx="1">
                  <c:v>68</c:v>
                </c:pt>
                <c:pt idx="2">
                  <c:v>45</c:v>
                </c:pt>
                <c:pt idx="3">
                  <c:v>123</c:v>
                </c:pt>
                <c:pt idx="4">
                  <c:v>230</c:v>
                </c:pt>
                <c:pt idx="5">
                  <c:v>30</c:v>
                </c:pt>
              </c:numCache>
            </c:numRef>
          </c:val>
          <c:extLst>
            <c:ext xmlns:c16="http://schemas.microsoft.com/office/drawing/2014/chart" uri="{C3380CC4-5D6E-409C-BE32-E72D297353CC}">
              <c16:uniqueId val="{00000000-AFE2-4222-BF0D-74E94B00C341}"/>
            </c:ext>
          </c:extLst>
        </c:ser>
        <c:ser>
          <c:idx val="1"/>
          <c:order val="1"/>
          <c:tx>
            <c:strRef>
              <c:f>'Chart Data'!$D$3:$D$4</c:f>
              <c:strCache>
                <c:ptCount val="1"/>
                <c:pt idx="0">
                  <c:v>Savings</c:v>
                </c:pt>
              </c:strCache>
            </c:strRef>
          </c:tx>
          <c:spPr>
            <a:solidFill>
              <a:schemeClr val="accent2"/>
            </a:solidFill>
            <a:ln>
              <a:noFill/>
            </a:ln>
            <a:effectLst/>
          </c:spPr>
          <c:invertIfNegative val="0"/>
          <c:cat>
            <c:strRef>
              <c:f>'Chart Data'!$B$5:$B$11</c:f>
              <c:strCache>
                <c:ptCount val="6"/>
                <c:pt idx="0">
                  <c:v>Jan</c:v>
                </c:pt>
                <c:pt idx="1">
                  <c:v>Mar</c:v>
                </c:pt>
                <c:pt idx="2">
                  <c:v>Sep</c:v>
                </c:pt>
                <c:pt idx="3">
                  <c:v>Oct</c:v>
                </c:pt>
                <c:pt idx="4">
                  <c:v>Nov</c:v>
                </c:pt>
                <c:pt idx="5">
                  <c:v>Dec</c:v>
                </c:pt>
              </c:strCache>
            </c:strRef>
          </c:cat>
          <c:val>
            <c:numRef>
              <c:f>'Chart Data'!$D$5:$D$11</c:f>
              <c:numCache>
                <c:formatCode>0.00_);\(0.00\)</c:formatCode>
                <c:ptCount val="6"/>
                <c:pt idx="0">
                  <c:v>50</c:v>
                </c:pt>
                <c:pt idx="2">
                  <c:v>230</c:v>
                </c:pt>
                <c:pt idx="4">
                  <c:v>100</c:v>
                </c:pt>
                <c:pt idx="5">
                  <c:v>70</c:v>
                </c:pt>
              </c:numCache>
            </c:numRef>
          </c:val>
          <c:extLst>
            <c:ext xmlns:c16="http://schemas.microsoft.com/office/drawing/2014/chart" uri="{C3380CC4-5D6E-409C-BE32-E72D297353CC}">
              <c16:uniqueId val="{00000000-9459-4A73-B318-4724A1571064}"/>
            </c:ext>
          </c:extLst>
        </c:ser>
        <c:ser>
          <c:idx val="2"/>
          <c:order val="2"/>
          <c:tx>
            <c:strRef>
              <c:f>'Chart Data'!$E$3:$E$4</c:f>
              <c:strCache>
                <c:ptCount val="1"/>
                <c:pt idx="0">
                  <c:v>Other</c:v>
                </c:pt>
              </c:strCache>
            </c:strRef>
          </c:tx>
          <c:spPr>
            <a:solidFill>
              <a:schemeClr val="accent3"/>
            </a:solidFill>
            <a:ln>
              <a:noFill/>
            </a:ln>
            <a:effectLst/>
          </c:spPr>
          <c:invertIfNegative val="0"/>
          <c:cat>
            <c:strRef>
              <c:f>'Chart Data'!$B$5:$B$11</c:f>
              <c:strCache>
                <c:ptCount val="6"/>
                <c:pt idx="0">
                  <c:v>Jan</c:v>
                </c:pt>
                <c:pt idx="1">
                  <c:v>Mar</c:v>
                </c:pt>
                <c:pt idx="2">
                  <c:v>Sep</c:v>
                </c:pt>
                <c:pt idx="3">
                  <c:v>Oct</c:v>
                </c:pt>
                <c:pt idx="4">
                  <c:v>Nov</c:v>
                </c:pt>
                <c:pt idx="5">
                  <c:v>Dec</c:v>
                </c:pt>
              </c:strCache>
            </c:strRef>
          </c:cat>
          <c:val>
            <c:numRef>
              <c:f>'Chart Data'!$E$5:$E$11</c:f>
              <c:numCache>
                <c:formatCode>0.00_);\(0.00\)</c:formatCode>
                <c:ptCount val="6"/>
                <c:pt idx="0">
                  <c:v>30</c:v>
                </c:pt>
              </c:numCache>
            </c:numRef>
          </c:val>
          <c:extLst>
            <c:ext xmlns:c16="http://schemas.microsoft.com/office/drawing/2014/chart" uri="{C3380CC4-5D6E-409C-BE32-E72D297353CC}">
              <c16:uniqueId val="{00000001-9459-4A73-B318-4724A1571064}"/>
            </c:ext>
          </c:extLst>
        </c:ser>
        <c:dLbls>
          <c:showLegendKey val="0"/>
          <c:showVal val="0"/>
          <c:showCatName val="0"/>
          <c:showSerName val="0"/>
          <c:showPercent val="0"/>
          <c:showBubbleSize val="0"/>
        </c:dLbls>
        <c:gapWidth val="219"/>
        <c:overlap val="-27"/>
        <c:axId val="567614576"/>
        <c:axId val="567613792"/>
      </c:barChart>
      <c:catAx>
        <c:axId val="56761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3792"/>
        <c:crosses val="autoZero"/>
        <c:auto val="1"/>
        <c:lblAlgn val="ctr"/>
        <c:lblOffset val="100"/>
        <c:noMultiLvlLbl val="0"/>
      </c:catAx>
      <c:valAx>
        <c:axId val="567613792"/>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4576"/>
        <c:crosses val="autoZero"/>
        <c:crossBetween val="between"/>
      </c:valAx>
      <c:spPr>
        <a:noFill/>
        <a:ln>
          <a:noFill/>
        </a:ln>
        <a:effectLst/>
      </c:spPr>
    </c:plotArea>
    <c:legend>
      <c:legendPos val="b"/>
      <c:layout>
        <c:manualLayout>
          <c:xMode val="edge"/>
          <c:yMode val="edge"/>
          <c:x val="2.7793069605578896E-2"/>
          <c:y val="0.89872616940536099"/>
          <c:w val="0.35915639888643264"/>
          <c:h val="7.424979843431715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3</xdr:row>
      <xdr:rowOff>133350</xdr:rowOff>
    </xdr:from>
    <xdr:to>
      <xdr:col>1</xdr:col>
      <xdr:colOff>847725</xdr:colOff>
      <xdr:row>19</xdr:row>
      <xdr:rowOff>361950</xdr:rowOff>
    </xdr:to>
    <xdr:graphicFrame macro="">
      <xdr:nvGraphicFramePr>
        <xdr:cNvPr id="2" name="Money Tracker chart" descr="Column chart to display percentage of available cash">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238125</xdr:colOff>
      <xdr:row>7</xdr:row>
      <xdr:rowOff>19050</xdr:rowOff>
    </xdr:from>
    <xdr:to>
      <xdr:col>6</xdr:col>
      <xdr:colOff>544830</xdr:colOff>
      <xdr:row>14</xdr:row>
      <xdr:rowOff>352425</xdr:rowOff>
    </xdr:to>
    <mc:AlternateContent xmlns:mc="http://schemas.openxmlformats.org/markup-compatibility/2006" xmlns:sle15="http://schemas.microsoft.com/office/drawing/2012/slicer">
      <mc:Choice Requires="sle15">
        <xdr:graphicFrame macro="">
          <xdr:nvGraphicFramePr>
            <xdr:cNvPr id="3" name="Description 2" descr="Slicer to filter table data by Descriptions">
              <a:extLst>
                <a:ext uri="{FF2B5EF4-FFF2-40B4-BE49-F238E27FC236}">
                  <a16:creationId xmlns:a16="http://schemas.microsoft.com/office/drawing/2014/main" id="{14D13D80-7BCB-4617-AF1D-254247813241}"/>
                </a:ext>
              </a:extLst>
            </xdr:cNvPr>
            <xdr:cNvGraphicFramePr/>
          </xdr:nvGraphicFramePr>
          <xdr:xfrm>
            <a:off x="0" y="0"/>
            <a:ext cx="0" cy="0"/>
          </xdr:xfrm>
          <a:graphic>
            <a:graphicData uri="http://schemas.microsoft.com/office/drawing/2010/slicer">
              <sle:slicer xmlns:sle="http://schemas.microsoft.com/office/drawing/2010/slicer" name="Description 2"/>
            </a:graphicData>
          </a:graphic>
        </xdr:graphicFrame>
      </mc:Choice>
      <mc:Fallback xmlns="">
        <xdr:sp macro="" textlink="">
          <xdr:nvSpPr>
            <xdr:cNvPr id="0" name=""/>
            <xdr:cNvSpPr>
              <a:spLocks noTextEdit="1"/>
            </xdr:cNvSpPr>
          </xdr:nvSpPr>
          <xdr:spPr>
            <a:xfrm>
              <a:off x="5543550" y="2647950"/>
              <a:ext cx="1554480" cy="3000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5</xdr:col>
      <xdr:colOff>238125</xdr:colOff>
      <xdr:row>3</xdr:row>
      <xdr:rowOff>57150</xdr:rowOff>
    </xdr:from>
    <xdr:to>
      <xdr:col>6</xdr:col>
      <xdr:colOff>544830</xdr:colOff>
      <xdr:row>6</xdr:row>
      <xdr:rowOff>123825</xdr:rowOff>
    </xdr:to>
    <mc:AlternateContent xmlns:mc="http://schemas.openxmlformats.org/markup-compatibility/2006" xmlns:sle15="http://schemas.microsoft.com/office/drawing/2012/slicer">
      <mc:Choice Requires="sle15">
        <xdr:graphicFrame macro="">
          <xdr:nvGraphicFramePr>
            <xdr:cNvPr id="4" name="Account 2" descr="Slicer to filter table data by Account type">
              <a:extLst>
                <a:ext uri="{FF2B5EF4-FFF2-40B4-BE49-F238E27FC236}">
                  <a16:creationId xmlns:a16="http://schemas.microsoft.com/office/drawing/2014/main" id="{3156ADE8-0ECE-4F78-9789-3F2B2D50A3A2}"/>
                </a:ext>
              </a:extLst>
            </xdr:cNvPr>
            <xdr:cNvGraphicFramePr/>
          </xdr:nvGraphicFramePr>
          <xdr:xfrm>
            <a:off x="0" y="0"/>
            <a:ext cx="0" cy="0"/>
          </xdr:xfrm>
          <a:graphic>
            <a:graphicData uri="http://schemas.microsoft.com/office/drawing/2010/slicer">
              <sle:slicer xmlns:sle="http://schemas.microsoft.com/office/drawing/2010/slicer" name="Account 2"/>
            </a:graphicData>
          </a:graphic>
        </xdr:graphicFrame>
      </mc:Choice>
      <mc:Fallback xmlns="">
        <xdr:sp macro="" textlink="">
          <xdr:nvSpPr>
            <xdr:cNvPr id="0" name=""/>
            <xdr:cNvSpPr>
              <a:spLocks noTextEdit="1"/>
            </xdr:cNvSpPr>
          </xdr:nvSpPr>
          <xdr:spPr>
            <a:xfrm>
              <a:off x="5543550" y="1162050"/>
              <a:ext cx="1554480" cy="12096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66675</xdr:colOff>
      <xdr:row>9</xdr:row>
      <xdr:rowOff>123825</xdr:rowOff>
    </xdr:from>
    <xdr:to>
      <xdr:col>6</xdr:col>
      <xdr:colOff>268605</xdr:colOff>
      <xdr:row>17</xdr:row>
      <xdr:rowOff>323850</xdr:rowOff>
    </xdr:to>
    <mc:AlternateContent xmlns:mc="http://schemas.openxmlformats.org/markup-compatibility/2006" xmlns:a14="http://schemas.microsoft.com/office/drawing/2010/main">
      <mc:Choice Requires="a14">
        <xdr:graphicFrame macro="">
          <xdr:nvGraphicFramePr>
            <xdr:cNvPr id="3" name="Description" descr="Slicer to filter chart by Description">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5857875" y="3057525"/>
              <a:ext cx="1554480" cy="2409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57148</xdr:colOff>
      <xdr:row>4</xdr:row>
      <xdr:rowOff>28575</xdr:rowOff>
    </xdr:from>
    <xdr:to>
      <xdr:col>6</xdr:col>
      <xdr:colOff>259078</xdr:colOff>
      <xdr:row>8</xdr:row>
      <xdr:rowOff>66675</xdr:rowOff>
    </xdr:to>
    <mc:AlternateContent xmlns:mc="http://schemas.openxmlformats.org/markup-compatibility/2006" xmlns:a14="http://schemas.microsoft.com/office/drawing/2010/main">
      <mc:Choice Requires="a14">
        <xdr:graphicFrame macro="">
          <xdr:nvGraphicFramePr>
            <xdr:cNvPr id="5" name="Account" descr="Slicer to filter chart by Account type">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mlns="">
        <xdr:sp macro="" textlink="">
          <xdr:nvSpPr>
            <xdr:cNvPr id="0" name=""/>
            <xdr:cNvSpPr>
              <a:spLocks noTextEdit="1"/>
            </xdr:cNvSpPr>
          </xdr:nvSpPr>
          <xdr:spPr>
            <a:xfrm>
              <a:off x="5848348" y="1581150"/>
              <a:ext cx="155448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28574</xdr:colOff>
      <xdr:row>4</xdr:row>
      <xdr:rowOff>242886</xdr:rowOff>
    </xdr:from>
    <xdr:to>
      <xdr:col>4</xdr:col>
      <xdr:colOff>1295399</xdr:colOff>
      <xdr:row>16</xdr:row>
      <xdr:rowOff>266699</xdr:rowOff>
    </xdr:to>
    <xdr:graphicFrame macro="">
      <xdr:nvGraphicFramePr>
        <xdr:cNvPr id="4" name="Chart 1" descr="Account Summary column chart comparing checking, savings, and other for each 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3613.682323958332" createdVersion="5" refreshedVersion="6" minRefreshableVersion="3" recordCount="12">
  <cacheSource type="worksheet">
    <worksheetSource name="CashSpent"/>
  </cacheSource>
  <cacheFields count="4">
    <cacheField name="Date" numFmtId="14">
      <sharedItems containsSemiMixedTypes="0" containsNonDate="0" containsDate="1" containsString="0" minDate="2019-09-10T00:00:00" maxDate="2020-03-07T00:00:00" count="12">
        <d v="2019-09-10T00:00:00"/>
        <d v="2019-09-11T00:00:00"/>
        <d v="2019-09-12T00:00:00"/>
        <d v="2019-10-10T00:00:00"/>
        <d v="2019-10-14T00:00:00"/>
        <d v="2019-11-06T00:00:00"/>
        <d v="2019-11-11T00:00:00"/>
        <d v="2019-12-12T00:00:00"/>
        <d v="2019-12-26T00:00:00"/>
        <d v="2020-01-08T00:00:00"/>
        <d v="2020-01-15T00:00:00"/>
        <d v="2020-03-06T00:00:00"/>
      </sharedItems>
      <fieldGroup base="0">
        <rangePr groupBy="months" startDate="2019-09-10T00:00:00" endDate="2020-03-07T00:00:00"/>
        <groupItems count="14">
          <s v="&lt;9/10/2019"/>
          <s v="Jan"/>
          <s v="Feb"/>
          <s v="Mar"/>
          <s v="Apr"/>
          <s v="May"/>
          <s v="Jun"/>
          <s v="Jul"/>
          <s v="Aug"/>
          <s v="Sep"/>
          <s v="Oct"/>
          <s v="Nov"/>
          <s v="Dec"/>
          <s v="&gt;3/7/2020"/>
        </groupItems>
      </fieldGroup>
    </cacheField>
    <cacheField name="Description" numFmtId="166">
      <sharedItems count="6">
        <s v="ATM withdrawal"/>
        <s v="Lunch"/>
        <s v="Car payment"/>
        <s v="Electricity payment"/>
        <s v="Dinner"/>
        <s v="Cash withdrawal"/>
      </sharedItems>
    </cacheField>
    <cacheField name="Amount" numFmtId="40">
      <sharedItems containsSemiMixedTypes="0" containsString="0" containsNumber="1" containsInteger="1" minValue="5" maxValue="230"/>
    </cacheField>
    <cacheField name="Account" numFmtId="166">
      <sharedItems count="3">
        <s v="Checking"/>
        <s v="Savings"/>
        <s v="Other"/>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onthlySummary" cacheId="125" applyNumberFormats="0" applyBorderFormats="0" applyFontFormats="0" applyPatternFormats="0" applyAlignmentFormats="0" applyWidthHeightFormats="1" dataCaption="Values" updatedVersion="6" minRefreshableVersion="3" fieldPrintTitles="1" itemPrintTitles="1" mergeItem="1" createdVersion="4" indent="0" showHeaders="0" outline="1" outlineData="1" multipleFieldFilters="0" chartFormat="1">
  <location ref="B19:F38" firstHeaderRow="1" firstDataRow="2" firstDataCol="1"/>
  <pivotFields count="4">
    <pivotField axis="axisRow" showAll="0" sortType="ascending">
      <items count="15">
        <item x="1"/>
        <item x="2"/>
        <item x="3"/>
        <item x="4"/>
        <item x="5"/>
        <item x="6"/>
        <item x="7"/>
        <item x="8"/>
        <item x="9"/>
        <item x="10"/>
        <item x="11"/>
        <item x="12"/>
        <item x="0"/>
        <item x="13"/>
        <item t="default"/>
      </items>
    </pivotField>
    <pivotField axis="axisRow" showAll="0">
      <items count="7">
        <item x="0"/>
        <item x="2"/>
        <item x="5"/>
        <item x="4"/>
        <item x="3"/>
        <item x="1"/>
        <item t="default"/>
      </items>
    </pivotField>
    <pivotField dataField="1" showAll="0"/>
    <pivotField axis="axisCol" showAll="0">
      <items count="4">
        <item x="0"/>
        <item x="1"/>
        <item x="2"/>
        <item t="default"/>
      </items>
    </pivotField>
  </pivotFields>
  <rowFields count="2">
    <field x="0"/>
    <field x="1"/>
  </rowFields>
  <rowItems count="18">
    <i>
      <x/>
    </i>
    <i r="1">
      <x/>
    </i>
    <i>
      <x v="2"/>
    </i>
    <i r="1">
      <x v="4"/>
    </i>
    <i>
      <x v="8"/>
    </i>
    <i r="1">
      <x/>
    </i>
    <i r="1">
      <x v="1"/>
    </i>
    <i r="1">
      <x v="5"/>
    </i>
    <i>
      <x v="9"/>
    </i>
    <i r="1">
      <x v="3"/>
    </i>
    <i r="1">
      <x v="4"/>
    </i>
    <i>
      <x v="10"/>
    </i>
    <i r="1">
      <x v="1"/>
    </i>
    <i r="1">
      <x v="2"/>
    </i>
    <i>
      <x v="11"/>
    </i>
    <i r="1">
      <x/>
    </i>
    <i r="1">
      <x v="4"/>
    </i>
    <i t="grand">
      <x/>
    </i>
  </rowItems>
  <colFields count="1">
    <field x="3"/>
  </colFields>
  <colItems count="4">
    <i>
      <x/>
    </i>
    <i>
      <x v="1"/>
    </i>
    <i>
      <x v="2"/>
    </i>
    <i t="grand">
      <x/>
    </i>
  </colItems>
  <dataFields count="1">
    <dataField name="Details" fld="2" baseField="1" baseItem="1" numFmtId="165"/>
  </dataFields>
  <formats count="14">
    <format dxfId="22">
      <pivotArea type="origin" dataOnly="0" labelOnly="1" outline="0" fieldPosition="0"/>
    </format>
    <format dxfId="21">
      <pivotArea field="3" type="button" dataOnly="0" labelOnly="1" outline="0" axis="axisCol" fieldPosition="0"/>
    </format>
    <format dxfId="20">
      <pivotArea type="origin" dataOnly="0" labelOnly="1" outline="0" fieldPosition="0"/>
    </format>
    <format dxfId="19">
      <pivotArea field="3" type="button" dataOnly="0" labelOnly="1" outline="0" axis="axisCol" fieldPosition="0"/>
    </format>
    <format dxfId="18">
      <pivotArea field="3" type="button" dataOnly="0" labelOnly="1" outline="0" axis="axisCol" fieldPosition="0"/>
    </format>
    <format dxfId="17">
      <pivotArea dataOnly="0" labelOnly="1" fieldPosition="0">
        <references count="1">
          <reference field="3" count="0"/>
        </references>
      </pivotArea>
    </format>
    <format dxfId="16">
      <pivotArea dataOnly="0" labelOnly="1" grandCol="1" outline="0" fieldPosition="0"/>
    </format>
    <format dxfId="15">
      <pivotArea field="0" type="button" dataOnly="0" labelOnly="1" outline="0" axis="axisRow" fieldPosition="0"/>
    </format>
    <format dxfId="14">
      <pivotArea outline="0" fieldPosition="0">
        <references count="1">
          <reference field="4294967294" count="1">
            <x v="0"/>
          </reference>
        </references>
      </pivotArea>
    </format>
    <format dxfId="13">
      <pivotArea type="origin" dataOnly="0" labelOnly="1" outline="0" fieldPosition="0"/>
    </format>
    <format dxfId="12">
      <pivotArea type="origin" dataOnly="0" labelOnly="1" outline="0" fieldPosition="0"/>
    </format>
    <format dxfId="11">
      <pivotArea type="origin" dataOnly="0" labelOnly="1" outline="0" fieldPosition="0"/>
    </format>
    <format dxfId="10">
      <pivotArea dataOnly="0" labelOnly="1" fieldPosition="0">
        <references count="1">
          <reference field="3" count="0"/>
        </references>
      </pivotArea>
    </format>
    <format dxfId="9">
      <pivotArea dataOnly="0" labelOnly="1" grandCol="1" outline="0" fieldPosition="0"/>
    </format>
  </formats>
  <pivotTableStyleInfo name="Monthly Summary" showRowHeaders="1" showColHeaders="1" showRowStripes="1" showColStripes="0" showLastColumn="1"/>
  <extLst>
    <ext xmlns:x14="http://schemas.microsoft.com/office/spreadsheetml/2009/9/main" uri="{962EF5D1-5CA2-4c93-8EF4-DBF5C05439D2}">
      <x14:pivotTableDefinition xmlns:xm="http://schemas.microsoft.com/office/excel/2006/main" altTextSummary="This PivotTable provides a summary of cash expenditures for each month and by account"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AccountSummaryPivotTable" cacheId="125"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8">
  <location ref="B3:F11" firstHeaderRow="1" firstDataRow="2" firstDataCol="1"/>
  <pivotFields count="4">
    <pivotField axis="axisRow" numFmtId="14" showAll="0">
      <items count="15">
        <item x="0"/>
        <item x="1"/>
        <item x="2"/>
        <item x="3"/>
        <item x="4"/>
        <item x="5"/>
        <item x="6"/>
        <item x="7"/>
        <item x="8"/>
        <item x="9"/>
        <item x="10"/>
        <item x="11"/>
        <item x="12"/>
        <item x="13"/>
        <item t="default"/>
      </items>
    </pivotField>
    <pivotField showAll="0">
      <items count="7">
        <item x="0"/>
        <item x="2"/>
        <item x="5"/>
        <item x="4"/>
        <item x="3"/>
        <item x="1"/>
        <item t="default"/>
      </items>
    </pivotField>
    <pivotField dataField="1" numFmtId="40" showAll="0"/>
    <pivotField axis="axisCol" showAll="0">
      <items count="4">
        <item x="0"/>
        <item x="1"/>
        <item x="2"/>
        <item t="default"/>
      </items>
    </pivotField>
  </pivotFields>
  <rowFields count="1">
    <field x="0"/>
  </rowFields>
  <rowItems count="7">
    <i>
      <x v="1"/>
    </i>
    <i>
      <x v="3"/>
    </i>
    <i>
      <x v="9"/>
    </i>
    <i>
      <x v="10"/>
    </i>
    <i>
      <x v="11"/>
    </i>
    <i>
      <x v="12"/>
    </i>
    <i t="grand">
      <x/>
    </i>
  </rowItems>
  <colFields count="1">
    <field x="3"/>
  </colFields>
  <colItems count="4">
    <i>
      <x/>
    </i>
    <i>
      <x v="1"/>
    </i>
    <i>
      <x v="2"/>
    </i>
    <i t="grand">
      <x/>
    </i>
  </colItems>
  <dataFields count="1">
    <dataField name="Sum of Amount" fld="2" baseField="0" baseItem="0" numFmtId="165"/>
  </dataFields>
  <formats count="9">
    <format dxfId="0">
      <pivotArea type="origin" dataOnly="0" labelOnly="1" outline="0" fieldPosition="0"/>
    </format>
    <format dxfId="1">
      <pivotArea field="3" type="button" dataOnly="0" labelOnly="1" outline="0" axis="axisCol" fieldPosition="0"/>
    </format>
    <format dxfId="2">
      <pivotArea field="0" type="button" dataOnly="0" labelOnly="1" outline="0" axis="axisRow" fieldPosition="0"/>
    </format>
    <format dxfId="3">
      <pivotArea dataOnly="0" labelOnly="1" fieldPosition="0">
        <references count="1">
          <reference field="3" count="0"/>
        </references>
      </pivotArea>
    </format>
    <format dxfId="4">
      <pivotArea dataOnly="0" labelOnly="1" grandCol="1" outline="0" fieldPosition="0"/>
    </format>
    <format dxfId="5">
      <pivotArea outline="0" collapsedLevelsAreSubtotals="1" fieldPosition="0"/>
    </format>
    <format dxfId="6">
      <pivotArea type="origin" dataOnly="0" labelOnly="1" outline="0" fieldPosition="0"/>
    </format>
    <format dxfId="7">
      <pivotArea field="3" type="button" dataOnly="0" labelOnly="1" outline="0" axis="axisCol" fieldPosition="0"/>
    </format>
    <format dxfId="8">
      <pivotArea type="topRight" dataOnly="0" labelOnly="1" outline="0" fieldPosition="0"/>
    </format>
  </formats>
  <chartFormats count="9">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 chart="3" format="7" series="1">
      <pivotArea type="data" outline="0" fieldPosition="0">
        <references count="2">
          <reference field="4294967294" count="1" selected="0">
            <x v="0"/>
          </reference>
          <reference field="3" count="1" selected="0">
            <x v="0"/>
          </reference>
        </references>
      </pivotArea>
    </chartFormat>
    <chartFormat chart="3" format="8" series="1">
      <pivotArea type="data" outline="0" fieldPosition="0">
        <references count="2">
          <reference field="4294967294" count="1" selected="0">
            <x v="0"/>
          </reference>
          <reference field="3" count="1" selected="0">
            <x v="1"/>
          </reference>
        </references>
      </pivotArea>
    </chartFormat>
    <chartFormat chart="6" format="7" series="1">
      <pivotArea type="data" outline="0" fieldPosition="0">
        <references count="2">
          <reference field="4294967294" count="1" selected="0">
            <x v="0"/>
          </reference>
          <reference field="3" count="1" selected="0">
            <x v="0"/>
          </reference>
        </references>
      </pivotArea>
    </chartFormat>
    <chartFormat chart="6" format="8" series="1">
      <pivotArea type="data" outline="0" fieldPosition="0">
        <references count="2">
          <reference field="4294967294" count="1" selected="0">
            <x v="0"/>
          </reference>
          <reference field="3" count="1" selected="0">
            <x v="1"/>
          </reference>
        </references>
      </pivotArea>
    </chartFormat>
    <chartFormat chart="17" format="3" series="1">
      <pivotArea type="data" outline="0" fieldPosition="0">
        <references count="2">
          <reference field="4294967294" count="1" selected="0">
            <x v="0"/>
          </reference>
          <reference field="3" count="1" selected="0">
            <x v="0"/>
          </reference>
        </references>
      </pivotArea>
    </chartFormat>
    <chartFormat chart="17" format="4" series="1">
      <pivotArea type="data" outline="0" fieldPosition="0">
        <references count="2">
          <reference field="4294967294" count="1" selected="0">
            <x v="0"/>
          </reference>
          <reference field="3" count="1" selected="0">
            <x v="1"/>
          </reference>
        </references>
      </pivotArea>
    </chartFormat>
    <chartFormat chart="17" format="5" series="1">
      <pivotArea type="data" outline="0" fieldPosition="0">
        <references count="2">
          <reference field="4294967294" count="1" selected="0">
            <x v="0"/>
          </reference>
          <reference field="3" count="1" selected="0">
            <x v="2"/>
          </reference>
        </references>
      </pivotArea>
    </chartFormat>
  </chartFormats>
  <pivotTableStyleInfo name="Monthly Summary PivotTable data" showRowHeaders="1" showColHeaders="1" showRowStripes="0" showColStripes="0" showLastColumn="1"/>
  <extLst>
    <ext xmlns:x14="http://schemas.microsoft.com/office/spreadsheetml/2009/9/main" uri="{962EF5D1-5CA2-4c93-8EF4-DBF5C05439D2}">
      <x14:pivotTableDefinition xmlns:xm="http://schemas.microsoft.com/office/excel/2006/main" altTextSummary="This PivotTable is data source for the Account Summary PivotChart on the Monthly Summary sheet"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scription" sourceName="Description">
  <pivotTables>
    <pivotTable tabId="3" name="AccountSummaryPivotTable"/>
  </pivotTables>
  <data>
    <tabular pivotCacheId="2">
      <items count="6">
        <i x="0" s="1"/>
        <i x="2" s="1"/>
        <i x="5"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ccount" sourceName="Account">
  <pivotTables>
    <pivotTable tabId="3" name="AccountSummaryPivotTable"/>
  </pivotTables>
  <data>
    <tabular pivotCacheId="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scription21" sourceName="Description">
  <extLst>
    <x:ext xmlns:x15="http://schemas.microsoft.com/office/spreadsheetml/2010/11/main" uri="{2F2917AC-EB37-4324-AD4E-5DD8C200BD13}">
      <x15:tableSlicerCache tableId="3"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ccount11" sourceName="Account">
  <extLst>
    <x:ext xmlns:x15="http://schemas.microsoft.com/office/spreadsheetml/2010/11/main" uri="{2F2917AC-EB37-4324-AD4E-5DD8C200BD13}">
      <x15:tableSlicerCache tableId="3"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scription 2" cache="Slicer_Description21" caption="Description" rowHeight="209550"/>
  <slicer name="Account 2" cache="Slicer_Account11" caption="Account" rowHeight="209550"/>
</slicers>
</file>

<file path=xl/slicers/slicer2.xml><?xml version="1.0" encoding="utf-8"?>
<slicers xmlns="http://schemas.microsoft.com/office/spreadsheetml/2009/9/main" xmlns:mc="http://schemas.openxmlformats.org/markup-compatibility/2006" xmlns:x="http://schemas.openxmlformats.org/spreadsheetml/2006/main" mc:Ignorable="x">
  <slicer name="Description" cache="Slicer_Description" caption="Description" rowHeight="209550"/>
  <slicer name="Account" cache="Slicer_Account" caption="Account" rowHeight="209550"/>
</slicers>
</file>

<file path=xl/tables/table1.xml><?xml version="1.0" encoding="utf-8"?>
<table xmlns="http://schemas.openxmlformats.org/spreadsheetml/2006/main" id="2" name="CashSummaryTable" displayName="CashSummaryTable" ref="D4:G8" totalsRowCount="1" headerRowDxfId="35" dataDxfId="34" totalsRowDxfId="33">
  <tableColumns count="4">
    <tableColumn id="1" name="Account" totalsRowLabel="Total" dataDxfId="32" totalsRowDxfId="31"/>
    <tableColumn id="3" name="Starting Cash" totalsRowFunction="sum"/>
    <tableColumn id="2" name="Spending Total" totalsRowFunction="sum" dataDxfId="30">
      <calculatedColumnFormula array="1">SUMIF(CashSpent[Account],"=" &amp;CashSummaryTable[[#This Row],[Account]],CashSpent[Amount])</calculatedColumnFormula>
    </tableColumn>
    <tableColumn id="4" name="Cash Remaining" totalsRowFunction="sum" dataDxfId="29">
      <calculatedColumnFormula>CashSummaryTable[[#This Row],[Starting Cash]]-CashSummaryTable[[#This Row],[Spending Total]]</calculatedColumnFormula>
    </tableColumn>
  </tableColumns>
  <tableStyleInfo name="CashSummaryTable" showFirstColumn="0" showLastColumn="0" showRowStripes="0" showColumnStripes="1"/>
  <extLst>
    <ext xmlns:x14="http://schemas.microsoft.com/office/spreadsheetml/2009/9/main" uri="{504A1905-F514-4f6f-8877-14C23A59335A}">
      <x14:table altTextSummary="Enter Account type and Starting Cash amount in this table. Spending Total and Cash Remaining amounts are automatically calculated"/>
    </ext>
  </extLst>
</table>
</file>

<file path=xl/tables/table2.xml><?xml version="1.0" encoding="utf-8"?>
<table xmlns="http://schemas.openxmlformats.org/spreadsheetml/2006/main" id="3" name="CashSpent" displayName="CashSpent" ref="B4:E16" headerRowDxfId="28" dataDxfId="27">
  <autoFilter ref="B4:E16"/>
  <tableColumns count="4">
    <tableColumn id="1" name="Date" totalsRowLabel="Total" dataDxfId="26"/>
    <tableColumn id="2" name="Description" dataDxfId="25"/>
    <tableColumn id="3" name="Amount" totalsRowFunction="sum" dataDxfId="24" dataCellStyle="Currency"/>
    <tableColumn id="4" name="Account" dataDxfId="23"/>
  </tableColumns>
  <tableStyleInfo name="Cash Spent Table" showFirstColumn="0" showLastColumn="0" showRowStripes="1" showColumnStripes="1"/>
  <extLst>
    <ext xmlns:x14="http://schemas.microsoft.com/office/spreadsheetml/2009/9/main" uri="{504A1905-F514-4f6f-8877-14C23A59335A}">
      <x14:table altTextSummary="Enter Date, Description, and Amount spent in this table. Select Account type"/>
    </ext>
  </extLst>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autoPageBreaks="0" fitToPage="1"/>
  </sheetPr>
  <dimension ref="B1:G23"/>
  <sheetViews>
    <sheetView showGridLines="0" zoomScaleNormal="100" workbookViewId="0">
      <selection activeCell="G2" sqref="G2"/>
    </sheetView>
  </sheetViews>
  <sheetFormatPr defaultRowHeight="30" customHeight="1" x14ac:dyDescent="0.25"/>
  <cols>
    <col min="1" max="1" width="2.28515625" customWidth="1"/>
    <col min="2" max="2" width="15.28515625" customWidth="1"/>
    <col min="3" max="3" width="7.5703125" customWidth="1"/>
    <col min="4" max="4" width="18.7109375" customWidth="1"/>
    <col min="5" max="5" width="22.5703125" customWidth="1"/>
    <col min="6" max="6" width="17.28515625" customWidth="1"/>
    <col min="7" max="7" width="18.7109375" customWidth="1"/>
    <col min="8" max="8" width="5.5703125" customWidth="1"/>
    <col min="9" max="9" width="14.85546875" bestFit="1" customWidth="1"/>
    <col min="10" max="10" width="16.28515625" bestFit="1" customWidth="1"/>
    <col min="11" max="12" width="12.7109375" customWidth="1"/>
  </cols>
  <sheetData>
    <row r="1" spans="2:7" ht="18.75" customHeight="1" x14ac:dyDescent="0.25">
      <c r="B1" s="36" t="s">
        <v>0</v>
      </c>
      <c r="C1" s="36"/>
      <c r="D1" s="36"/>
      <c r="E1" s="36"/>
      <c r="F1" s="36"/>
    </row>
    <row r="2" spans="2:7" ht="18.75" customHeight="1" x14ac:dyDescent="0.25">
      <c r="B2" s="37"/>
      <c r="C2" s="37"/>
      <c r="D2" s="37"/>
      <c r="E2" s="37"/>
      <c r="F2" s="37"/>
      <c r="G2" s="15" t="s">
        <v>35</v>
      </c>
    </row>
    <row r="3" spans="2:7" ht="50.1" customHeight="1" x14ac:dyDescent="0.35">
      <c r="B3" s="40"/>
      <c r="C3" s="40"/>
      <c r="D3" s="33" t="s">
        <v>2</v>
      </c>
      <c r="E3" s="33"/>
    </row>
    <row r="4" spans="2:7" ht="30" customHeight="1" x14ac:dyDescent="0.25">
      <c r="B4" s="38" t="s">
        <v>36</v>
      </c>
      <c r="D4" s="3" t="s">
        <v>3</v>
      </c>
      <c r="E4" s="4" t="s">
        <v>4</v>
      </c>
      <c r="F4" s="4" t="s">
        <v>5</v>
      </c>
      <c r="G4" s="4" t="s">
        <v>6</v>
      </c>
    </row>
    <row r="5" spans="2:7" ht="30" customHeight="1" x14ac:dyDescent="0.25">
      <c r="B5" s="39"/>
      <c r="D5" s="13" t="s">
        <v>7</v>
      </c>
      <c r="E5" s="16">
        <v>3000</v>
      </c>
      <c r="F5" s="16">
        <f t="array" ref="F5">SUMIF(CashSpent[Account],"=" &amp;CashSummaryTable[[#This Row],[Account]],CashSpent[Amount])</f>
        <v>496</v>
      </c>
      <c r="G5" s="16">
        <f>CashSummaryTable[[#This Row],[Starting Cash]]-CashSummaryTable[[#This Row],[Spending Total]]</f>
        <v>2504</v>
      </c>
    </row>
    <row r="6" spans="2:7" ht="30" customHeight="1" x14ac:dyDescent="0.25">
      <c r="B6" s="39"/>
      <c r="D6" s="13" t="s">
        <v>8</v>
      </c>
      <c r="E6" s="16">
        <v>500</v>
      </c>
      <c r="F6" s="16">
        <f t="array" ref="F6">SUMIF(CashSpent[Account],"=" &amp;CashSummaryTable[[#This Row],[Account]],CashSpent[Amount])</f>
        <v>450</v>
      </c>
      <c r="G6" s="16">
        <f>CashSummaryTable[[#This Row],[Starting Cash]]-CashSummaryTable[[#This Row],[Spending Total]]</f>
        <v>50</v>
      </c>
    </row>
    <row r="7" spans="2:7" ht="30" customHeight="1" x14ac:dyDescent="0.25">
      <c r="B7" s="39"/>
      <c r="D7" s="13" t="s">
        <v>9</v>
      </c>
      <c r="E7" s="16">
        <v>200</v>
      </c>
      <c r="F7" s="16">
        <f t="array" ref="F7">SUMIF(CashSpent[Account],"=" &amp;CashSummaryTable[[#This Row],[Account]],CashSpent[Amount])</f>
        <v>30</v>
      </c>
      <c r="G7" s="16">
        <f>CashSummaryTable[[#This Row],[Starting Cash]]-CashSummaryTable[[#This Row],[Spending Total]]</f>
        <v>170</v>
      </c>
    </row>
    <row r="8" spans="2:7" ht="30" customHeight="1" x14ac:dyDescent="0.25">
      <c r="B8" s="39"/>
      <c r="D8" s="13" t="s">
        <v>10</v>
      </c>
      <c r="E8" s="14">
        <f>SUBTOTAL(109,CashSummaryTable[Starting Cash])</f>
        <v>3700</v>
      </c>
      <c r="F8" s="14">
        <f>SUBTOTAL(109,CashSummaryTable[Spending Total])</f>
        <v>976</v>
      </c>
      <c r="G8" s="14">
        <f>SUBTOTAL(109,CashSummaryTable[Cash Remaining])</f>
        <v>2724</v>
      </c>
    </row>
    <row r="9" spans="2:7" ht="30" customHeight="1" x14ac:dyDescent="0.25">
      <c r="B9" s="39"/>
    </row>
    <row r="10" spans="2:7" ht="30" customHeight="1" x14ac:dyDescent="0.25">
      <c r="B10" s="39"/>
    </row>
    <row r="11" spans="2:7" ht="30" customHeight="1" x14ac:dyDescent="0.25">
      <c r="B11" s="39"/>
    </row>
    <row r="12" spans="2:7" ht="30" customHeight="1" x14ac:dyDescent="0.25">
      <c r="B12" s="39"/>
    </row>
    <row r="13" spans="2:7" ht="30" customHeight="1" x14ac:dyDescent="0.25">
      <c r="B13" s="39"/>
    </row>
    <row r="14" spans="2:7" ht="30" customHeight="1" x14ac:dyDescent="0.25">
      <c r="B14" s="39"/>
    </row>
    <row r="15" spans="2:7" ht="30" customHeight="1" x14ac:dyDescent="0.25">
      <c r="B15" s="39"/>
    </row>
    <row r="16" spans="2:7" ht="30" customHeight="1" x14ac:dyDescent="0.25">
      <c r="B16" s="39"/>
    </row>
    <row r="17" spans="2:2" ht="30" customHeight="1" x14ac:dyDescent="0.25">
      <c r="B17" s="39"/>
    </row>
    <row r="18" spans="2:2" ht="30" customHeight="1" x14ac:dyDescent="0.25">
      <c r="B18" s="39"/>
    </row>
    <row r="19" spans="2:2" ht="30" customHeight="1" x14ac:dyDescent="0.25">
      <c r="B19" s="39"/>
    </row>
    <row r="20" spans="2:2" ht="30" customHeight="1" x14ac:dyDescent="0.25">
      <c r="B20" s="34" t="s">
        <v>21</v>
      </c>
    </row>
    <row r="21" spans="2:2" ht="30" customHeight="1" x14ac:dyDescent="0.25">
      <c r="B21" s="35"/>
    </row>
    <row r="22" spans="2:2" ht="30" customHeight="1" x14ac:dyDescent="0.25">
      <c r="B22" s="31">
        <f>CashSummaryTable[[#Totals],[Cash Remaining]]/CashSummaryTable[[#Totals],[Starting Cash]]</f>
        <v>0.73621621621621625</v>
      </c>
    </row>
    <row r="23" spans="2:2" ht="30" customHeight="1" x14ac:dyDescent="0.25">
      <c r="B23" s="32"/>
    </row>
  </sheetData>
  <mergeCells count="6">
    <mergeCell ref="B22:B23"/>
    <mergeCell ref="D3:E3"/>
    <mergeCell ref="B20:B21"/>
    <mergeCell ref="B1:F2"/>
    <mergeCell ref="B4:B19"/>
    <mergeCell ref="B3:C3"/>
  </mergeCells>
  <conditionalFormatting sqref="B22">
    <cfRule type="expression" dxfId="38" priority="7" stopIfTrue="1">
      <formula>$B$22&gt;=0.5</formula>
    </cfRule>
    <cfRule type="expression" dxfId="37" priority="8" stopIfTrue="1">
      <formula>AND($B$22&gt;=0.25,$B$22&lt;0.5)</formula>
    </cfRule>
    <cfRule type="expression" dxfId="36" priority="9" stopIfTrue="1">
      <formula>$B$22&lt;0.25</formula>
    </cfRule>
  </conditionalFormatting>
  <dataValidations count="10">
    <dataValidation allowBlank="1" showInputMessage="1" showErrorMessage="1" prompt="Create a Personal Money Tracker in this workbook. Chart is in cell B4. Cash remaining percent is automatically calculated in cell B22" sqref="A1"/>
    <dataValidation allowBlank="1" showInputMessage="1" showErrorMessage="1" prompt="Navigation link to Cash Spent worksheet" sqref="G2"/>
    <dataValidation allowBlank="1" showInputMessage="1" showErrorMessage="1" prompt="Enter cash details in table below" sqref="D3:E3"/>
    <dataValidation allowBlank="1" showInputMessage="1" showErrorMessage="1" prompt="Enter Account type in this column under this heading" sqref="D4"/>
    <dataValidation allowBlank="1" showInputMessage="1" showErrorMessage="1" prompt="Enter Starting Cash amount in this column under this heading" sqref="E4"/>
    <dataValidation allowBlank="1" showInputMessage="1" showErrorMessage="1" prompt="Spending Total amount is automatically calculated in this column under this heading" sqref="F4"/>
    <dataValidation allowBlank="1" showInputMessage="1" showErrorMessage="1" prompt="Cash Remaining is automatically calculated in this column under this heading" sqref="G4"/>
    <dataValidation allowBlank="1" showInputMessage="1" showErrorMessage="1" prompt="Title of this worksheet is in this cell. Enter details in Cash Summary table starting in cell D4 in this worksheet. Select cell G2 to navigate to Cash Spent worksheet" sqref="B1:F2"/>
    <dataValidation allowBlank="1" showInputMessage="1" showErrorMessage="1" prompt="Cash remaining percent is automatically calculated in cell below" sqref="B20:B21"/>
    <dataValidation allowBlank="1" showInputMessage="1" showErrorMessage="1" prompt="Cash remaining percent is automatically calculated in this cell" sqref="B22:B23"/>
  </dataValidations>
  <hyperlinks>
    <hyperlink ref="G2" location="'Cash Spent'!A1" tooltip="Select to navigate to Cash Spent worksheet" display="Cash Spent &gt;"/>
  </hyperlinks>
  <printOptions horizontalCentered="1"/>
  <pageMargins left="0.7" right="0.7" top="0.75" bottom="0.75" header="0.3" footer="0.3"/>
  <pageSetup fitToHeight="0" orientation="portrait"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autoPageBreaks="0" fitToPage="1"/>
  </sheetPr>
  <dimension ref="B1:G16"/>
  <sheetViews>
    <sheetView showGridLines="0" zoomScaleNormal="100" workbookViewId="0">
      <selection activeCell="F2" sqref="F2"/>
    </sheetView>
  </sheetViews>
  <sheetFormatPr defaultRowHeight="30" customHeight="1" x14ac:dyDescent="0.25"/>
  <cols>
    <col min="1" max="1" width="2.28515625" customWidth="1"/>
    <col min="2" max="2" width="18.7109375" customWidth="1"/>
    <col min="3" max="3" width="22.5703125" customWidth="1"/>
    <col min="4" max="4" width="17.28515625" customWidth="1"/>
    <col min="5" max="6" width="18.7109375" customWidth="1"/>
    <col min="7" max="7" width="14" customWidth="1"/>
    <col min="8" max="8" width="5.5703125" customWidth="1"/>
    <col min="9" max="9" width="14.85546875" bestFit="1" customWidth="1"/>
    <col min="10" max="10" width="16.28515625" bestFit="1" customWidth="1"/>
    <col min="11" max="12" width="12.7109375" customWidth="1"/>
  </cols>
  <sheetData>
    <row r="1" spans="2:7" ht="18.75" customHeight="1" x14ac:dyDescent="0.25">
      <c r="B1" s="36" t="s">
        <v>0</v>
      </c>
      <c r="C1" s="36"/>
      <c r="D1" s="36"/>
      <c r="E1" s="24"/>
    </row>
    <row r="2" spans="2:7" ht="18.75" customHeight="1" x14ac:dyDescent="0.25">
      <c r="B2" s="37"/>
      <c r="C2" s="37"/>
      <c r="D2" s="37"/>
      <c r="E2" s="25" t="s">
        <v>34</v>
      </c>
      <c r="F2" s="15" t="s">
        <v>1</v>
      </c>
    </row>
    <row r="3" spans="2:7" ht="50.1" customHeight="1" x14ac:dyDescent="0.35">
      <c r="B3" s="33" t="s">
        <v>11</v>
      </c>
      <c r="C3" s="33"/>
    </row>
    <row r="4" spans="2:7" ht="30" customHeight="1" x14ac:dyDescent="0.25">
      <c r="B4" s="11" t="s">
        <v>12</v>
      </c>
      <c r="C4" s="11" t="s">
        <v>13</v>
      </c>
      <c r="D4" s="5" t="s">
        <v>14</v>
      </c>
      <c r="E4" s="11" t="s">
        <v>3</v>
      </c>
      <c r="F4" s="41" t="s">
        <v>39</v>
      </c>
      <c r="G4" s="41"/>
    </row>
    <row r="5" spans="2:7" ht="30" customHeight="1" x14ac:dyDescent="0.25">
      <c r="B5" s="10">
        <f ca="1">TODAY()+105</f>
        <v>44859</v>
      </c>
      <c r="C5" s="12" t="s">
        <v>15</v>
      </c>
      <c r="D5" s="17">
        <v>40</v>
      </c>
      <c r="E5" s="12" t="s">
        <v>7</v>
      </c>
      <c r="F5" s="41"/>
      <c r="G5" s="41"/>
    </row>
    <row r="6" spans="2:7" ht="30" customHeight="1" x14ac:dyDescent="0.25">
      <c r="B6" s="10">
        <f ca="1">TODAY()+106</f>
        <v>44860</v>
      </c>
      <c r="C6" s="12" t="s">
        <v>16</v>
      </c>
      <c r="D6" s="17">
        <v>5</v>
      </c>
      <c r="E6" s="12" t="s">
        <v>7</v>
      </c>
      <c r="F6" s="41"/>
      <c r="G6" s="41"/>
    </row>
    <row r="7" spans="2:7" ht="30" customHeight="1" x14ac:dyDescent="0.25">
      <c r="B7" s="10">
        <f ca="1">TODAY()+107</f>
        <v>44861</v>
      </c>
      <c r="C7" s="12" t="s">
        <v>17</v>
      </c>
      <c r="D7" s="17">
        <v>230</v>
      </c>
      <c r="E7" s="12" t="s">
        <v>8</v>
      </c>
      <c r="F7" s="41"/>
      <c r="G7" s="41"/>
    </row>
    <row r="8" spans="2:7" ht="30" customHeight="1" x14ac:dyDescent="0.25">
      <c r="B8" s="10">
        <f ca="1">TODAY()+135</f>
        <v>44889</v>
      </c>
      <c r="C8" s="12" t="s">
        <v>18</v>
      </c>
      <c r="D8" s="17">
        <v>70</v>
      </c>
      <c r="E8" s="12" t="s">
        <v>7</v>
      </c>
      <c r="F8" s="41" t="s">
        <v>37</v>
      </c>
      <c r="G8" s="41"/>
    </row>
    <row r="9" spans="2:7" ht="30" customHeight="1" x14ac:dyDescent="0.25">
      <c r="B9" s="10">
        <f ca="1">TODAY()+139</f>
        <v>44893</v>
      </c>
      <c r="C9" s="12" t="s">
        <v>19</v>
      </c>
      <c r="D9" s="17">
        <v>53</v>
      </c>
      <c r="E9" s="12" t="s">
        <v>7</v>
      </c>
      <c r="F9" s="41"/>
      <c r="G9" s="41"/>
    </row>
    <row r="10" spans="2:7" ht="30" customHeight="1" x14ac:dyDescent="0.25">
      <c r="B10" s="10">
        <f ca="1">TODAY()+162</f>
        <v>44916</v>
      </c>
      <c r="C10" s="12" t="s">
        <v>20</v>
      </c>
      <c r="D10" s="17">
        <v>100</v>
      </c>
      <c r="E10" s="12" t="s">
        <v>8</v>
      </c>
      <c r="F10" s="41"/>
      <c r="G10" s="41"/>
    </row>
    <row r="11" spans="2:7" ht="30" customHeight="1" x14ac:dyDescent="0.25">
      <c r="B11" s="10">
        <f ca="1">TODAY()+167</f>
        <v>44921</v>
      </c>
      <c r="C11" s="12" t="s">
        <v>17</v>
      </c>
      <c r="D11" s="17">
        <v>230</v>
      </c>
      <c r="E11" s="12" t="s">
        <v>7</v>
      </c>
      <c r="F11" s="41"/>
      <c r="G11" s="41"/>
    </row>
    <row r="12" spans="2:7" ht="30" customHeight="1" x14ac:dyDescent="0.25">
      <c r="B12" s="10">
        <f ca="1">TODAY()+198</f>
        <v>44952</v>
      </c>
      <c r="C12" s="12" t="s">
        <v>18</v>
      </c>
      <c r="D12" s="17">
        <v>70</v>
      </c>
      <c r="E12" s="12" t="s">
        <v>8</v>
      </c>
      <c r="F12" s="41"/>
      <c r="G12" s="41"/>
    </row>
    <row r="13" spans="2:7" ht="30" customHeight="1" x14ac:dyDescent="0.25">
      <c r="B13" s="10">
        <f ca="1">TODAY()+212</f>
        <v>44966</v>
      </c>
      <c r="C13" s="12" t="s">
        <v>15</v>
      </c>
      <c r="D13" s="17">
        <v>30</v>
      </c>
      <c r="E13" s="12" t="s">
        <v>7</v>
      </c>
      <c r="F13" s="41"/>
      <c r="G13" s="41"/>
    </row>
    <row r="14" spans="2:7" ht="30" customHeight="1" x14ac:dyDescent="0.25">
      <c r="B14" s="10">
        <f ca="1">TODAY()+225</f>
        <v>44979</v>
      </c>
      <c r="C14" s="12" t="s">
        <v>15</v>
      </c>
      <c r="D14" s="17">
        <v>50</v>
      </c>
      <c r="E14" s="12" t="s">
        <v>8</v>
      </c>
      <c r="F14" s="41"/>
      <c r="G14" s="41"/>
    </row>
    <row r="15" spans="2:7" ht="30" customHeight="1" x14ac:dyDescent="0.25">
      <c r="B15" s="10">
        <f ca="1">TODAY()+232</f>
        <v>44986</v>
      </c>
      <c r="C15" s="12" t="s">
        <v>15</v>
      </c>
      <c r="D15" s="17">
        <v>30</v>
      </c>
      <c r="E15" s="12" t="s">
        <v>9</v>
      </c>
      <c r="F15" s="41"/>
      <c r="G15" s="41"/>
    </row>
    <row r="16" spans="2:7" ht="30" customHeight="1" x14ac:dyDescent="0.25">
      <c r="B16" s="10">
        <f ca="1">TODAY()+283</f>
        <v>45037</v>
      </c>
      <c r="C16" s="12" t="s">
        <v>18</v>
      </c>
      <c r="D16" s="17">
        <v>68</v>
      </c>
      <c r="E16" s="12" t="s">
        <v>7</v>
      </c>
    </row>
  </sheetData>
  <mergeCells count="4">
    <mergeCell ref="B1:D2"/>
    <mergeCell ref="B3:C3"/>
    <mergeCell ref="F8:G15"/>
    <mergeCell ref="F4:G7"/>
  </mergeCells>
  <dataValidations count="10">
    <dataValidation type="list" errorStyle="warning" allowBlank="1" showInputMessage="1" showErrorMessage="1" error="Select Account type from the list. Select CANCEL, then press ALT+DOWN ARROW for options, then DOWN ARROW and ENTER to make selection" sqref="E5:E16">
      <formula1>AccountList</formula1>
    </dataValidation>
    <dataValidation allowBlank="1" showInputMessage="1" showErrorMessage="1" prompt="Create Cash Spent list in this worksheet. Enter details in Cash Spent table. Select cell E2 to navigate to Cash Summary worksheet and F2 to navigate to Monthly Summary worksheet" sqref="A1"/>
    <dataValidation allowBlank="1" showInputMessage="1" showErrorMessage="1" prompt="Title of this worksheet is in this cell" sqref="B1"/>
    <dataValidation allowBlank="1" showInputMessage="1" showErrorMessage="1" prompt="Navigation link to Cash Summary worksheet" sqref="E2"/>
    <dataValidation allowBlank="1" showInputMessage="1" showErrorMessage="1" prompt="Navigation link to Monthly Summary worksheet" sqref="F2"/>
    <dataValidation allowBlank="1" showInputMessage="1" showErrorMessage="1" prompt="Enter details in table below. Slicers to filter table data by Account and Description are in cell F4 and F8" sqref="B3:C3"/>
    <dataValidation allowBlank="1" showInputMessage="1" showErrorMessage="1" prompt="Enter Date in this column under this heading. Use heading filters to find specific entries" sqref="B4"/>
    <dataValidation allowBlank="1" showInputMessage="1" showErrorMessage="1" prompt="Enter Description in this column under this heading" sqref="C4"/>
    <dataValidation allowBlank="1" showInputMessage="1" showErrorMessage="1" prompt="Enter Amount in this column under this heading" sqref="D4"/>
    <dataValidation allowBlank="1" showInputMessage="1" showErrorMessage="1" prompt="Select Account type in this column under this heading. Press ALT+DOWN ARROW for options, then DOWN ARROW and ENTER to make selection" sqref="E4"/>
  </dataValidations>
  <hyperlinks>
    <hyperlink ref="F2" location="'Monthly Summary'!A1" tooltip="Select to navigate to Monthly Summary worksheet" display="Monthly Summary &gt;"/>
    <hyperlink ref="E2" location="'Cash Summary'!A1" tooltip="Select to navigate to Cash Summary worksheet" display="&lt; Cash Summary"/>
  </hyperlinks>
  <printOptions horizontalCentered="1"/>
  <pageMargins left="0.7" right="0.7" top="0.75" bottom="0.75" header="0.3" footer="0.3"/>
  <pageSetup fitToHeight="0" orientation="portrait" r:id="rId1"/>
  <headerFooter differentFirst="1">
    <oddFooter>Page &amp;P of &amp;N</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A1:G38"/>
  <sheetViews>
    <sheetView showGridLines="0" zoomScaleNormal="100" workbookViewId="0"/>
  </sheetViews>
  <sheetFormatPr defaultRowHeight="30" customHeight="1" x14ac:dyDescent="0.25"/>
  <cols>
    <col min="1" max="1" width="2.28515625" customWidth="1"/>
    <col min="2" max="2" width="23.7109375" customWidth="1"/>
    <col min="3" max="6" width="20.28515625" customWidth="1"/>
    <col min="7" max="7" width="4.28515625" customWidth="1"/>
  </cols>
  <sheetData>
    <row r="1" spans="1:7" ht="18.75" customHeight="1" x14ac:dyDescent="0.25">
      <c r="B1" s="43" t="s">
        <v>22</v>
      </c>
      <c r="C1" s="43"/>
      <c r="D1" s="43"/>
      <c r="E1" s="43"/>
    </row>
    <row r="2" spans="1:7" ht="18.75" customHeight="1" x14ac:dyDescent="0.25">
      <c r="A2" s="2"/>
      <c r="B2" s="44"/>
      <c r="C2" s="44"/>
      <c r="D2" s="44"/>
      <c r="E2" s="44"/>
      <c r="F2" s="15" t="s">
        <v>38</v>
      </c>
    </row>
    <row r="3" spans="1:7" s="30" customFormat="1" ht="35.450000000000003" customHeight="1" x14ac:dyDescent="0.25">
      <c r="A3" s="29"/>
      <c r="B3" s="45" t="s">
        <v>47</v>
      </c>
      <c r="C3" s="45"/>
      <c r="D3" s="45"/>
      <c r="E3" s="45"/>
      <c r="F3" s="45"/>
    </row>
    <row r="4" spans="1:7" ht="27.6" customHeight="1" x14ac:dyDescent="0.35">
      <c r="A4" s="2"/>
      <c r="B4" s="33" t="s">
        <v>23</v>
      </c>
      <c r="C4" s="33"/>
      <c r="D4" s="33"/>
      <c r="E4" s="33"/>
      <c r="F4" s="33"/>
      <c r="G4" s="33"/>
    </row>
    <row r="5" spans="1:7" ht="21.75" customHeight="1" x14ac:dyDescent="0.25">
      <c r="B5" s="41" t="s">
        <v>42</v>
      </c>
      <c r="C5" s="41"/>
      <c r="D5" s="41"/>
      <c r="E5" s="41"/>
      <c r="F5" s="41" t="s">
        <v>40</v>
      </c>
      <c r="G5" s="41"/>
    </row>
    <row r="6" spans="1:7" ht="21.75" customHeight="1" x14ac:dyDescent="0.25">
      <c r="B6" s="41"/>
      <c r="C6" s="41"/>
      <c r="D6" s="41"/>
      <c r="E6" s="41"/>
      <c r="F6" s="41"/>
      <c r="G6" s="41"/>
    </row>
    <row r="7" spans="1:7" ht="21.75" customHeight="1" x14ac:dyDescent="0.25">
      <c r="B7" s="41"/>
      <c r="C7" s="41"/>
      <c r="D7" s="41"/>
      <c r="E7" s="41"/>
      <c r="F7" s="41"/>
      <c r="G7" s="41"/>
    </row>
    <row r="8" spans="1:7" ht="21.75" customHeight="1" x14ac:dyDescent="0.25">
      <c r="B8" s="41"/>
      <c r="C8" s="41"/>
      <c r="D8" s="41"/>
      <c r="E8" s="41"/>
      <c r="F8" s="41"/>
      <c r="G8" s="41"/>
    </row>
    <row r="9" spans="1:7" ht="21.75" customHeight="1" x14ac:dyDescent="0.25">
      <c r="B9" s="41"/>
      <c r="C9" s="41"/>
      <c r="D9" s="41"/>
      <c r="E9" s="41"/>
      <c r="F9" s="41"/>
      <c r="G9" s="41"/>
    </row>
    <row r="10" spans="1:7" ht="21.75" customHeight="1" x14ac:dyDescent="0.25">
      <c r="B10" s="41"/>
      <c r="C10" s="41"/>
      <c r="D10" s="41"/>
      <c r="E10" s="41"/>
      <c r="F10" s="41" t="s">
        <v>41</v>
      </c>
      <c r="G10" s="41"/>
    </row>
    <row r="11" spans="1:7" ht="21.75" customHeight="1" x14ac:dyDescent="0.25">
      <c r="B11" s="41"/>
      <c r="C11" s="41"/>
      <c r="D11" s="41"/>
      <c r="E11" s="41"/>
      <c r="F11" s="41"/>
      <c r="G11" s="41"/>
    </row>
    <row r="12" spans="1:7" ht="21.75" customHeight="1" x14ac:dyDescent="0.25">
      <c r="B12" s="41"/>
      <c r="C12" s="41"/>
      <c r="D12" s="41"/>
      <c r="E12" s="41"/>
      <c r="F12" s="41"/>
      <c r="G12" s="41"/>
    </row>
    <row r="13" spans="1:7" ht="21.75" customHeight="1" x14ac:dyDescent="0.25">
      <c r="B13" s="41"/>
      <c r="C13" s="41"/>
      <c r="D13" s="41"/>
      <c r="E13" s="41"/>
      <c r="F13" s="41"/>
      <c r="G13" s="41"/>
    </row>
    <row r="14" spans="1:7" ht="21.75" customHeight="1" x14ac:dyDescent="0.25">
      <c r="B14" s="41"/>
      <c r="C14" s="41"/>
      <c r="D14" s="41"/>
      <c r="E14" s="41"/>
      <c r="F14" s="41"/>
      <c r="G14" s="41"/>
    </row>
    <row r="15" spans="1:7" ht="21.75" customHeight="1" x14ac:dyDescent="0.25">
      <c r="B15" s="41"/>
      <c r="C15" s="41"/>
      <c r="D15" s="41"/>
      <c r="E15" s="41"/>
      <c r="F15" s="41"/>
      <c r="G15" s="41"/>
    </row>
    <row r="16" spans="1:7" ht="21.75" customHeight="1" x14ac:dyDescent="0.25">
      <c r="B16" s="41"/>
      <c r="C16" s="41"/>
      <c r="D16" s="41"/>
      <c r="E16" s="41"/>
      <c r="F16" s="41"/>
      <c r="G16" s="41"/>
    </row>
    <row r="17" spans="2:7" ht="21.75" customHeight="1" x14ac:dyDescent="0.25">
      <c r="B17" s="41"/>
      <c r="C17" s="41"/>
      <c r="D17" s="41"/>
      <c r="E17" s="41"/>
      <c r="F17" s="41"/>
      <c r="G17" s="41"/>
    </row>
    <row r="18" spans="2:7" ht="41.25" customHeight="1" x14ac:dyDescent="0.25">
      <c r="B18" s="42" t="s">
        <v>24</v>
      </c>
      <c r="C18" s="42"/>
      <c r="D18" s="42"/>
      <c r="E18" s="42"/>
      <c r="F18" s="42"/>
      <c r="G18" s="26"/>
    </row>
    <row r="19" spans="2:7" ht="18.75" x14ac:dyDescent="0.25">
      <c r="B19" s="28" t="s">
        <v>25</v>
      </c>
      <c r="C19" s="23"/>
      <c r="D19" s="23"/>
      <c r="E19" s="23"/>
      <c r="F19" s="23"/>
    </row>
    <row r="20" spans="2:7" ht="15.75" x14ac:dyDescent="0.25">
      <c r="B20" s="23"/>
      <c r="C20" s="9" t="s">
        <v>7</v>
      </c>
      <c r="D20" s="9" t="s">
        <v>8</v>
      </c>
      <c r="E20" s="9" t="s">
        <v>9</v>
      </c>
      <c r="F20" s="9" t="s">
        <v>26</v>
      </c>
    </row>
    <row r="21" spans="2:7" ht="15" x14ac:dyDescent="0.25">
      <c r="B21" s="19" t="s">
        <v>27</v>
      </c>
      <c r="C21" s="7"/>
      <c r="D21" s="7">
        <v>50</v>
      </c>
      <c r="E21" s="7">
        <v>30</v>
      </c>
      <c r="F21" s="7">
        <v>80</v>
      </c>
    </row>
    <row r="22" spans="2:7" ht="15" x14ac:dyDescent="0.25">
      <c r="B22" s="20" t="s">
        <v>15</v>
      </c>
      <c r="C22" s="7"/>
      <c r="D22" s="7">
        <v>50</v>
      </c>
      <c r="E22" s="7">
        <v>30</v>
      </c>
      <c r="F22" s="7">
        <v>80</v>
      </c>
    </row>
    <row r="23" spans="2:7" ht="15" x14ac:dyDescent="0.25">
      <c r="B23" s="19" t="s">
        <v>28</v>
      </c>
      <c r="C23" s="7">
        <v>68</v>
      </c>
      <c r="D23" s="7"/>
      <c r="E23" s="7"/>
      <c r="F23" s="7">
        <v>68</v>
      </c>
    </row>
    <row r="24" spans="2:7" ht="15" x14ac:dyDescent="0.25">
      <c r="B24" s="20" t="s">
        <v>18</v>
      </c>
      <c r="C24" s="7">
        <v>68</v>
      </c>
      <c r="D24" s="7"/>
      <c r="E24" s="7"/>
      <c r="F24" s="7">
        <v>68</v>
      </c>
    </row>
    <row r="25" spans="2:7" ht="15" x14ac:dyDescent="0.25">
      <c r="B25" s="19" t="s">
        <v>43</v>
      </c>
      <c r="C25" s="7">
        <v>45</v>
      </c>
      <c r="D25" s="7">
        <v>230</v>
      </c>
      <c r="E25" s="7"/>
      <c r="F25" s="7">
        <v>275</v>
      </c>
    </row>
    <row r="26" spans="2:7" ht="15" x14ac:dyDescent="0.25">
      <c r="B26" s="20" t="s">
        <v>15</v>
      </c>
      <c r="C26" s="7">
        <v>40</v>
      </c>
      <c r="D26" s="7"/>
      <c r="E26" s="7"/>
      <c r="F26" s="7">
        <v>40</v>
      </c>
    </row>
    <row r="27" spans="2:7" ht="15" x14ac:dyDescent="0.25">
      <c r="B27" s="20" t="s">
        <v>17</v>
      </c>
      <c r="C27" s="7"/>
      <c r="D27" s="7">
        <v>230</v>
      </c>
      <c r="E27" s="7"/>
      <c r="F27" s="7">
        <v>230</v>
      </c>
    </row>
    <row r="28" spans="2:7" ht="15" x14ac:dyDescent="0.25">
      <c r="B28" s="20" t="s">
        <v>16</v>
      </c>
      <c r="C28" s="7">
        <v>5</v>
      </c>
      <c r="D28" s="7"/>
      <c r="E28" s="7"/>
      <c r="F28" s="7">
        <v>5</v>
      </c>
    </row>
    <row r="29" spans="2:7" ht="15" x14ac:dyDescent="0.25">
      <c r="B29" s="19" t="s">
        <v>44</v>
      </c>
      <c r="C29" s="7">
        <v>123</v>
      </c>
      <c r="D29" s="7"/>
      <c r="E29" s="7"/>
      <c r="F29" s="7">
        <v>123</v>
      </c>
    </row>
    <row r="30" spans="2:7" ht="15" x14ac:dyDescent="0.25">
      <c r="B30" s="20" t="s">
        <v>19</v>
      </c>
      <c r="C30" s="7">
        <v>53</v>
      </c>
      <c r="D30" s="7"/>
      <c r="E30" s="7"/>
      <c r="F30" s="7">
        <v>53</v>
      </c>
    </row>
    <row r="31" spans="2:7" ht="15" x14ac:dyDescent="0.25">
      <c r="B31" s="20" t="s">
        <v>18</v>
      </c>
      <c r="C31" s="7">
        <v>70</v>
      </c>
      <c r="D31" s="7"/>
      <c r="E31" s="7"/>
      <c r="F31" s="7">
        <v>70</v>
      </c>
    </row>
    <row r="32" spans="2:7" ht="15" x14ac:dyDescent="0.25">
      <c r="B32" s="19" t="s">
        <v>45</v>
      </c>
      <c r="C32" s="7">
        <v>230</v>
      </c>
      <c r="D32" s="7">
        <v>100</v>
      </c>
      <c r="E32" s="7"/>
      <c r="F32" s="7">
        <v>330</v>
      </c>
    </row>
    <row r="33" spans="2:6" ht="15" x14ac:dyDescent="0.25">
      <c r="B33" s="20" t="s">
        <v>17</v>
      </c>
      <c r="C33" s="7">
        <v>230</v>
      </c>
      <c r="D33" s="7"/>
      <c r="E33" s="7"/>
      <c r="F33" s="7">
        <v>230</v>
      </c>
    </row>
    <row r="34" spans="2:6" ht="15" x14ac:dyDescent="0.25">
      <c r="B34" s="20" t="s">
        <v>20</v>
      </c>
      <c r="C34" s="7"/>
      <c r="D34" s="7">
        <v>100</v>
      </c>
      <c r="E34" s="7"/>
      <c r="F34" s="7">
        <v>100</v>
      </c>
    </row>
    <row r="35" spans="2:6" ht="15" x14ac:dyDescent="0.25">
      <c r="B35" s="19" t="s">
        <v>46</v>
      </c>
      <c r="C35" s="7">
        <v>30</v>
      </c>
      <c r="D35" s="7">
        <v>70</v>
      </c>
      <c r="E35" s="7"/>
      <c r="F35" s="7">
        <v>100</v>
      </c>
    </row>
    <row r="36" spans="2:6" ht="15" x14ac:dyDescent="0.25">
      <c r="B36" s="20" t="s">
        <v>15</v>
      </c>
      <c r="C36" s="7">
        <v>30</v>
      </c>
      <c r="D36" s="7"/>
      <c r="E36" s="7"/>
      <c r="F36" s="7">
        <v>30</v>
      </c>
    </row>
    <row r="37" spans="2:6" ht="15" x14ac:dyDescent="0.25">
      <c r="B37" s="20" t="s">
        <v>18</v>
      </c>
      <c r="C37" s="7"/>
      <c r="D37" s="7">
        <v>70</v>
      </c>
      <c r="E37" s="7"/>
      <c r="F37" s="7">
        <v>70</v>
      </c>
    </row>
    <row r="38" spans="2:6" ht="15" x14ac:dyDescent="0.25">
      <c r="B38" s="19" t="s">
        <v>26</v>
      </c>
      <c r="C38" s="7">
        <v>496</v>
      </c>
      <c r="D38" s="7">
        <v>450</v>
      </c>
      <c r="E38" s="7">
        <v>30</v>
      </c>
      <c r="F38" s="7">
        <v>976</v>
      </c>
    </row>
  </sheetData>
  <mergeCells count="7">
    <mergeCell ref="B18:F18"/>
    <mergeCell ref="B1:E2"/>
    <mergeCell ref="B3:F3"/>
    <mergeCell ref="B5:E17"/>
    <mergeCell ref="F10:G17"/>
    <mergeCell ref="F5:G9"/>
    <mergeCell ref="B4:G4"/>
  </mergeCells>
  <dataValidations count="5">
    <dataValidation allowBlank="1" showInputMessage="1" showErrorMessage="1" prompt="Create Monthly Summary in this worksheet. Enter details in PivotTable. Chart is in cell B5 and slicers in cell F5 and F10.  Select cell F2 to navigate to Cash summary worksheet" sqref="A1"/>
    <dataValidation allowBlank="1" showInputMessage="1" showErrorMessage="1" prompt="Title of this worksheet is in this cell. Tip is in cell below" sqref="B1"/>
    <dataValidation allowBlank="1" showInputMessage="1" showErrorMessage="1" prompt="Navigation link to Cash Summary worksheet" sqref="F2"/>
    <dataValidation allowBlank="1" showInputMessage="1" showErrorMessage="1" prompt="Account Summary Chart is in cell below. This chart is updated based on PivotTable in Chart Data worksheet" sqref="B4"/>
    <dataValidation allowBlank="1" showInputMessage="1" showErrorMessage="1" prompt="Spending Summary details are automatically updated in table below from Cash Spent table" sqref="B18:F18"/>
  </dataValidations>
  <hyperlinks>
    <hyperlink ref="F2" location="'Cash Spent'!A1" tooltip="Select to navigate to Cash Spent worksheet" display="&lt; Cash Spent"/>
  </hyperlinks>
  <printOptions horizontalCentered="1"/>
  <pageMargins left="0.7" right="0.7" top="0.75" bottom="0.75" header="0.3" footer="0.3"/>
  <pageSetup scale="72" fitToHeight="0" orientation="portrait" r:id="rId2"/>
  <headerFooter differentFirst="1">
    <oddFooter>Page &amp;P of &amp;N</oddFooter>
  </headerFooter>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J11"/>
  <sheetViews>
    <sheetView showGridLines="0" tabSelected="1" workbookViewId="0">
      <selection activeCell="M4" sqref="M4"/>
    </sheetView>
  </sheetViews>
  <sheetFormatPr defaultRowHeight="30" customHeight="1" x14ac:dyDescent="0.25"/>
  <cols>
    <col min="1" max="1" width="2.28515625" customWidth="1"/>
    <col min="2" max="2" width="13.7109375" bestFit="1" customWidth="1"/>
    <col min="3" max="3" width="15" bestFit="1" customWidth="1"/>
    <col min="4" max="4" width="7.7109375" bestFit="1" customWidth="1"/>
    <col min="5" max="5" width="6.28515625" bestFit="1" customWidth="1"/>
    <col min="6" max="6" width="12.140625" bestFit="1" customWidth="1"/>
    <col min="7" max="7" width="11.85546875" customWidth="1"/>
  </cols>
  <sheetData>
    <row r="1" spans="1:10" ht="38.25" customHeight="1" x14ac:dyDescent="0.4">
      <c r="B1" s="44" t="s">
        <v>29</v>
      </c>
      <c r="C1" s="44"/>
      <c r="D1" s="1"/>
      <c r="E1" s="1"/>
      <c r="F1" s="1"/>
    </row>
    <row r="2" spans="1:10" ht="30" customHeight="1" x14ac:dyDescent="0.25">
      <c r="A2" s="21"/>
      <c r="B2" s="27" t="s">
        <v>30</v>
      </c>
      <c r="C2" s="27"/>
      <c r="D2" s="27"/>
      <c r="E2" s="27"/>
      <c r="F2" s="27"/>
      <c r="G2" s="27"/>
      <c r="H2" s="27"/>
      <c r="I2" s="27"/>
      <c r="J2" s="27"/>
    </row>
    <row r="3" spans="1:10" ht="30" customHeight="1" x14ac:dyDescent="0.25">
      <c r="A3" s="21"/>
      <c r="B3" s="22" t="s">
        <v>31</v>
      </c>
      <c r="C3" s="22" t="s">
        <v>32</v>
      </c>
      <c r="D3" s="21"/>
      <c r="E3" s="21"/>
      <c r="F3" s="21"/>
    </row>
    <row r="4" spans="1:10" ht="30" customHeight="1" x14ac:dyDescent="0.25">
      <c r="B4" s="8" t="s">
        <v>33</v>
      </c>
      <c r="C4" s="6" t="s">
        <v>7</v>
      </c>
      <c r="D4" s="6" t="s">
        <v>8</v>
      </c>
      <c r="E4" s="6" t="s">
        <v>9</v>
      </c>
      <c r="F4" s="6" t="s">
        <v>26</v>
      </c>
    </row>
    <row r="5" spans="1:10" ht="30" customHeight="1" x14ac:dyDescent="0.25">
      <c r="B5" s="18" t="s">
        <v>27</v>
      </c>
      <c r="C5" s="7"/>
      <c r="D5" s="7">
        <v>50</v>
      </c>
      <c r="E5" s="7">
        <v>30</v>
      </c>
      <c r="F5" s="7">
        <v>80</v>
      </c>
    </row>
    <row r="6" spans="1:10" ht="30" customHeight="1" x14ac:dyDescent="0.25">
      <c r="B6" s="18" t="s">
        <v>28</v>
      </c>
      <c r="C6" s="7">
        <v>68</v>
      </c>
      <c r="D6" s="7"/>
      <c r="E6" s="7"/>
      <c r="F6" s="7">
        <v>68</v>
      </c>
    </row>
    <row r="7" spans="1:10" ht="30" customHeight="1" x14ac:dyDescent="0.25">
      <c r="B7" s="18" t="s">
        <v>43</v>
      </c>
      <c r="C7" s="7">
        <v>45</v>
      </c>
      <c r="D7" s="7">
        <v>230</v>
      </c>
      <c r="E7" s="7"/>
      <c r="F7" s="7">
        <v>275</v>
      </c>
    </row>
    <row r="8" spans="1:10" ht="30" customHeight="1" x14ac:dyDescent="0.25">
      <c r="B8" s="18" t="s">
        <v>44</v>
      </c>
      <c r="C8" s="7">
        <v>123</v>
      </c>
      <c r="D8" s="7"/>
      <c r="E8" s="7"/>
      <c r="F8" s="7">
        <v>123</v>
      </c>
    </row>
    <row r="9" spans="1:10" ht="30" customHeight="1" x14ac:dyDescent="0.25">
      <c r="B9" s="18" t="s">
        <v>45</v>
      </c>
      <c r="C9" s="7">
        <v>230</v>
      </c>
      <c r="D9" s="7">
        <v>100</v>
      </c>
      <c r="E9" s="7"/>
      <c r="F9" s="7">
        <v>330</v>
      </c>
    </row>
    <row r="10" spans="1:10" ht="30" customHeight="1" x14ac:dyDescent="0.25">
      <c r="B10" s="18" t="s">
        <v>46</v>
      </c>
      <c r="C10" s="7">
        <v>30</v>
      </c>
      <c r="D10" s="7">
        <v>70</v>
      </c>
      <c r="E10" s="7"/>
      <c r="F10" s="7">
        <v>100</v>
      </c>
    </row>
    <row r="11" spans="1:10" ht="30" customHeight="1" x14ac:dyDescent="0.25">
      <c r="B11" s="18" t="s">
        <v>26</v>
      </c>
      <c r="C11" s="7">
        <v>496</v>
      </c>
      <c r="D11" s="7">
        <v>450</v>
      </c>
      <c r="E11" s="7">
        <v>30</v>
      </c>
      <c r="F11" s="7">
        <v>976</v>
      </c>
    </row>
  </sheetData>
  <mergeCells count="1">
    <mergeCell ref="B1:C1"/>
  </mergeCells>
  <dataValidations count="2">
    <dataValidation allowBlank="1" showInputMessage="1" showErrorMessage="1" prompt="Create PivotChart Data in this worksheet. PivotTable starting in cell B3 is automatically updated from Cash Spent table" sqref="A1"/>
    <dataValidation allowBlank="1" showInputMessage="1" showErrorMessage="1" prompt="Title of this worksheet is in this cell and information is in cell below" sqref="B1:C1"/>
  </dataValidations>
  <printOptions horizontalCentered="1"/>
  <pageMargins left="0.7" right="0.7" top="0.75" bottom="0.75" header="0.3" footer="0.3"/>
  <pageSetup orientation="portrait" r:id="rId2"/>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134604-2040-4903-854D-3A900CC7EEC7}">
  <ds:schemaRefs>
    <ds:schemaRef ds:uri="http://purl.org/dc/terms/"/>
    <ds:schemaRef ds:uri="http://schemas.openxmlformats.org/package/2006/metadata/core-properties"/>
    <ds:schemaRef ds:uri="16c05727-aa75-4e4a-9b5f-8a80a1165891"/>
    <ds:schemaRef ds:uri="http://schemas.microsoft.com/office/2006/documentManagement/types"/>
    <ds:schemaRef ds:uri="http://schemas.microsoft.com/office/infopath/2007/PartnerControls"/>
    <ds:schemaRef ds:uri="http://purl.org/dc/elements/1.1/"/>
    <ds:schemaRef ds:uri="http://schemas.microsoft.com/office/2006/metadata/properties"/>
    <ds:schemaRef ds:uri="71af3243-3dd4-4a8d-8c0d-dd76da1f02a5"/>
    <ds:schemaRef ds:uri="http://www.w3.org/XML/1998/namespace"/>
    <ds:schemaRef ds:uri="http://purl.org/dc/dcmitype/"/>
  </ds:schemaRefs>
</ds:datastoreItem>
</file>

<file path=customXml/itemProps2.xml><?xml version="1.0" encoding="utf-8"?>
<ds:datastoreItem xmlns:ds="http://schemas.openxmlformats.org/officeDocument/2006/customXml" ds:itemID="{A825464B-157B-483B-B628-57EE2CC446D1}">
  <ds:schemaRefs>
    <ds:schemaRef ds:uri="http://schemas.microsoft.com/sharepoint/v3/contenttype/forms"/>
  </ds:schemaRefs>
</ds:datastoreItem>
</file>

<file path=customXml/itemProps3.xml><?xml version="1.0" encoding="utf-8"?>
<ds:datastoreItem xmlns:ds="http://schemas.openxmlformats.org/officeDocument/2006/customXml" ds:itemID="{B5597AEA-0E65-40D9-82F3-2D4C84D00A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Cash Summary</vt:lpstr>
      <vt:lpstr>Cash Spent</vt:lpstr>
      <vt:lpstr>Monthly Summary</vt:lpstr>
      <vt:lpstr>Chart Data</vt:lpstr>
      <vt:lpstr>AccountList</vt:lpstr>
      <vt:lpstr>PercentageAvailable</vt:lpstr>
      <vt:lpstr>'Monthly 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2019-05-28T20:23:46Z</dcterms:created>
  <dcterms:modified xsi:type="dcterms:W3CDTF">2022-07-12T10:00:03Z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